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2_zakazky\_archiv\2016\16-23_Stravování Bučovice\__výběr dodavatele 2018\"/>
    </mc:Choice>
  </mc:AlternateContent>
  <bookViews>
    <workbookView xWindow="22800" yWindow="-15" windowWidth="14340" windowHeight="12750" tabRatio="886"/>
  </bookViews>
  <sheets>
    <sheet name="Rekap" sheetId="13" r:id="rId1"/>
    <sheet name="KL SO 01,03,04" sheetId="1" r:id="rId2"/>
    <sheet name="VzorPolozky" sheetId="10" state="hidden" r:id="rId3"/>
    <sheet name=" Pol SO 01,03,04" sheetId="12" r:id="rId4"/>
    <sheet name="KL SO 02" sheetId="14" r:id="rId5"/>
    <sheet name="Pol SO 02" sheetId="15" r:id="rId6"/>
    <sheet name="ZTI" sheetId="16" r:id="rId7"/>
    <sheet name="Plyn" sheetId="17" r:id="rId8"/>
    <sheet name="UT" sheetId="18" r:id="rId9"/>
    <sheet name="EL+SLP" sheetId="20" r:id="rId10"/>
    <sheet name="VZT" sheetId="22" r:id="rId11"/>
    <sheet name="VN+ON" sheetId="23" r:id="rId12"/>
  </sheets>
  <externalReferences>
    <externalReference r:id="rId13"/>
    <externalReference r:id="rId14"/>
  </externalReferences>
  <definedNames>
    <definedName name="CelkemDPHVypocet" localSheetId="1">'KL SO 01,03,04'!$H$40</definedName>
    <definedName name="CenaCelkem">'KL SO 01,03,04'!$G$29</definedName>
    <definedName name="CenaCelkemBezDPH">'KL SO 01,03,04'!$G$28</definedName>
    <definedName name="CenaCelkemVypocet" localSheetId="1">'KL SO 01,03,04'!$I$40</definedName>
    <definedName name="CenaCelkemVypocet" localSheetId="4">'KL SO 02'!$I$40</definedName>
    <definedName name="cisloobjektu">'KL SO 01,03,04'!$D$3</definedName>
    <definedName name="CisloRozpoctu">'[1]Krycí list'!$C$2</definedName>
    <definedName name="CisloStavby" localSheetId="1">'KL SO 01,03,04'!$D$2</definedName>
    <definedName name="cislostavby">'[1]Krycí list'!$A$7</definedName>
    <definedName name="CisloStavebnihoRozpoctu">'KL SO 01,03,04'!$D$4</definedName>
    <definedName name="dadresa">'KL SO 01,03,04'!$D$12:$G$12</definedName>
    <definedName name="DIČ" localSheetId="1">'KL SO 01,03,04'!$I$12</definedName>
    <definedName name="dmisto">'KL SO 01,03,04'!$D$13:$G$13</definedName>
    <definedName name="DPHSni">'KL SO 01,03,04'!$G$24</definedName>
    <definedName name="DPHZakl">'KL SO 01,03,04'!$G$26</definedName>
    <definedName name="dpsc" localSheetId="1">'KL SO 01,03,04'!$C$13</definedName>
    <definedName name="IČO" localSheetId="1">'KL SO 01,03,04'!$I$11</definedName>
    <definedName name="Mena">'KL SO 01,03,04'!$J$29</definedName>
    <definedName name="MistoStavby">'KL SO 01,03,04'!$D$4</definedName>
    <definedName name="nazevobjektu">'KL SO 01,03,04'!$E$3</definedName>
    <definedName name="NazevRozpoctu">'[1]Krycí list'!$D$2</definedName>
    <definedName name="NazevStavby" localSheetId="1">'KL SO 01,03,04'!$E$2</definedName>
    <definedName name="nazevstavby">'[1]Krycí list'!$C$7</definedName>
    <definedName name="NazevStavebnihoRozpoctu">'KL SO 01,03,04'!$E$4</definedName>
    <definedName name="_xlnm.Print_Titles" localSheetId="3">' Pol SO 01,03,04'!$1:$7</definedName>
    <definedName name="_xlnm.Print_Titles" localSheetId="9">'EL+SLP'!$1:$4</definedName>
    <definedName name="_xlnm.Print_Titles" localSheetId="7">Plyn!$1:$6</definedName>
    <definedName name="_xlnm.Print_Titles" localSheetId="5">'Pol SO 02'!$1:$7</definedName>
    <definedName name="_xlnm.Print_Titles" localSheetId="8">UT!$1:$6</definedName>
    <definedName name="_xlnm.Print_Titles" localSheetId="11">'VN+ON'!$1:$6</definedName>
    <definedName name="_xlnm.Print_Titles" localSheetId="10">VZT!$1:$3</definedName>
    <definedName name="_xlnm.Print_Titles" localSheetId="6">ZTI!$1:$6</definedName>
    <definedName name="oadresa">'KL SO 01,03,04'!$D$6</definedName>
    <definedName name="Objednatel" localSheetId="1">'KL SO 01,03,04'!$D$5</definedName>
    <definedName name="Objekt" localSheetId="1">'KL SO 01,03,04'!$B$38</definedName>
    <definedName name="_xlnm.Print_Area" localSheetId="3">' Pol SO 01,03,04'!$A$1:$H$847</definedName>
    <definedName name="_xlnm.Print_Area" localSheetId="1">'KL SO 01,03,04'!$A$1:$J$75</definedName>
    <definedName name="_xlnm.Print_Area" localSheetId="7">Plyn!$A$1:$H$102</definedName>
    <definedName name="_xlnm.Print_Area" localSheetId="8">UT!$A$1:$H$307</definedName>
    <definedName name="_xlnm.Print_Area" localSheetId="6">ZTI!$A$1:$H$309</definedName>
    <definedName name="odic" localSheetId="1">'KL SO 01,03,04'!$I$6</definedName>
    <definedName name="oico" localSheetId="1">'KL SO 01,03,04'!$I$5</definedName>
    <definedName name="omisto" localSheetId="1">'KL SO 01,03,04'!$D$7</definedName>
    <definedName name="onazev" localSheetId="1">'KL SO 01,03,04'!$D$6</definedName>
    <definedName name="opsc" localSheetId="1">'KL SO 01,03,04'!$C$7</definedName>
    <definedName name="padresa">'KL SO 01,03,04'!$D$9</definedName>
    <definedName name="pdic">'KL SO 01,03,04'!$I$9</definedName>
    <definedName name="pico">'KL SO 01,03,04'!$I$8</definedName>
    <definedName name="pmisto">'KL SO 01,03,04'!$D$10</definedName>
    <definedName name="PocetMJ">#REF!</definedName>
    <definedName name="PoptavkaID">'KL SO 01,03,04'!$A$1</definedName>
    <definedName name="pPSC">'KL SO 01,03,04'!$C$10</definedName>
    <definedName name="Projektant">'KL SO 01,03,04'!$D$8</definedName>
    <definedName name="SazbaDPH1" localSheetId="1">'KL SO 01,03,04'!$E$23</definedName>
    <definedName name="SazbaDPH1">'[1]Krycí list'!$C$30</definedName>
    <definedName name="SazbaDPH2" localSheetId="1">'KL SO 01,03,04'!$E$25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'KL SO 01,03,04'!$D$14</definedName>
    <definedName name="Z_B7E7C763_C459_487D_8ABA_5CFDDFBD5A84_.wvu.Cols" localSheetId="1" hidden="1">'KL SO 01,03,04'!$A:$A</definedName>
    <definedName name="Z_B7E7C763_C459_487D_8ABA_5CFDDFBD5A84_.wvu.PrintArea" localSheetId="1" hidden="1">'KL SO 01,03,04'!$B$1:$J$36</definedName>
    <definedName name="ZakladDPHSni">'KL SO 01,03,04'!$G$23</definedName>
    <definedName name="ZakladDPHSniVypocet" localSheetId="1">'KL SO 01,03,04'!$F$40</definedName>
    <definedName name="ZakladDPHSniVypocet" localSheetId="4">'KL SO 02'!$F$40</definedName>
    <definedName name="ZakladDPHZakl">'KL SO 01,03,04'!$G$25</definedName>
    <definedName name="ZakladDPHZaklVypocet" localSheetId="1">'KL SO 01,03,04'!$G$40</definedName>
    <definedName name="ZakladDPHZaklVypocet" localSheetId="4">'KL SO 02'!$G$40</definedName>
    <definedName name="Zaokrouhleni">'KL SO 01,03,04'!$G$27</definedName>
    <definedName name="Zhotovitel">'KL SO 01,03,04'!$D$11:$G$11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82" i="15" l="1"/>
  <c r="G694" i="12" l="1"/>
  <c r="G116" i="22"/>
  <c r="M96" i="22"/>
  <c r="K95" i="22"/>
  <c r="I95" i="22"/>
  <c r="K94" i="22"/>
  <c r="I94" i="22"/>
  <c r="K93" i="22"/>
  <c r="I93" i="22"/>
  <c r="K92" i="22"/>
  <c r="I92" i="22"/>
  <c r="K91" i="22"/>
  <c r="I91" i="22"/>
  <c r="K90" i="22"/>
  <c r="I90" i="22"/>
  <c r="K89" i="22"/>
  <c r="I89" i="22"/>
  <c r="K88" i="22"/>
  <c r="I88" i="22"/>
  <c r="K87" i="22"/>
  <c r="I87" i="22"/>
  <c r="K86" i="22"/>
  <c r="I86" i="22"/>
  <c r="K85" i="22"/>
  <c r="I85" i="22"/>
  <c r="K84" i="22"/>
  <c r="I84" i="22"/>
  <c r="K83" i="22"/>
  <c r="I83" i="22"/>
  <c r="K82" i="22"/>
  <c r="I82" i="22"/>
  <c r="M79" i="22"/>
  <c r="K78" i="22"/>
  <c r="I78" i="22"/>
  <c r="K77" i="22"/>
  <c r="I77" i="22"/>
  <c r="K76" i="22"/>
  <c r="I76" i="22"/>
  <c r="K75" i="22"/>
  <c r="I75" i="22"/>
  <c r="K74" i="22"/>
  <c r="I74" i="22"/>
  <c r="K73" i="22"/>
  <c r="I73" i="22"/>
  <c r="K72" i="22"/>
  <c r="I72" i="22"/>
  <c r="K71" i="22"/>
  <c r="I71" i="22"/>
  <c r="K70" i="22"/>
  <c r="I70" i="22"/>
  <c r="K69" i="22"/>
  <c r="I69" i="22"/>
  <c r="K68" i="22"/>
  <c r="I68" i="22"/>
  <c r="K67" i="22"/>
  <c r="I67" i="22"/>
  <c r="K66" i="22"/>
  <c r="I66" i="22"/>
  <c r="K65" i="22"/>
  <c r="I65" i="22"/>
  <c r="K64" i="22"/>
  <c r="I64" i="22"/>
  <c r="K63" i="22"/>
  <c r="I63" i="22"/>
  <c r="K62" i="22"/>
  <c r="I62" i="22"/>
  <c r="K61" i="22"/>
  <c r="I61" i="22"/>
  <c r="K60" i="22"/>
  <c r="I60" i="22"/>
  <c r="K59" i="22"/>
  <c r="I59" i="22"/>
  <c r="K58" i="22"/>
  <c r="I58" i="22"/>
  <c r="K57" i="22"/>
  <c r="I57" i="22"/>
  <c r="K56" i="22"/>
  <c r="K79" i="22" s="1"/>
  <c r="H103" i="22" s="1"/>
  <c r="I56" i="22"/>
  <c r="M53" i="22"/>
  <c r="K52" i="22"/>
  <c r="I52" i="22"/>
  <c r="K51" i="22"/>
  <c r="I51" i="22"/>
  <c r="K50" i="22"/>
  <c r="I50" i="22"/>
  <c r="K49" i="22"/>
  <c r="I49" i="22"/>
  <c r="K48" i="22"/>
  <c r="I48" i="22"/>
  <c r="K47" i="22"/>
  <c r="I47" i="22"/>
  <c r="K46" i="22"/>
  <c r="I46" i="22"/>
  <c r="K45" i="22"/>
  <c r="I45" i="22"/>
  <c r="K44" i="22"/>
  <c r="I44" i="22"/>
  <c r="K43" i="22"/>
  <c r="I43" i="22"/>
  <c r="K42" i="22"/>
  <c r="I42" i="22"/>
  <c r="K41" i="22"/>
  <c r="I41" i="22"/>
  <c r="K40" i="22"/>
  <c r="I40" i="22"/>
  <c r="K39" i="22"/>
  <c r="I39" i="22"/>
  <c r="K38" i="22"/>
  <c r="I38" i="22"/>
  <c r="K37" i="22"/>
  <c r="I37" i="22"/>
  <c r="K36" i="22"/>
  <c r="I36" i="22"/>
  <c r="K35" i="22"/>
  <c r="I35" i="22"/>
  <c r="K34" i="22"/>
  <c r="I34" i="22"/>
  <c r="K33" i="22"/>
  <c r="I33" i="22"/>
  <c r="K32" i="22"/>
  <c r="I32" i="22"/>
  <c r="K31" i="22"/>
  <c r="I31" i="22"/>
  <c r="K30" i="22"/>
  <c r="I30" i="22"/>
  <c r="K29" i="22"/>
  <c r="I29" i="22"/>
  <c r="K28" i="22"/>
  <c r="I28" i="22"/>
  <c r="K27" i="22"/>
  <c r="I27" i="22"/>
  <c r="K26" i="22"/>
  <c r="I26" i="22"/>
  <c r="K25" i="22"/>
  <c r="I25" i="22"/>
  <c r="K24" i="22"/>
  <c r="I24" i="22"/>
  <c r="K23" i="22"/>
  <c r="I23" i="22"/>
  <c r="K22" i="22"/>
  <c r="I22" i="22"/>
  <c r="K21" i="22"/>
  <c r="I21" i="22"/>
  <c r="K20" i="22"/>
  <c r="I20" i="22"/>
  <c r="K19" i="22"/>
  <c r="I19" i="22"/>
  <c r="K18" i="22"/>
  <c r="I18" i="22"/>
  <c r="K17" i="22"/>
  <c r="I17" i="22"/>
  <c r="K16" i="22"/>
  <c r="I16" i="22"/>
  <c r="K15" i="22"/>
  <c r="I15" i="22"/>
  <c r="K14" i="22"/>
  <c r="I14" i="22"/>
  <c r="K13" i="22"/>
  <c r="I13" i="22"/>
  <c r="K12" i="22"/>
  <c r="I12" i="22"/>
  <c r="K11" i="22"/>
  <c r="I11" i="22"/>
  <c r="K10" i="22"/>
  <c r="I10" i="22"/>
  <c r="K9" i="22"/>
  <c r="I9" i="22"/>
  <c r="K8" i="22"/>
  <c r="I8" i="22"/>
  <c r="K7" i="22"/>
  <c r="I7" i="22"/>
  <c r="K6" i="22"/>
  <c r="I6" i="22"/>
  <c r="K5" i="22"/>
  <c r="I5" i="22"/>
  <c r="G132" i="12"/>
  <c r="G120" i="12"/>
  <c r="G344" i="20"/>
  <c r="G343" i="20"/>
  <c r="G342" i="20"/>
  <c r="G341" i="20"/>
  <c r="G340" i="20"/>
  <c r="G339" i="20"/>
  <c r="G338" i="20"/>
  <c r="G337" i="20"/>
  <c r="G336" i="20"/>
  <c r="G335" i="20"/>
  <c r="G334" i="20"/>
  <c r="G333" i="20"/>
  <c r="G332" i="20"/>
  <c r="G331" i="20"/>
  <c r="G330" i="20"/>
  <c r="G329" i="20"/>
  <c r="G328" i="20"/>
  <c r="G327" i="20"/>
  <c r="G320" i="20"/>
  <c r="G319" i="20"/>
  <c r="G318" i="20"/>
  <c r="G317" i="20"/>
  <c r="G316" i="20"/>
  <c r="G315" i="20"/>
  <c r="G314" i="20"/>
  <c r="G313" i="20"/>
  <c r="G312" i="20"/>
  <c r="G311" i="20"/>
  <c r="G310" i="20"/>
  <c r="G309" i="20"/>
  <c r="G308" i="20"/>
  <c r="G307" i="20"/>
  <c r="G306" i="20"/>
  <c r="G305" i="20"/>
  <c r="G304" i="20"/>
  <c r="G296" i="20"/>
  <c r="G295" i="20"/>
  <c r="G294" i="20"/>
  <c r="G293" i="20"/>
  <c r="G292" i="20"/>
  <c r="G291" i="20"/>
  <c r="G290" i="20"/>
  <c r="G289" i="20"/>
  <c r="G288" i="20"/>
  <c r="G287" i="20"/>
  <c r="G286" i="20"/>
  <c r="G285" i="20"/>
  <c r="G284" i="20"/>
  <c r="G283" i="20"/>
  <c r="G282" i="20"/>
  <c r="G281" i="20"/>
  <c r="G280" i="20"/>
  <c r="G279" i="20"/>
  <c r="G278" i="20"/>
  <c r="G277" i="20"/>
  <c r="G276" i="20"/>
  <c r="G275" i="20"/>
  <c r="G274" i="20"/>
  <c r="G273" i="20"/>
  <c r="G272" i="20"/>
  <c r="G271" i="20"/>
  <c r="G270" i="20"/>
  <c r="G269" i="20"/>
  <c r="G268" i="20"/>
  <c r="G267" i="20"/>
  <c r="G266" i="20"/>
  <c r="G265" i="20"/>
  <c r="G264" i="20"/>
  <c r="G263" i="20"/>
  <c r="G262" i="20"/>
  <c r="G261" i="20"/>
  <c r="G260" i="20"/>
  <c r="G259" i="20"/>
  <c r="G258" i="20"/>
  <c r="G222" i="20"/>
  <c r="G223" i="20"/>
  <c r="G224" i="20"/>
  <c r="G225" i="20"/>
  <c r="G226" i="20"/>
  <c r="G227" i="20"/>
  <c r="G228" i="20"/>
  <c r="G229" i="20"/>
  <c r="G230" i="20"/>
  <c r="G231" i="20"/>
  <c r="G232" i="20"/>
  <c r="G233" i="20"/>
  <c r="G234" i="20"/>
  <c r="G235" i="20"/>
  <c r="G236" i="20"/>
  <c r="G237" i="20"/>
  <c r="G238" i="20"/>
  <c r="G239" i="20"/>
  <c r="G240" i="20"/>
  <c r="G241" i="20"/>
  <c r="G242" i="20"/>
  <c r="G243" i="20"/>
  <c r="G244" i="20"/>
  <c r="G245" i="20"/>
  <c r="G246" i="20"/>
  <c r="G247" i="20"/>
  <c r="G248" i="20"/>
  <c r="G249" i="20"/>
  <c r="G250" i="20"/>
  <c r="G251" i="20"/>
  <c r="G221" i="20"/>
  <c r="G185" i="20"/>
  <c r="G186" i="20"/>
  <c r="G187" i="20"/>
  <c r="G188" i="20"/>
  <c r="G189" i="20"/>
  <c r="G190" i="20"/>
  <c r="G191" i="20"/>
  <c r="G192" i="20"/>
  <c r="G193" i="20"/>
  <c r="G194" i="20"/>
  <c r="G195" i="20"/>
  <c r="G196" i="20"/>
  <c r="G197" i="20"/>
  <c r="G198" i="20"/>
  <c r="G199" i="20"/>
  <c r="G200" i="20"/>
  <c r="G201" i="20"/>
  <c r="G202" i="20"/>
  <c r="G203" i="20"/>
  <c r="G204" i="20"/>
  <c r="G205" i="20"/>
  <c r="G206" i="20"/>
  <c r="G207" i="20"/>
  <c r="G208" i="20"/>
  <c r="G209" i="20"/>
  <c r="G210" i="20"/>
  <c r="G211" i="20"/>
  <c r="G212" i="20"/>
  <c r="G213" i="20"/>
  <c r="G214" i="20"/>
  <c r="G184" i="20"/>
  <c r="G177" i="20"/>
  <c r="G176" i="20"/>
  <c r="G175" i="20"/>
  <c r="G174" i="20"/>
  <c r="G173" i="20"/>
  <c r="G172" i="20"/>
  <c r="G171" i="20"/>
  <c r="G170" i="20"/>
  <c r="G169" i="20"/>
  <c r="G168" i="20"/>
  <c r="G167" i="20"/>
  <c r="G166" i="20"/>
  <c r="G165" i="20"/>
  <c r="G164" i="20"/>
  <c r="G163" i="20"/>
  <c r="G162" i="20"/>
  <c r="G161" i="20"/>
  <c r="G160" i="20"/>
  <c r="G159" i="20"/>
  <c r="G158" i="20"/>
  <c r="G157" i="20"/>
  <c r="G156" i="20"/>
  <c r="G155" i="20"/>
  <c r="G154" i="20"/>
  <c r="G151" i="20"/>
  <c r="G150" i="20"/>
  <c r="G149" i="20"/>
  <c r="G148" i="20"/>
  <c r="G147" i="20"/>
  <c r="G146" i="20"/>
  <c r="G145" i="20"/>
  <c r="G144" i="20"/>
  <c r="G143" i="20"/>
  <c r="G142" i="20"/>
  <c r="G141" i="20"/>
  <c r="G140" i="20"/>
  <c r="G137" i="20"/>
  <c r="G136" i="20"/>
  <c r="G135" i="20"/>
  <c r="G134" i="20"/>
  <c r="G133" i="20"/>
  <c r="G132" i="20"/>
  <c r="G131" i="20"/>
  <c r="G130" i="20"/>
  <c r="G129" i="20"/>
  <c r="G128" i="20"/>
  <c r="G127" i="20"/>
  <c r="G126" i="20"/>
  <c r="G125" i="20"/>
  <c r="G124" i="20"/>
  <c r="G123" i="20"/>
  <c r="G122" i="20"/>
  <c r="G121" i="20"/>
  <c r="G120" i="20"/>
  <c r="G119" i="20"/>
  <c r="G118" i="20"/>
  <c r="G117" i="20"/>
  <c r="G116" i="20"/>
  <c r="G115" i="20"/>
  <c r="G114" i="20"/>
  <c r="G113" i="20"/>
  <c r="G112" i="20"/>
  <c r="G111" i="20"/>
  <c r="G110" i="20"/>
  <c r="G109" i="20"/>
  <c r="G108" i="20"/>
  <c r="G107" i="20"/>
  <c r="G106" i="20"/>
  <c r="G105" i="20"/>
  <c r="G104" i="20"/>
  <c r="G103" i="20"/>
  <c r="G102" i="20"/>
  <c r="G101" i="20"/>
  <c r="G100" i="20"/>
  <c r="G99" i="20"/>
  <c r="G98" i="20"/>
  <c r="G97" i="20"/>
  <c r="G96" i="20"/>
  <c r="G95" i="20"/>
  <c r="G94" i="20"/>
  <c r="G93" i="20"/>
  <c r="G92" i="20"/>
  <c r="G89" i="20"/>
  <c r="G88" i="20"/>
  <c r="G87" i="20"/>
  <c r="G86" i="20"/>
  <c r="G85" i="20"/>
  <c r="G84" i="20"/>
  <c r="G83" i="20"/>
  <c r="G82" i="20"/>
  <c r="G81" i="20"/>
  <c r="G80" i="20"/>
  <c r="G79" i="20"/>
  <c r="G78" i="20"/>
  <c r="G77" i="20"/>
  <c r="G76" i="20"/>
  <c r="G75" i="20"/>
  <c r="G74" i="20"/>
  <c r="G73" i="20"/>
  <c r="G72" i="20"/>
  <c r="G71" i="20"/>
  <c r="G70" i="20"/>
  <c r="G69" i="20"/>
  <c r="G68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3" i="20"/>
  <c r="G12" i="20"/>
  <c r="G11" i="20"/>
  <c r="G10" i="20"/>
  <c r="G9" i="20"/>
  <c r="G8" i="20"/>
  <c r="G7" i="20"/>
  <c r="G6" i="20"/>
  <c r="I53" i="22" l="1"/>
  <c r="G102" i="22" s="1"/>
  <c r="I96" i="22"/>
  <c r="G104" i="22" s="1"/>
  <c r="K53" i="22"/>
  <c r="H102" i="22" s="1"/>
  <c r="H105" i="22" s="1"/>
  <c r="I79" i="22"/>
  <c r="G103" i="22" s="1"/>
  <c r="I103" i="22" s="1"/>
  <c r="K96" i="22"/>
  <c r="H104" i="22" s="1"/>
  <c r="G179" i="20"/>
  <c r="G322" i="20"/>
  <c r="I102" i="22"/>
  <c r="G105" i="22"/>
  <c r="I104" i="22"/>
  <c r="G216" i="20"/>
  <c r="G298" i="20"/>
  <c r="G346" i="20"/>
  <c r="G253" i="20"/>
  <c r="AM305" i="18"/>
  <c r="AK304" i="18"/>
  <c r="AJ304" i="18"/>
  <c r="G303" i="18"/>
  <c r="G302" i="18"/>
  <c r="G301" i="18"/>
  <c r="G300" i="18"/>
  <c r="G299" i="18"/>
  <c r="G298" i="18"/>
  <c r="G297" i="18"/>
  <c r="F295" i="18" s="1"/>
  <c r="G294" i="18"/>
  <c r="G291" i="18"/>
  <c r="G290" i="18"/>
  <c r="G289" i="18"/>
  <c r="G288" i="18"/>
  <c r="G287" i="18"/>
  <c r="G286" i="18"/>
  <c r="G285" i="18"/>
  <c r="G284" i="18"/>
  <c r="G283" i="18"/>
  <c r="G282" i="18"/>
  <c r="G281" i="18"/>
  <c r="G278" i="18"/>
  <c r="G276" i="18"/>
  <c r="G275" i="18"/>
  <c r="G273" i="18"/>
  <c r="G272" i="18"/>
  <c r="G271" i="18"/>
  <c r="G270" i="18"/>
  <c r="G269" i="18"/>
  <c r="G268" i="18"/>
  <c r="G267" i="18"/>
  <c r="G266" i="18"/>
  <c r="G265" i="18"/>
  <c r="G264" i="18"/>
  <c r="G263" i="18"/>
  <c r="G262" i="18"/>
  <c r="G261" i="18"/>
  <c r="G260" i="18"/>
  <c r="G259" i="18"/>
  <c r="G258" i="18"/>
  <c r="G257" i="18"/>
  <c r="G254" i="18"/>
  <c r="G252" i="18"/>
  <c r="G251" i="18"/>
  <c r="G250" i="18"/>
  <c r="G249" i="18"/>
  <c r="G248" i="18"/>
  <c r="G245" i="18"/>
  <c r="G242" i="18"/>
  <c r="G239" i="18"/>
  <c r="G236" i="18"/>
  <c r="G233" i="18"/>
  <c r="G232" i="18"/>
  <c r="G230" i="18"/>
  <c r="G227" i="18"/>
  <c r="G224" i="18"/>
  <c r="G221" i="18"/>
  <c r="G218" i="18"/>
  <c r="G215" i="18"/>
  <c r="G212" i="18"/>
  <c r="G209" i="18"/>
  <c r="G206" i="18"/>
  <c r="G203" i="18"/>
  <c r="G200" i="18"/>
  <c r="G197" i="18"/>
  <c r="G194" i="18"/>
  <c r="G191" i="18"/>
  <c r="G188" i="18"/>
  <c r="G186" i="18"/>
  <c r="G183" i="18"/>
  <c r="G181" i="18"/>
  <c r="G178" i="18"/>
  <c r="G176" i="18"/>
  <c r="G175" i="18"/>
  <c r="G174" i="18"/>
  <c r="G173" i="18"/>
  <c r="G172" i="18"/>
  <c r="G171" i="18"/>
  <c r="G170" i="18"/>
  <c r="G169" i="18"/>
  <c r="G168" i="18"/>
  <c r="G167" i="18"/>
  <c r="G166" i="18"/>
  <c r="G165" i="18"/>
  <c r="G164" i="18"/>
  <c r="G163" i="18"/>
  <c r="G162" i="18"/>
  <c r="G161" i="18"/>
  <c r="G160" i="18"/>
  <c r="G159" i="18"/>
  <c r="G158" i="18"/>
  <c r="G157" i="18"/>
  <c r="G156" i="18"/>
  <c r="G153" i="18"/>
  <c r="AZ151" i="18"/>
  <c r="G150" i="18"/>
  <c r="AZ147" i="18"/>
  <c r="G146" i="18"/>
  <c r="AZ143" i="18"/>
  <c r="G142" i="18"/>
  <c r="AZ139" i="18"/>
  <c r="G138" i="18"/>
  <c r="AZ135" i="18"/>
  <c r="G134" i="18"/>
  <c r="AZ131" i="18"/>
  <c r="G130" i="18"/>
  <c r="AZ127" i="18"/>
  <c r="G126" i="18"/>
  <c r="G123" i="18"/>
  <c r="G120" i="18"/>
  <c r="G118" i="18"/>
  <c r="G117" i="18"/>
  <c r="G116" i="18"/>
  <c r="G115" i="18"/>
  <c r="G114" i="18"/>
  <c r="G113" i="18"/>
  <c r="G112" i="18"/>
  <c r="G111" i="18"/>
  <c r="G110" i="18"/>
  <c r="G109" i="18"/>
  <c r="G108" i="18"/>
  <c r="G106" i="18"/>
  <c r="G104" i="18"/>
  <c r="G102" i="18"/>
  <c r="AZ101" i="18"/>
  <c r="G100" i="18"/>
  <c r="G99" i="18"/>
  <c r="G98" i="18"/>
  <c r="G96" i="18"/>
  <c r="G93" i="18"/>
  <c r="G90" i="18"/>
  <c r="F85" i="18" s="1"/>
  <c r="G87" i="18"/>
  <c r="G84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7" i="18"/>
  <c r="G66" i="18"/>
  <c r="G65" i="18"/>
  <c r="G64" i="18"/>
  <c r="G63" i="18"/>
  <c r="G62" i="18"/>
  <c r="G61" i="18"/>
  <c r="G60" i="18"/>
  <c r="G59" i="18"/>
  <c r="G57" i="18"/>
  <c r="G54" i="18"/>
  <c r="G50" i="18"/>
  <c r="G48" i="18"/>
  <c r="G46" i="18"/>
  <c r="G44" i="18"/>
  <c r="G41" i="18"/>
  <c r="G38" i="18"/>
  <c r="G37" i="18"/>
  <c r="G36" i="18"/>
  <c r="G35" i="18"/>
  <c r="G34" i="18"/>
  <c r="G33" i="18"/>
  <c r="G32" i="18"/>
  <c r="G31" i="18"/>
  <c r="AZ30" i="18"/>
  <c r="G29" i="18"/>
  <c r="AZ26" i="18"/>
  <c r="G25" i="18"/>
  <c r="AZ22" i="18"/>
  <c r="G21" i="18"/>
  <c r="G18" i="18"/>
  <c r="AZ15" i="18"/>
  <c r="G14" i="18"/>
  <c r="G11" i="18"/>
  <c r="F8" i="18" s="1"/>
  <c r="F255" i="18" l="1"/>
  <c r="F279" i="18"/>
  <c r="F121" i="18"/>
  <c r="F42" i="18"/>
  <c r="I105" i="22"/>
  <c r="I108" i="22" s="1"/>
  <c r="I116" i="22" s="1"/>
  <c r="I117" i="22" s="1"/>
  <c r="C17" i="13" s="1"/>
  <c r="G349" i="20"/>
  <c r="C16" i="13" s="1"/>
  <c r="E16" i="13" s="1"/>
  <c r="F16" i="18"/>
  <c r="F51" i="18"/>
  <c r="F179" i="18"/>
  <c r="AN305" i="18"/>
  <c r="AM100" i="17"/>
  <c r="AK99" i="17"/>
  <c r="AJ99" i="17"/>
  <c r="G98" i="17"/>
  <c r="G97" i="17"/>
  <c r="G96" i="17"/>
  <c r="G95" i="17"/>
  <c r="G94" i="17"/>
  <c r="G93" i="17"/>
  <c r="G90" i="17"/>
  <c r="F87" i="17" s="1"/>
  <c r="G86" i="17"/>
  <c r="G83" i="17"/>
  <c r="G82" i="17"/>
  <c r="G81" i="17"/>
  <c r="G80" i="17"/>
  <c r="G79" i="17"/>
  <c r="G78" i="17"/>
  <c r="G75" i="17"/>
  <c r="F73" i="17" s="1"/>
  <c r="G72" i="17"/>
  <c r="G69" i="17"/>
  <c r="G68" i="17"/>
  <c r="G67" i="17"/>
  <c r="G66" i="17"/>
  <c r="G65" i="17"/>
  <c r="G64" i="17"/>
  <c r="G63" i="17"/>
  <c r="G61" i="17"/>
  <c r="AZ59" i="17"/>
  <c r="G58" i="17"/>
  <c r="AZ54" i="17"/>
  <c r="G53" i="17"/>
  <c r="AZ49" i="17"/>
  <c r="G48" i="17"/>
  <c r="G45" i="17"/>
  <c r="G44" i="17"/>
  <c r="AZ42" i="17"/>
  <c r="AZ41" i="17"/>
  <c r="G40" i="17"/>
  <c r="AZ38" i="17"/>
  <c r="AZ37" i="17"/>
  <c r="G36" i="17"/>
  <c r="AZ35" i="17"/>
  <c r="AZ34" i="17"/>
  <c r="G33" i="17"/>
  <c r="AZ32" i="17"/>
  <c r="AZ31" i="17"/>
  <c r="G30" i="17"/>
  <c r="G27" i="17"/>
  <c r="G25" i="17"/>
  <c r="G23" i="17"/>
  <c r="G20" i="17"/>
  <c r="F16" i="17" s="1"/>
  <c r="G18" i="17"/>
  <c r="AZ15" i="17"/>
  <c r="G14" i="17"/>
  <c r="F11" i="17" s="1"/>
  <c r="G10" i="17"/>
  <c r="F8" i="17" s="1"/>
  <c r="F76" i="17" l="1"/>
  <c r="F91" i="17"/>
  <c r="D16" i="13"/>
  <c r="D17" i="13"/>
  <c r="E17" i="13"/>
  <c r="G305" i="18"/>
  <c r="G307" i="18"/>
  <c r="C15" i="13" s="1"/>
  <c r="D15" i="13" s="1"/>
  <c r="F21" i="17"/>
  <c r="G100" i="17" s="1"/>
  <c r="AN100" i="17"/>
  <c r="E15" i="13" l="1"/>
  <c r="G102" i="17"/>
  <c r="C14" i="13" s="1"/>
  <c r="AM307" i="16"/>
  <c r="AK306" i="16"/>
  <c r="AJ306" i="16"/>
  <c r="G305" i="16"/>
  <c r="G304" i="16"/>
  <c r="G303" i="16"/>
  <c r="G302" i="16"/>
  <c r="G301" i="16"/>
  <c r="G300" i="16"/>
  <c r="G297" i="16"/>
  <c r="G294" i="16"/>
  <c r="G293" i="16"/>
  <c r="G292" i="16"/>
  <c r="G291" i="16"/>
  <c r="G290" i="16"/>
  <c r="G289" i="16"/>
  <c r="G288" i="16"/>
  <c r="G287" i="16"/>
  <c r="G286" i="16"/>
  <c r="G285" i="16"/>
  <c r="G284" i="16"/>
  <c r="G283" i="16"/>
  <c r="G282" i="16"/>
  <c r="F280" i="16" s="1"/>
  <c r="G279" i="16"/>
  <c r="G276" i="16"/>
  <c r="G275" i="16"/>
  <c r="G274" i="16"/>
  <c r="G273" i="16"/>
  <c r="G272" i="16"/>
  <c r="G271" i="16"/>
  <c r="G270" i="16"/>
  <c r="G269" i="16"/>
  <c r="G268" i="16"/>
  <c r="G266" i="16"/>
  <c r="G264" i="16"/>
  <c r="G261" i="16"/>
  <c r="G259" i="16"/>
  <c r="G258" i="16"/>
  <c r="G257" i="16"/>
  <c r="G256" i="16"/>
  <c r="G253" i="16"/>
  <c r="G251" i="16"/>
  <c r="G249" i="16"/>
  <c r="G246" i="16"/>
  <c r="G245" i="16"/>
  <c r="G243" i="16"/>
  <c r="G241" i="16"/>
  <c r="AZ238" i="16"/>
  <c r="G237" i="16"/>
  <c r="G234" i="16"/>
  <c r="G232" i="16"/>
  <c r="G230" i="16"/>
  <c r="G228" i="16"/>
  <c r="G227" i="16"/>
  <c r="G225" i="16"/>
  <c r="G224" i="16"/>
  <c r="G223" i="16"/>
  <c r="G222" i="16"/>
  <c r="G221" i="16"/>
  <c r="G219" i="16"/>
  <c r="G218" i="16"/>
  <c r="G217" i="16"/>
  <c r="G216" i="16"/>
  <c r="G213" i="16"/>
  <c r="G210" i="16"/>
  <c r="G209" i="16"/>
  <c r="G208" i="16"/>
  <c r="G207" i="16"/>
  <c r="G206" i="16"/>
  <c r="G205" i="16"/>
  <c r="G203" i="16"/>
  <c r="G201" i="16"/>
  <c r="G200" i="16"/>
  <c r="G199" i="16"/>
  <c r="G198" i="16"/>
  <c r="G197" i="16"/>
  <c r="G196" i="16"/>
  <c r="G195" i="16"/>
  <c r="G194" i="16"/>
  <c r="G192" i="16"/>
  <c r="G190" i="16"/>
  <c r="AZ188" i="16"/>
  <c r="G187" i="16"/>
  <c r="AZ184" i="16"/>
  <c r="G183" i="16"/>
  <c r="AZ180" i="16"/>
  <c r="G179" i="16"/>
  <c r="AZ176" i="16"/>
  <c r="G175" i="16"/>
  <c r="AZ172" i="16"/>
  <c r="G171" i="16"/>
  <c r="AZ168" i="16"/>
  <c r="G167" i="16"/>
  <c r="G164" i="16"/>
  <c r="G163" i="16"/>
  <c r="G162" i="16"/>
  <c r="G161" i="16"/>
  <c r="G160" i="16"/>
  <c r="G159" i="16"/>
  <c r="AZ157" i="16"/>
  <c r="AZ156" i="16"/>
  <c r="G155" i="16"/>
  <c r="AZ154" i="16"/>
  <c r="AZ153" i="16"/>
  <c r="G152" i="16"/>
  <c r="AZ151" i="16"/>
  <c r="AZ150" i="16"/>
  <c r="G149" i="16"/>
  <c r="AZ148" i="16"/>
  <c r="AZ147" i="16"/>
  <c r="G146" i="16"/>
  <c r="AZ145" i="16"/>
  <c r="AZ144" i="16"/>
  <c r="G143" i="16"/>
  <c r="AZ142" i="16"/>
  <c r="AZ141" i="16"/>
  <c r="G140" i="16"/>
  <c r="AZ138" i="16"/>
  <c r="G137" i="16"/>
  <c r="AZ136" i="16"/>
  <c r="G135" i="16"/>
  <c r="G133" i="16"/>
  <c r="G130" i="16"/>
  <c r="G127" i="16"/>
  <c r="G126" i="16"/>
  <c r="G125" i="16"/>
  <c r="G124" i="16"/>
  <c r="G123" i="16"/>
  <c r="G122" i="16"/>
  <c r="G121" i="16"/>
  <c r="G120" i="16"/>
  <c r="G119" i="16"/>
  <c r="G118" i="16"/>
  <c r="G117" i="16"/>
  <c r="G116" i="16"/>
  <c r="G115" i="16"/>
  <c r="G114" i="16"/>
  <c r="G113" i="16"/>
  <c r="G112" i="16"/>
  <c r="G111" i="16"/>
  <c r="AZ110" i="16"/>
  <c r="G109" i="16"/>
  <c r="G106" i="16"/>
  <c r="AZ104" i="16"/>
  <c r="AZ103" i="16"/>
  <c r="G102" i="16"/>
  <c r="G100" i="16"/>
  <c r="G99" i="16"/>
  <c r="G98" i="16"/>
  <c r="G97" i="16"/>
  <c r="G95" i="16"/>
  <c r="G93" i="16"/>
  <c r="G91" i="16"/>
  <c r="G90" i="16"/>
  <c r="G89" i="16"/>
  <c r="G88" i="16"/>
  <c r="AZ85" i="16"/>
  <c r="G84" i="16"/>
  <c r="AZ83" i="16"/>
  <c r="G82" i="16"/>
  <c r="AZ81" i="16"/>
  <c r="G80" i="16"/>
  <c r="G79" i="16"/>
  <c r="AZ76" i="16"/>
  <c r="G75" i="16"/>
  <c r="AZ74" i="16"/>
  <c r="G73" i="16"/>
  <c r="AZ72" i="16"/>
  <c r="G71" i="16"/>
  <c r="AZ70" i="16"/>
  <c r="G69" i="16"/>
  <c r="AZ68" i="16"/>
  <c r="G67" i="16"/>
  <c r="AZ66" i="16"/>
  <c r="G65" i="16"/>
  <c r="AZ64" i="16"/>
  <c r="G63" i="16"/>
  <c r="G61" i="16"/>
  <c r="G60" i="16"/>
  <c r="G58" i="16"/>
  <c r="G55" i="16"/>
  <c r="G53" i="16"/>
  <c r="AZ51" i="16"/>
  <c r="G50" i="16"/>
  <c r="AZ47" i="16"/>
  <c r="G46" i="16"/>
  <c r="G43" i="16"/>
  <c r="F40" i="16" s="1"/>
  <c r="G39" i="16"/>
  <c r="G35" i="16"/>
  <c r="AZ30" i="16"/>
  <c r="G29" i="16"/>
  <c r="G26" i="16"/>
  <c r="G23" i="16"/>
  <c r="G20" i="16"/>
  <c r="G19" i="16"/>
  <c r="G18" i="16"/>
  <c r="G17" i="16"/>
  <c r="G16" i="16"/>
  <c r="AY15" i="16"/>
  <c r="G13" i="16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3" i="23"/>
  <c r="G40" i="23"/>
  <c r="G36" i="23"/>
  <c r="G32" i="23"/>
  <c r="G28" i="23"/>
  <c r="G23" i="23"/>
  <c r="G19" i="23"/>
  <c r="G16" i="23"/>
  <c r="G13" i="23"/>
  <c r="G11" i="23"/>
  <c r="G10" i="23"/>
  <c r="F31" i="16" l="1"/>
  <c r="F298" i="16"/>
  <c r="F214" i="16"/>
  <c r="F56" i="16"/>
  <c r="F131" i="16"/>
  <c r="AN307" i="16"/>
  <c r="D14" i="13"/>
  <c r="E14" i="13"/>
  <c r="G25" i="23"/>
  <c r="G8" i="23"/>
  <c r="F8" i="16"/>
  <c r="G60" i="23" l="1"/>
  <c r="C19" i="13" s="1"/>
  <c r="D19" i="13" s="1"/>
  <c r="G307" i="16"/>
  <c r="G309" i="16"/>
  <c r="C13" i="13" s="1"/>
  <c r="E13" i="13" s="1"/>
  <c r="G39" i="14"/>
  <c r="G40" i="14" s="1"/>
  <c r="F39" i="14"/>
  <c r="H39" i="14" s="1"/>
  <c r="H40" i="14" s="1"/>
  <c r="G38" i="14"/>
  <c r="F38" i="14"/>
  <c r="H32" i="14"/>
  <c r="J28" i="14"/>
  <c r="J27" i="14"/>
  <c r="G27" i="14"/>
  <c r="J26" i="14"/>
  <c r="J25" i="14"/>
  <c r="J24" i="14"/>
  <c r="G24" i="14"/>
  <c r="J23" i="14"/>
  <c r="I20" i="14"/>
  <c r="I19" i="14"/>
  <c r="Q1145" i="15"/>
  <c r="P1145" i="15"/>
  <c r="G1121" i="15"/>
  <c r="G1120" i="15" s="1"/>
  <c r="I71" i="14" s="1"/>
  <c r="I18" i="14" s="1"/>
  <c r="G1118" i="15"/>
  <c r="G1116" i="15"/>
  <c r="G1113" i="15"/>
  <c r="G1112" i="15" s="1"/>
  <c r="I70" i="14" s="1"/>
  <c r="G1108" i="15"/>
  <c r="G1106" i="15"/>
  <c r="G1105" i="15" s="1"/>
  <c r="I69" i="14" s="1"/>
  <c r="G1104" i="15"/>
  <c r="G1095" i="15"/>
  <c r="G1089" i="15"/>
  <c r="G1083" i="15"/>
  <c r="G1081" i="15"/>
  <c r="G1075" i="15"/>
  <c r="G1069" i="15"/>
  <c r="G1067" i="15"/>
  <c r="G1058" i="15"/>
  <c r="G1055" i="15"/>
  <c r="G1052" i="15"/>
  <c r="G1047" i="15"/>
  <c r="G1042" i="15"/>
  <c r="G1033" i="15" s="1"/>
  <c r="I67" i="14" s="1"/>
  <c r="G1039" i="15"/>
  <c r="G1034" i="15"/>
  <c r="G1032" i="15"/>
  <c r="G1024" i="15"/>
  <c r="G1022" i="15"/>
  <c r="G1018" i="15"/>
  <c r="G1014" i="15"/>
  <c r="G1010" i="15"/>
  <c r="G1008" i="15"/>
  <c r="G1006" i="15"/>
  <c r="G1002" i="15"/>
  <c r="G1001" i="15" s="1"/>
  <c r="I66" i="14" s="1"/>
  <c r="G1000" i="15"/>
  <c r="G999" i="15"/>
  <c r="G998" i="15"/>
  <c r="G997" i="15"/>
  <c r="G995" i="15"/>
  <c r="G993" i="15"/>
  <c r="G991" i="15"/>
  <c r="G990" i="15"/>
  <c r="G989" i="15"/>
  <c r="G988" i="15"/>
  <c r="G986" i="15"/>
  <c r="G984" i="15"/>
  <c r="G983" i="15"/>
  <c r="G981" i="15"/>
  <c r="G980" i="15"/>
  <c r="G979" i="15"/>
  <c r="G978" i="15"/>
  <c r="G977" i="15"/>
  <c r="G976" i="15"/>
  <c r="G975" i="15"/>
  <c r="G974" i="15"/>
  <c r="G973" i="15"/>
  <c r="G972" i="15"/>
  <c r="G971" i="15"/>
  <c r="G970" i="15"/>
  <c r="G969" i="15"/>
  <c r="G965" i="15"/>
  <c r="G964" i="15"/>
  <c r="G963" i="15"/>
  <c r="G962" i="15"/>
  <c r="G961" i="15"/>
  <c r="G960" i="15"/>
  <c r="G959" i="15"/>
  <c r="G958" i="15"/>
  <c r="G957" i="15"/>
  <c r="G956" i="15"/>
  <c r="G954" i="15"/>
  <c r="G952" i="15"/>
  <c r="G950" i="15"/>
  <c r="G948" i="15"/>
  <c r="G946" i="15"/>
  <c r="G945" i="15"/>
  <c r="G944" i="15"/>
  <c r="G943" i="15"/>
  <c r="G942" i="15"/>
  <c r="G941" i="15"/>
  <c r="G940" i="15"/>
  <c r="G939" i="15"/>
  <c r="G938" i="15"/>
  <c r="G937" i="15"/>
  <c r="G936" i="15"/>
  <c r="G935" i="15"/>
  <c r="G934" i="15"/>
  <c r="G933" i="15"/>
  <c r="G932" i="15"/>
  <c r="G931" i="15"/>
  <c r="G930" i="15"/>
  <c r="G929" i="15"/>
  <c r="G928" i="15"/>
  <c r="G927" i="15"/>
  <c r="G926" i="15"/>
  <c r="G925" i="15"/>
  <c r="G924" i="15"/>
  <c r="G923" i="15"/>
  <c r="G922" i="15"/>
  <c r="G921" i="15"/>
  <c r="G920" i="15"/>
  <c r="G919" i="15"/>
  <c r="G918" i="15"/>
  <c r="G917" i="15"/>
  <c r="G916" i="15"/>
  <c r="G915" i="15"/>
  <c r="G914" i="15"/>
  <c r="G913" i="15"/>
  <c r="G912" i="15"/>
  <c r="G911" i="15"/>
  <c r="G910" i="15"/>
  <c r="G909" i="15"/>
  <c r="G908" i="15"/>
  <c r="G907" i="15"/>
  <c r="G906" i="15"/>
  <c r="G905" i="15"/>
  <c r="G903" i="15"/>
  <c r="G901" i="15"/>
  <c r="G900" i="15"/>
  <c r="G899" i="15"/>
  <c r="G898" i="15"/>
  <c r="G897" i="15"/>
  <c r="G896" i="15"/>
  <c r="G895" i="15"/>
  <c r="G894" i="15"/>
  <c r="G893" i="15"/>
  <c r="G892" i="15"/>
  <c r="G891" i="15"/>
  <c r="G890" i="15"/>
  <c r="G889" i="15"/>
  <c r="G888" i="15"/>
  <c r="G887" i="15"/>
  <c r="G885" i="15"/>
  <c r="G881" i="15"/>
  <c r="G874" i="15"/>
  <c r="G870" i="15"/>
  <c r="G866" i="15"/>
  <c r="G863" i="15"/>
  <c r="G856" i="15"/>
  <c r="G853" i="15"/>
  <c r="G850" i="15"/>
  <c r="G847" i="15"/>
  <c r="G844" i="15"/>
  <c r="G837" i="15"/>
  <c r="G830" i="15"/>
  <c r="G828" i="15"/>
  <c r="G826" i="15"/>
  <c r="G822" i="15"/>
  <c r="G811" i="15"/>
  <c r="G807" i="15"/>
  <c r="G802" i="15"/>
  <c r="G795" i="15"/>
  <c r="G788" i="15"/>
  <c r="G781" i="15"/>
  <c r="G777" i="15"/>
  <c r="G773" i="15"/>
  <c r="G769" i="15"/>
  <c r="G767" i="15"/>
  <c r="G765" i="15"/>
  <c r="G763" i="15"/>
  <c r="G761" i="15"/>
  <c r="G759" i="15"/>
  <c r="G757" i="15"/>
  <c r="G748" i="15"/>
  <c r="G744" i="15"/>
  <c r="G740" i="15"/>
  <c r="G726" i="15"/>
  <c r="G712" i="15"/>
  <c r="G701" i="15"/>
  <c r="G698" i="15"/>
  <c r="G693" i="15"/>
  <c r="G689" i="15"/>
  <c r="G686" i="15"/>
  <c r="G685" i="15" s="1"/>
  <c r="I59" i="14" s="1"/>
  <c r="G683" i="15"/>
  <c r="G681" i="15"/>
  <c r="G679" i="15"/>
  <c r="G677" i="15"/>
  <c r="G675" i="15"/>
  <c r="G673" i="15"/>
  <c r="G671" i="15"/>
  <c r="G669" i="15"/>
  <c r="G667" i="15"/>
  <c r="G665" i="15"/>
  <c r="G663" i="15"/>
  <c r="G661" i="15"/>
  <c r="G659" i="15"/>
  <c r="G657" i="15"/>
  <c r="G653" i="15"/>
  <c r="G651" i="15"/>
  <c r="G647" i="15"/>
  <c r="G643" i="15"/>
  <c r="G640" i="15"/>
  <c r="G637" i="15"/>
  <c r="G634" i="15"/>
  <c r="G632" i="15"/>
  <c r="G628" i="15"/>
  <c r="G624" i="15"/>
  <c r="G620" i="15"/>
  <c r="G616" i="15"/>
  <c r="G614" i="15"/>
  <c r="G611" i="15"/>
  <c r="G606" i="15"/>
  <c r="G604" i="15"/>
  <c r="G600" i="15"/>
  <c r="G595" i="15"/>
  <c r="G591" i="15"/>
  <c r="G587" i="15"/>
  <c r="G585" i="15"/>
  <c r="G580" i="15"/>
  <c r="G578" i="15"/>
  <c r="G576" i="15"/>
  <c r="G573" i="15"/>
  <c r="G570" i="15"/>
  <c r="G568" i="15"/>
  <c r="G566" i="15"/>
  <c r="G564" i="15"/>
  <c r="G562" i="15"/>
  <c r="G560" i="15"/>
  <c r="G558" i="15"/>
  <c r="G556" i="15"/>
  <c r="G554" i="15"/>
  <c r="G552" i="15"/>
  <c r="G550" i="15"/>
  <c r="G548" i="15"/>
  <c r="G546" i="15"/>
  <c r="G544" i="15"/>
  <c r="G542" i="15"/>
  <c r="G537" i="15"/>
  <c r="G532" i="15"/>
  <c r="G526" i="15"/>
  <c r="G524" i="15"/>
  <c r="G522" i="15"/>
  <c r="G520" i="15"/>
  <c r="G518" i="15"/>
  <c r="G516" i="15"/>
  <c r="G514" i="15"/>
  <c r="G512" i="15"/>
  <c r="G510" i="15"/>
  <c r="G507" i="15"/>
  <c r="G505" i="15"/>
  <c r="G503" i="15"/>
  <c r="G498" i="15"/>
  <c r="G496" i="15"/>
  <c r="G494" i="15"/>
  <c r="G489" i="15"/>
  <c r="G484" i="15"/>
  <c r="G480" i="15"/>
  <c r="G477" i="15"/>
  <c r="G475" i="15"/>
  <c r="G469" i="15"/>
  <c r="G467" i="15"/>
  <c r="G465" i="15"/>
  <c r="G461" i="15"/>
  <c r="G457" i="15"/>
  <c r="G452" i="15"/>
  <c r="G447" i="15"/>
  <c r="G442" i="15"/>
  <c r="G437" i="15"/>
  <c r="G433" i="15"/>
  <c r="G428" i="15"/>
  <c r="G423" i="15"/>
  <c r="G418" i="15"/>
  <c r="G414" i="15"/>
  <c r="G409" i="15"/>
  <c r="G406" i="15"/>
  <c r="G403" i="15"/>
  <c r="G400" i="15"/>
  <c r="G398" i="15"/>
  <c r="G391" i="15"/>
  <c r="G388" i="15"/>
  <c r="G386" i="15"/>
  <c r="G384" i="15"/>
  <c r="G382" i="15"/>
  <c r="G380" i="15"/>
  <c r="G378" i="15"/>
  <c r="G371" i="15"/>
  <c r="G366" i="15"/>
  <c r="G362" i="15"/>
  <c r="G358" i="15"/>
  <c r="G352" i="15"/>
  <c r="G348" i="15"/>
  <c r="G344" i="15"/>
  <c r="G339" i="15"/>
  <c r="G334" i="15"/>
  <c r="G329" i="15"/>
  <c r="G327" i="15"/>
  <c r="G325" i="15"/>
  <c r="G322" i="15"/>
  <c r="G319" i="15"/>
  <c r="G314" i="15"/>
  <c r="G310" i="15"/>
  <c r="G303" i="15"/>
  <c r="G299" i="15"/>
  <c r="G291" i="15"/>
  <c r="G287" i="15"/>
  <c r="G283" i="15"/>
  <c r="G280" i="15"/>
  <c r="G277" i="15"/>
  <c r="G266" i="15"/>
  <c r="G255" i="15"/>
  <c r="G252" i="15"/>
  <c r="G250" i="15"/>
  <c r="G248" i="15"/>
  <c r="G244" i="15"/>
  <c r="G242" i="15"/>
  <c r="G240" i="15"/>
  <c r="G238" i="15"/>
  <c r="G234" i="15"/>
  <c r="G230" i="15"/>
  <c r="G215" i="15"/>
  <c r="G209" i="15"/>
  <c r="G202" i="15"/>
  <c r="G183" i="15"/>
  <c r="G180" i="15"/>
  <c r="G178" i="15"/>
  <c r="G176" i="15"/>
  <c r="G174" i="15"/>
  <c r="G173" i="15" s="1"/>
  <c r="I52" i="14" s="1"/>
  <c r="G171" i="15"/>
  <c r="G169" i="15"/>
  <c r="G167" i="15"/>
  <c r="G165" i="15"/>
  <c r="G159" i="15"/>
  <c r="G153" i="15"/>
  <c r="G150" i="15"/>
  <c r="G147" i="15"/>
  <c r="G143" i="15"/>
  <c r="G140" i="15"/>
  <c r="G137" i="15"/>
  <c r="G134" i="15"/>
  <c r="G130" i="15"/>
  <c r="G127" i="15"/>
  <c r="G124" i="15"/>
  <c r="G121" i="15"/>
  <c r="G119" i="15"/>
  <c r="G117" i="15"/>
  <c r="G112" i="15"/>
  <c r="G110" i="15"/>
  <c r="G108" i="15"/>
  <c r="G106" i="15"/>
  <c r="G104" i="15"/>
  <c r="G100" i="15"/>
  <c r="G98" i="15"/>
  <c r="G96" i="15"/>
  <c r="G94" i="15"/>
  <c r="G85" i="15"/>
  <c r="G76" i="15"/>
  <c r="G71" i="15"/>
  <c r="G66" i="15"/>
  <c r="G63" i="15"/>
  <c r="G61" i="15"/>
  <c r="G58" i="15"/>
  <c r="G53" i="15"/>
  <c r="G50" i="15"/>
  <c r="G48" i="15"/>
  <c r="G46" i="15"/>
  <c r="G44" i="15"/>
  <c r="G42" i="15"/>
  <c r="G40" i="15"/>
  <c r="G38" i="15"/>
  <c r="G36" i="15"/>
  <c r="G34" i="15"/>
  <c r="G32" i="15"/>
  <c r="G29" i="15"/>
  <c r="G27" i="15"/>
  <c r="G25" i="15"/>
  <c r="G21" i="15"/>
  <c r="G18" i="15"/>
  <c r="G15" i="15"/>
  <c r="G12" i="15"/>
  <c r="G9" i="15"/>
  <c r="E19" i="13" l="1"/>
  <c r="G829" i="15"/>
  <c r="I62" i="14" s="1"/>
  <c r="G902" i="15"/>
  <c r="I64" i="14" s="1"/>
  <c r="G31" i="15"/>
  <c r="I48" i="14" s="1"/>
  <c r="G52" i="15"/>
  <c r="I49" i="14" s="1"/>
  <c r="G343" i="15"/>
  <c r="I55" i="14" s="1"/>
  <c r="G886" i="15"/>
  <c r="I63" i="14" s="1"/>
  <c r="G152" i="15"/>
  <c r="I51" i="14" s="1"/>
  <c r="G254" i="15"/>
  <c r="I54" i="14" s="1"/>
  <c r="G390" i="15"/>
  <c r="I57" i="14" s="1"/>
  <c r="G768" i="15"/>
  <c r="I61" i="14" s="1"/>
  <c r="G947" i="15"/>
  <c r="I65" i="14" s="1"/>
  <c r="G8" i="15"/>
  <c r="I47" i="14" s="1"/>
  <c r="G182" i="15"/>
  <c r="I53" i="14" s="1"/>
  <c r="D13" i="13"/>
  <c r="G370" i="15"/>
  <c r="I56" i="14" s="1"/>
  <c r="G402" i="15"/>
  <c r="I58" i="14" s="1"/>
  <c r="G688" i="15"/>
  <c r="I60" i="14" s="1"/>
  <c r="G1068" i="15"/>
  <c r="I68" i="14" s="1"/>
  <c r="G123" i="15"/>
  <c r="I50" i="14" s="1"/>
  <c r="I39" i="14"/>
  <c r="I40" i="14" s="1"/>
  <c r="J39" i="14" s="1"/>
  <c r="J40" i="14" s="1"/>
  <c r="F40" i="14"/>
  <c r="G28" i="14" s="1"/>
  <c r="I17" i="14" l="1"/>
  <c r="I16" i="14"/>
  <c r="I72" i="14"/>
  <c r="G1145" i="15"/>
  <c r="C11" i="13" s="1"/>
  <c r="E11" i="13" s="1"/>
  <c r="P847" i="12"/>
  <c r="F39" i="1" s="1"/>
  <c r="Q847" i="12"/>
  <c r="G39" i="1" s="1"/>
  <c r="G40" i="1" s="1"/>
  <c r="G9" i="12"/>
  <c r="G11" i="12"/>
  <c r="G13" i="12"/>
  <c r="G16" i="12"/>
  <c r="G18" i="12"/>
  <c r="G21" i="12"/>
  <c r="G24" i="12"/>
  <c r="G27" i="12"/>
  <c r="G31" i="12"/>
  <c r="G34" i="12"/>
  <c r="G37" i="12"/>
  <c r="G39" i="12"/>
  <c r="G41" i="12"/>
  <c r="G43" i="12"/>
  <c r="G45" i="12"/>
  <c r="G47" i="12"/>
  <c r="G49" i="12"/>
  <c r="G51" i="12"/>
  <c r="G53" i="12"/>
  <c r="G55" i="12"/>
  <c r="G57" i="12"/>
  <c r="G60" i="12"/>
  <c r="G62" i="12"/>
  <c r="G64" i="12"/>
  <c r="G66" i="12"/>
  <c r="G68" i="12"/>
  <c r="G70" i="12"/>
  <c r="G74" i="12"/>
  <c r="G78" i="12"/>
  <c r="G82" i="12"/>
  <c r="G84" i="12"/>
  <c r="G86" i="12"/>
  <c r="G90" i="12"/>
  <c r="G95" i="12"/>
  <c r="G98" i="12"/>
  <c r="G100" i="12"/>
  <c r="G102" i="12"/>
  <c r="G109" i="12"/>
  <c r="G113" i="12"/>
  <c r="G115" i="12"/>
  <c r="G118" i="12"/>
  <c r="G122" i="12"/>
  <c r="G124" i="12"/>
  <c r="G126" i="12"/>
  <c r="G128" i="12"/>
  <c r="G130" i="12"/>
  <c r="G134" i="12"/>
  <c r="G136" i="12"/>
  <c r="G143" i="12"/>
  <c r="G149" i="12"/>
  <c r="G153" i="12"/>
  <c r="G156" i="12"/>
  <c r="G159" i="12"/>
  <c r="G162" i="12"/>
  <c r="G164" i="12"/>
  <c r="G166" i="12"/>
  <c r="G168" i="12"/>
  <c r="G170" i="12"/>
  <c r="G173" i="12"/>
  <c r="G175" i="12"/>
  <c r="G178" i="12"/>
  <c r="G180" i="12"/>
  <c r="G182" i="12"/>
  <c r="G184" i="12"/>
  <c r="G187" i="12"/>
  <c r="G190" i="12"/>
  <c r="G192" i="12"/>
  <c r="G194" i="12"/>
  <c r="G196" i="12"/>
  <c r="G201" i="12"/>
  <c r="G207" i="12"/>
  <c r="G212" i="12"/>
  <c r="G219" i="12"/>
  <c r="G225" i="12"/>
  <c r="G231" i="12"/>
  <c r="G234" i="12"/>
  <c r="G237" i="12"/>
  <c r="G239" i="12"/>
  <c r="G241" i="12"/>
  <c r="G243" i="12"/>
  <c r="G245" i="12"/>
  <c r="G247" i="12"/>
  <c r="G250" i="12"/>
  <c r="G252" i="12"/>
  <c r="G254" i="12"/>
  <c r="G256" i="12"/>
  <c r="G258" i="12"/>
  <c r="G260" i="12"/>
  <c r="G262" i="12"/>
  <c r="G264" i="12"/>
  <c r="G266" i="12"/>
  <c r="G269" i="12"/>
  <c r="G271" i="12"/>
  <c r="G273" i="12"/>
  <c r="G277" i="12"/>
  <c r="G280" i="12"/>
  <c r="G284" i="12"/>
  <c r="G288" i="12"/>
  <c r="G290" i="12"/>
  <c r="G292" i="12"/>
  <c r="G296" i="12"/>
  <c r="G298" i="12"/>
  <c r="G300" i="12"/>
  <c r="G305" i="12"/>
  <c r="G315" i="12"/>
  <c r="G317" i="12"/>
  <c r="G319" i="12"/>
  <c r="G323" i="12"/>
  <c r="G327" i="12"/>
  <c r="G334" i="12"/>
  <c r="G338" i="12"/>
  <c r="G344" i="12"/>
  <c r="G347" i="12"/>
  <c r="G351" i="12"/>
  <c r="G353" i="12"/>
  <c r="G355" i="12"/>
  <c r="G360" i="12"/>
  <c r="G365" i="12"/>
  <c r="G369" i="12"/>
  <c r="G372" i="12"/>
  <c r="G375" i="12"/>
  <c r="G378" i="12"/>
  <c r="G382" i="12"/>
  <c r="G381" i="12" s="1"/>
  <c r="I58" i="1" s="1"/>
  <c r="G385" i="12"/>
  <c r="G388" i="12"/>
  <c r="G390" i="12"/>
  <c r="G392" i="12"/>
  <c r="G394" i="12"/>
  <c r="G396" i="12"/>
  <c r="G398" i="12"/>
  <c r="G401" i="12"/>
  <c r="G406" i="12"/>
  <c r="G408" i="12"/>
  <c r="G410" i="12"/>
  <c r="G413" i="12"/>
  <c r="G415" i="12"/>
  <c r="G417" i="12"/>
  <c r="G419" i="12"/>
  <c r="G421" i="12"/>
  <c r="G423" i="12"/>
  <c r="G425" i="12"/>
  <c r="G427" i="12"/>
  <c r="G429" i="12"/>
  <c r="G431" i="12"/>
  <c r="G433" i="12"/>
  <c r="G435" i="12"/>
  <c r="G437" i="12"/>
  <c r="G439" i="12"/>
  <c r="G441" i="12"/>
  <c r="G443" i="12"/>
  <c r="G445" i="12"/>
  <c r="G447" i="12"/>
  <c r="G449" i="12"/>
  <c r="G451" i="12"/>
  <c r="G454" i="12"/>
  <c r="G453" i="12" s="1"/>
  <c r="I62" i="1" s="1"/>
  <c r="G457" i="12"/>
  <c r="G460" i="12"/>
  <c r="G468" i="12"/>
  <c r="G471" i="12"/>
  <c r="G479" i="12"/>
  <c r="G489" i="12"/>
  <c r="G499" i="12"/>
  <c r="G503" i="12"/>
  <c r="G507" i="12"/>
  <c r="G514" i="12"/>
  <c r="G516" i="12"/>
  <c r="G525" i="12"/>
  <c r="G529" i="12"/>
  <c r="G538" i="12"/>
  <c r="G551" i="12"/>
  <c r="G562" i="12"/>
  <c r="G576" i="12"/>
  <c r="G583" i="12"/>
  <c r="G588" i="12"/>
  <c r="G599" i="12"/>
  <c r="G613" i="12"/>
  <c r="G616" i="12"/>
  <c r="G619" i="12"/>
  <c r="G622" i="12"/>
  <c r="G625" i="12"/>
  <c r="G629" i="12"/>
  <c r="G631" i="12"/>
  <c r="G634" i="12"/>
  <c r="G636" i="12"/>
  <c r="G640" i="12"/>
  <c r="G643" i="12"/>
  <c r="G646" i="12"/>
  <c r="G650" i="12"/>
  <c r="G654" i="12"/>
  <c r="G661" i="12"/>
  <c r="G666" i="12"/>
  <c r="G669" i="12"/>
  <c r="G672" i="12"/>
  <c r="G674" i="12"/>
  <c r="G675" i="12"/>
  <c r="G676" i="12"/>
  <c r="G677" i="12"/>
  <c r="G678" i="12"/>
  <c r="G679" i="12"/>
  <c r="G680" i="12"/>
  <c r="G681" i="12"/>
  <c r="G682" i="12"/>
  <c r="G683" i="12"/>
  <c r="G684" i="12"/>
  <c r="G685" i="12"/>
  <c r="G686" i="12"/>
  <c r="G688" i="12"/>
  <c r="G689" i="12"/>
  <c r="G690" i="12"/>
  <c r="G691" i="12"/>
  <c r="G692" i="12"/>
  <c r="G693" i="12"/>
  <c r="G695" i="12"/>
  <c r="G696" i="12"/>
  <c r="G697" i="12"/>
  <c r="G698" i="12"/>
  <c r="G699" i="12"/>
  <c r="G700" i="12"/>
  <c r="G701" i="12"/>
  <c r="G702" i="12"/>
  <c r="G703" i="12"/>
  <c r="G704" i="12"/>
  <c r="G705" i="12"/>
  <c r="G706" i="12"/>
  <c r="G707" i="12"/>
  <c r="G708" i="12"/>
  <c r="G709" i="12"/>
  <c r="G710" i="12"/>
  <c r="G711" i="12"/>
  <c r="G713" i="12"/>
  <c r="G715" i="12"/>
  <c r="G717" i="12"/>
  <c r="G719" i="12"/>
  <c r="G721" i="12"/>
  <c r="G722" i="12"/>
  <c r="G723" i="12"/>
  <c r="G724" i="12"/>
  <c r="G725" i="12"/>
  <c r="G726" i="12"/>
  <c r="G727" i="12"/>
  <c r="G728" i="12"/>
  <c r="G729" i="12"/>
  <c r="G730" i="12"/>
  <c r="G731" i="12"/>
  <c r="G732" i="12"/>
  <c r="G733" i="12"/>
  <c r="G734" i="12"/>
  <c r="G735" i="12"/>
  <c r="G736" i="12"/>
  <c r="G738" i="12"/>
  <c r="G739" i="12"/>
  <c r="G741" i="12"/>
  <c r="G742" i="12"/>
  <c r="G743" i="12"/>
  <c r="G744" i="12"/>
  <c r="G746" i="12"/>
  <c r="G749" i="12"/>
  <c r="G753" i="12"/>
  <c r="G757" i="12"/>
  <c r="G760" i="12"/>
  <c r="G763" i="12"/>
  <c r="G766" i="12"/>
  <c r="G770" i="12"/>
  <c r="G777" i="12"/>
  <c r="G779" i="12"/>
  <c r="G783" i="12"/>
  <c r="G786" i="12"/>
  <c r="G788" i="12"/>
  <c r="G791" i="12"/>
  <c r="G794" i="12"/>
  <c r="G800" i="12"/>
  <c r="G802" i="12"/>
  <c r="G801" i="12" s="1"/>
  <c r="I71" i="1" s="1"/>
  <c r="G806" i="12"/>
  <c r="G809" i="12"/>
  <c r="G811" i="12"/>
  <c r="G814" i="12"/>
  <c r="G817" i="12"/>
  <c r="G820" i="12"/>
  <c r="G819" i="12" s="1"/>
  <c r="I74" i="1" s="1"/>
  <c r="I20" i="1"/>
  <c r="I19" i="1"/>
  <c r="G27" i="1"/>
  <c r="J28" i="1"/>
  <c r="J26" i="1"/>
  <c r="G38" i="1"/>
  <c r="F38" i="1"/>
  <c r="H32" i="1"/>
  <c r="J23" i="1"/>
  <c r="J24" i="1"/>
  <c r="J25" i="1"/>
  <c r="J27" i="1"/>
  <c r="E24" i="1"/>
  <c r="E26" i="1"/>
  <c r="I21" i="14" l="1"/>
  <c r="G25" i="14" s="1"/>
  <c r="G26" i="14" s="1"/>
  <c r="G29" i="14" s="1"/>
  <c r="D11" i="13"/>
  <c r="G813" i="12"/>
  <c r="I73" i="1" s="1"/>
  <c r="I18" i="1"/>
  <c r="F40" i="1"/>
  <c r="G28" i="1" s="1"/>
  <c r="H39" i="1"/>
  <c r="H40" i="1" s="1"/>
  <c r="G745" i="12"/>
  <c r="I69" i="1" s="1"/>
  <c r="G635" i="12"/>
  <c r="I65" i="1" s="1"/>
  <c r="G456" i="12"/>
  <c r="I63" i="1" s="1"/>
  <c r="G384" i="12"/>
  <c r="I59" i="1" s="1"/>
  <c r="G268" i="12"/>
  <c r="I55" i="1" s="1"/>
  <c r="G148" i="12"/>
  <c r="I51" i="1" s="1"/>
  <c r="G59" i="12"/>
  <c r="I49" i="1" s="1"/>
  <c r="G805" i="12"/>
  <c r="I72" i="1" s="1"/>
  <c r="G778" i="12"/>
  <c r="I70" i="1" s="1"/>
  <c r="G400" i="12"/>
  <c r="I60" i="1" s="1"/>
  <c r="G249" i="12"/>
  <c r="I54" i="1" s="1"/>
  <c r="G172" i="12"/>
  <c r="I52" i="1" s="1"/>
  <c r="G101" i="12"/>
  <c r="I50" i="1" s="1"/>
  <c r="G712" i="12"/>
  <c r="I68" i="1" s="1"/>
  <c r="G687" i="12"/>
  <c r="I67" i="1" s="1"/>
  <c r="G673" i="12"/>
  <c r="I66" i="1" s="1"/>
  <c r="G515" i="12"/>
  <c r="I64" i="1" s="1"/>
  <c r="G412" i="12"/>
  <c r="I61" i="1" s="1"/>
  <c r="G368" i="12"/>
  <c r="I57" i="1" s="1"/>
  <c r="G304" i="12"/>
  <c r="I56" i="1" s="1"/>
  <c r="G236" i="12"/>
  <c r="I53" i="1" s="1"/>
  <c r="G15" i="12"/>
  <c r="I48" i="1" s="1"/>
  <c r="G8" i="12"/>
  <c r="I39" i="1" l="1"/>
  <c r="I40" i="1" s="1"/>
  <c r="J39" i="1" s="1"/>
  <c r="J40" i="1" s="1"/>
  <c r="I17" i="1"/>
  <c r="I47" i="1"/>
  <c r="G847" i="12"/>
  <c r="C9" i="13" s="1"/>
  <c r="G24" i="1"/>
  <c r="D9" i="13" l="1"/>
  <c r="D7" i="13" s="1"/>
  <c r="D21" i="13" s="1"/>
  <c r="E9" i="13"/>
  <c r="E7" i="13" s="1"/>
  <c r="E21" i="13" s="1"/>
  <c r="C7" i="13"/>
  <c r="C21" i="13" s="1"/>
  <c r="I16" i="1"/>
  <c r="I21" i="1" s="1"/>
  <c r="G25" i="1" s="1"/>
  <c r="G26" i="1" s="1"/>
  <c r="I75" i="1"/>
  <c r="G29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comments2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<sst xmlns="http://schemas.openxmlformats.org/spreadsheetml/2006/main" count="9581" uniqueCount="3345">
  <si>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</si>
  <si>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</si>
  <si>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</si>
  <si>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</si>
  <si>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</si>
  <si>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</si>
  <si>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</si>
  <si>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</si>
  <si>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</si>
  <si>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</si>
  <si>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</si>
  <si>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</si>
  <si>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</si>
  <si>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</si>
  <si>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</si>
  <si>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</si>
  <si>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</si>
  <si>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</si>
  <si>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</si>
  <si>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</si>
  <si>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</si>
  <si>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</si>
  <si>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</si>
  <si>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</si>
  <si>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</si>
  <si>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</si>
  <si>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</si>
  <si>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</si>
  <si>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</si>
  <si>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</si>
  <si>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</si>
  <si>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</si>
  <si>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</si>
  <si>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</si>
  <si>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</si>
  <si>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</si>
  <si>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Zakázka:</t>
  </si>
  <si>
    <t>Z:</t>
  </si>
  <si>
    <t>Objekt:</t>
  </si>
  <si>
    <t>Rozpočet:</t>
  </si>
  <si>
    <t>Celkem za stavbu</t>
  </si>
  <si>
    <t>CZK</t>
  </si>
  <si>
    <t>Rekapitulace dílů</t>
  </si>
  <si>
    <t>Typ dílu</t>
  </si>
  <si>
    <t>0</t>
  </si>
  <si>
    <t>Přípravné a přidružené práce</t>
  </si>
  <si>
    <t>1</t>
  </si>
  <si>
    <t>Zemní práce</t>
  </si>
  <si>
    <t>2</t>
  </si>
  <si>
    <t>Základy,zvláštní zakládání</t>
  </si>
  <si>
    <t>3</t>
  </si>
  <si>
    <t>Svislé a kompletní konstrukce</t>
  </si>
  <si>
    <t>311</t>
  </si>
  <si>
    <t>Sádrokartonové konstrukce</t>
  </si>
  <si>
    <t>4</t>
  </si>
  <si>
    <t>Vodorovné konstrukce</t>
  </si>
  <si>
    <t>43</t>
  </si>
  <si>
    <t>Schodiště</t>
  </si>
  <si>
    <t>5</t>
  </si>
  <si>
    <t>Komunikace</t>
  </si>
  <si>
    <t>61</t>
  </si>
  <si>
    <t>Upravy povrchů vnitřní</t>
  </si>
  <si>
    <t>62</t>
  </si>
  <si>
    <t>Upravy povrchů vnější</t>
  </si>
  <si>
    <t>63</t>
  </si>
  <si>
    <t>Podlahy a podlahové konstrukce</t>
  </si>
  <si>
    <t>93</t>
  </si>
  <si>
    <t>Dokončovací práce inž.staveb</t>
  </si>
  <si>
    <t>94</t>
  </si>
  <si>
    <t>Lešení a stavební výtahy</t>
  </si>
  <si>
    <t>95</t>
  </si>
  <si>
    <t>Dokončovací kce na pozem.stav.</t>
  </si>
  <si>
    <t>96</t>
  </si>
  <si>
    <t>Bourání konstrukcí</t>
  </si>
  <si>
    <t>99</t>
  </si>
  <si>
    <t>Staveništní přesun hmot</t>
  </si>
  <si>
    <t>711</t>
  </si>
  <si>
    <t>Izolace proti vodě</t>
  </si>
  <si>
    <t>712</t>
  </si>
  <si>
    <t>Živičné krytiny</t>
  </si>
  <si>
    <t>713</t>
  </si>
  <si>
    <t>Izolace tepelné</t>
  </si>
  <si>
    <t>764</t>
  </si>
  <si>
    <t>Konstrukce klempířské</t>
  </si>
  <si>
    <t>766</t>
  </si>
  <si>
    <t>Konstrukce truhlářské</t>
  </si>
  <si>
    <t>767</t>
  </si>
  <si>
    <t>Konstrukce zámečnické</t>
  </si>
  <si>
    <t>771</t>
  </si>
  <si>
    <t>Podlahy z dlaždic a obklady</t>
  </si>
  <si>
    <t>781</t>
  </si>
  <si>
    <t>Obklady keramické</t>
  </si>
  <si>
    <t>783</t>
  </si>
  <si>
    <t>Nátěry</t>
  </si>
  <si>
    <t>784</t>
  </si>
  <si>
    <t>Malby</t>
  </si>
  <si>
    <t>M43</t>
  </si>
  <si>
    <t>Montáže ocelových konstrukcí</t>
  </si>
  <si>
    <t>M99</t>
  </si>
  <si>
    <t>Skladby podlah a konstrukcí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</si>
  <si>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</si>
  <si>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</si>
  <si>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</si>
  <si>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</si>
  <si>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</si>
  <si>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</si>
  <si>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</si>
  <si>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</si>
  <si>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</si>
  <si>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</si>
  <si>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</si>
  <si>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</si>
  <si>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</si>
  <si>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</si>
  <si>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</si>
  <si>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Cen. soustava</t>
  </si>
  <si>
    <t>Díl:</t>
  </si>
  <si>
    <t>DIL</t>
  </si>
  <si>
    <t>0.01</t>
  </si>
  <si>
    <t>Vytyčení IS na pozemku</t>
  </si>
  <si>
    <t>kus</t>
  </si>
  <si>
    <t>POL1_0</t>
  </si>
  <si>
    <t>1*1</t>
  </si>
  <si>
    <t>VV</t>
  </si>
  <si>
    <t>0.02</t>
  </si>
  <si>
    <t>Ochrana a zajištění rozvodů stávajících IS</t>
  </si>
  <si>
    <t>0.03</t>
  </si>
  <si>
    <t>m2</t>
  </si>
  <si>
    <t>121101103R00</t>
  </si>
  <si>
    <t>Sejmutí ornice s přemístěním přes 100 do 250 m, část pro další použití</t>
  </si>
  <si>
    <t>m3</t>
  </si>
  <si>
    <t>0,3*370</t>
  </si>
  <si>
    <t>131201112R00</t>
  </si>
  <si>
    <t>Hloubení nezapaž. jam hor.3 do 1000 m3, STROJNĚ</t>
  </si>
  <si>
    <t>70,5+68+3,5</t>
  </si>
  <si>
    <t>pod zpevněné plochy: : 0,49*84</t>
  </si>
  <si>
    <t>131201119R00</t>
  </si>
  <si>
    <t>Příplatek za lepivost - hloubení nezap.jam v hor.3</t>
  </si>
  <si>
    <t>161101101R00</t>
  </si>
  <si>
    <t>Svislé přemístění výkopku z hor.1-4 do 2,5 m</t>
  </si>
  <si>
    <t>174101101R00</t>
  </si>
  <si>
    <t>Zásyp jam, rýh, šachet se zhutněním</t>
  </si>
  <si>
    <t>ZP/03: :  29*1,3</t>
  </si>
  <si>
    <t>kolem objektu: : 21+18+49</t>
  </si>
  <si>
    <t xml:space="preserve">pod objekt-nový materiál: : </t>
  </si>
  <si>
    <t>162301101R00</t>
  </si>
  <si>
    <t>Vodorovné přemístění výkopku z hor.1-4 do 500 m</t>
  </si>
  <si>
    <t>ornice na deponii a zpět pro použití: : 0,3*230*2</t>
  </si>
  <si>
    <t>výkopek na deponii a zpět k zásypům: : 125,7*2</t>
  </si>
  <si>
    <t>162301102R00</t>
  </si>
  <si>
    <t>Vodorovné přemístění výkopku z hor.1-4 do 1000 m</t>
  </si>
  <si>
    <t>ornice na skládku: : (111-0,3*230)</t>
  </si>
  <si>
    <t>přebytek výkopku na skládku: : 183,16-125,7</t>
  </si>
  <si>
    <t>162701109R00</t>
  </si>
  <si>
    <t>Příplatek k vod. přemístění hor.1-4 za další 1 km</t>
  </si>
  <si>
    <t>přebytek výkopku na skládku: : (183,16-125,7)*25</t>
  </si>
  <si>
    <t>199000002R00</t>
  </si>
  <si>
    <t>Poplatek za skládku horniny 1- 4</t>
  </si>
  <si>
    <t>199000001R00</t>
  </si>
  <si>
    <t>Poplatek za skládku - ornice</t>
  </si>
  <si>
    <t>180400020RA0</t>
  </si>
  <si>
    <t>Založení trávníku parkového, rovina, dodání osiva</t>
  </si>
  <si>
    <t>POL2_0</t>
  </si>
  <si>
    <t>okolí objektu: : 230*1</t>
  </si>
  <si>
    <t>151101201R00</t>
  </si>
  <si>
    <t>Pažení stěn výkopu - příložné - hloubky do 4 m</t>
  </si>
  <si>
    <t>stěny výkopu: : 2,5*29</t>
  </si>
  <si>
    <t>151101211R00</t>
  </si>
  <si>
    <t>Odstranění pažení stěn - příložné - hl. do 4 m</t>
  </si>
  <si>
    <t>181301105R00</t>
  </si>
  <si>
    <t>Rozprostření ornice, rovina, tl. 25-30 cm,do 500m2</t>
  </si>
  <si>
    <t>112101101R00</t>
  </si>
  <si>
    <t>Kácení stromů listnatých o průměru kmene 10-30 cm</t>
  </si>
  <si>
    <t>keřovitý strom: : 4+4</t>
  </si>
  <si>
    <t>111201101R00</t>
  </si>
  <si>
    <t>Odstranění křovin i s kořeny na ploše do 1000 m2</t>
  </si>
  <si>
    <t>křoviny: : 178*1</t>
  </si>
  <si>
    <t>1.1</t>
  </si>
  <si>
    <t>Odbourání stáv. skruží a zásyp hutněný</t>
  </si>
  <si>
    <t>3,5*1</t>
  </si>
  <si>
    <t>1.2</t>
  </si>
  <si>
    <t>Bourání rozvodů stáv. kanalizace</t>
  </si>
  <si>
    <t>mb</t>
  </si>
  <si>
    <t>25*1</t>
  </si>
  <si>
    <t>274313611R00</t>
  </si>
  <si>
    <t>Beton základových pasů prostý C 16/20 X0</t>
  </si>
  <si>
    <t>0,5*0,55*(19,9+24)+0,7*0,55*(13,2+9,7)+1,1*0,65*11,5+0,4*0,7*16,5</t>
  </si>
  <si>
    <t>274351215R00</t>
  </si>
  <si>
    <t>Bednění stěn základových pasů - zřízení</t>
  </si>
  <si>
    <t>2*0,55*(19,9+24)+2*0,55*(13,2+9,7)+2*0,65*11,5+2*0,7*16,5</t>
  </si>
  <si>
    <t>274351216R00</t>
  </si>
  <si>
    <t>Bednění stěn základových pasů - odstranění</t>
  </si>
  <si>
    <t>274272140RT4</t>
  </si>
  <si>
    <t>Zdivo základové z bednicích tvárnic, tl. 30 cm, výplň tvárnic betonem C 25/30 XC2</t>
  </si>
  <si>
    <t>1*(19,9+13,2+16,5+3+2,5)+1,5*(9,7+24)+0,25*11,5</t>
  </si>
  <si>
    <t>274361821R00</t>
  </si>
  <si>
    <t>Výztuž základ. pasů z betonářské oceli 10505 (R)</t>
  </si>
  <si>
    <t>t</t>
  </si>
  <si>
    <t>dle statiky: : 1532,6/1000</t>
  </si>
  <si>
    <t>273321311R00</t>
  </si>
  <si>
    <t>Železobeton základových desek C 16/20</t>
  </si>
  <si>
    <t>deska přístavby: : 0,15*278,1+0,195*28,3</t>
  </si>
  <si>
    <t>deska retence: : 0,16*5,2</t>
  </si>
  <si>
    <t>deska Lapolu: : 0,16*4,2</t>
  </si>
  <si>
    <t>273351215R00</t>
  </si>
  <si>
    <t>Bednění stěn základových desek - zřízení</t>
  </si>
  <si>
    <t>deska přístavby: : 0,15*70,7+0,195*28+28,3</t>
  </si>
  <si>
    <t>retence: : 0,16*8,3</t>
  </si>
  <si>
    <t>Lapol: : 0,16*9,4</t>
  </si>
  <si>
    <t>273351216R00</t>
  </si>
  <si>
    <t>Bednění stěn základových desek - odstranění</t>
  </si>
  <si>
    <t>retence: :  0,16*8,3</t>
  </si>
  <si>
    <t>Lapol: :  0,16*9,4</t>
  </si>
  <si>
    <t>273361921RT4</t>
  </si>
  <si>
    <t>Výztuž základových desek ze svařovaných sítí, průměr drátu  6,0, oka 100/100 mm KH30</t>
  </si>
  <si>
    <t>přístavba: : (1571,8+220)/1000</t>
  </si>
  <si>
    <t>273361921RT8</t>
  </si>
  <si>
    <t>Výztuž základových desek ze svařovaných sítí, průměr drátu  8,0, oka 100/100 mm KY81</t>
  </si>
  <si>
    <t>retence+Lapol: : 142,2/1000</t>
  </si>
  <si>
    <t>215901101R00</t>
  </si>
  <si>
    <t>Zhutnění podloží z hornin nesoudržných do 92% PS</t>
  </si>
  <si>
    <t>přístavba: :  278,1</t>
  </si>
  <si>
    <t>retence: :  5,2</t>
  </si>
  <si>
    <t>Lapol: :  4,2</t>
  </si>
  <si>
    <t>271100010RA0</t>
  </si>
  <si>
    <t>Polštář pod základy ze štěrkopísku</t>
  </si>
  <si>
    <t>přístavba: : 0,2*278,1</t>
  </si>
  <si>
    <t>retence+lapol: : 0,2*(5,2+4,2)</t>
  </si>
  <si>
    <t>pod krčkem: : 62,7*1</t>
  </si>
  <si>
    <t>pod objekt-nový materiál: : 307-88</t>
  </si>
  <si>
    <t>212750010RAC</t>
  </si>
  <si>
    <t>Trativody z drenážních trubek, lože štěrkopís.,obsyp kamenivem,světlost trub 13cm</t>
  </si>
  <si>
    <t>m</t>
  </si>
  <si>
    <t>51*1</t>
  </si>
  <si>
    <t>2.1</t>
  </si>
  <si>
    <t>Prostupy základy,zřízení,kotvení,prostupka, zapravení,kotvení,doplňky,detaily,D+M</t>
  </si>
  <si>
    <t>2+3+2</t>
  </si>
  <si>
    <t>2.2</t>
  </si>
  <si>
    <t>ISO nosník pro přerušení tepelného mostu,š.200mm, tl.80mm,38kNm/m,kotvení,doplňky,detaily,D+M</t>
  </si>
  <si>
    <t>bm</t>
  </si>
  <si>
    <t>311238144R00</t>
  </si>
  <si>
    <t>Zdivo keram. 30 Profi P10, tl. 300 mm</t>
  </si>
  <si>
    <t xml:space="preserve">obvod: : </t>
  </si>
  <si>
    <t>3,55*50,6</t>
  </si>
  <si>
    <t>okna: : -(0,9*2,5+1,5*2,5+2,4*1,55+5,8*0,65+7,5*1,55+9,8*1,55)</t>
  </si>
  <si>
    <t>dveře: : -(1,3*1,97*2+0,8*1,97)</t>
  </si>
  <si>
    <t xml:space="preserve">vnitřní: : </t>
  </si>
  <si>
    <t>3,55*(2,4+3,9+10,7)-(0,9*0,8+1,3*1,97)</t>
  </si>
  <si>
    <t>311238142R00</t>
  </si>
  <si>
    <t>Zdivo keram. 17,5 Profi P10, tl. 175 mm</t>
  </si>
  <si>
    <t>atiky: : 0,5*(50,6+14)</t>
  </si>
  <si>
    <t>3,55*4-(0,8*1,97+0,9*0,8)</t>
  </si>
  <si>
    <t>342248144R00</t>
  </si>
  <si>
    <t>Příčky keram. 14 Profi na DBM, tl. 140 mm</t>
  </si>
  <si>
    <t>1,6*(3,6+3,4+2,3*2)</t>
  </si>
  <si>
    <t>342248140R00</t>
  </si>
  <si>
    <t>Příčky keram. 8 Profi na DBM, tl. 80 mm</t>
  </si>
  <si>
    <t>1,6*(1,65+0,8)+3,55*(18,4+1,9+4,9+5,6+5,3+3,7+9*2+2,1*4)</t>
  </si>
  <si>
    <t>-(1,97*(1,3+0,8*9+0,7*5))</t>
  </si>
  <si>
    <t>317168122R00</t>
  </si>
  <si>
    <t>Překlad keram. plochý 145x71x1250 mm</t>
  </si>
  <si>
    <t>1+1</t>
  </si>
  <si>
    <t>317168131R00</t>
  </si>
  <si>
    <t>Překlad keram. 7 vysoký 70x235x1250 mm</t>
  </si>
  <si>
    <t>317168133R00</t>
  </si>
  <si>
    <t>Překlad keram. 7 vysoký 70x235x1750 mm</t>
  </si>
  <si>
    <t>317998114R00</t>
  </si>
  <si>
    <t>Izolace mezi překlady polystyren tl. 90 mm</t>
  </si>
  <si>
    <t>1,25+1,75+1,25</t>
  </si>
  <si>
    <t>317168111R00</t>
  </si>
  <si>
    <t>Překlad keram. plochý 115x71x1000 mm</t>
  </si>
  <si>
    <t>2+3</t>
  </si>
  <si>
    <t>317168112R00</t>
  </si>
  <si>
    <t>Překlad keram. plochý 115x71x1250 mm</t>
  </si>
  <si>
    <t>342948111R00</t>
  </si>
  <si>
    <t>Ukotvení příček k cihel.konstr. kotvami na hmožd.</t>
  </si>
  <si>
    <t>1,6*7+0,61*8+3,55*55</t>
  </si>
  <si>
    <t>346971122R00</t>
  </si>
  <si>
    <t>Izolace pod příčky jednoduchá š. do 200 mm</t>
  </si>
  <si>
    <t xml:space="preserve">tl. 175mm: : </t>
  </si>
  <si>
    <t xml:space="preserve">tl. 140mm: : </t>
  </si>
  <si>
    <t>(3,6+3,4+2,3*2)</t>
  </si>
  <si>
    <t xml:space="preserve">tl. 80mm: : </t>
  </si>
  <si>
    <t>(1,65+0,8)+(18,4+1,9+4,9+5,6+5,3+3,7+9*2+2,1*4)</t>
  </si>
  <si>
    <t>346971162R00</t>
  </si>
  <si>
    <t xml:space="preserve">Dilatace příček od stropu š. do 200 mm, tl.30 mm </t>
  </si>
  <si>
    <t>(18,4+1,9+4,9+5,6+5,3+3,7+9*2+2,1*4)</t>
  </si>
  <si>
    <t>342264051RTX</t>
  </si>
  <si>
    <t>Podhled sádrokartonový na zavěšenou ocel. konstr., desky standard tl.2x12,5 mm, bez izolace</t>
  </si>
  <si>
    <t xml:space="preserve">specifikace viz TZ a výkres podhledů,kvalita Q2: : </t>
  </si>
  <si>
    <t>P.5: : 12,9*1</t>
  </si>
  <si>
    <t>čela: : 0,4*5,7</t>
  </si>
  <si>
    <t>311.1</t>
  </si>
  <si>
    <t>Podhled SDK kazetový 600/600/8mm,plný, vlhkost 90%,PO odol. A2,závěsy,lišty,doplňky,D+M</t>
  </si>
  <si>
    <t xml:space="preserve">specifikace viz TZ a výkres podhledů: : </t>
  </si>
  <si>
    <t>P.7: : 102,3*1</t>
  </si>
  <si>
    <t>311.2</t>
  </si>
  <si>
    <t>Podhled SDK kazetový 600/600/8mm,plný,hrana A, PO odol. A2,závěsy,lišty,doplňky,D+M</t>
  </si>
  <si>
    <t>P.8: : 78,5*1</t>
  </si>
  <si>
    <t>311.3</t>
  </si>
  <si>
    <t>Podhled miner. kazetový 600/600/55mm,s AKU izolací, vlhkost 75%,PO odol. A2,závěsy,lišty,doplňky,D+M</t>
  </si>
  <si>
    <t>P.2: : 22*1</t>
  </si>
  <si>
    <t>342267111RT3</t>
  </si>
  <si>
    <t>Obklad trámů sádrokartonem dvoustranný do 0,5/0,5m, desky standard impreg. tl. 12,5 mm</t>
  </si>
  <si>
    <t>3,55*3</t>
  </si>
  <si>
    <t>342267112RT3</t>
  </si>
  <si>
    <t>Obklad trámů sádrokartonem třístranný do 0,5/0,5 m, desky standard impreg. tl. 12,5 mm</t>
  </si>
  <si>
    <t>3,55*2</t>
  </si>
  <si>
    <t>342267113RT3</t>
  </si>
  <si>
    <t>Obklad trámů sádrokartonem čtyřstranný do 0,5/0,5m, desky standard impreg. 12,5 mm</t>
  </si>
  <si>
    <t>347016123R0X</t>
  </si>
  <si>
    <t>Předstěna SDK,tl.100mm,ocel. kce CW, 1x RBI 12,5mm</t>
  </si>
  <si>
    <t>3,55*(5,5+4,9+2,2)</t>
  </si>
  <si>
    <t>347016133R0X</t>
  </si>
  <si>
    <t>Předstěna SDK,tl.150mm, ocel.kce CW,1x RBI 12,5mm</t>
  </si>
  <si>
    <t>3,55*(2+2,5)</t>
  </si>
  <si>
    <t>411321515R00</t>
  </si>
  <si>
    <t>Stropy deskové ze železobetonu C 30/37, XC4,XF3</t>
  </si>
  <si>
    <t>(0,18+0,2)/2*29,1</t>
  </si>
  <si>
    <t>411321414R00</t>
  </si>
  <si>
    <t>Stropy deskové ze železobetonu C 25/30 XC1</t>
  </si>
  <si>
    <t>0,265*29,6</t>
  </si>
  <si>
    <t>přebetonování spirolů: : 0,03*207</t>
  </si>
  <si>
    <t>411321313R00</t>
  </si>
  <si>
    <t>Stropy deskové ze železobetonu C 16/20</t>
  </si>
  <si>
    <t>podbetonování OK rámu: : 0,75*1</t>
  </si>
  <si>
    <t>411351101R00</t>
  </si>
  <si>
    <t>Bednění stropů deskových, bednění vlastní -zřízení</t>
  </si>
  <si>
    <t>29,1+29,6+(0,18+0,2)/2*28+0,265*32,9</t>
  </si>
  <si>
    <t>411351102R00</t>
  </si>
  <si>
    <t>Bednění stropů deskových, vlastní - odstranění</t>
  </si>
  <si>
    <t>411354171R00</t>
  </si>
  <si>
    <t>Podpěrná konstr. stropů do 5 kPa - zřízení</t>
  </si>
  <si>
    <t>29,1+29,6</t>
  </si>
  <si>
    <t>spirolly: : 207*1</t>
  </si>
  <si>
    <t>411354172R00</t>
  </si>
  <si>
    <t>Podpěrná konstr. stropů do 5 kPa - odstranění</t>
  </si>
  <si>
    <t>411120033RA0</t>
  </si>
  <si>
    <t>Strop montovaný z panelů betonových, tl. 26,5 cm, předpjatých</t>
  </si>
  <si>
    <t>dle statiky: : 207*1</t>
  </si>
  <si>
    <t>411361821R00</t>
  </si>
  <si>
    <t>Výztuž stropů a nosníků,  z betonářské oceli 10505(R)</t>
  </si>
  <si>
    <t>(516,6+71+841,8+74,6)/1000</t>
  </si>
  <si>
    <t>411361921RT4</t>
  </si>
  <si>
    <t>Výztuž stropů svařovanou sítí , průměr drátu  6,0, oka 100/100 mm KH30</t>
  </si>
  <si>
    <t>podbetonování OK rámu: : 350/1000</t>
  </si>
  <si>
    <t>413321414R00</t>
  </si>
  <si>
    <t>Nosníky z betonu železového C 25/30 XC1</t>
  </si>
  <si>
    <t xml:space="preserve">dle statiky: : </t>
  </si>
  <si>
    <t>P1,P2: : 0,3*0,5*(19,5+11,2)</t>
  </si>
  <si>
    <t>P3: : 0,3*0,585*6,6</t>
  </si>
  <si>
    <t>P4: : 0,3*0,25*32</t>
  </si>
  <si>
    <t>413351107R00</t>
  </si>
  <si>
    <t>Bednění nosníků - zřízení</t>
  </si>
  <si>
    <t xml:space="preserve">pouze boky - spodek viz bednění stropů: : </t>
  </si>
  <si>
    <t>P1,P2: :  2*0,5*(19,5+11,2)</t>
  </si>
  <si>
    <t>P3: :  2*0,585*6,6</t>
  </si>
  <si>
    <t>P4: :  2*0,25*32</t>
  </si>
  <si>
    <t>413351108R00</t>
  </si>
  <si>
    <t>Bednění nosníků - odstranění</t>
  </si>
  <si>
    <t>P1,P2: : 2*0,5*(19,5+11,2)</t>
  </si>
  <si>
    <t>417321414R00</t>
  </si>
  <si>
    <t>Ztužující pásy a věnce z betonu železového C 25/30</t>
  </si>
  <si>
    <t>V1: : 0,08*24,5</t>
  </si>
  <si>
    <t>V2: : 0,06*22,5</t>
  </si>
  <si>
    <t>V3: : 0,02*11</t>
  </si>
  <si>
    <t>V4: : 0,05*9,2</t>
  </si>
  <si>
    <t>atiky: : 0,2*0,15*(50,6+14)</t>
  </si>
  <si>
    <t>417351115R00</t>
  </si>
  <si>
    <t>Bednění ztužujících pásů a věnců - zřízení</t>
  </si>
  <si>
    <t>V1: : 2*0,33*24,5</t>
  </si>
  <si>
    <t>V2: : 2*0,33*22,5</t>
  </si>
  <si>
    <t>V3: : 2*0,05*11</t>
  </si>
  <si>
    <t>V4: : 0</t>
  </si>
  <si>
    <t>atiky: : 2*0,15*(50,6+14)</t>
  </si>
  <si>
    <t>417351116R00</t>
  </si>
  <si>
    <t>Bednění ztužujících pásů a věnců - odstranění</t>
  </si>
  <si>
    <t>V1: :  2*0,33*24,5</t>
  </si>
  <si>
    <t>V2: :  2*0,33*22,5</t>
  </si>
  <si>
    <t>V3: :  2*0,05*11</t>
  </si>
  <si>
    <t>V4: :  0</t>
  </si>
  <si>
    <t>417361821R00</t>
  </si>
  <si>
    <t>Výztuž ztužujících věnců a nosníků z oceli 10505</t>
  </si>
  <si>
    <t>dle statiky: : 869,5/1000</t>
  </si>
  <si>
    <t>atiky: : 0,2*0,15*(50,6+14)*80/1000</t>
  </si>
  <si>
    <t>417361921RT4</t>
  </si>
  <si>
    <t>Výztuž ztužujících pásů a věnců svařovanou sítí, průměr drátu  6,0, oka 100/100 mm KH30</t>
  </si>
  <si>
    <t>dle statiky: : 160/1000</t>
  </si>
  <si>
    <t>430321414R00</t>
  </si>
  <si>
    <t>Schodišťové konstrukce, železobeton C 25/30, XC1</t>
  </si>
  <si>
    <t>venkovní: : 0,35*1,55</t>
  </si>
  <si>
    <t>431351121R00</t>
  </si>
  <si>
    <t>Bednění podest a podstupnic přímočarých,  - zřízení</t>
  </si>
  <si>
    <t>0,16*5*1,4</t>
  </si>
  <si>
    <t>431351122R00</t>
  </si>
  <si>
    <t>Bednění podest a podstupnic přímočarých, - odstranění</t>
  </si>
  <si>
    <t>433351131R00</t>
  </si>
  <si>
    <t>Bednění schodnic přímočarých - zřízení</t>
  </si>
  <si>
    <t>0,3*5*1,4</t>
  </si>
  <si>
    <t>433351132R00</t>
  </si>
  <si>
    <t>Bednění schodnic přímočarých - odstranění</t>
  </si>
  <si>
    <t>430361821R00</t>
  </si>
  <si>
    <t>Výztuž schodišťových konstrukcí z ocelí 10505(R)</t>
  </si>
  <si>
    <t>0,35*1,55*120/1000</t>
  </si>
  <si>
    <t>596215040R00</t>
  </si>
  <si>
    <t>Kladení zámkové dlažby tl. 8 cm do drtě tl. 4 cm</t>
  </si>
  <si>
    <t>ZP/02: :  140</t>
  </si>
  <si>
    <t>59245030R</t>
  </si>
  <si>
    <t>Dlažba zámková 20x16,5x8 cm přírodní</t>
  </si>
  <si>
    <t>POL3_0</t>
  </si>
  <si>
    <t>ZP/02: :  140*1,15</t>
  </si>
  <si>
    <t>564851111R00</t>
  </si>
  <si>
    <t>Podklad ze štěrkodrti po zhutnění tloušťky 15 cm</t>
  </si>
  <si>
    <t>564861111R00</t>
  </si>
  <si>
    <t>Podklad ze štěrkodrti po zhutnění tloušťky 20 cm</t>
  </si>
  <si>
    <t>916561111RT7</t>
  </si>
  <si>
    <t>Osazení záhon.obrubníků do lože z C 12/15 s opěrou, včetně obrubníku   100/5/20 cm</t>
  </si>
  <si>
    <t>okap chodník: : 35,5+1,5</t>
  </si>
  <si>
    <t>639571215R00</t>
  </si>
  <si>
    <t>Okapový chodník podél budovy z kačírku tl. 150 mm</t>
  </si>
  <si>
    <t>ZP/01 okapov. chodník: : 20,2+5,9</t>
  </si>
  <si>
    <t>639571311R00</t>
  </si>
  <si>
    <t>Okapový chodník - textilie proti prorůstání 45g/m2, montáž, dodávka ve specifikaci</t>
  </si>
  <si>
    <t>69366198R</t>
  </si>
  <si>
    <t>Geotextilie proti prorůstání 300 g/m2 š. 200cm</t>
  </si>
  <si>
    <t>ZP/01 okapov. chodník: : (20,2+5,9)*1,2</t>
  </si>
  <si>
    <t>917862111RT7</t>
  </si>
  <si>
    <t>Osazení stojat. obrub.bet. s opěrou,lože z C 12/15, včetně obrubníku ABO 2 - 15 100/15/25</t>
  </si>
  <si>
    <t>ZP/02: :  66*1</t>
  </si>
  <si>
    <t>602012102R00</t>
  </si>
  <si>
    <t>Postřik cementový ručně</t>
  </si>
  <si>
    <t>132,63+2*(57,07+11,9+18,56+215,29)</t>
  </si>
  <si>
    <t>612481211RT2</t>
  </si>
  <si>
    <t>Montáž výztužné sítě (perlinky) do stěrky-stěny, včetně výztužné sítě a stěrkového tmelu</t>
  </si>
  <si>
    <t>sjednocení povrchů: : 25+19+13,5+9+11</t>
  </si>
  <si>
    <t>612473181R00</t>
  </si>
  <si>
    <t>Omítka vnitřního zdiva ze suché směsi, hladká</t>
  </si>
  <si>
    <t xml:space="preserve">pod ker. obklady: : </t>
  </si>
  <si>
    <t>2,6*(6,4+4,5)+1,6*(6,9+7,5+6,2+7,7)+3*(34,5+1)+0,6*3,2</t>
  </si>
  <si>
    <t>2,02*(5,1+7,1+8,4+5,5)-(0,9*0,8*3+1,3*1,97+7,5*1,55+9,8*1,55)</t>
  </si>
  <si>
    <t>612473182R00</t>
  </si>
  <si>
    <t>Omítka vnitřního zdiva ze suché směsi, štuková</t>
  </si>
  <si>
    <t>odečet hladkých: : -203,226</t>
  </si>
  <si>
    <t>612409991RT2</t>
  </si>
  <si>
    <t>Začištění omítek kolem oken,dveří apod., s použitím suché maltové směsi</t>
  </si>
  <si>
    <t xml:space="preserve">Fasádní otvory: : </t>
  </si>
  <si>
    <t>okna: :  2*(0,9+2,5+1,5+2,5+2,4+1,55+5,8+0,65+7,5+1,55+9,8+1,55)</t>
  </si>
  <si>
    <t>dveře: :  (1,3*2+2*1,97*2+0,8+2*1,97)</t>
  </si>
  <si>
    <t>612425931RT2</t>
  </si>
  <si>
    <t>Omítka vápenná vnitřního ostění - štuková, s použitím suché maltové směsi</t>
  </si>
  <si>
    <t>okna: :  0,25*2*(0,9+2,5+1,5+2,5+2,4+1,55+5,8+0,65+7,5+1,55+9,8+1,55)</t>
  </si>
  <si>
    <t>dveře: :  0,25*(1,3*2+2*1,97*2+0,8+2*1,97)</t>
  </si>
  <si>
    <t>612473185R00</t>
  </si>
  <si>
    <t>Příplatek za zabudované omítníky v ploše stěn</t>
  </si>
  <si>
    <t>203,226+535,044+22,58</t>
  </si>
  <si>
    <t>612473186R00</t>
  </si>
  <si>
    <t>Příplatek za zabudované rohovníky</t>
  </si>
  <si>
    <t>159+175</t>
  </si>
  <si>
    <t>610991111R00</t>
  </si>
  <si>
    <t>Zakrývání výplní vnitřních otvorů</t>
  </si>
  <si>
    <t>okna: :  (0,9*2,5+1,5*2,5+2,4*1,55+5,8*0,65+7,5*1,55+9,8*1,55)</t>
  </si>
  <si>
    <t>dveře: :  (1,3*1,97*2+0,8*1,97)</t>
  </si>
  <si>
    <t>612403382R00</t>
  </si>
  <si>
    <t>Hrubá výplň rýh ve stěnách do 3x7 cm maltou ze SMS</t>
  </si>
  <si>
    <t>105+79</t>
  </si>
  <si>
    <t>612403386R00</t>
  </si>
  <si>
    <t>Hrubá výplň rýh ve stěnách do 5x10cm maltou z SMS</t>
  </si>
  <si>
    <t>65+22</t>
  </si>
  <si>
    <t>622421492R00</t>
  </si>
  <si>
    <t>Doplňky zatepl. systémů, okenní lišta s tkaninou</t>
  </si>
  <si>
    <t xml:space="preserve">Kolem fasádních otvorů: : </t>
  </si>
  <si>
    <t>622904112R00</t>
  </si>
  <si>
    <t>Očištění fasád tlakovou vodou složitost 1 - 2</t>
  </si>
  <si>
    <t xml:space="preserve">Fasády: : </t>
  </si>
  <si>
    <t>O/03a: :  3,85*51-(33,3+18,9)</t>
  </si>
  <si>
    <t>okna: :  -(0,9*2,5+1,5*2,5+2,4*1,55+5,8*0,65+7,5*1,55+9,8*1,55)</t>
  </si>
  <si>
    <t>dveře: :  -(1,3*1,97*2+0,8*1,97)</t>
  </si>
  <si>
    <t>O/03b: :  4,8+18+10,5</t>
  </si>
  <si>
    <t>O/03c: :  3,8+4,7+2,4+0,2+1+5,3+1,5</t>
  </si>
  <si>
    <t>O/04: :  0,66*(50,6+14)</t>
  </si>
  <si>
    <t>O/05: :  6,5+5+4,9+2,5</t>
  </si>
  <si>
    <t>O/06: :  0,85*50,6</t>
  </si>
  <si>
    <t>622311016R00</t>
  </si>
  <si>
    <t>Soklová lišta hliník KZS ETICS tl. 150 mm</t>
  </si>
  <si>
    <t>50,6*1</t>
  </si>
  <si>
    <t>622311024R00</t>
  </si>
  <si>
    <t>Soklová lišta plast KZS ETICS tl. 150 mm</t>
  </si>
  <si>
    <t>622311515R00</t>
  </si>
  <si>
    <t>Izolace suterénu ETICS XPS tl. 150 mm, bez PÚ</t>
  </si>
  <si>
    <t xml:space="preserve">parametry a provedení viz technická zpráva a skladby konstrukcí!!!: : </t>
  </si>
  <si>
    <t>622311525RTX</t>
  </si>
  <si>
    <t>Zateplovací systém ETICS, sokl, XPS tl. 150 mm, s omítkou samočístící silikonsilikátovou,2-kroky</t>
  </si>
  <si>
    <t>622311335RTX</t>
  </si>
  <si>
    <t>Zatepl.systém ETICS, fasáda, EPS šedý tl.150 mm, s omítkou samočístící silikonsilikátovou,2-kroky</t>
  </si>
  <si>
    <t>622311735RT3</t>
  </si>
  <si>
    <t>Zatepl.syst. ETICS, fasáda, miner.desky KV 150 mm, s omítkou samočístící silikonsilikátovou,2-kroky</t>
  </si>
  <si>
    <t>622311353RT3</t>
  </si>
  <si>
    <t>Zatepl.systém ETICS, ostění, EPS šedý tl. 30 mm, s omítkou samočístící silikonsilikátovou,2-kroky</t>
  </si>
  <si>
    <t xml:space="preserve">O/03a: :  </t>
  </si>
  <si>
    <t>okna: :  0,15*2*(0,9+2,5+1,5+2,5+2,4+1,55+5,8+0,65+7,5+1,55+9,8+1,55)</t>
  </si>
  <si>
    <t>dveře: :  0,15*(1,3*2+2*1,97*2+0,8+2*1,97)</t>
  </si>
  <si>
    <t>620991121R00</t>
  </si>
  <si>
    <t>Zakrývání výplní vnějších otvorů z lešení</t>
  </si>
  <si>
    <t>622421491R00</t>
  </si>
  <si>
    <t>Doplňky zatepl. systémů, rohová lišta s okapničkou</t>
  </si>
  <si>
    <t>okna: :  (2*2,5+2*2,5+2*1,55+2*0,65+2*1,55+2*1,55)</t>
  </si>
  <si>
    <t>dveře: :  (2*1,97*2+2*1,97)</t>
  </si>
  <si>
    <t>rohy objektu: : 4,9*6</t>
  </si>
  <si>
    <t>okna: :  (0,9+1,5+2,4+5,8+7,5+9,8)</t>
  </si>
  <si>
    <t>622421494R00</t>
  </si>
  <si>
    <t>Doplňky zatepl. systémů, podparapetní lišta s tkan</t>
  </si>
  <si>
    <t>62.1</t>
  </si>
  <si>
    <t>Fasádní obklad AL lamely,tl.1,0mm,PE lak,syst.rošt, min.vata hydrof. 80mm,lišty,doplňky,detaily,D+M</t>
  </si>
  <si>
    <t>ostění: : 0,15*(6,8+2*2+2,5*6+3,6*6)</t>
  </si>
  <si>
    <t>62.2</t>
  </si>
  <si>
    <t>Fasádní obklad AL lamely,tl.1,0mm,PE lak,syst.rošt, lišty,doplňky,detaily,D+M</t>
  </si>
  <si>
    <t xml:space="preserve">Střechy: : </t>
  </si>
  <si>
    <t>S/04: :  33</t>
  </si>
  <si>
    <t>boky: : 0,25*18</t>
  </si>
  <si>
    <t>62.3</t>
  </si>
  <si>
    <t>Kotvení a doplnění prvků PUR pěnou,doplňky,detaily, D+M</t>
  </si>
  <si>
    <t>Fasády: : 0,5+0,8+0,3</t>
  </si>
  <si>
    <t>632411150RU1</t>
  </si>
  <si>
    <t>Potěr ze SMS anhydrit, ruční zpracování, tl. 50 mm, samonivelační anhydritový potěr</t>
  </si>
  <si>
    <t xml:space="preserve">Podlahy: : </t>
  </si>
  <si>
    <t>P/04: :  192,23</t>
  </si>
  <si>
    <t>632441491R00</t>
  </si>
  <si>
    <t>Broušení anhydritových potěrů - odstranění šlemu</t>
  </si>
  <si>
    <t>631316211RT2</t>
  </si>
  <si>
    <t>Povrchový vsyp na betonové podlahy strojně hlazený, posypová směs s korundem</t>
  </si>
  <si>
    <t>ZP/03: :  29</t>
  </si>
  <si>
    <t>ZP/04: :  3,5</t>
  </si>
  <si>
    <t>631319165R00</t>
  </si>
  <si>
    <t>Příplatek za konečnou úpravu mazanin tl. 24 cm, kartáčováním</t>
  </si>
  <si>
    <t>ZP/03: :  29*0,345</t>
  </si>
  <si>
    <t>ZP/04: :  3,5*0,345</t>
  </si>
  <si>
    <t>931961115R00</t>
  </si>
  <si>
    <t>Vložky do dilatačních spár, polystyren, tl 30 mm</t>
  </si>
  <si>
    <t>od stáv. objektu: : 2,5+3,1+2,9+2</t>
  </si>
  <si>
    <t>941955001R00</t>
  </si>
  <si>
    <t>Lešení lehké pomocné, výška podlahy do 1,2 m</t>
  </si>
  <si>
    <t>941941032RT4</t>
  </si>
  <si>
    <t>Montáž lešení leh.řad.s podlahami,š.do 1 m, H 30 m, lešení systémové</t>
  </si>
  <si>
    <t>(4,9-1,8)*(50,9+1,5*4)</t>
  </si>
  <si>
    <t>941941192RT3</t>
  </si>
  <si>
    <t>Příplatek za každý měsíc použití lešení k pol.1032, lešení pronajaté</t>
  </si>
  <si>
    <t>(4,9-1,8)*(50,9+1,5*4)*3</t>
  </si>
  <si>
    <t>941941832RT4</t>
  </si>
  <si>
    <t>Demontáž lešení leh.řad.s podlahami,š.1 m, H 30 m, lešení systémové</t>
  </si>
  <si>
    <t>944944011R00</t>
  </si>
  <si>
    <t>Montáž ochranné sítě z umělých vláken</t>
  </si>
  <si>
    <t>944944031R00</t>
  </si>
  <si>
    <t>Příplatek za každý měsíc použití sítí k pol. 4011</t>
  </si>
  <si>
    <t>944944081R00</t>
  </si>
  <si>
    <t>Demontáž ochranné sítě z umělých vláken</t>
  </si>
  <si>
    <t>952901111R00</t>
  </si>
  <si>
    <t>Vyčištění budov o výšce podlaží do 4 m</t>
  </si>
  <si>
    <t>95.1</t>
  </si>
  <si>
    <t>Stavební přípomoce pro profese</t>
  </si>
  <si>
    <t>hod</t>
  </si>
  <si>
    <t>55+22</t>
  </si>
  <si>
    <t>900      R01</t>
  </si>
  <si>
    <t>HZS - začišťovací a pomocné práce, stavební dělník v tarifní třídě 4</t>
  </si>
  <si>
    <t>h</t>
  </si>
  <si>
    <t>83+19</t>
  </si>
  <si>
    <t>953981103R00</t>
  </si>
  <si>
    <t>Chemické kotvy do betonu, hl. 110 mm, M 12, ampule, vrt,závitová tyč,kotvení,doplňky,detaily,D+M</t>
  </si>
  <si>
    <t>pro OK prvky dle statiky: : 5+4+4+3</t>
  </si>
  <si>
    <t>973031335R00</t>
  </si>
  <si>
    <t>Vysekání kapes zeď cih. MVC pl. 0,16 m2, hl. 30 cm</t>
  </si>
  <si>
    <t>2+6</t>
  </si>
  <si>
    <t>973031345R00</t>
  </si>
  <si>
    <t>Vysekání kapes zeď cih. MVC pl. 0,25 m2, hl. 30 cm</t>
  </si>
  <si>
    <t>2+2</t>
  </si>
  <si>
    <t>974031122R00</t>
  </si>
  <si>
    <t>Vysekání rýh ve zdi cihelné 3 x 7 cm</t>
  </si>
  <si>
    <t>974031133R00</t>
  </si>
  <si>
    <t>Vysekání rýh ve zdi cihelné 5 x 10 cm</t>
  </si>
  <si>
    <t>971038331R00</t>
  </si>
  <si>
    <t>Vybourání otvorů cihly  pl. 0,09 m2, tl. 15 cm</t>
  </si>
  <si>
    <t>5+4</t>
  </si>
  <si>
    <t>971038341R00</t>
  </si>
  <si>
    <t>Vybourání otvorů cihly  pl. 0,09 m2, tl. 30 cm</t>
  </si>
  <si>
    <t>971038431R00</t>
  </si>
  <si>
    <t>Vybourání otvorů cihly  pl. 0,25 m2, tl. 15 cm</t>
  </si>
  <si>
    <t>4+3</t>
  </si>
  <si>
    <t>971038441R00</t>
  </si>
  <si>
    <t>Vybourání otvorů cihly  pl. 0,25 m2, tl. 30 cm</t>
  </si>
  <si>
    <t>2+1</t>
  </si>
  <si>
    <t>970031060R00</t>
  </si>
  <si>
    <t>Vrtání jádrové do zdiva cihelného do D 60 mm</t>
  </si>
  <si>
    <t>0,5+1</t>
  </si>
  <si>
    <t>970031080R00</t>
  </si>
  <si>
    <t>Vrtání jádrové do zdiva cihelného do D 80 mm</t>
  </si>
  <si>
    <t>0,5+0,5</t>
  </si>
  <si>
    <t>970031100R00</t>
  </si>
  <si>
    <t>Vrtání jádrové do zdiva cihelného do D 100 mm</t>
  </si>
  <si>
    <t>0,5+0,2</t>
  </si>
  <si>
    <t>970051060R00</t>
  </si>
  <si>
    <t>Vrtání jádrové do ŽB do D 60 mm</t>
  </si>
  <si>
    <t>0,5+0,4</t>
  </si>
  <si>
    <t>970051080R00</t>
  </si>
  <si>
    <t>Vrtání jádrové do ŽB do D 80 mm</t>
  </si>
  <si>
    <t>0,2+0,4</t>
  </si>
  <si>
    <t>970051100R00</t>
  </si>
  <si>
    <t>Vrtání jádrové do ŽB do D 100 mm</t>
  </si>
  <si>
    <t>0,2+0,3</t>
  </si>
  <si>
    <t>970051130R00</t>
  </si>
  <si>
    <t>Vrtání jádrové do ŽB do D 130 mm</t>
  </si>
  <si>
    <t>979082111R00</t>
  </si>
  <si>
    <t>Vnitrostaveništní doprava suti do 10 m</t>
  </si>
  <si>
    <t>3,6*1</t>
  </si>
  <si>
    <t>979082121R00</t>
  </si>
  <si>
    <t>Příplatek k vnitrost. dopravě suti za dalších 5 m</t>
  </si>
  <si>
    <t>3,6*2</t>
  </si>
  <si>
    <t>979081111R00</t>
  </si>
  <si>
    <t>Odvoz suti a vybour. hmot na skládku do 1 km</t>
  </si>
  <si>
    <t>979081121R00</t>
  </si>
  <si>
    <t>Příplatek k odvozu za každý další 1 km</t>
  </si>
  <si>
    <t>3,6*25</t>
  </si>
  <si>
    <t>979999998R00</t>
  </si>
  <si>
    <t>Poplatek za skládku suti 5% příměsí</t>
  </si>
  <si>
    <t>Přesun hmot pro budovy zděné výšky do 6 m</t>
  </si>
  <si>
    <t>1601,71*1</t>
  </si>
  <si>
    <t>711111001RZ1</t>
  </si>
  <si>
    <t>Izolace proti vlhkosti vodor. nátěr ALP za studena, 1x nátěr - včetně dodávky penetračního laku ALP</t>
  </si>
  <si>
    <t>deska: :  250,5</t>
  </si>
  <si>
    <t>711112001RZ1</t>
  </si>
  <si>
    <t>Izolace proti vlhkosti svis. nátěr ALP, za studena, 1x nátěr - včetně dodávky asfaltového laku</t>
  </si>
  <si>
    <t>Začátek provozního součtu</t>
  </si>
  <si>
    <t xml:space="preserve">  O/05: :  6,5+5+4,9+2,5</t>
  </si>
  <si>
    <t xml:space="preserve">  O/06: :  0,85*50,6</t>
  </si>
  <si>
    <t>Konec provozního součtu</t>
  </si>
  <si>
    <t>61,91*1</t>
  </si>
  <si>
    <t>711141559RT1</t>
  </si>
  <si>
    <t>Izolace proti vlhk. vodorovná pásy přitavením, 1 vrstva - materiál ve specifikaci</t>
  </si>
  <si>
    <t>deska: :  250,5*2</t>
  </si>
  <si>
    <t>711142559RT1</t>
  </si>
  <si>
    <t>Izolace proti vlhkosti svislá pásy přitavením, 1 vrstva - materiál ve specifikaci</t>
  </si>
  <si>
    <t>61,91*2</t>
  </si>
  <si>
    <t>62852265R</t>
  </si>
  <si>
    <t>Pás modifikovaný asfalt SBS skleň.vložka</t>
  </si>
  <si>
    <t>61,91*1,2</t>
  </si>
  <si>
    <t>deska: :  250,5*1,2</t>
  </si>
  <si>
    <t>62852251R</t>
  </si>
  <si>
    <t>Pás modifikovaný asfalt SBS PE rohož</t>
  </si>
  <si>
    <t>711132101RT1</t>
  </si>
  <si>
    <t>Izolace proti vlhkosti svislá pásy na sucho, 1 vrstva - materiál ve specifikaci</t>
  </si>
  <si>
    <t>28323132RX</t>
  </si>
  <si>
    <t>Fólie nopová  š.1500mm l=20m, nopy 8 mm, nakašírovaná geotextilie</t>
  </si>
  <si>
    <t>O/06: :  0,85*50,6*1,2</t>
  </si>
  <si>
    <t>711210020RAA</t>
  </si>
  <si>
    <t>Stěrka hydroizolační těsnicí hmotou, systémové řešení koutů,rohů,lišty,doplňky,D+M</t>
  </si>
  <si>
    <t>sokly: : 0,3*(75,5+15,2+28,3)</t>
  </si>
  <si>
    <t>998711201R00</t>
  </si>
  <si>
    <t>Přesun hmot pro izolace proti vodě, výšky do 6 m</t>
  </si>
  <si>
    <t>712311101RZ1</t>
  </si>
  <si>
    <t>Povlaková krytina střech do 10°, za studena ALP, 1 x nátěr - včetně dodávky ALP</t>
  </si>
  <si>
    <t>O/04: :  0,82*(50,6+14)</t>
  </si>
  <si>
    <t>S/02: :  22</t>
  </si>
  <si>
    <t>lemy: :  0,4*31</t>
  </si>
  <si>
    <t>S/03: :  210</t>
  </si>
  <si>
    <t>lemy: :  0,4*2*4</t>
  </si>
  <si>
    <t>712341559RT1</t>
  </si>
  <si>
    <t>Povlaková krytina střech do 10°, NAIP přitavením, 1 vrstva - materiál ve specifikaci</t>
  </si>
  <si>
    <t>712841559RT1</t>
  </si>
  <si>
    <t>Samostatné vytažení izolace, pásy přitavením, 1 vrstva - asf.pás ve specifikaci</t>
  </si>
  <si>
    <t xml:space="preserve">S/02: :  </t>
  </si>
  <si>
    <t xml:space="preserve">S/03: :  </t>
  </si>
  <si>
    <t>62852263R</t>
  </si>
  <si>
    <t>Pás modifikovaný asfalt modif.SBS ALvložka,tl. 4mm</t>
  </si>
  <si>
    <t>O/04: :  0,82*(50,6+14)*1,2</t>
  </si>
  <si>
    <t/>
  </si>
  <si>
    <t xml:space="preserve">  S/02: :  22</t>
  </si>
  <si>
    <t xml:space="preserve">  lemy: :  0,4*31</t>
  </si>
  <si>
    <t xml:space="preserve">  S/03: :  210</t>
  </si>
  <si>
    <t xml:space="preserve">  lemy: :  0,4*2*4</t>
  </si>
  <si>
    <t>247,6*1,2</t>
  </si>
  <si>
    <t>712391171RT1</t>
  </si>
  <si>
    <t>Povlaková krytina střech do 10°, podklad. textilie, 1 vrstva - materiál ve specifikaci</t>
  </si>
  <si>
    <t>S/03: :  210*3</t>
  </si>
  <si>
    <t>lemy: :  0,4*2*4*3</t>
  </si>
  <si>
    <t>lemy: :  0,4*12</t>
  </si>
  <si>
    <t>Geotextilie  300 g/m2 š. 200cm 100% PP</t>
  </si>
  <si>
    <t xml:space="preserve">  S/03: :  210*2</t>
  </si>
  <si>
    <t xml:space="preserve">  lemy: :  0,4*2*4*2</t>
  </si>
  <si>
    <t xml:space="preserve">  S/04: :  33</t>
  </si>
  <si>
    <t xml:space="preserve">  lemy: :  0,4*12</t>
  </si>
  <si>
    <t>498,6*1,2</t>
  </si>
  <si>
    <t>69366199R</t>
  </si>
  <si>
    <t>Geotextilie 500 g/m2 š. 200cm 100% PP</t>
  </si>
  <si>
    <t>213,2*1,2</t>
  </si>
  <si>
    <t>712373111RUX</t>
  </si>
  <si>
    <t>Krytina střech do 10° fólie, nemech.kotvení, beton,tl. izolace do 250 mm,fólie ve specifikaci</t>
  </si>
  <si>
    <t>712871801RTX</t>
  </si>
  <si>
    <t>Samostatné vytažení izolace, fólií PVC , nemech.kotvením,1 vrstva - folie ve specifikaci</t>
  </si>
  <si>
    <t xml:space="preserve">S/04: :  </t>
  </si>
  <si>
    <t>28322010X</t>
  </si>
  <si>
    <t>Fólie mPVC   tl. 1,6 mm š. 1600 mm, s PES výztuží, šedá,pro nemech.kotvení</t>
  </si>
  <si>
    <t>285,4*1,2</t>
  </si>
  <si>
    <t>712371801RT1</t>
  </si>
  <si>
    <t>Povlaková krytina střech do 10°, fólií PVC, 1 vrstva - fólie ve specifikaci</t>
  </si>
  <si>
    <t>28324205.AX</t>
  </si>
  <si>
    <t>Hydroakumul. fólie střešní, výška nopů 25 mm</t>
  </si>
  <si>
    <t>S/03: :  210*1,2</t>
  </si>
  <si>
    <t>10371500X</t>
  </si>
  <si>
    <t>Substrát zahradnický,pro zelené střechy, vč. dopravy a přesunu,rozhrnutí</t>
  </si>
  <si>
    <t>S/03: :  210*0,1</t>
  </si>
  <si>
    <t>631571005R00</t>
  </si>
  <si>
    <t>Násyp z kameniva těž. praného fr. 22-32 (kačírku), vč. dopravy a přesunu,rozhrnutí</t>
  </si>
  <si>
    <t>0,15*5</t>
  </si>
  <si>
    <t>712.1</t>
  </si>
  <si>
    <t>Zátopová zkouška střechy,provedení,protokol</t>
  </si>
  <si>
    <t>712.2</t>
  </si>
  <si>
    <t>Zřízení střešních prostupů,otvor,zapravení, lemování,kotvení,doplňky,detaily,D+M</t>
  </si>
  <si>
    <t>712.3</t>
  </si>
  <si>
    <t>Osetí střešního substrátu,byliny,traviny, pro zelené střechy-viz. technická zpráva</t>
  </si>
  <si>
    <t>998712201R00</t>
  </si>
  <si>
    <t>Přesun hmot pro povlakové krytiny, výšky do 6 m</t>
  </si>
  <si>
    <t>713121111RT1</t>
  </si>
  <si>
    <t>Izolace tepelná podlah na sucho, jednovrstvá, materiál ve specifikaci</t>
  </si>
  <si>
    <t>P/04: :  192,23*2</t>
  </si>
  <si>
    <t>pod rampu: : 30,6*1</t>
  </si>
  <si>
    <t>713120080RA0</t>
  </si>
  <si>
    <t>Separační fólie PE, vč. dodávky folie</t>
  </si>
  <si>
    <t>713121118RU1</t>
  </si>
  <si>
    <t>Montáž dilatačního pásku podél stěn, včetně dodávky ISOVER N/PP 15x100x1000 mm</t>
  </si>
  <si>
    <t>P/04: :  145,5*1</t>
  </si>
  <si>
    <t>713141111R00</t>
  </si>
  <si>
    <t>Izolace tepelná střech plně lep.asfaltem, 1vrstvá</t>
  </si>
  <si>
    <t>S/02: :  22*2</t>
  </si>
  <si>
    <t>S/03: :  210*2</t>
  </si>
  <si>
    <t>713131131R00</t>
  </si>
  <si>
    <t>Izolace tepelná stěn lepením</t>
  </si>
  <si>
    <t>28375768.AR</t>
  </si>
  <si>
    <t>Deska polystyrén samozhášivý EPS 150 S</t>
  </si>
  <si>
    <t>O/04: :  0,82*(50,6+14)*0,05*1,15</t>
  </si>
  <si>
    <t>S/02: :  22*0,1*1,15</t>
  </si>
  <si>
    <t>pod rampu: : 0,15*30,6*1,15</t>
  </si>
  <si>
    <t>28375769.AR</t>
  </si>
  <si>
    <t>Deska polystyrén samozhášivý EPS 200 S</t>
  </si>
  <si>
    <t>P/04: :  192,23*0,2*1,15</t>
  </si>
  <si>
    <t>S/03: :  210*0,1*1,15</t>
  </si>
  <si>
    <t>28375972R</t>
  </si>
  <si>
    <t>Deska spádová EPS 150 S Stabil</t>
  </si>
  <si>
    <t>S/02: :  22*0,16*1,15</t>
  </si>
  <si>
    <t>28375973R</t>
  </si>
  <si>
    <t>Deska spádová EPS 200 S Stabil</t>
  </si>
  <si>
    <t>S/03: :  210*0,16*1,15</t>
  </si>
  <si>
    <t>998713201R00</t>
  </si>
  <si>
    <t>Přesun hmot pro izolace tepelné, výšky do 6 m</t>
  </si>
  <si>
    <t>K/03</t>
  </si>
  <si>
    <t>Oplechování parapetů včetně rohů Al, rš 230 mm, elox RAL,příponky,kotvení,doplňky,detaily,D+M</t>
  </si>
  <si>
    <t>K/04</t>
  </si>
  <si>
    <t>K/07</t>
  </si>
  <si>
    <t>K/08</t>
  </si>
  <si>
    <t>K/09</t>
  </si>
  <si>
    <t>K/10</t>
  </si>
  <si>
    <t>K/11</t>
  </si>
  <si>
    <t>Oplechování zdí včetně rohů z Al, rš 670 mm, elox RAL,příponky,kotvení,doplňky,detaily,D+M</t>
  </si>
  <si>
    <t>K/14</t>
  </si>
  <si>
    <t>Závětrná lišta z ocel.popl plechu,rš 500 mm, PVC RAL7016,příponky,kotvení,doplňky,detaily,D+M</t>
  </si>
  <si>
    <t>K/16</t>
  </si>
  <si>
    <t>Lemování z ocel. popl plechu zdí,rš 95 mm, PVC RAL7016,příponky,kotvení,doplňky,detaily,D+M</t>
  </si>
  <si>
    <t>K/19</t>
  </si>
  <si>
    <t>K/21</t>
  </si>
  <si>
    <t>Žlab hranatý z ocel. popl plechu,rš 575 mm,háky, PVC RAL7016,příponky,kotvení,doplňky,detaily,D+M</t>
  </si>
  <si>
    <t>K/23</t>
  </si>
  <si>
    <t>Svod hranatý z AL plechu,rš 475 mm,objímky, elox RAL7016,příponky,kotvení,doplňky,detaily,D+M</t>
  </si>
  <si>
    <t>998764201R00</t>
  </si>
  <si>
    <t>Přesun hmot pro klempířské konstr., výšky do 6 m</t>
  </si>
  <si>
    <t>O/08</t>
  </si>
  <si>
    <t>Okno plast,1500/2485,OS+O,rám,3-sklo,rám antracit, 6-komor,sítě,vnitř.žaluzie,kování,doplňky,D+M</t>
  </si>
  <si>
    <t>O/09</t>
  </si>
  <si>
    <t>Okno plast,900/2485,FIX,rám,3-sklo,rám antracit, 6-komor,sítě,vnitř.žaluzie,doplňky,D+M</t>
  </si>
  <si>
    <t>O/10</t>
  </si>
  <si>
    <t>Okno plast,2400/600,OS+O,rám,3-sklo,rám antracit, 6-komor,sítě,vnitř.žaluzie,kování,doplňky,D+M</t>
  </si>
  <si>
    <t>O/11</t>
  </si>
  <si>
    <t>Okno plast,5795/600,S,rám,3-sklo,rám antracit, 6-komor,sítě,vnitř.žaluzie,pák.ovlád.,doplňky,D+M</t>
  </si>
  <si>
    <t>O/12</t>
  </si>
  <si>
    <t>Okno plast,7500/1500,OS+O,rám,3-sklo,rám antracit, 6-komor,sítě,vnitř.žaluzie,kování,doplňky,D+M</t>
  </si>
  <si>
    <t>O/13</t>
  </si>
  <si>
    <t>Okno plast,9800/1500,OS+O,rám,3-sklo,rám antracit, 6-komor,sítě,vnitř.žaluzie,kování,doplňky,D+M</t>
  </si>
  <si>
    <t>D/106</t>
  </si>
  <si>
    <t>Dveře vnitřní 700/1970,plné,hladké,oc.zárubeň+RAL, HPL,kování,mag.zámek,okop.plech,doplňky,D+M</t>
  </si>
  <si>
    <t>D/107</t>
  </si>
  <si>
    <t>Dveře vnitřní 700/1970,plné,hladké,oc.zárubeň+RAL, HPL,kování,mag.zámek,doplňky,D+M</t>
  </si>
  <si>
    <t>D/108</t>
  </si>
  <si>
    <t>D/109</t>
  </si>
  <si>
    <t>D/110</t>
  </si>
  <si>
    <t>D/111</t>
  </si>
  <si>
    <t>Dveře vnitřní 800/1970,část bezp.sklo,hladké, oc.zárubeň+RAL,HPL,kování,mag.zámek,doplňky,D+M</t>
  </si>
  <si>
    <t>D/112</t>
  </si>
  <si>
    <t>D/113</t>
  </si>
  <si>
    <t>D/114</t>
  </si>
  <si>
    <t>D/115</t>
  </si>
  <si>
    <t>Dveře vnitřní 800/1970,část bezp.sklo kruh.,hladké, oc.zárubeň+RAL,HPL,kování,mag.zámek,doplňky,D+M</t>
  </si>
  <si>
    <t>D/116</t>
  </si>
  <si>
    <t>Dveře venk. 1300/2400,prosklené,3-sklo,samozav., AL zárubeň+RAL,HPL,kování,el.zámek,doplňky,D+M</t>
  </si>
  <si>
    <t>D/117</t>
  </si>
  <si>
    <t>D/118</t>
  </si>
  <si>
    <t>D/119</t>
  </si>
  <si>
    <t>D/120</t>
  </si>
  <si>
    <t>D/400</t>
  </si>
  <si>
    <t>Systém generálního klíče pro dveře,matrice,vložky, klíče,kotvení,doplňky,detaily,D+M</t>
  </si>
  <si>
    <t>998766201R00</t>
  </si>
  <si>
    <t>Přesun hmot pro truhlářské konstr., výšky do 6 m</t>
  </si>
  <si>
    <t>767995101R00</t>
  </si>
  <si>
    <t>Montáž kovových atypických konstrukcí do 5 kg, kotvící prvky</t>
  </si>
  <si>
    <t>kg</t>
  </si>
  <si>
    <t>spojovací a kotvící prvky: : 80*1</t>
  </si>
  <si>
    <t>767995102R00</t>
  </si>
  <si>
    <t>Montáž kovových atypických konstrukcí do 10 kg, kotvící prvky</t>
  </si>
  <si>
    <t>spojovací a kotvící prvky: : 110*1</t>
  </si>
  <si>
    <t>767995103R00</t>
  </si>
  <si>
    <t>Výroba a montáž kov. atypických konstr. do 20 kg</t>
  </si>
  <si>
    <t>spojovací a kotvící prvky: : 150*1</t>
  </si>
  <si>
    <t>767.1</t>
  </si>
  <si>
    <t>Požární ucpávky všech prostupů,štítek,zpráva, kotvení,doplňky,detaily,D+M</t>
  </si>
  <si>
    <t>5+3</t>
  </si>
  <si>
    <t>767.2</t>
  </si>
  <si>
    <t>Záchytný systém střechy,kotvící bod U3,600mm, kotvení,doplňky,detaily</t>
  </si>
  <si>
    <t>767.3</t>
  </si>
  <si>
    <t>Záchytný systém střechy,kotvící bod U4,700mm, kotvení,doplňky,detaily</t>
  </si>
  <si>
    <t>767.4</t>
  </si>
  <si>
    <t>Záchytný systém střechy,kotvící bod U5,700mm, kotvení,doplňky,detaily</t>
  </si>
  <si>
    <t>767.5</t>
  </si>
  <si>
    <t>Záchytný systém střechy,montáž,revize,předání</t>
  </si>
  <si>
    <t>OS/01</t>
  </si>
  <si>
    <t>Přenosný hasicí přístroj práškový,6kg, 21A,113B, štítek,kotvení,D+M</t>
  </si>
  <si>
    <t>OS/05a</t>
  </si>
  <si>
    <t>Revizní dvířka do stěny,300x300mm,rám, EI30-DP1,tlačný zámek,kotvení,doplňky,detaily,D+M</t>
  </si>
  <si>
    <t>OS/05b</t>
  </si>
  <si>
    <t>OS/06</t>
  </si>
  <si>
    <t>Revizní dvířka do SDK podhledu,600x600mm,rám, tlačný zámek,kotvení,doplňky,detaily,D+M</t>
  </si>
  <si>
    <t>OS/08a</t>
  </si>
  <si>
    <t>Světlovod s TI vložkou,DN600mm,lemování, křišťál.2-sklo,tubus,kotvení,doplňky,detaily,D+M</t>
  </si>
  <si>
    <t>OS/08b</t>
  </si>
  <si>
    <t>Světlovod s TI vložkou,DN800mm,lemování, křišťál.2-sklo,tubus,kotvení,doplňky,detaily,D+M</t>
  </si>
  <si>
    <t>OS/12</t>
  </si>
  <si>
    <t>Revizní dvířka do SDK stěny,300x300mm,rám AL, tlačný zámek,nerez,kotvení,doplňky,detaily,D+M</t>
  </si>
  <si>
    <t>OS/14e</t>
  </si>
  <si>
    <t>Zrcadlo nad umyvadlem,CU vrstva,zapuštěné, 1000x1200mm,kotvení,doplňky,detaily,D+M</t>
  </si>
  <si>
    <t>OS/16</t>
  </si>
  <si>
    <t>Podkladní OSB deska atiky,tl.25mm,š.350mm, kotvení,doplňky,detaily,D+M</t>
  </si>
  <si>
    <t>OS/17</t>
  </si>
  <si>
    <t>Pojistný přepad střechy,PVC manžeta,PVC,bílá, kotvení,doplňky,detaily,D+M</t>
  </si>
  <si>
    <t>Z/05</t>
  </si>
  <si>
    <t>Zábradlí vnější u rampy,oc.pásovina,RAL7016,madlo, v.1,0m,pozink,výplň,kotvení,doplňky,detaily,D+M</t>
  </si>
  <si>
    <t>Z/08b</t>
  </si>
  <si>
    <t>Vnitřní podlahová čistící rohož,nerez ocel,tl.3mm, rám,PE vlákno,tl.9mm,kotvení,doplňky,detaily,D+M</t>
  </si>
  <si>
    <t>1,4*0,7</t>
  </si>
  <si>
    <t>Z/11</t>
  </si>
  <si>
    <t>Výlezový žebřík,ocel,PZ,ochranný koš,madla, zámek,mříž,kotvení,doplňky,detaily,D+M</t>
  </si>
  <si>
    <t>Z/13</t>
  </si>
  <si>
    <t>Oplechování potrubí VZT proti usaz.prachu,nerez, plech,tl.0,6mm,otvory,rámy,kotvení,doplňky,D+M</t>
  </si>
  <si>
    <t>2*60,45</t>
  </si>
  <si>
    <t>Z/14</t>
  </si>
  <si>
    <t>Zábradlí fr.okna,bezp.sklo,nerez kotvy,1,45x0,9m, bezp.folie,AL profil,kotvení,doplňky,D+M</t>
  </si>
  <si>
    <t>Z/15a</t>
  </si>
  <si>
    <t>Systémový dilatační profil  podlahový AL 86x11mm,, zalitý,skryté kotvení,kotvení,doplňky,D+M</t>
  </si>
  <si>
    <t>Z/15b</t>
  </si>
  <si>
    <t>Systémový dilatační profil  stěnový AL 86x11mm,, zalitý,skryté kotvení,kotvení,doplňky,D+M</t>
  </si>
  <si>
    <t>998767201R00</t>
  </si>
  <si>
    <t>Přesun hmot pro zámečnické konstr., výšky do 6 m</t>
  </si>
  <si>
    <t>771101210RT1</t>
  </si>
  <si>
    <t>Penetrace podkladu pod dlažby, penetrační nátěr</t>
  </si>
  <si>
    <t>771475014R00</t>
  </si>
  <si>
    <t>Obklad soklíků keram.rovných, tmel,výška 10 cm</t>
  </si>
  <si>
    <t xml:space="preserve">P/04: :  </t>
  </si>
  <si>
    <t>sokly: : (75,5+15,2+28,3)</t>
  </si>
  <si>
    <t>771479001R00</t>
  </si>
  <si>
    <t>Řezání dlaždic keramických pro soklíky</t>
  </si>
  <si>
    <t xml:space="preserve">P/04: : </t>
  </si>
  <si>
    <t>771575118R00</t>
  </si>
  <si>
    <t>Montáž podlah keram.,hladké, tmel, 60x60 cm</t>
  </si>
  <si>
    <t>771579795R00</t>
  </si>
  <si>
    <t>Příplatek za spárování vodotěsnou hmotou - plošně</t>
  </si>
  <si>
    <t>771579790R0X</t>
  </si>
  <si>
    <t>Příplatek za skládání barev ze 2 druhů</t>
  </si>
  <si>
    <t>771578011R00</t>
  </si>
  <si>
    <t>Spára podlaha - stěna, silikonem</t>
  </si>
  <si>
    <t>771.1</t>
  </si>
  <si>
    <t xml:space="preserve">Dlažba keramická protiskluzná,vel.60x60,R9, tl.8mm, matná - specifik. viz. technická zpráva a skladby </t>
  </si>
  <si>
    <t xml:space="preserve">  P/04: :  192,23</t>
  </si>
  <si>
    <t xml:space="preserve">  sokly: : 0,1*(75,5+15,2+28,3)</t>
  </si>
  <si>
    <t>204,13*1,15</t>
  </si>
  <si>
    <t>998771201R00</t>
  </si>
  <si>
    <t>Přesun hmot pro podlahy z dlaždic, výšky do 6 m</t>
  </si>
  <si>
    <t>781101210RT1</t>
  </si>
  <si>
    <t>Penetrace podkladu pod obklady, penetrační nátěr</t>
  </si>
  <si>
    <t>781475120R00</t>
  </si>
  <si>
    <t>Obklad vnitřní stěn keramický, do tmele, 32x63 cm</t>
  </si>
  <si>
    <t>781491001RTX</t>
  </si>
  <si>
    <t>Montáž lišt k obkladům,rohových,koutových, i dilatačních,vč. dodávky lišt AL</t>
  </si>
  <si>
    <t>232,5*1</t>
  </si>
  <si>
    <t>781479705R00</t>
  </si>
  <si>
    <t>Přípl.za spárovací hmotu - plošně</t>
  </si>
  <si>
    <t>781479700R0X</t>
  </si>
  <si>
    <t>Příplatek za skládaní barev ze 2 druhů</t>
  </si>
  <si>
    <t>781.1</t>
  </si>
  <si>
    <t>Obklad keramický glazovaný, vel. 320x630mm, - specifikace viz. technická zpráva a skladby kcí.</t>
  </si>
  <si>
    <t xml:space="preserve">  2,6*(6,4+4,5)+1,6*(6,9+7,5+6,2+7,7)+3*(34,5+1)+0,6*3,2</t>
  </si>
  <si>
    <t xml:space="preserve">  2,02*(5,1+7,1+8,4+5,5)-(0,9*0,8*3+1,3*1,97+7,5*1,55+9,8*1,55)</t>
  </si>
  <si>
    <t>203,226*1,1</t>
  </si>
  <si>
    <t>998781201R00</t>
  </si>
  <si>
    <t>Přesun hmot pro obklady keramické, výšky do 6 m</t>
  </si>
  <si>
    <t>783222110RT1</t>
  </si>
  <si>
    <t xml:space="preserve">Nátěr syntetický kovových konstrukcí 2 x,, antikoroz. email  2 x, ředidlo </t>
  </si>
  <si>
    <t xml:space="preserve">OK prvky dle statiky: : </t>
  </si>
  <si>
    <t>rám: : 205*1</t>
  </si>
  <si>
    <t>784191201R00</t>
  </si>
  <si>
    <t>Penetrace podkladu hloubková 1x</t>
  </si>
  <si>
    <t>SDK: : 15,18+10,65+1,5*7,1+2*10,65+44,73+15,97</t>
  </si>
  <si>
    <t>omítky: : 535,04+22,91</t>
  </si>
  <si>
    <t>784195412R00</t>
  </si>
  <si>
    <t>Malba tekutá malířská, bílá, 2 x, otěruvzdorná</t>
  </si>
  <si>
    <t>50% ploch: : 0,5*676,43</t>
  </si>
  <si>
    <t>784195422R00</t>
  </si>
  <si>
    <t>Malba tekutá malířská, barva, 2 x, otěruvzdorná</t>
  </si>
  <si>
    <t>M43.1</t>
  </si>
  <si>
    <t>Dodávka a montáž ocelových konstrukcí</t>
  </si>
  <si>
    <t>rám: : 6448,8*1</t>
  </si>
  <si>
    <t>M43.2</t>
  </si>
  <si>
    <t>Doprava a přeložení ocelových konstrukcí</t>
  </si>
  <si>
    <t>9*1</t>
  </si>
  <si>
    <t>M99.1</t>
  </si>
  <si>
    <t>Skladby podlah a konstrukcí, - jen pomocné výpočty, neoceňovat!!!</t>
  </si>
  <si>
    <t>O/03a: : 3,85*51-(33,3+18,9)</t>
  </si>
  <si>
    <t>O/03b: : 4,8+18+10,5</t>
  </si>
  <si>
    <t>O/03c: : 3,8+4,7+2,4+0,2+1+5,3+1,5</t>
  </si>
  <si>
    <t>O/04: : 0,66*(50,6+14)</t>
  </si>
  <si>
    <t>O/05: : 6,5+5+4,9+2,5</t>
  </si>
  <si>
    <t>O/06: : 0,85*50,6</t>
  </si>
  <si>
    <t>P/04: : 192,23</t>
  </si>
  <si>
    <t>deska: : 250,5</t>
  </si>
  <si>
    <t>ZP/01 okapov. chodník: :  20,2+5,9</t>
  </si>
  <si>
    <t>ZP/02: : 140</t>
  </si>
  <si>
    <t>ZP/03: : 29</t>
  </si>
  <si>
    <t>ZP/04: : 3,5</t>
  </si>
  <si>
    <t>S/02: : 22</t>
  </si>
  <si>
    <t>lemy: : 0,4*31</t>
  </si>
  <si>
    <t>S/03: : 210</t>
  </si>
  <si>
    <t>lemy: : 0,4*2*4</t>
  </si>
  <si>
    <t>S/04: : 33</t>
  </si>
  <si>
    <t>lemy: : 0,4*12</t>
  </si>
  <si>
    <t>SUM</t>
  </si>
  <si>
    <t xml:space="preserve">Stravování Bučovice </t>
  </si>
  <si>
    <t>SO 01,03,04 Přístavba+zpev.plochy+sadové úpravy</t>
  </si>
  <si>
    <t>Arch. stav. část</t>
  </si>
  <si>
    <t>vlastní</t>
  </si>
  <si>
    <t>RTS_II/2016</t>
  </si>
  <si>
    <t>Stravování Bučovice</t>
  </si>
  <si>
    <t>CPV :45214200-2</t>
  </si>
  <si>
    <t>CZ-CC:126311</t>
  </si>
  <si>
    <t>CZ-CPA:1F241</t>
  </si>
  <si>
    <t>998011001R0X</t>
  </si>
  <si>
    <t>SO 02 Rekonstrukce stávajícího objektu</t>
  </si>
  <si>
    <t>pro zbourání stáv. angl. dvorků: : 3,7*(15,3+2,7+19+2,2)</t>
  </si>
  <si>
    <t>pro izolaci stěn: : 2,5*(10,6+20+2,5)</t>
  </si>
  <si>
    <t>kolem nových angl. dvorků: : 1,4*(3+14)</t>
  </si>
  <si>
    <t>po izolaci stěn: : 2,5*(10,6+20+2,5)+33,5</t>
  </si>
  <si>
    <t xml:space="preserve">na deponii a zpět pro zásypy: : </t>
  </si>
  <si>
    <t>kolem angl. dvorků: : 1,4*(3+14)*2</t>
  </si>
  <si>
    <t>po izolaci stěn: : (2,5*(10,6+20+2,5)+33,5)*2</t>
  </si>
  <si>
    <t>přebytek na skládku: : 227,79-140,05</t>
  </si>
  <si>
    <t>přebytek na skládku: : (227,79-140,05)*25</t>
  </si>
  <si>
    <t>273313511R00</t>
  </si>
  <si>
    <t xml:space="preserve">Beton základových desek prostý C 12/15 </t>
  </si>
  <si>
    <t>angl. dvorky: :  0,1*(4,03+20,8)</t>
  </si>
  <si>
    <t>273321611R00</t>
  </si>
  <si>
    <t>Železobeton základových desek C 30/37 , XC4,XF3</t>
  </si>
  <si>
    <t>angl. dvorky: :  0,15*(3,3+17,8)</t>
  </si>
  <si>
    <t>angl. dvorky: :  0,15*(7,5+29,4)</t>
  </si>
  <si>
    <t>279321511R00</t>
  </si>
  <si>
    <t>Železobeton základových zdí C 30/37, XC4,XF3</t>
  </si>
  <si>
    <t>angl. dvorky: :  0,15*1,47*(5,1+16)</t>
  </si>
  <si>
    <t>279351105R00</t>
  </si>
  <si>
    <t>Bednění stěn základových zdí, oboustranné-zřízení</t>
  </si>
  <si>
    <t>angl. dvorky: :  2*1,47*(5,1+16)</t>
  </si>
  <si>
    <t>279351106R00</t>
  </si>
  <si>
    <t>Bednění stěn základových zdí, oboustranné-odstran.</t>
  </si>
  <si>
    <t>279361821R00</t>
  </si>
  <si>
    <t>Výztuž základových zdí z betonář. oceli 10 505 (R)</t>
  </si>
  <si>
    <t>angl. dvorky: :  (1235,5+20,7)/1000</t>
  </si>
  <si>
    <t>angl. dvorky: :  4,03+20,8</t>
  </si>
  <si>
    <t>angl. dvorky: :  0,2*(4,03+20,8)</t>
  </si>
  <si>
    <t>310271637R00</t>
  </si>
  <si>
    <t>Zazdívka otvorů do 4m2, pórobet.tvárnice</t>
  </si>
  <si>
    <t>1.PP: : 0,45*(0,6*0,8*3+1,5*1,5*5+0,8*1,45*2+1,2*1,45)+0,3*0,67*1</t>
  </si>
  <si>
    <t>0,1*0,9*2</t>
  </si>
  <si>
    <t>2.NP: : 0,15*0,9*2*4+0,45*(1,2*2*2+0,9*1,75)</t>
  </si>
  <si>
    <t>3.NP: : 0,45*(0,9*1,75+1,2*2)</t>
  </si>
  <si>
    <t>311238244R00</t>
  </si>
  <si>
    <t>Zdivo keram. 44 Profi  P10,  tl. 440 mm</t>
  </si>
  <si>
    <t>2.NP: : 3,1*(2,22+2,3)-0,8*1,97*4</t>
  </si>
  <si>
    <t>3.NP: : 3,1*(2,22+2,3+2,4)-0,8*1,97*6</t>
  </si>
  <si>
    <t>atiky: : 0,5*66,5</t>
  </si>
  <si>
    <t>2.NP: : 3,1*(4,2*2+3,4+1,2+2,22+2,3)-0,8*1,97*5</t>
  </si>
  <si>
    <t>3.NP: : 3,1*(4,15+2,2+2,3+2,4)-0,8*1,97*6</t>
  </si>
  <si>
    <t>1.PP: : 3*1,5*2-0,8*1,97*2</t>
  </si>
  <si>
    <t>1.NP: : 3,4*1,5-1,25*1,97</t>
  </si>
  <si>
    <t>2.NP: : 3,1*(4,2*2+1,1*4+0,65)-0,7*1,97*3</t>
  </si>
  <si>
    <t>3.NP: : 3,1*(2,8+3,4+4,15*3+1,65+1,1+0,65+0,95)-0,7*1,97*3</t>
  </si>
  <si>
    <t>1.PP: : 3*4+0,9+2*2</t>
  </si>
  <si>
    <t>1.NP: : 3,4*2</t>
  </si>
  <si>
    <t>2.NP: : 0,9*4+2*8+3,1*6</t>
  </si>
  <si>
    <t>3.NP: : 3,1*8</t>
  </si>
  <si>
    <t>2.NP: :  (4,2*2+3,4+1,2+2,22+2,3)</t>
  </si>
  <si>
    <t>3.NP: :  (4,15+2,2+2,3+2,4)</t>
  </si>
  <si>
    <t>1.PP: :  1,5*2</t>
  </si>
  <si>
    <t>1.NP: :  1,5</t>
  </si>
  <si>
    <t>2.NP: :  (4,2*2+1,1*4+0,65)</t>
  </si>
  <si>
    <t>3.NP: :  (2,8+3,4+4,15*3+1,65+1,1+0,65+0,95)</t>
  </si>
  <si>
    <t>380941112RT1</t>
  </si>
  <si>
    <t>Výztuž helikální 1 x D 6 mm, drážka, cihel. zdivo, VAH 1 x D 6mm, P v tahu 900 MPa, drážce, cih.zdivo</t>
  </si>
  <si>
    <t>lokálně na zdivo v 1.PP, dle statiky: : 15+6</t>
  </si>
  <si>
    <t>380941113RT1</t>
  </si>
  <si>
    <t>Výztuž helikální 1 x D 8 mm, drážka, cihel. zdivu, VAH 1 x D 8 mm, P v tahu 880 MPa, drážka,cih.zdivo</t>
  </si>
  <si>
    <t>lokálně na zdivo v 1.PP, dle statiky: : 11+4</t>
  </si>
  <si>
    <t>317941121R00</t>
  </si>
  <si>
    <t>Osazení ocelových válcovaných nosníků do č.12</t>
  </si>
  <si>
    <t>IPE 100: : (2*1)*8,1/1000</t>
  </si>
  <si>
    <t>317941123R00</t>
  </si>
  <si>
    <t>Osazení ocelových válcovaných nosníků  č.14-22</t>
  </si>
  <si>
    <t>IPE 140: : (8*2,62+8*2,65+8*3,05)*12,9/1000</t>
  </si>
  <si>
    <t>IPE 160: : (4*2+4*1,15)*15,8/1000</t>
  </si>
  <si>
    <t>IPE 180: : (3*2,4+4*2,2)*18,8/1000</t>
  </si>
  <si>
    <t>13383415R</t>
  </si>
  <si>
    <t>Tyč průřezu IPE 100, střední, jakost oceli S235, 11375</t>
  </si>
  <si>
    <t>13383425R</t>
  </si>
  <si>
    <t>Tyč průřezu IPE 140, střední, jakost oceli S235, 11375</t>
  </si>
  <si>
    <t>13383430R</t>
  </si>
  <si>
    <t>Tyč průřezu IPE 160, střední, jakost oceli S235, 11375</t>
  </si>
  <si>
    <t>13482710R</t>
  </si>
  <si>
    <t>Tyč průřezu IPE 180, hrubé, jakost oceli S235, 11375</t>
  </si>
  <si>
    <t>346481112RT2</t>
  </si>
  <si>
    <t>Zaplentování rýh, nosníků keramickým pletivem, s použitím suché maltové směsi</t>
  </si>
  <si>
    <t>IPE 100: :  (2*1)*(0,1*2+0,05*4)</t>
  </si>
  <si>
    <t>IPE 140: :  (8*2,62+8*2,65+8*3,05)*(0,14*2+0,07*4)</t>
  </si>
  <si>
    <t>IPE 160: :  (4*2+4*1,15)*(0,16*2+0,08*4)</t>
  </si>
  <si>
    <t>IPE 180: :  (3*2,4+4*2,2)*(0,18*2+0,09*4)</t>
  </si>
  <si>
    <t>317168130R00</t>
  </si>
  <si>
    <t>Překlad keram. 7 vysoký 70x235x1000 mm</t>
  </si>
  <si>
    <t>7*1</t>
  </si>
  <si>
    <t>317238111R00</t>
  </si>
  <si>
    <t>Nadezdívka překladů š. 115 mm na MVC 5</t>
  </si>
  <si>
    <t>3.1</t>
  </si>
  <si>
    <t>Komínová krycí deska,betonová,kotvení, doplňky,detaily,D+M</t>
  </si>
  <si>
    <t>0,65*1</t>
  </si>
  <si>
    <t>Podhled sádrokartonový na zavěšenou ocel. konstr., desky standard tl. 2x12,5 mm, bez izolace</t>
  </si>
  <si>
    <t>P.5: : 22,4+28,7+128,6</t>
  </si>
  <si>
    <t>Podhled sádrokartonový na zavěšenou ocel. konstr., desky standard impreg. tl.2x12,5 mm, bez izolace</t>
  </si>
  <si>
    <t>P.4: : 10,8+24,5+30,3</t>
  </si>
  <si>
    <t xml:space="preserve">specifikace viz TZ a výkres podhledů,kvalita Q2: :   </t>
  </si>
  <si>
    <t>P.2: : 157*1</t>
  </si>
  <si>
    <t>čela: : 0,4*(23,8+14,9)</t>
  </si>
  <si>
    <t>Lepené stropní lamely 200x1000mm,zkosené hrany, nástřik bílá,hydrof..,tl.150mm,kotvení,doplňky,D+M</t>
  </si>
  <si>
    <t>P.1: : 184,8*1</t>
  </si>
  <si>
    <t>Podhled miner. kazetový 600/1200/15mm, závěsy,lišty,doplňky,detaily,D+M</t>
  </si>
  <si>
    <t>P.3: : 10,8+23,8+23,8</t>
  </si>
  <si>
    <t>311.4</t>
  </si>
  <si>
    <t>Podhled kontakt. kazetový 600/1200/40mm, vlhkost 95%,PO odol. A2,závěsy,lišty,doplňky,D+M</t>
  </si>
  <si>
    <t>P.6: : 107,6*1</t>
  </si>
  <si>
    <t>342267112RT2</t>
  </si>
  <si>
    <t>Obklad trámů sádrokartonem třístranný do 0,5/0,5 m, desky protipožární tl. 12,5 mm, PO 30min</t>
  </si>
  <si>
    <t>1.NP: : 11,8+13,65</t>
  </si>
  <si>
    <t>2.NP: : 3,1*2</t>
  </si>
  <si>
    <t>3.NP: : 3,1*2</t>
  </si>
  <si>
    <t>Předstěna SDK,tl.150mm, ocel.kce CW, 1x RBI 12,5mm</t>
  </si>
  <si>
    <t>2.NP: : 1,25*(0,9+1*3+2,2+2)</t>
  </si>
  <si>
    <t>3.NP: : 1,25*(0,9+1,1*4+2,1+2)+3,1*1,1*2</t>
  </si>
  <si>
    <t>347016132R0X</t>
  </si>
  <si>
    <t>Předstěna SDK,tl.150mm, ocel. kce CW, 1x RF 12,5mm</t>
  </si>
  <si>
    <t>1.NP: : 3,4*(1,65+3,55)</t>
  </si>
  <si>
    <t>1.PP: : 3,5+3,5+2,5*3</t>
  </si>
  <si>
    <t>1.NP: : 1,5*13,6</t>
  </si>
  <si>
    <t>2.NP: : 1,5*8</t>
  </si>
  <si>
    <t>3.NP: : 1,5*8+1,6</t>
  </si>
  <si>
    <t>panely: : 1,5*(1+0,7*2+2)</t>
  </si>
  <si>
    <t>atiky: : 0,2*0,15*66,5</t>
  </si>
  <si>
    <t>atiky: : 2*0,15*66,5</t>
  </si>
  <si>
    <t>417361721R00</t>
  </si>
  <si>
    <t>Výztuž ztuž. pásů a věnců, ocel BSt 500 S</t>
  </si>
  <si>
    <t>atiky: : 0,2*0,15*66,5*80/1000</t>
  </si>
  <si>
    <t>okap. chodník: : 12+0,55</t>
  </si>
  <si>
    <t>okap. chodník: : 12*0,55</t>
  </si>
  <si>
    <t>Okapový chodník - textilie proti prorůstání 45g/m2</t>
  </si>
  <si>
    <t>Geotextilie 300 g/m2 š. 200cm 100% PP</t>
  </si>
  <si>
    <t>okap. chodník: : 12*0,55*1,2</t>
  </si>
  <si>
    <t xml:space="preserve">stěny: : </t>
  </si>
  <si>
    <t xml:space="preserve">otlučené: : </t>
  </si>
  <si>
    <t>1.PP: :  3,05*185,6-(0,8*0,6*5+0,8*1,45*10+1,5*1,5*5+1,5*1,75+1,2*0,6)</t>
  </si>
  <si>
    <t>1.NP: :  3,15*104-(0,6*1,2*3+1,5*2*7+2,1*2*5+1,5*1,75)</t>
  </si>
  <si>
    <t>2.NP: :  3,15*154-(0,6*1,2*3+1,5*1,75*8+2,1*1,75*7)</t>
  </si>
  <si>
    <t>3.NP: :  3,15*159-(0,6*1,2*3+1,5*1,75*47+1,5*1,86+2,1*1,75*6)</t>
  </si>
  <si>
    <t xml:space="preserve">nové: : </t>
  </si>
  <si>
    <t xml:space="preserve">zazdívky: : </t>
  </si>
  <si>
    <t>1.PP: :  2*(0,6*0,8*3+1,5*1,5*5+0,8*1,45*2+1,2*1,45)+2*0,67*1</t>
  </si>
  <si>
    <t>2*0,9*2</t>
  </si>
  <si>
    <t>2.NP: :  2*0,9*2*4+2*(1,2*2*2+0,9*1,75)</t>
  </si>
  <si>
    <t>3.NP: :  2*(0,9*1,75+1,2*2)</t>
  </si>
  <si>
    <t>zdivo: : 2*(19,7+71,23+113,21)</t>
  </si>
  <si>
    <t xml:space="preserve">stropy: : </t>
  </si>
  <si>
    <t>1.PP: :  198,5</t>
  </si>
  <si>
    <t>1.NP: :  209</t>
  </si>
  <si>
    <t>2.NP: :  204</t>
  </si>
  <si>
    <t>3.NP: :  204</t>
  </si>
  <si>
    <t>sjednocení omítek: : 25+12+10</t>
  </si>
  <si>
    <t>1.PP: : 1,3*1,7</t>
  </si>
  <si>
    <t>1.NP: : 2,6*(2,1+7)+2,02*18,5</t>
  </si>
  <si>
    <t>2.NP: : 2,02*(1,2+0,8*2+5,8+17+6,4+6+16,8)</t>
  </si>
  <si>
    <t>3.NP: : 2,02*(12,2+5,5+16,7*2+5,3*2)</t>
  </si>
  <si>
    <t>zdivo: :  2*(19,7+71,23+113,21)</t>
  </si>
  <si>
    <t>odečet hladkých: : -298,57</t>
  </si>
  <si>
    <t>okna: : 2*(0,8*10+1,45*10+2,06+9,45+1,5+1,73+1,5+2,1+2,1*5+2,1*5)</t>
  </si>
  <si>
    <t>2*(1,5*15+1,8*15+2,1*12+1,8*12+0,6*11+1,15*11)</t>
  </si>
  <si>
    <t>dveře: : (2,72+3,3*2)</t>
  </si>
  <si>
    <t>okna: :  0,38*2*(0,8*10+1,45*10+2,06+9,45+1,5+1,73+1,5+2,1+2,1*5+2,1*5)</t>
  </si>
  <si>
    <t>0,38*2*(1,5*15+1,8*15+2,1*12+1,8*12+0,6*11+1,15*11)</t>
  </si>
  <si>
    <t>dveře: : 0,38* (2,72+3,3*2)</t>
  </si>
  <si>
    <t>611473123R00</t>
  </si>
  <si>
    <t>Omítka schodišť ze suché směsi, štuková, strojně</t>
  </si>
  <si>
    <t>13,9*3</t>
  </si>
  <si>
    <t>298,57+1788,24+137,75+41,7</t>
  </si>
  <si>
    <t>695,5*1</t>
  </si>
  <si>
    <t>okna: :  (0,8*1,45+2,06*9,45+1,5*1,73+1,5*2,1+2,1*2,1*5)</t>
  </si>
  <si>
    <t>(1,5*1,8*15+2,1*1,8*12+0,6*1,15*11)</t>
  </si>
  <si>
    <t>dveře: :  (2,72*3,3)</t>
  </si>
  <si>
    <t>250+135+63</t>
  </si>
  <si>
    <t>155+98+12</t>
  </si>
  <si>
    <t>89+42+11</t>
  </si>
  <si>
    <t>O/01a: : 11,4*53,4-65,5-40,89</t>
  </si>
  <si>
    <t>okna: :  - (0,8*1,45+2,06*9,45+1,5*1,73+1,5*2,1+2,1*2,1*5)</t>
  </si>
  <si>
    <t>-(1,5*1,8*15+2,1*1,8*12+0,6*1,15*11)</t>
  </si>
  <si>
    <t>dveře: :  -(2,72*3,3)</t>
  </si>
  <si>
    <t>O/01b: :  10,5*2+18+21,5+5</t>
  </si>
  <si>
    <t>O/01c: :  2,8*4+0,3*6+4,6*8-2,7*3,3</t>
  </si>
  <si>
    <t>O/02a: :  9,6+11,8+1,5*(2,1+13)+13+3,5+8+4,5</t>
  </si>
  <si>
    <t>O/02b: :  3*14,4+2,4*(30+20)</t>
  </si>
  <si>
    <t>O/07: :  0,55*66,5</t>
  </si>
  <si>
    <t>622904121R00</t>
  </si>
  <si>
    <t>Ruční čištění ocelovým kartáčem</t>
  </si>
  <si>
    <t>53,4*1</t>
  </si>
  <si>
    <t xml:space="preserve">O/01a: : </t>
  </si>
  <si>
    <t>okna: :  0,15*2* (0,8+1,45+2,06+9,45+1,5+1,73+1,5+2,1+2,1*5+2,1*5)</t>
  </si>
  <si>
    <t>dveře: :  0,15*(2,72+2*3,3)</t>
  </si>
  <si>
    <t>okna: :  (2*1,45+2*9,45+2*1,73+2*2,1+2,1*10)</t>
  </si>
  <si>
    <t>(2*1,8*15+2*1,8*12+2*1,15*11)</t>
  </si>
  <si>
    <t>dveře: :  (2*3,3)</t>
  </si>
  <si>
    <t>rohy objektu: : 12*5</t>
  </si>
  <si>
    <t>okna: :  (0,8+2,06+1,5+1,5+2,1*5)</t>
  </si>
  <si>
    <t>(1,5*15+2,1*12+0,6*11)</t>
  </si>
  <si>
    <t>602011121RT1</t>
  </si>
  <si>
    <t>Omítka sanační, ručně, tloušťka vrstvy do 20 mm</t>
  </si>
  <si>
    <t>komín střechy: : 1*2,8</t>
  </si>
  <si>
    <t>622471312R00</t>
  </si>
  <si>
    <t>Nátěr stěn barvou disperzní složitost 1, 2</t>
  </si>
  <si>
    <t>ostění: : 0,15*(1,5*8+2,9*6+2,7*2+3,3*2)</t>
  </si>
  <si>
    <t xml:space="preserve">parametry a provedení viz technická zpráva a skladby konstrukcí!!!: :   </t>
  </si>
  <si>
    <t xml:space="preserve">Střechy: :   </t>
  </si>
  <si>
    <t>S/04: :   13</t>
  </si>
  <si>
    <t>boky: :   0,33*10,2</t>
  </si>
  <si>
    <t>1,2+0,8+0,5+1,1</t>
  </si>
  <si>
    <t>632411145RT1</t>
  </si>
  <si>
    <t xml:space="preserve">Potěr ze SMS anhydrit, ruční zpracování, tl. 45 mm, samonivelační anhydritový potěr </t>
  </si>
  <si>
    <t>P/01a: :  173,8+148</t>
  </si>
  <si>
    <t>P/02a: :  24,42+44,21</t>
  </si>
  <si>
    <t>P/01b: :  192,21</t>
  </si>
  <si>
    <t>P/02b: :  44,5</t>
  </si>
  <si>
    <t>631312611R00</t>
  </si>
  <si>
    <t>Mazanina betonová tl. 5 - 8 cm C 16/20</t>
  </si>
  <si>
    <t>P/03: :  185,2*0,06</t>
  </si>
  <si>
    <t>rampa: : 0,15*8</t>
  </si>
  <si>
    <t>631319171R00</t>
  </si>
  <si>
    <t>Příplatek za stržení povrchu mazaniny tl. 8 cm</t>
  </si>
  <si>
    <t>631361921RT5</t>
  </si>
  <si>
    <t>Výztuž mazanin svařovanou sítí, průměr drátu  6,0, oka 150/150 mm KH20</t>
  </si>
  <si>
    <t>P/03: :  185,2*3,033*1,1/1000</t>
  </si>
  <si>
    <t>rampa: : 8*3,033*1,1/1000</t>
  </si>
  <si>
    <t>P/03: :  185,2</t>
  </si>
  <si>
    <t>(12-1,8)*(53+1,5*4)+(6,9-1,8)*14,8</t>
  </si>
  <si>
    <t>((12-1,8)*(53+1,5*4)+(6,9-1,8)*14,8)*5</t>
  </si>
  <si>
    <t>95+58+12</t>
  </si>
  <si>
    <t>116+26+40</t>
  </si>
  <si>
    <t>962052211R00</t>
  </si>
  <si>
    <t>Bourání zdiva železobetonového nadzákladového</t>
  </si>
  <si>
    <t xml:space="preserve">stěny angl. dvorků: : </t>
  </si>
  <si>
    <t>1.PP: : 0,3*(2,1*(21,8+1,15*4+5,1+18,3+4,1))</t>
  </si>
  <si>
    <t>961055111R00</t>
  </si>
  <si>
    <t>Bourání základů železobetonových</t>
  </si>
  <si>
    <t xml:space="preserve">desky angl. dvorků: : </t>
  </si>
  <si>
    <t>1.PP: : 0,25*(27,5+22,2+3,3+2,2)</t>
  </si>
  <si>
    <t>968061125R00</t>
  </si>
  <si>
    <t>Vyvěšení dřevěných dveřních křídel pl. do 2 m2</t>
  </si>
  <si>
    <t>1.PP: : 8</t>
  </si>
  <si>
    <t>1.NP: : 12+5</t>
  </si>
  <si>
    <t>2.NP: : 13+4</t>
  </si>
  <si>
    <t>3.NP: : 13+4</t>
  </si>
  <si>
    <t>968061126R00</t>
  </si>
  <si>
    <t>Vyvěšení dřevěných dveřních křídel pl. nad 2 m2</t>
  </si>
  <si>
    <t>1.NP: : 2</t>
  </si>
  <si>
    <t>2.NP: : 1</t>
  </si>
  <si>
    <t>3.NP: : 1</t>
  </si>
  <si>
    <t>968061112R00</t>
  </si>
  <si>
    <t>Vyvěšení dřevěných okenních křídel pl. do 1,5 m2</t>
  </si>
  <si>
    <t>1.PP: : 5+10+1</t>
  </si>
  <si>
    <t>1.NP: : 3</t>
  </si>
  <si>
    <t>2.NP: : 3</t>
  </si>
  <si>
    <t>3.NP: : 3</t>
  </si>
  <si>
    <t>968061113R00</t>
  </si>
  <si>
    <t>Vyvěšení dřevěných okenních křídel pl. nad 1,5 m2</t>
  </si>
  <si>
    <t>1.PP: : 5+1</t>
  </si>
  <si>
    <t>1.NP: : 7+6</t>
  </si>
  <si>
    <t>2.NP: : 8+7</t>
  </si>
  <si>
    <t>3.NP: : 8+6</t>
  </si>
  <si>
    <t>968072455R00</t>
  </si>
  <si>
    <t>Vybourání kovových dveřních zárubní pl. do 2 m2</t>
  </si>
  <si>
    <t>1.PP: : 1,97*(0,8*8)</t>
  </si>
  <si>
    <t>1.NP: : 1,97*(0,8*12+0,6*5)</t>
  </si>
  <si>
    <t>2.NP: : 1,97*(0,8*13+0,6*4)</t>
  </si>
  <si>
    <t>3.NP: : 1,97*(0,8*13+0,6*4)</t>
  </si>
  <si>
    <t>968072456R00</t>
  </si>
  <si>
    <t>Vybourání kovových dveřních zárubní pl. nad 2 m2</t>
  </si>
  <si>
    <t>1.NP: : 1,45*2,15+1,5*3,05</t>
  </si>
  <si>
    <t>2.NP: : 1,5*3,05</t>
  </si>
  <si>
    <t>3.NP: : 1,5*3,05</t>
  </si>
  <si>
    <t>968062244R00</t>
  </si>
  <si>
    <t>Vybourání dřevěných rámů oken jednoduch. pl. 1 m2</t>
  </si>
  <si>
    <t>1.PP: : 0,8*0,6*5+0,8*1,45*10+1,2*0,6</t>
  </si>
  <si>
    <t>1.NP: : 0,6*1,2*3</t>
  </si>
  <si>
    <t>2.NP: : 0,6*1,2*3</t>
  </si>
  <si>
    <t>3.NP: : 0,6*1,2*3</t>
  </si>
  <si>
    <t>968062245R00</t>
  </si>
  <si>
    <t>Vybourání dřevěných rámů oken jednoduch. pl. 2 m2</t>
  </si>
  <si>
    <t>1.PP: : 1,5*1,5*5+1,5*1,75</t>
  </si>
  <si>
    <t>1.NP: : 1,5*2*7+2,1*2*5+1,5*1,75</t>
  </si>
  <si>
    <t>2.NP: : 1,5*1,75*8+2,1*1,75*7</t>
  </si>
  <si>
    <t>3.NP: : 1,5*1,75*7+1,5*1,86+2,1*1,75*6</t>
  </si>
  <si>
    <t>764410850R00</t>
  </si>
  <si>
    <t>Demontáž oplechování parapetů,rš od 100 do 330 mm</t>
  </si>
  <si>
    <t>1.PP: : 0,6*5+0,8*10+1,5*6+1,2</t>
  </si>
  <si>
    <t>1.NP: : 0,6*3+1,5*8+2,1*5</t>
  </si>
  <si>
    <t>2.NP: : 0,6*3+1,5*8+2,1*7</t>
  </si>
  <si>
    <t>3.NP: : 0,6*3+1,5*8+2,1*6</t>
  </si>
  <si>
    <t>962032241R00</t>
  </si>
  <si>
    <t>Bourání zdiva z cihel pálených na MC</t>
  </si>
  <si>
    <t>1.PP: : 0,45*(1,15*1,5*2+1,3*2,5+0,73+2,5)+0,3*(2*2,5+0,67*1+2,5)</t>
  </si>
  <si>
    <t>1.NP: : 0,45*(3,15*13,65-0,8*1,97*5)</t>
  </si>
  <si>
    <t>2.NP: : 0,45*(3,15*8-0,8*1,97*3)</t>
  </si>
  <si>
    <t>3.NP: : 0,45*(3,15*8-0,8*1,97*3)</t>
  </si>
  <si>
    <t>962031132R00</t>
  </si>
  <si>
    <t>Bourání příček cihelných tl. 10 cm</t>
  </si>
  <si>
    <t>1.NP: : 3,15*(4,5+4,4+0,8)-0,6*1,97*3</t>
  </si>
  <si>
    <t>2.NP: : 3,15*(4+4,2+0,8*2+1,8)-0,6*1,97*4</t>
  </si>
  <si>
    <t>3.NP: : 3,15*(4,1+2,7+5)-0,6*1,97</t>
  </si>
  <si>
    <t>962031133R00</t>
  </si>
  <si>
    <t>Bourání příček cihelných tl. 15 cm</t>
  </si>
  <si>
    <t>1.NP: : 3,15*(14,9+4*4+4,15*3+5,12+1,3+2)+2*3-1,97*(0,8*6+0,6)</t>
  </si>
  <si>
    <t>2.NP: : 3,15*(4*4+4,15*4+4,8+1,4+3,5)-0,6*1,97</t>
  </si>
  <si>
    <t>3.NP: : 3,15*(4*4+4,15*2+5,4+1,4+3,5)-0,6*1,97</t>
  </si>
  <si>
    <t>962200041RAB</t>
  </si>
  <si>
    <t>Bourání příček ze sklobetonu, tlouštka 15 cm</t>
  </si>
  <si>
    <t>fasáda: : 14,9+1,9</t>
  </si>
  <si>
    <t>966031314R00</t>
  </si>
  <si>
    <t>Bourání říms cihel, tl. nad 30 cm, vyložení 25 cm</t>
  </si>
  <si>
    <t>střecha: : 22,1*2</t>
  </si>
  <si>
    <t>967031142R00</t>
  </si>
  <si>
    <t>Přisekání rovných ostění cihelných na MC</t>
  </si>
  <si>
    <t>1.PP: : 0,45*(1,15*4+1,3+2,5*4+0,73+1,6+2,1*2)+0,3*(2+2,5*2+0,67*2+2+5)</t>
  </si>
  <si>
    <t>1.NP: : 0,15*(2+3*2+3,15*8)+0,1*3,15*10+0,45*3,15*2</t>
  </si>
  <si>
    <t>2.NP: : 0,15*(3,15*14)+0,1*3,15*6+0,45*3,15*6</t>
  </si>
  <si>
    <t>3.NP: : 0,15*3,15*14+0,45*3,15*6+0,1*3,15*10</t>
  </si>
  <si>
    <t>střecha-římsa: : 0,25*22,1*2</t>
  </si>
  <si>
    <t>963053936R00</t>
  </si>
  <si>
    <t>Bourání ŽB schodišťových ramen samonosných</t>
  </si>
  <si>
    <t>1.NP: : (1,8+13)</t>
  </si>
  <si>
    <t>963012520R00</t>
  </si>
  <si>
    <t>Bourání stropů z panelů žb. š.30 cm, tl. nad 14 cm</t>
  </si>
  <si>
    <t>1.PP: : 0,2*(0,6+1,2)</t>
  </si>
  <si>
    <t>3.NP balkon: : 0,25*1,6</t>
  </si>
  <si>
    <t>970251250R00</t>
  </si>
  <si>
    <t>Řezání železobetonu hl. řezu do tl. 250 mm</t>
  </si>
  <si>
    <t>1.PP: : 3+4,9</t>
  </si>
  <si>
    <t>3.NP balkon: : 2,25*2+0,71*3</t>
  </si>
  <si>
    <t>panely: : 1+0,7*2+2</t>
  </si>
  <si>
    <t>978013191R00</t>
  </si>
  <si>
    <t>Otlučení omítek vnitřních stěn v rozsahu do 100 %</t>
  </si>
  <si>
    <t>1.PP: : 3,05*185,6-(0,8*0,6*5+0,8*1,45*10+1,5*1,5*5+1,5*1,75+1,2*0,6)</t>
  </si>
  <si>
    <t>1.NP: : 3,15*104-(0,6*1,2*3+1,5*2*7+2,1*2*5+1,5*1,75)</t>
  </si>
  <si>
    <t>2.NP: : 3,15*154-(0,6*1,2*3+1,5*1,75*8+2,1*1,75*7)</t>
  </si>
  <si>
    <t>3.NP: : 3,15*159-(0,6*1,2*3+1,5*1,75*47+1,5*1,86+2,1*1,75*6)</t>
  </si>
  <si>
    <t>978011191R00</t>
  </si>
  <si>
    <t>Otlučení omítek vnitřních vápenných stropů do 100%</t>
  </si>
  <si>
    <t>1.PP: : 198,5</t>
  </si>
  <si>
    <t>1.NP: : 209</t>
  </si>
  <si>
    <t>2.NP: : 204</t>
  </si>
  <si>
    <t>3.NP: : 204</t>
  </si>
  <si>
    <t>96.1</t>
  </si>
  <si>
    <t>Demontáž zábradlí anglic. dvorku,kotvení</t>
  </si>
  <si>
    <t>1.PP: : 21,4+17,7</t>
  </si>
  <si>
    <t>96.2</t>
  </si>
  <si>
    <t>Demontáž zábradlí schodiště,kotvení</t>
  </si>
  <si>
    <t>26*1</t>
  </si>
  <si>
    <t>96.3</t>
  </si>
  <si>
    <t>Demontáž vnitřních okenních parapetů,kotvení</t>
  </si>
  <si>
    <t>1.PP: :  0,6*5+0,8*10+1,5*6+1,2</t>
  </si>
  <si>
    <t>1.NP: :  0,6*3+1,5*8+2,1*5</t>
  </si>
  <si>
    <t>2.NP: :  0,6*3+1,5*8+2,1*7</t>
  </si>
  <si>
    <t>3.NP: :  0,6*3+1,5*8+2,1*6</t>
  </si>
  <si>
    <t>96.4</t>
  </si>
  <si>
    <t>Demontáž rozvodů bleskosvodu,drát,kotvení</t>
  </si>
  <si>
    <t>střecha+fasáda: : 22*2+11*3+12*4</t>
  </si>
  <si>
    <t>96.5</t>
  </si>
  <si>
    <t>Demontáž roštů angl. dvorků,rám,kotvení</t>
  </si>
  <si>
    <t>1.PP: : 1,9+1,1</t>
  </si>
  <si>
    <t>96.6</t>
  </si>
  <si>
    <t>Demontáž okenních mříží,rám,kotvení</t>
  </si>
  <si>
    <t>1.PP: : 0,8*0,6*5+0,8*1,45*10+1,5*1,5*5+1,5*1,75+1,2*0,6</t>
  </si>
  <si>
    <t>1.NP: : 1,5*2*6+2,1*2*6+1,5*1,75</t>
  </si>
  <si>
    <t>96.7</t>
  </si>
  <si>
    <t>Demontáž dřevěného skladupod schody,desky,rošt, nosná kce,kotvení,doplňky</t>
  </si>
  <si>
    <t>1.PP: : 3*5,5</t>
  </si>
  <si>
    <t>96.8</t>
  </si>
  <si>
    <t>Demontáž venkovního madla schodů,kotvení</t>
  </si>
  <si>
    <t>1.NP: : 1,55*1</t>
  </si>
  <si>
    <t>96.9</t>
  </si>
  <si>
    <t>Demontáž venkovního fasádního svítidla,kotvení, odpojení přívodu</t>
  </si>
  <si>
    <t>fasáda: : 1*1</t>
  </si>
  <si>
    <t>96.10</t>
  </si>
  <si>
    <t>Demontáž zábradlí balkonu,kotvení</t>
  </si>
  <si>
    <t>3.NP: : 2,25*1</t>
  </si>
  <si>
    <t>96.11</t>
  </si>
  <si>
    <t>Demontáž fasádního žebříku,kotvení</t>
  </si>
  <si>
    <t>3.NP: : 3,3*1</t>
  </si>
  <si>
    <t>96.12</t>
  </si>
  <si>
    <t>Demontáž střešních větracích hlavic,kotvení</t>
  </si>
  <si>
    <t>střecha: : 53*1</t>
  </si>
  <si>
    <t>96.13</t>
  </si>
  <si>
    <t>Demontáž komínové krycí desky,kotvení</t>
  </si>
  <si>
    <t>střecha: : 0,6*1</t>
  </si>
  <si>
    <t>96.14</t>
  </si>
  <si>
    <t>Demontáž betonového odvodň. žlabu,vč. lože</t>
  </si>
  <si>
    <t>1.NP: : 20*1</t>
  </si>
  <si>
    <t>1.PP: : 2+2+4</t>
  </si>
  <si>
    <t>1.NP: : 6+6</t>
  </si>
  <si>
    <t>pro strop přístavby: : 8+7</t>
  </si>
  <si>
    <t>2.NP: : 6+6</t>
  </si>
  <si>
    <t>3.NP: : 6+6</t>
  </si>
  <si>
    <t>1.PP: : 1+3+2</t>
  </si>
  <si>
    <t>1.NP: : 4+4</t>
  </si>
  <si>
    <t>2.NP: : 4+4</t>
  </si>
  <si>
    <t>3.NP: : 4+4</t>
  </si>
  <si>
    <t>974031666R00</t>
  </si>
  <si>
    <t>Vysekání rýh zeď cihelná vtah. nosníků 15 x 25 cm</t>
  </si>
  <si>
    <t>1.PP: : 2,5*2</t>
  </si>
  <si>
    <t>1.NP: : 13,7*2</t>
  </si>
  <si>
    <t>2.NP: : 8*2</t>
  </si>
  <si>
    <t>3.NP: : 8*2</t>
  </si>
  <si>
    <t>974031165R00</t>
  </si>
  <si>
    <t>Vysekání rýh ve zdi cihelné 15 x 20 cm</t>
  </si>
  <si>
    <t>Vybourání otvorů cihly plné pl. 0,09 m2, tl. 15 cm</t>
  </si>
  <si>
    <t>15+13</t>
  </si>
  <si>
    <t>Vybourání otvorů cihly plné pl. 0,09 m2, tl. 30 cm</t>
  </si>
  <si>
    <t>9+8</t>
  </si>
  <si>
    <t>Vybourání otvorů cihly plné pl. 0,25 m2, tl. 15 cm</t>
  </si>
  <si>
    <t>12+7</t>
  </si>
  <si>
    <t>Vybourání otvorů cihly plné pl. 0,25 m2, tl. 30 cm</t>
  </si>
  <si>
    <t>6+8</t>
  </si>
  <si>
    <t>3,5+2,8</t>
  </si>
  <si>
    <t>2,5+1,9</t>
  </si>
  <si>
    <t>2+1,8</t>
  </si>
  <si>
    <t>2,2+1,9</t>
  </si>
  <si>
    <t>2,3+1,4</t>
  </si>
  <si>
    <t>2,5+1,2</t>
  </si>
  <si>
    <t>1,8+1,1</t>
  </si>
  <si>
    <t>764352810R00</t>
  </si>
  <si>
    <t>Demontáž žlabů půlkruh. rovných, rš 330 mm, do 30°</t>
  </si>
  <si>
    <t>2.NP: : 4,8*1</t>
  </si>
  <si>
    <t>764454802R00</t>
  </si>
  <si>
    <t>Demontáž odpadních trub kruhových,D 120 mm</t>
  </si>
  <si>
    <t>2.NP: : 8,5*1</t>
  </si>
  <si>
    <t>střecha: : 12*4</t>
  </si>
  <si>
    <t>766411821R00</t>
  </si>
  <si>
    <t>Demontáž obložení stěn dřevěným obkladem</t>
  </si>
  <si>
    <t>1.PP: : 1,5*4</t>
  </si>
  <si>
    <t>766411822R00</t>
  </si>
  <si>
    <t>Demontáž podkladových roštů obložení stěn</t>
  </si>
  <si>
    <t>978500010RA0</t>
  </si>
  <si>
    <t>Odsekání vnitřních obkladů keramických</t>
  </si>
  <si>
    <t>1.PP: : 0,9*24+0,75*1,7</t>
  </si>
  <si>
    <t>1.NP: : 2*(2,3+8+13,5)</t>
  </si>
  <si>
    <t>2.NP: : 2*(13,2+17,7)</t>
  </si>
  <si>
    <t>3.NP: : 2*(13,2+17,7)</t>
  </si>
  <si>
    <t>978500020RA0</t>
  </si>
  <si>
    <t>Odsekání vnějších obkladů keramických</t>
  </si>
  <si>
    <t>fasáda: : 8,4+2,1+4,8+25+2,1+19,2+2,5</t>
  </si>
  <si>
    <t>965042241RT2</t>
  </si>
  <si>
    <t>Bourání mazanin betonových tl. nad 10 cm, nad 4 m2, ručně tl. mazaniny 15 - 20 cm</t>
  </si>
  <si>
    <t>1.PP: : 0,15*198,5</t>
  </si>
  <si>
    <t>pro ZTI: : 0,2*8</t>
  </si>
  <si>
    <t>pro patky: : 0,2*0,6*0,6*3</t>
  </si>
  <si>
    <t>965049112R00</t>
  </si>
  <si>
    <t>Příplatek, bourání mazanin se svař.síťí nad 10 cm</t>
  </si>
  <si>
    <t>965042141RT1</t>
  </si>
  <si>
    <t>Bourání mazanin betonových tl. 10 cm, nad 4 m2, ručně tl. mazaniny 5 - 8 cm</t>
  </si>
  <si>
    <t>1.NP: : 0,101*209</t>
  </si>
  <si>
    <t>2.NP: : 0,076*204</t>
  </si>
  <si>
    <t>3.NP: : 0,076*204</t>
  </si>
  <si>
    <t>střecha: : 0,03*242</t>
  </si>
  <si>
    <t>965049111R00</t>
  </si>
  <si>
    <t>Příplatek, bourání mazanin se svař. síťí tl. 10 cm</t>
  </si>
  <si>
    <t>1.NP: :  0,101*209</t>
  </si>
  <si>
    <t>2.NP: :  0,076*204</t>
  </si>
  <si>
    <t>3.NP: :  0,076*204</t>
  </si>
  <si>
    <t>766900020RA0</t>
  </si>
  <si>
    <t>Demontáž obložení podhledů, vč. roštů,kotvení</t>
  </si>
  <si>
    <t>1.PP: : 34*1</t>
  </si>
  <si>
    <t>711140102R00</t>
  </si>
  <si>
    <t>Odstr.izolace proti vlhk.vodor. pásy přitav.,2vrst</t>
  </si>
  <si>
    <t>713100821R00</t>
  </si>
  <si>
    <t>Odstr. tepelné izolace, kombidesky 1str. tl. 2,5cm</t>
  </si>
  <si>
    <t>1.PP: : 198,5*1</t>
  </si>
  <si>
    <t>1.NP: : 209*1</t>
  </si>
  <si>
    <t>725320821R00</t>
  </si>
  <si>
    <t>Demontáž dřezů dvojitých na konzolách</t>
  </si>
  <si>
    <t>1.PP: : 1+1</t>
  </si>
  <si>
    <t>725290010RA0</t>
  </si>
  <si>
    <t>Demontáž klozetu včetně splachovací nádrže</t>
  </si>
  <si>
    <t>2.NP: : 2</t>
  </si>
  <si>
    <t>3.NP: : 2</t>
  </si>
  <si>
    <t>725290020RA0</t>
  </si>
  <si>
    <t>Demontáž umyvadla včetně baterie a konzol</t>
  </si>
  <si>
    <t>1.NP: : 6</t>
  </si>
  <si>
    <t>2.NP: : 6</t>
  </si>
  <si>
    <t>3.NP: : 6</t>
  </si>
  <si>
    <t>725330820R00</t>
  </si>
  <si>
    <t>Demontáž výlevky diturvitové</t>
  </si>
  <si>
    <t>1.NP: : 1</t>
  </si>
  <si>
    <t>725240811R0X</t>
  </si>
  <si>
    <t>Demontáž sprchových kabin vč. výtokových armatur</t>
  </si>
  <si>
    <t>766900040RAA</t>
  </si>
  <si>
    <t>Demontáž dřevěných stěn s dveřmi,rám,kotvení, doplňky</t>
  </si>
  <si>
    <t>1.NP: : 2,73*3,35*2</t>
  </si>
  <si>
    <t>113106121R00</t>
  </si>
  <si>
    <t>Rozebrání dlažeb z betonových dlaždic na sucho</t>
  </si>
  <si>
    <t>1.NP: : 54*1</t>
  </si>
  <si>
    <t>okolí objektu: : 37*1</t>
  </si>
  <si>
    <t>113107630R00</t>
  </si>
  <si>
    <t>Odstranění podkladu nad 50 m2,kam.drcené tl.30 cm</t>
  </si>
  <si>
    <t>113201111R00</t>
  </si>
  <si>
    <t>Vytrhání obrubníků chodníkových a parkových</t>
  </si>
  <si>
    <t>1.NP: : 49,3*1</t>
  </si>
  <si>
    <t>okolí objektu: : 25*1</t>
  </si>
  <si>
    <t>771990010RA0</t>
  </si>
  <si>
    <t>Vybourání keramické nebo kamenné dlažby</t>
  </si>
  <si>
    <t>1.NP: : 15,5+10,3+11</t>
  </si>
  <si>
    <t>2.NP: : 21,2*1</t>
  </si>
  <si>
    <t>3.NP: : 21,2*1</t>
  </si>
  <si>
    <t>776511820RT1</t>
  </si>
  <si>
    <t>Odstranění PVC a koberců lepených s podložkou, z ploch nad 20 m2, vč. lišt</t>
  </si>
  <si>
    <t>1.NP: : 209-(10,3+11)</t>
  </si>
  <si>
    <t>2.NP: : 182,8*1</t>
  </si>
  <si>
    <t>3.NP: : 182,8*1</t>
  </si>
  <si>
    <t>764311821R00</t>
  </si>
  <si>
    <t>Demontáž krytiny, tabule 2 x 1 m, do 25 m2, do 30°</t>
  </si>
  <si>
    <t>2.NP-markýza: : 13,5</t>
  </si>
  <si>
    <t>764331830R00</t>
  </si>
  <si>
    <t>Demontáž lemování zdí, rš 250 a 330 mm, do 30°</t>
  </si>
  <si>
    <t>2.NP-markýza: : 2,65*2</t>
  </si>
  <si>
    <t>3.NP-balkon: : 2,25*1</t>
  </si>
  <si>
    <t>712300831R00</t>
  </si>
  <si>
    <t>Odstranění živičné krytiny střech do 10° 1vrstvé</t>
  </si>
  <si>
    <t>střecha: : 242*1</t>
  </si>
  <si>
    <t>712300833R00</t>
  </si>
  <si>
    <t>Odstranění živičné krytiny střech do 10° 3vrstvé</t>
  </si>
  <si>
    <t>713190813R00</t>
  </si>
  <si>
    <t>Odstranění tepelné izolace, škvára tl. do 15 cm</t>
  </si>
  <si>
    <t>713190818R00</t>
  </si>
  <si>
    <t>Odstranění tepelné izolace, plynosil. tl. do 20 cm</t>
  </si>
  <si>
    <t>764430840R00</t>
  </si>
  <si>
    <t>Demontáž oplechování zdí,rš od 330 do 500 mm</t>
  </si>
  <si>
    <t>střecha: : 11*2</t>
  </si>
  <si>
    <t>879,6*1</t>
  </si>
  <si>
    <t>879,6*2</t>
  </si>
  <si>
    <t>979011111R00</t>
  </si>
  <si>
    <t>Svislá doprava suti a vybour. hmot za 2.NP a 1.PP</t>
  </si>
  <si>
    <t>979011121R00</t>
  </si>
  <si>
    <t>Příplatek za každé další podlaží</t>
  </si>
  <si>
    <t>879,6*25</t>
  </si>
  <si>
    <t>879,6-(1,52+14,1)</t>
  </si>
  <si>
    <t>979990109R00</t>
  </si>
  <si>
    <t>Poplatek za skládku suti - skleněné tvárnice</t>
  </si>
  <si>
    <t>1,52*1</t>
  </si>
  <si>
    <t>979990121R00</t>
  </si>
  <si>
    <t>Poplatek za skládku suti - asfaltové pásy</t>
  </si>
  <si>
    <t>14,1*1</t>
  </si>
  <si>
    <t>999281111R0X</t>
  </si>
  <si>
    <t>Přesun hmot pro opravy a údržbu do výšky 25 m</t>
  </si>
  <si>
    <t>313,3*1</t>
  </si>
  <si>
    <t>sokl: : 0,1*139</t>
  </si>
  <si>
    <t>P/03: :  185,2*2</t>
  </si>
  <si>
    <t xml:space="preserve">  O/02a: :  9,6+11,8+1,5*(2,1+13)+13+3,5+8+4,5</t>
  </si>
  <si>
    <t xml:space="preserve">  O/02b: :  3*14,4+2,4*(30+20)</t>
  </si>
  <si>
    <t>236,25*2</t>
  </si>
  <si>
    <t xml:space="preserve">P/03: :  </t>
  </si>
  <si>
    <t>sokl: : 0,1*139*2</t>
  </si>
  <si>
    <t>236,25*1,2</t>
  </si>
  <si>
    <t xml:space="preserve">  P/03: :  185,2</t>
  </si>
  <si>
    <t xml:space="preserve">  sokl: : 0,1*139</t>
  </si>
  <si>
    <t>199,1*1,2</t>
  </si>
  <si>
    <t>28323132R</t>
  </si>
  <si>
    <t>Fólie nopová  š.1500mm l=20m, nopy 8 mm,  nakašírovaná geotextilie</t>
  </si>
  <si>
    <t>O/02b: :  (3*14,4+2,4*(30+20))*1,2</t>
  </si>
  <si>
    <t>1.PP: :  1,3*1,7</t>
  </si>
  <si>
    <t>1.NP: :  2,6*(2,1+7)+2,02*18,5</t>
  </si>
  <si>
    <t>2.NP: :  2,02*(1,2+0,8*2+5,8+17+6,4+6+16,8)</t>
  </si>
  <si>
    <t>3.NP: :  2,02*(12,2+5,5+16,7*2+5,3*2)</t>
  </si>
  <si>
    <t>711.1</t>
  </si>
  <si>
    <t>Sanační zásah,dle samostatné PD-injektáže,vrty, hmoty,doplňky,detaily,D+M</t>
  </si>
  <si>
    <t>dle samostatné PD: : 49,90*1</t>
  </si>
  <si>
    <t>711.2</t>
  </si>
  <si>
    <t>Sanační zásah,dle samostatné PD-živičná izolace, obvodové zdivo,doplňky,detaily,D+M</t>
  </si>
  <si>
    <t>dle samostatné PD: : 217*1</t>
  </si>
  <si>
    <t>711.3</t>
  </si>
  <si>
    <t>Sanační zásah,dle samostatné PD-živičná izolace, těsnící klín,doplňky,detaily,D+M</t>
  </si>
  <si>
    <t>dle samostatné PD: : 58,8*1</t>
  </si>
  <si>
    <t>711.4</t>
  </si>
  <si>
    <t>Sanační zásah,dle samostatné PD-sulfátostálá izol., vnitřní stěny obvodové,doplňky,detaily,D+M</t>
  </si>
  <si>
    <t>dle samostatné PD: : 22,2*1</t>
  </si>
  <si>
    <t>711.5</t>
  </si>
  <si>
    <t>Sanační zásah,dle samostat. PD-sanační omítkový, systém,doplňky,detaily,D+M</t>
  </si>
  <si>
    <t>dle samostatné PD: : 360,2*1</t>
  </si>
  <si>
    <t>998711203R00</t>
  </si>
  <si>
    <t>Přesun hmot pro izolace proti vodě, výšky do 24 m</t>
  </si>
  <si>
    <t>O/07: :  0,71*66,5</t>
  </si>
  <si>
    <t xml:space="preserve">Střechy: :  </t>
  </si>
  <si>
    <t xml:space="preserve">S/01: : 247 </t>
  </si>
  <si>
    <t>Pás modifikovaný asfalt modif. SBS ALvložka,tl.4mm</t>
  </si>
  <si>
    <t>O/07: :  0,71*66,5*1,2</t>
  </si>
  <si>
    <t>S/01: : 247 *1,2</t>
  </si>
  <si>
    <t>Krytina střech do 10° fólie, nemech.kotvení, beton, tl. izolace do 250 mm,fólie ve specifikaci</t>
  </si>
  <si>
    <t>S/04: : 13</t>
  </si>
  <si>
    <t>Fólie mPVC   tl. 1,6 mm š. 1600 mm, s PES výztuží,, šedá,pro nemech.kotvení</t>
  </si>
  <si>
    <t xml:space="preserve">  S/01: : 247 </t>
  </si>
  <si>
    <t xml:space="preserve">  S/04: : 13</t>
  </si>
  <si>
    <t>260*1,2</t>
  </si>
  <si>
    <t>3+4</t>
  </si>
  <si>
    <t>998712203R00</t>
  </si>
  <si>
    <t>Přesun hmot pro povlakové krytiny, výšky do 24 m</t>
  </si>
  <si>
    <t>P/01b: :  192,21*2</t>
  </si>
  <si>
    <t>28375631R</t>
  </si>
  <si>
    <t>Deska izolační EPS T 4000N/m2 tl. 20 mm</t>
  </si>
  <si>
    <t xml:space="preserve">  P/01b: :  192,21</t>
  </si>
  <si>
    <t xml:space="preserve">  P/02a: :  24,42+44,21</t>
  </si>
  <si>
    <t>260,84*1,15</t>
  </si>
  <si>
    <t>28375633R</t>
  </si>
  <si>
    <t>Deska izolační EPS T 4000 N/m2 tl. 30 mm</t>
  </si>
  <si>
    <t>P/01a: : ( 173,8+148)*1,15</t>
  </si>
  <si>
    <t>28375635R</t>
  </si>
  <si>
    <t>Deska izolační EPS T 4000 N/m2 tl. 40 mm</t>
  </si>
  <si>
    <t>P/01b: :  192,21*1,15</t>
  </si>
  <si>
    <t>28375635X</t>
  </si>
  <si>
    <t>Deska izolační EPS T 4000 N/m2 tl. 50 mm</t>
  </si>
  <si>
    <t>P/02b: :  44,5*1,15</t>
  </si>
  <si>
    <t>P/03: :  185,2*0,06*1,15</t>
  </si>
  <si>
    <t>533,1*1</t>
  </si>
  <si>
    <t>S/01: : 247 *2</t>
  </si>
  <si>
    <t>O/07: :  0,71*66,5*0,05*1,15</t>
  </si>
  <si>
    <t>S/01: : 247 *0,1*1,15</t>
  </si>
  <si>
    <t>S/01: : 247 *0,16*1,15</t>
  </si>
  <si>
    <t>998713203R00</t>
  </si>
  <si>
    <t>Přesun hmot pro izolace tepelné, výšky do 24 m</t>
  </si>
  <si>
    <t>K/01</t>
  </si>
  <si>
    <t>K/02</t>
  </si>
  <si>
    <t>K/05</t>
  </si>
  <si>
    <t>K/06</t>
  </si>
  <si>
    <t>K/12</t>
  </si>
  <si>
    <t>Oplechování zdí včetně rohů z Al, rš 720 mm,, elox RAL,příponky,kotvení,doplňky,detaily,D+M</t>
  </si>
  <si>
    <t>K/13</t>
  </si>
  <si>
    <t>Závětrná lišta z ocel.popl plechu,rš 500 mm, PVC,RAL7016,příponky,kotvení,doplňky,detaily,D+M</t>
  </si>
  <si>
    <t>K/15</t>
  </si>
  <si>
    <t>Lemování z ocel. popl plechu zdí,rš 95 mm, PVC,RAL7016,příponky,kotvení,doplňky,detaily,D+M</t>
  </si>
  <si>
    <t>K/17</t>
  </si>
  <si>
    <t>K/18</t>
  </si>
  <si>
    <t>K/20</t>
  </si>
  <si>
    <t>Žlab hranatý z ocel. popl plechu,rš 475 mm,háky,, PVC,RAL7016,příponky,kotvení,doplňky,detaily,D+M</t>
  </si>
  <si>
    <t>K/22</t>
  </si>
  <si>
    <t>K/24</t>
  </si>
  <si>
    <t>Svod kruhový z AL plechu,DN150 mm,objímky,kotlík, elox RAL7016,příponky,kotvení,doplňky,detaily,D+M</t>
  </si>
  <si>
    <t>998764203R00</t>
  </si>
  <si>
    <t>Přesun hmot pro klempířské konstr., výšky do 24 m</t>
  </si>
  <si>
    <t>766.1</t>
  </si>
  <si>
    <t>Vnitřní obklad stěny LTD deska,skryté kotvení, lišty,doplňky,detaily,D+M</t>
  </si>
  <si>
    <t>1.NP: : 2,6*(3,5+4,2*2)</t>
  </si>
  <si>
    <t>O/01</t>
  </si>
  <si>
    <t>Okno plast,800/1450,OS,rám,3-sklo,rám antracit, 6-komor,parapet,vnitř.žaluzie,kování,doplňky,D+M</t>
  </si>
  <si>
    <t>O/02</t>
  </si>
  <si>
    <t>Neobsazeno</t>
  </si>
  <si>
    <t>O/03</t>
  </si>
  <si>
    <t>Stěna plast,2060/9450,OS+fix,3-sklo,rám antracit, 6-komor,AL výplň,kování,doplňky,detaily,D+M</t>
  </si>
  <si>
    <t>O/04</t>
  </si>
  <si>
    <t>Okno plast,1500/1730,OS+O,rám,3-sklo,rám antracit, 6-komor,sítě,vnitř.žaluzie,kování,doplňky,D+M</t>
  </si>
  <si>
    <t>O/05</t>
  </si>
  <si>
    <t>Okno plast,1500/2100,OS+O,rám,3-sklo,rám antracit, 6-komor,sítě,vnitř.žaluzie,kování,doplňky,D+M</t>
  </si>
  <si>
    <t>O/06</t>
  </si>
  <si>
    <t>Okno plast,2100/2100,OS+O,rám,3-sklo,rám antracit, 6-komor,sítě,vnitř.žaluzie,kování,doplňky,D+M</t>
  </si>
  <si>
    <t>O/07</t>
  </si>
  <si>
    <t>Okno plast,1500/1800,OS+O,rám,3-sklo,rám antracit, 6-komor,parapet,vnitř.žaluzie,kování,doplňky,D+M</t>
  </si>
  <si>
    <t>O/14</t>
  </si>
  <si>
    <t>Okno plast,2100/1800,OS+O,rám,3-sklo,rám antracit, 6-komor,parapet,vnitř.žaluzie,kování,doplňky,D+M</t>
  </si>
  <si>
    <t>O/15</t>
  </si>
  <si>
    <t>Okno plast,600/1150,S,rám,3-sklo,rám antracit, 6-komor,parapet,pák.ovládání,doplňky,D+M</t>
  </si>
  <si>
    <t>D/001</t>
  </si>
  <si>
    <t>Dveře vnitřní 800/1970,plné,hladké,oc.zárubeň+RAL, EI-30SmC2 DP3,kování,mag.zámek,doplňky,D+M</t>
  </si>
  <si>
    <t>D/002</t>
  </si>
  <si>
    <t>Dveře vnitřní 800/1970,plné,hladké,oc.zárubeň+RAL, EI-60SmC2 DP1,kování,mag.zámek,doplňky,D+M</t>
  </si>
  <si>
    <t>D/003</t>
  </si>
  <si>
    <t>D/004</t>
  </si>
  <si>
    <t>Dveře vnitřní 800/1970,plné,hladké,oc.zárubeň+RAL, HPL,kování,mag.zámek,doplňky,D+M</t>
  </si>
  <si>
    <t>D/005</t>
  </si>
  <si>
    <t>D/006</t>
  </si>
  <si>
    <t>D/007</t>
  </si>
  <si>
    <t>D/008</t>
  </si>
  <si>
    <t>Dveře vnitřní 1500/1970,bezp.sklo,oc.zárubeň+RAL, EI-15C2 DP3,kování,mag.zámek,doplňky,D+M</t>
  </si>
  <si>
    <t>D/009</t>
  </si>
  <si>
    <t>Dveře vnitřní 800/1970,plné,hladké,oc.zárubeň+RAL, EI30-SmC2 Dp3,kování,mag.zámek,doplňky,D+M</t>
  </si>
  <si>
    <t>D/101</t>
  </si>
  <si>
    <t>D/102</t>
  </si>
  <si>
    <t>Dveře vnitřní 800/1970,plné,hladké,obložk.zárubeň, bezfalc.,EI15C2 DP3,kování,mag.zámek,ok.plech,D+M</t>
  </si>
  <si>
    <t>D/103</t>
  </si>
  <si>
    <t>Dveře vnitřní 600/1970,plné,hladké,obložk.zárubeň, bezfalc.,kování,mag.zámek,detaily,doplňky,D+M</t>
  </si>
  <si>
    <t>D/104</t>
  </si>
  <si>
    <t>Dveře vnitřní 1250/1970,bezp.sklo,obložk.zárubeň, bezfalc.,EI-15C2 DP3,kování,mag.zámek,doplňky,D+M</t>
  </si>
  <si>
    <t>D/105</t>
  </si>
  <si>
    <t>Dveře vnitřní 800/1970,část bezp.sklo,obl.zárubeň, bezfalc.,EI-30C2 DP3,kování,mag.zámek,doplňky,D+M</t>
  </si>
  <si>
    <t>D/201</t>
  </si>
  <si>
    <t>Dveře vnitřní 800/1970,plné,obl.zárubeň, bezfalc.,EI-30C2 DP3,kování,mag.zámek,doplňky,D+M</t>
  </si>
  <si>
    <t>D/202</t>
  </si>
  <si>
    <t>Dveře vnitřní 800/1970,plné,obl.zárubeň, bezfalc.,kování,mag.zámek,doplňky,D+M</t>
  </si>
  <si>
    <t>D/203</t>
  </si>
  <si>
    <t>D/204</t>
  </si>
  <si>
    <t>D/205</t>
  </si>
  <si>
    <t>D/206</t>
  </si>
  <si>
    <t>D/207</t>
  </si>
  <si>
    <t>Dveře vnitřní 700/1970,plné,obl.zárubeň, bezfalc.,kování,WC zámek,doplňky,D+M</t>
  </si>
  <si>
    <t>D/208</t>
  </si>
  <si>
    <t>D/209</t>
  </si>
  <si>
    <t>Dveře vnitřní 1300/1970,bezp.sklo,obložk.zárubeň, bezfalc.,EI-15C2 DP3,kování,mag.zámek,doplňky,D+M</t>
  </si>
  <si>
    <t>D/301</t>
  </si>
  <si>
    <t>D/302</t>
  </si>
  <si>
    <t>D/303</t>
  </si>
  <si>
    <t>D/304</t>
  </si>
  <si>
    <t>Dveře vnitřní 700/1970,plné,obl.zárubeň, bezfalc.,kování,mag.zámek,doplňky,D+M</t>
  </si>
  <si>
    <t>D/305</t>
  </si>
  <si>
    <t>D/306</t>
  </si>
  <si>
    <t>D/307</t>
  </si>
  <si>
    <t>Dveře vnitřní 800/1970,plné,obl.zárubeň, bezfalc.,EI15-C2 DP3,kování,mag. zámek,doplňky,D+M</t>
  </si>
  <si>
    <t>D/308</t>
  </si>
  <si>
    <t>998766203R00</t>
  </si>
  <si>
    <t>Přesun hmot pro truhlářské konstr., výšky do 24 m</t>
  </si>
  <si>
    <t>Montáž kovových atypických konstrukcí do 5 kg</t>
  </si>
  <si>
    <t>spojovací a kotvící prvky: : 60*1</t>
  </si>
  <si>
    <t>Montáž kovových atypických konstrukcí do 10 kg</t>
  </si>
  <si>
    <t>4+5+5+5</t>
  </si>
  <si>
    <t>Záchytný systém střechy,kotvící bod U1,500mm, kotvení,doplňky,detaily</t>
  </si>
  <si>
    <t>Záchytný systém střechy,kotvící bod U2,600mm, kotvení,doplňky,detaily</t>
  </si>
  <si>
    <t>Záchytný systém střechy-montáž,revize,předání</t>
  </si>
  <si>
    <t>OS/02</t>
  </si>
  <si>
    <t>Madlo sklopné,pro WC invalidů,lesklý nerez, 813x153mm,pr.32mm,kotvení,doplňky,detaily,D+M</t>
  </si>
  <si>
    <t>OS/03</t>
  </si>
  <si>
    <t>Madlo pevné,pro WC invalidů,lesklý nerez, 813x153mm,pr.32mm,kotvení,doplňky,detaily,D+M</t>
  </si>
  <si>
    <t>OS/04</t>
  </si>
  <si>
    <t>Skříň hydrantového odběrného místa,nerez+sklo, 650x650x285mm,hadice,kotvení,doplňky,detaily,D+M</t>
  </si>
  <si>
    <t>Revizní dvířka do stěny,300x300mm,rám, EI30-DP1, tlačný zámek,kotvení,doplňky,detaily,D+M</t>
  </si>
  <si>
    <t>OS/07</t>
  </si>
  <si>
    <t>Sanitární dělící příčky,s dveřmi,LTD 28mm, rám,kování,kotvení,doplňky,detaily,D+M</t>
  </si>
  <si>
    <t>2,2*(1,49+1,88)</t>
  </si>
  <si>
    <t>OS/09</t>
  </si>
  <si>
    <t>OS/10</t>
  </si>
  <si>
    <t>OS/11</t>
  </si>
  <si>
    <t>OS/13a</t>
  </si>
  <si>
    <t>Akustický obklad stěny,skelné vlákno,300/1200, 600/1200,tl. 40mmmm,kotvení,doplňky,detaily,D+M</t>
  </si>
  <si>
    <t>OS/13b</t>
  </si>
  <si>
    <t>OS/14a</t>
  </si>
  <si>
    <t>Zrcadlo zapuštěné do obkladu,CU vrstva,rám, 2170x1200mm,kotvení,doplňky,detaily,D+M</t>
  </si>
  <si>
    <t>OS/14b</t>
  </si>
  <si>
    <t>Zrcadlo zapuštěné do obkladu,CU vrstva,rám, 2000x1200mm,kotvení,doplňky,detaily,D+M</t>
  </si>
  <si>
    <t>OS/14c</t>
  </si>
  <si>
    <t>Zrcadlo zapuštěné do obkladu,CU vrstva,rám, 400x1200mm,kotvení,doplňky,detaily,D+M</t>
  </si>
  <si>
    <t>OS/14d</t>
  </si>
  <si>
    <t>Zrcadlo zapuštěné do obkladu,CU vrstva,rám, 2050x1200mm,kotvení,doplňky,detaily,D+M</t>
  </si>
  <si>
    <t>OS/15</t>
  </si>
  <si>
    <t>Dělící stěna mezi pisoáry,lamino-třísková deska, LTD 28mm,400x700mm,kotvení,doplňky,detaily,D+M</t>
  </si>
  <si>
    <t>Pojistný přepad střechy,PVC manžeta,PVC, bílá,kotvení,doplňky,detaily,D+M</t>
  </si>
  <si>
    <t>Z/01</t>
  </si>
  <si>
    <t>Madlo venk. schodiště,ocel 10x50mm,RAL 7016, ocel.pásoviny,nástřik,kotvení,doplňky,detaily,D+M</t>
  </si>
  <si>
    <t>Z/02</t>
  </si>
  <si>
    <t>Madlo venk. rampy 3x,ocel,elipsa 25x15mm,RAL7016, ocel.pásoviny,nástřik,kotvení,doplňky,detaily,D+M</t>
  </si>
  <si>
    <t>3,3*3*2</t>
  </si>
  <si>
    <t>Z/03</t>
  </si>
  <si>
    <t>Madlo vnitř.schodiště,dřevo,buk,elipsa 25x15mm, ocel.pásoviny,nástřik,kotvení,doplňky,detaily,D+M</t>
  </si>
  <si>
    <t>3,5*6</t>
  </si>
  <si>
    <t>Z/04</t>
  </si>
  <si>
    <t>Zábradlí vnitřního schodiště,ocel.pásovina,sloupky, v.1,0m,madlo buk,výplň,kotvení,doplňky,detaily,D+M</t>
  </si>
  <si>
    <t>Z/06a</t>
  </si>
  <si>
    <t>Zábradlí vnější u ang.dvorku,ocel.pásovina,RAL7016, v.1,0m,pozink,výplň,kotvení,doplňky,detaily,D+M</t>
  </si>
  <si>
    <t>Z/06b</t>
  </si>
  <si>
    <t>Z/07</t>
  </si>
  <si>
    <t>Venkovní podlahová čistící rohož,nerez ocel,tl.3mm, rám,AL+textil,kotvení,doplňky,detaily,D+M</t>
  </si>
  <si>
    <t>1,8*0,9</t>
  </si>
  <si>
    <t>Z/08a</t>
  </si>
  <si>
    <t>2,725*1,325</t>
  </si>
  <si>
    <t>Z/09</t>
  </si>
  <si>
    <t>Opláštění HUP a skříně EL,ocel.děrov.plech,rám, 2x dvířka,RAL7016,kotvení,doplňky,detaily,D+M</t>
  </si>
  <si>
    <t>2*0,6*2+1*2*2+1*0,6*2</t>
  </si>
  <si>
    <t>Z/10</t>
  </si>
  <si>
    <t>Z/12a</t>
  </si>
  <si>
    <t>Ocelová výměna pro prostup VZT potrubí,PZ,IPE, jekly,kotvení,doplňky,detaily,D+M</t>
  </si>
  <si>
    <t>Z/12b</t>
  </si>
  <si>
    <t>998767203R00</t>
  </si>
  <si>
    <t>Přesun hmot pro zámečnické konstr., výšky do 24 m</t>
  </si>
  <si>
    <t>74*1</t>
  </si>
  <si>
    <t xml:space="preserve">  P/02b: :  44,5</t>
  </si>
  <si>
    <t xml:space="preserve">  sokl: : 0,1*74</t>
  </si>
  <si>
    <t>120,53*1,15</t>
  </si>
  <si>
    <t>998771203R00</t>
  </si>
  <si>
    <t>Přesun hmot pro podlahy z dlaždic, výšky do 24 m</t>
  </si>
  <si>
    <t>776</t>
  </si>
  <si>
    <t>Podlahy povlakové</t>
  </si>
  <si>
    <t>776101121R00</t>
  </si>
  <si>
    <t>Provedení penetrace podkladu, vč. penetr. laku</t>
  </si>
  <si>
    <t>schody: :  1,25*11*2*3*(0,15+0,3)</t>
  </si>
  <si>
    <t>776421100RT1</t>
  </si>
  <si>
    <t>Lepení podlahových soklíků z linolea a vinylu, na lištu,vč. dodávky lišty - soklík ve specifikaci</t>
  </si>
  <si>
    <t>434,6*1</t>
  </si>
  <si>
    <t>776521100RT1</t>
  </si>
  <si>
    <t>Lepení povlak.podlah z pásů  na lepidlo, pouze položení - podlahovina ve specifikaci</t>
  </si>
  <si>
    <t>776996110R00</t>
  </si>
  <si>
    <t>Napuštění povlakových podlah pastou</t>
  </si>
  <si>
    <t>776220110R00</t>
  </si>
  <si>
    <t>Lepení podlah povlakových na stupnice rovné</t>
  </si>
  <si>
    <t>schody: :  1,25*11*2*3</t>
  </si>
  <si>
    <t>776220200R00</t>
  </si>
  <si>
    <t>Lepení podlah povlakových na podstupnice</t>
  </si>
  <si>
    <t>776.1</t>
  </si>
  <si>
    <t>Podlahovina přírodní linoleum, tl. 2,5mm, - specifikace viz. technická zpráva a skladby</t>
  </si>
  <si>
    <t xml:space="preserve">  P/01a: :  173,8+148</t>
  </si>
  <si>
    <t xml:space="preserve">  schody: :  1,25*11*2*3*(0,15+0,3)</t>
  </si>
  <si>
    <t xml:space="preserve">  sokl: : 0,05*341,5</t>
  </si>
  <si>
    <t>568,21*1,15</t>
  </si>
  <si>
    <t>998776203R00</t>
  </si>
  <si>
    <t>Přesun hmot pro podlahy povlakové, výšky do 24 m</t>
  </si>
  <si>
    <t xml:space="preserve">ker. obklady: : </t>
  </si>
  <si>
    <t>341,5*1</t>
  </si>
  <si>
    <t xml:space="preserve">  1.PP: :  1,3*1,7</t>
  </si>
  <si>
    <t xml:space="preserve">  1.NP: :  2,6*(2,1+7)+2,02*18,5</t>
  </si>
  <si>
    <t xml:space="preserve">  2.NP: :  2,02*(1,2+0,8*2+5,8+17+6,4+6+16,8)</t>
  </si>
  <si>
    <t xml:space="preserve">  3.NP: :  2,02*(12,2+5,5+16,7*2+5,3*2)</t>
  </si>
  <si>
    <t>298,57*1,1</t>
  </si>
  <si>
    <t>998781203R00</t>
  </si>
  <si>
    <t>Přesun hmot pro obklady keramické, výšky do 24 m</t>
  </si>
  <si>
    <t>713511361R00</t>
  </si>
  <si>
    <t>Nátěr protipožární nosníků OK, R 30</t>
  </si>
  <si>
    <t>1.NP: : 1,2*3,1*7+6,5</t>
  </si>
  <si>
    <t>783824120R00</t>
  </si>
  <si>
    <t>Nátěr syntetický betonových povrchů 1x + 2x email, protiprašný, uzavírací</t>
  </si>
  <si>
    <t>SDK: : 179,7+65,60+1,5*37,85+28,7+17,68</t>
  </si>
  <si>
    <t>omítky: : 1788,24+138,36+41,70</t>
  </si>
  <si>
    <t>50% ploch: : 0,5*2316,755</t>
  </si>
  <si>
    <t>okna: : - (0,8*1,45+2,06*9,45+1,5*1,73+1,5*2,1+2,1*2,1*5)</t>
  </si>
  <si>
    <t>O/01b: : 10,5*2+18+21,5+5</t>
  </si>
  <si>
    <t>O/01c: : 2,8*4+0,3*6+4,6*8-2,7*3,3</t>
  </si>
  <si>
    <t>O/02a: : 9,6+11,8+1,5*(2,1+13)+13+3,5+8+4,5</t>
  </si>
  <si>
    <t>O/02b: : 3*14,4+2,4*(30+20)</t>
  </si>
  <si>
    <t>O/07: : 0,55*66,5</t>
  </si>
  <si>
    <t>P/01a: : 173,8+148</t>
  </si>
  <si>
    <t>P/01b: : 192,21</t>
  </si>
  <si>
    <t>P/02a: : 24,42+44,21</t>
  </si>
  <si>
    <t>P/02b: : 44,5</t>
  </si>
  <si>
    <t>P/03: : 185,2</t>
  </si>
  <si>
    <t>schody: : 1,25*11*2*3</t>
  </si>
  <si>
    <t>S/01: : 247</t>
  </si>
  <si>
    <t>STRAVOVÁNÍ BUČOVICE</t>
  </si>
  <si>
    <t>Vedlejší a ostatní náklady</t>
  </si>
  <si>
    <t>cena / MJ (Kč)</t>
  </si>
  <si>
    <t>celkem (Kč)</t>
  </si>
  <si>
    <t>Ceník, kapitola</t>
  </si>
  <si>
    <t>Poznámka uchazeče</t>
  </si>
  <si>
    <t>00512 Náklady spojené s prováděním stavby</t>
  </si>
  <si>
    <t>005124010R</t>
  </si>
  <si>
    <t>Zajištění kompletační a koordinační činnosti spojených s realizací stavby a následným dáním do užívání</t>
  </si>
  <si>
    <t>Soubor</t>
  </si>
  <si>
    <t>00512.1</t>
  </si>
  <si>
    <t>Zajištění a projednání všech nezbytných administrativních úkonů spojených s realizací stavby</t>
  </si>
  <si>
    <t>005121 Zařízení staveniště</t>
  </si>
  <si>
    <t>005121010R</t>
  </si>
  <si>
    <t>Vybudování zařízení staveniště</t>
  </si>
  <si>
    <t>Náklady spojené s případným vypracováním projektové dokumentace zařízení staveniště,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</si>
  <si>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005121020R</t>
  </si>
  <si>
    <t xml:space="preserve">Provoz zařízení staveniště </t>
  </si>
  <si>
    <t>Náklady na vybavení objektů zařízení staveniště , náklady na energie spotřebované dodavatelem v rámci provozu zařízení staveniště, náklady na spotřebovanou energii během výstavby, elektro, vodné stočné, 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</si>
  <si>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</si>
  <si>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</si>
  <si>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</si>
  <si>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005122 Provozní vlivy</t>
  </si>
  <si>
    <t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t>
  </si>
  <si>
    <t>005122 R</t>
  </si>
  <si>
    <t>Provozní vlivy</t>
  </si>
  <si>
    <t>00521 Staveniště</t>
  </si>
  <si>
    <t>Náklady spojené s provozem staveniště, které vzniknou dodavateli podle podmínek smlouvy.</t>
  </si>
  <si>
    <t>005211010R</t>
  </si>
  <si>
    <t>Předání a převzetí staveniště</t>
  </si>
  <si>
    <t>Náklady spojené s účastí zhotovitele na předání a převzetí staveniště.</t>
  </si>
  <si>
    <t>005211020R</t>
  </si>
  <si>
    <t>Ochrana stávajících inženýrských sítí na staveništ</t>
  </si>
  <si>
    <t>Náklady na přezkoumání podkladů objednatele o stavu inženýrských sítí probíhajících staveništěm nebo dotčenými stavbou i mimo území staveniště, kontrola a vytýčení jejich skutečné trasy a provedení ochranných opatření pro zabezpečení stávajících inženýrských sítí.</t>
  </si>
  <si>
    <t>005211030R</t>
  </si>
  <si>
    <t xml:space="preserve">Dočasná dopravní opatření </t>
  </si>
  <si>
    <t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</si>
  <si>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>1.0</t>
  </si>
  <si>
    <t>Vyčištění území, vč. naložení, odvozu a uložení materiálu na skládku, uvedení prostoru zařízení staveniště do původního stavu po výstavbě</t>
  </si>
  <si>
    <t>005211080R</t>
  </si>
  <si>
    <t xml:space="preserve">Bezpečnostní opatření na staveništi </t>
  </si>
  <si>
    <t>Náklady na ochranu staveniště před vstupem nepovolaných osob, včetně příslušného značení, náklady na oplocení staveniště či na jeho osvětlení, náklady na vypracování potřebné dokumentace pro provoz staveniště z hlediska požární ochrany (požární řád a poplachová směrnice) a z hlediska provozu staveniště (provozně dopravní řád).</t>
  </si>
  <si>
    <t>Zpracování geodetického zaměření skutečného provedení stavby a geometrických plánů dle SoD a dle požadavků DOSS a zápisu do KN (je-li vyžadováno)</t>
  </si>
  <si>
    <t>Výrobní a dílenská dokumentace</t>
  </si>
  <si>
    <t>1.3</t>
  </si>
  <si>
    <t>Plán organizace výstavby</t>
  </si>
  <si>
    <t>1.4</t>
  </si>
  <si>
    <t>Zpracování harmonogramu stavby a ZOV včetně průběžné aktualizace</t>
  </si>
  <si>
    <t>1.5</t>
  </si>
  <si>
    <t>Vypracování dokumentace skutečného provedení stavby  dle SoD, platné legislativy, podmínek a požadavků investora a uživatele a podmínek dotačního titulu.</t>
  </si>
  <si>
    <t>1.6</t>
  </si>
  <si>
    <t>Vytýčení prostorové polohy dopravní a technické infrastruktury</t>
  </si>
  <si>
    <t>1.7</t>
  </si>
  <si>
    <t>Zajištění ostrahy majetku a osob v průběhu realizace stavby a až do předání stavby do užívání</t>
  </si>
  <si>
    <t>1.8</t>
  </si>
  <si>
    <t>Provedení veškerých měření a zkoušek, revizních zpráv apod. dle platné legislativy a dle SoD, např. termovizní měření stavby, revize plynu, revize hromosvodu</t>
  </si>
  <si>
    <t>1.9</t>
  </si>
  <si>
    <t>Zajištění průzkumů, zkoušek, atestů, sond a revizí apod. uvedených v rozhodnutích a v projektové dokumetnaci nezbytně nutných k provedení díla</t>
  </si>
  <si>
    <t>1.10</t>
  </si>
  <si>
    <t>Zaškolení obsluhy a investorem pověřených osob, vypracování a odsouhlasení provozních a manipulačních řádů, proškolení provozovatele s provozováním a užíváním realizovaného díla dle SoD a jiných podmínek</t>
  </si>
  <si>
    <t>1.11</t>
  </si>
  <si>
    <t>Fotodokumentace průběhu výstavby</t>
  </si>
  <si>
    <t>1.12</t>
  </si>
  <si>
    <t>Pasportizace území stavby a jejího okolí, zejména stavu příjezdových komunikací staveništní dopravy, předpokládaných dotčených ploch zasažených realizací stavby, požadavků vlastníků a uživatelů sousedních nemovitostí, DOSS apod.</t>
  </si>
  <si>
    <t>1.14</t>
  </si>
  <si>
    <t>Náklady na provedení vzorků - např. barevnost fasád, klempířských prvků atd.</t>
  </si>
  <si>
    <t>1.15</t>
  </si>
  <si>
    <t>Spolupráce na technických řešení stavby odchylek zjištěných v průběhu stavby, technická řešení kolizí se skrytými konstrukcemi, které nemohl projektant předvídat - nad rámec autorského dozoru</t>
  </si>
  <si>
    <t>Celkem za</t>
  </si>
  <si>
    <t>#LevelZatrideniCeniku#</t>
  </si>
  <si>
    <t>0141</t>
  </si>
  <si>
    <t>Gymnázium Bučovice</t>
  </si>
  <si>
    <t>03</t>
  </si>
  <si>
    <t>Zdravotechnika</t>
  </si>
  <si>
    <t>celkem</t>
  </si>
  <si>
    <t>122 12-25 Odkopávky a prokopávky pro železnice</t>
  </si>
  <si>
    <t>nezapažené pro spodní stavbu železnic, s přemístěním výkopku v příčných profilech do 15 m nebo s naložením na dopravní prostředek,</t>
  </si>
  <si>
    <t>122 12-253 v hornině 3</t>
  </si>
  <si>
    <t>122 12-2531 příplatek k cenám</t>
  </si>
  <si>
    <t>122202509R00</t>
  </si>
  <si>
    <t>...za lepivost horniny</t>
  </si>
  <si>
    <t>131 10-11 Hloubení nezapažených jam a zářezů v hornině 1 a 2</t>
  </si>
  <si>
    <t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t>
  </si>
  <si>
    <t>131001000T00</t>
  </si>
  <si>
    <t>Výkop pro potrubí vč.pískování</t>
  </si>
  <si>
    <t xml:space="preserve">m     </t>
  </si>
  <si>
    <t>Vlastní</t>
  </si>
  <si>
    <t>131001021T00</t>
  </si>
  <si>
    <t>Výkop pro šachtu 2x2x3,5m</t>
  </si>
  <si>
    <t xml:space="preserve">kus    </t>
  </si>
  <si>
    <t>131001022T00</t>
  </si>
  <si>
    <t>Výkop pro šachtu 1x1x1m</t>
  </si>
  <si>
    <t>131001024T00</t>
  </si>
  <si>
    <t>Výkop pro šachtu 2x3x1,5m</t>
  </si>
  <si>
    <t>131001600T00</t>
  </si>
  <si>
    <t>Odvoz zeminy na skládku</t>
  </si>
  <si>
    <t xml:space="preserve">m3    </t>
  </si>
  <si>
    <t>151 10 Zřízení pažení a rozepření stěn rýh</t>
  </si>
  <si>
    <t>pro podzemní vedení pro všechny šířky rýhy,</t>
  </si>
  <si>
    <t>151101101R00</t>
  </si>
  <si>
    <t>...příložné  pro jakoukoliv mezerovitost, hloubky do 2 m</t>
  </si>
  <si>
    <t>162 10 Vodorovné přemístění výkopku</t>
  </si>
  <si>
    <t>po suchu, bez ohledu na druh dopravního prostředku, bez naložení výkopku, avšak se složením bez rozhrnutí,</t>
  </si>
  <si>
    <t>162201102R00</t>
  </si>
  <si>
    <t>...z horniny 1 až 4, na vzdálenost přes 20  do 50 m</t>
  </si>
  <si>
    <t>174 10-11 Zásyp sypaninou se zhutněním</t>
  </si>
  <si>
    <t>z jakékoliv horniny s uložením výkopku po vrstvách,</t>
  </si>
  <si>
    <t>...jam, šachet, rýh nebo kolem objektů v těchto vykopávkách</t>
  </si>
  <si>
    <t>včetně strojního přemístění materiálu pro zásyp ze vzdálenosti do 10 m od okraje zásypu</t>
  </si>
  <si>
    <t>612 40-3 Hrubá výplň rýh ve stěnách, jakoukoliv maltou</t>
  </si>
  <si>
    <t>jakékoliv šířky rýhy,</t>
  </si>
  <si>
    <t>612 40-32 maltou ze suchých směsí</t>
  </si>
  <si>
    <t>612403384R00</t>
  </si>
  <si>
    <t>...70 x 70 mm</t>
  </si>
  <si>
    <t>612403388R00</t>
  </si>
  <si>
    <t>...150 x 150 mm</t>
  </si>
  <si>
    <t>97</t>
  </si>
  <si>
    <t>Prorážení otvorů</t>
  </si>
  <si>
    <t>971 04-1 Vyvrtání otvorů v betonových příčkách a zdech</t>
  </si>
  <si>
    <t>základových nebo nadzákladových, včetně pomocného lešení o výšce podlahy do 1900 mm a pro zatížení do 1,5 kPa  (150 kg/m2),</t>
  </si>
  <si>
    <t>971042123R00</t>
  </si>
  <si>
    <t>...průměru do 30 mm, do hloubky 450 mm</t>
  </si>
  <si>
    <t>974 03-1 Vysekání rýh v jakémkoliv zdivu cihelném</t>
  </si>
  <si>
    <t>974 03-11 v ploše</t>
  </si>
  <si>
    <t>974031142R00</t>
  </si>
  <si>
    <t>...do hloubky 70 mm, šířky do 70 mm</t>
  </si>
  <si>
    <t>Včetně pomocného lešení o výšce podlahy do 1900 mm a pro zatížení do 1,5 kPa  (150 kg/m2).</t>
  </si>
  <si>
    <t>974031154R00</t>
  </si>
  <si>
    <t>...do hloubky 100 mm, šířky do 150 mm</t>
  </si>
  <si>
    <t>Ústřední vytápění</t>
  </si>
  <si>
    <t>731100002T00</t>
  </si>
  <si>
    <t>Průchod střechou DN125</t>
  </si>
  <si>
    <t>9 Hodinové zúčtovací sazby</t>
  </si>
  <si>
    <t>955T00</t>
  </si>
  <si>
    <t>Sekání</t>
  </si>
  <si>
    <t xml:space="preserve">hod   </t>
  </si>
  <si>
    <t>721</t>
  </si>
  <si>
    <t>Vnitřní kanalizace</t>
  </si>
  <si>
    <t>386 94 Montáž odlučovačů</t>
  </si>
  <si>
    <t>386942111R00</t>
  </si>
  <si>
    <t xml:space="preserve">...odlučovačů tuků  </t>
  </si>
  <si>
    <t>721 14-09 Opravy odpadního potrubí litinového</t>
  </si>
  <si>
    <t>721140917R00</t>
  </si>
  <si>
    <t>...propojení dosavadního potrubí , DN 150</t>
  </si>
  <si>
    <t>721140918R00</t>
  </si>
  <si>
    <t>...propojení dosavadního potrubí , DN 200</t>
  </si>
  <si>
    <t>721 17-1 Potrubí z plastových trub</t>
  </si>
  <si>
    <t>721176102R00</t>
  </si>
  <si>
    <t>...polypropylenové potrubí PP, připojovací, D 40 mmm, s 1,8 mm, DN 40, dodávka a montáž</t>
  </si>
  <si>
    <t>Potrubí včetně tvarovek. Bez zednických výpomocí.</t>
  </si>
  <si>
    <t>721176103R00</t>
  </si>
  <si>
    <t>...polypropylenové potrubí PP, připojovací, D 50 mmm, s 1,8 mm, DN 50, dodávka a montáž</t>
  </si>
  <si>
    <t>721176104R00</t>
  </si>
  <si>
    <t>...polypropylenové potrubí PP, připojovací, D 75 mmm, s 1,9 mm, DN 70, dodávka a montáž</t>
  </si>
  <si>
    <t>721176105R00</t>
  </si>
  <si>
    <t>...polypropylenové potrubí PP, připojovací, D 110 mmm, s 2,7 mm, DN 100, dodávka a montáž</t>
  </si>
  <si>
    <t>721176222R00</t>
  </si>
  <si>
    <t>...polyvinylchloridové potrubí PVC, svodné (ležaté) v zemi, D 110 mmm, s 3,2 mm, DN 100, dodávka a montáž</t>
  </si>
  <si>
    <t>721176223R00</t>
  </si>
  <si>
    <t>...polyvinylchloridové potrubí PVC, svodné (ležaté) v zemi, D 125 mmm, s 3,2 mm, DN 125, dodávka a montáž</t>
  </si>
  <si>
    <t>721176224R00</t>
  </si>
  <si>
    <t>...polyvinylchloridové potrubí PVC, svodné (ležaté) v zemi, D 160 mmm, s 4,0 mm, DN 150, dodávka a montáž</t>
  </si>
  <si>
    <t>721 17-2 Potrubí z plastových trub odhlučněné</t>
  </si>
  <si>
    <t>včetně tvarovek, objímek a vložek pro tlumení hluku, popř. elektrospojek. Bez zednických výpomocí.</t>
  </si>
  <si>
    <t>721173402R00</t>
  </si>
  <si>
    <t>...vícevrstvé plastové potrubí, připojovací, D 52 mm, s 2,8 mm, DN 50, dodávka a montáž</t>
  </si>
  <si>
    <t>721173414R00</t>
  </si>
  <si>
    <t xml:space="preserve">...vícevrstvé plastové potrubí, odpadní (svislé), D 78 mm, s 4,9 mm, DN 70, dodávka a montáž </t>
  </si>
  <si>
    <t>vč. čistícího kusu.</t>
  </si>
  <si>
    <t>721173416R00</t>
  </si>
  <si>
    <t>...vícevrstvé plastové potrubí, odpadní (svislé), D 110 mm, s 5,3 mm, DN 100, dodávka a montáž</t>
  </si>
  <si>
    <t>721173417R00</t>
  </si>
  <si>
    <t>...vícevrstvé plastové potrubí, odpadní (svislé), D 135 mm, s 5,6 mm, DN 125, dodávka a montáž</t>
  </si>
  <si>
    <t>721 19 Zřízení přípojek na potrubí</t>
  </si>
  <si>
    <t>vyvedení a upevnění odpadních výpustek,</t>
  </si>
  <si>
    <t>721194104R00</t>
  </si>
  <si>
    <t>...D 40 mm, materiál ve specifikaci</t>
  </si>
  <si>
    <t>721194105R00</t>
  </si>
  <si>
    <t>...D 50 mm, materiál ve specifikaci</t>
  </si>
  <si>
    <t>721194107R00</t>
  </si>
  <si>
    <t>...D 75 mm, materiál ve specifikaci</t>
  </si>
  <si>
    <t>721194109R00</t>
  </si>
  <si>
    <t>...D 110  mm, materiál ve specifikaci</t>
  </si>
  <si>
    <t>721 23 Střešní vtoky</t>
  </si>
  <si>
    <t>721234000T00</t>
  </si>
  <si>
    <t>STŘEŠNÍ VTOK S EL. OHŘEVEM , dodávka a montáž</t>
  </si>
  <si>
    <t>721 30-09 Pročištění</t>
  </si>
  <si>
    <t>721301002T00</t>
  </si>
  <si>
    <t>Montáž střešní vpusti</t>
  </si>
  <si>
    <t>722 11 Potrubí z litinových tlakových trub přírubových</t>
  </si>
  <si>
    <t>721100109T00</t>
  </si>
  <si>
    <t>721100250T00</t>
  </si>
  <si>
    <t>Poklop litinový ∅600 mm TŘÍDA ZATÍŽENÍ C 250 kN</t>
  </si>
  <si>
    <t>721100260T00</t>
  </si>
  <si>
    <t>722100091T00</t>
  </si>
  <si>
    <t>722 17-1 Potrubí z plastických hmot</t>
  </si>
  <si>
    <t>722172413R00</t>
  </si>
  <si>
    <t>...polypropylenové potrubí PP-R, D 32 mm, s 4,4 mm, PN 16, polyfuzně svařované, dodávka a montáž</t>
  </si>
  <si>
    <t>Potrubí včetně tvarovek a zednických výpomocí.</t>
  </si>
  <si>
    <t>Včetně pomocného lešení o výšce podlahy do 1900 mm a pro zatížení do 1,5 kPa.</t>
  </si>
  <si>
    <t>722 17-2 Potrubí z polypropylénu</t>
  </si>
  <si>
    <t>722172502T00</t>
  </si>
  <si>
    <t>Žlab pro potrubí PPH pozink DN32/2m, dodávka a montáž</t>
  </si>
  <si>
    <t>722 18-1 Izolace vodovodního potrubí</t>
  </si>
  <si>
    <t>722 18-12 návleková</t>
  </si>
  <si>
    <t>722181212RU1</t>
  </si>
  <si>
    <t>...trubice z pěnového polyetylenu, tloušťka stěny 9 mm, d 32 mm, dodávka a montáž</t>
  </si>
  <si>
    <t>V položce je kalkulována dodávka izolační trubice, spon a lepicí pásky.</t>
  </si>
  <si>
    <t>28650881R</t>
  </si>
  <si>
    <t>kus čisticí D = 110,0 mm, dodávka a montáž</t>
  </si>
  <si>
    <t>28654741R</t>
  </si>
  <si>
    <t>sifon kondenzační; PP; DN40 x 5/4" příp. d 12-18mm; odpad vodorovný; vodní zápach. uzávěrka, čisticí vložka, mechanický zápach. uzávěr, dodávka a montáž</t>
  </si>
  <si>
    <t>28697052.AR</t>
  </si>
  <si>
    <t>dno šachetní 2x vtok; PP; DN = 400,0 mm; l = 686 mm; h = 547 mm; DN žlabu 160 mm, dodávka a montáž</t>
  </si>
  <si>
    <t>28697074.AR</t>
  </si>
  <si>
    <t>skruž plastová PVC; DN 400,0 mm; h = 2 000 mm; hladká, dodávka a montáž</t>
  </si>
  <si>
    <t>42310115R</t>
  </si>
  <si>
    <t>objímka ocelová dvoušroubová; vnější pr.potrubí d = 40-46 mm  1"; DN 32,0 mm; galvan.pozink., dodávka a montáž</t>
  </si>
  <si>
    <t>55162150.AR</t>
  </si>
  <si>
    <t>vtok nálevka; PP; DN 32; se zápachovou klapkou a uzávěrem pro suchý stav, dodávka a montáž</t>
  </si>
  <si>
    <t>55162181.AR</t>
  </si>
  <si>
    <t>vpust střešní plast; tepelně izolovaný; s asfaltovým límcem; kalový koš; D odtok 110 mm; svislý, dodávka a montáž</t>
  </si>
  <si>
    <t>55162295.AR</t>
  </si>
  <si>
    <t>souprava izolační složení volná příruba nerez 196x114 mm, těsnicí kroužek, šrouby, fólie plast 400x400 mm, dodávka a montáž</t>
  </si>
  <si>
    <t>55162300.AR</t>
  </si>
  <si>
    <t>souprava izolační složení volná příruba nerez 220x155 mm, svorné těsnění, nosný kroužek nástavce, fólie plast 500x500 mm, dodávka a montáž</t>
  </si>
  <si>
    <t>55162400.AR</t>
  </si>
  <si>
    <t>vpust podlahová plast; třída zatížení 300 kg; sifonová vložka; D odtok 50 mm; / 75 mm; / 110 mm; odtok svislý; rámeček 123 x 123 mm, dodávka a montáž</t>
  </si>
  <si>
    <t>55162420.AR</t>
  </si>
  <si>
    <t>uzávěrka zápachová DN 40/50; podomítková, pro pračky/myčky; PE; příslušenství přip. koleno, krycí deska nerez, montážní kryt, dodávka a montáž</t>
  </si>
  <si>
    <t>55162518.AR</t>
  </si>
  <si>
    <t>lapač střešních splavenin plast; světlost 110 mm; / 125 mm; protizápachová klapka, dodávka a montáž</t>
  </si>
  <si>
    <t>55162535.AR</t>
  </si>
  <si>
    <t>hlavice větrací PP; DN 50; příslušenství krycí růžice, dodávka a montáž</t>
  </si>
  <si>
    <t>55162537.AR</t>
  </si>
  <si>
    <t>hlavice větrací PP; DN 110; příslušenství krycí růžice, dodávka a montáž</t>
  </si>
  <si>
    <t>55162548T</t>
  </si>
  <si>
    <t>přivzdušňovací ventil, dodávka a montáž</t>
  </si>
  <si>
    <t>552417011R</t>
  </si>
  <si>
    <t>poklop kanalizační do šachtové roury; DN šachty 400 mm; litinový; únosnost 1 500 kg, dodávka a montáž</t>
  </si>
  <si>
    <t>998 72-1 Přesun hmot pro vnitřní kanalizaci</t>
  </si>
  <si>
    <t>50 m vodorovně, měřeno od těžiště půdorysné plochy skládky do těžiště půdorysné plochy objektu</t>
  </si>
  <si>
    <t>998721201R00</t>
  </si>
  <si>
    <t>...v objektech výšky do 6 m</t>
  </si>
  <si>
    <t>722</t>
  </si>
  <si>
    <t>Vnitřní vodovod</t>
  </si>
  <si>
    <t>713591162T00</t>
  </si>
  <si>
    <t>Montáž izolace potrubí DN15-DN50</t>
  </si>
  <si>
    <t>722 13-0 Potrubí z ocelových trubek závitových pozinkovaných</t>
  </si>
  <si>
    <t>722130233R00</t>
  </si>
  <si>
    <t>...DN 25, svařovaných 11 343,  , dodávka a montáž</t>
  </si>
  <si>
    <t>722130234R00</t>
  </si>
  <si>
    <t>...DN 32, svařovaných 11 343,  , dodávka a montáž</t>
  </si>
  <si>
    <t>722172411R00</t>
  </si>
  <si>
    <t>...polypropylenové potrubí PP-R, D 20 mm, s 2,8 mm, PN 16, polyfuzně svařované, dodávka a montáž</t>
  </si>
  <si>
    <t>722172412R00</t>
  </si>
  <si>
    <t>...polypropylenové potrubí PP-R, D 25 mm, s 3,5 mm, PN 16, polyfuzně svařované, dodávka a montáž</t>
  </si>
  <si>
    <t>722172414R00</t>
  </si>
  <si>
    <t>...polypropylenové potrubí PP-R, D 40 mm, s 5,5 mm, PN 16, polyfuzně svařované, dodávka a montáž</t>
  </si>
  <si>
    <t>722172415R00</t>
  </si>
  <si>
    <t>...polypropylenové potrubí PP-R, D 50 mm, s 6,9 mm, PN 16, polyfuzně svařované, dodávka a montáž</t>
  </si>
  <si>
    <t>722172416R00</t>
  </si>
  <si>
    <t>...polypropylenové potrubí PP-R, D 63 mm, s 8,6 mm, PN 16, polyfuzně svařované, dodávka a montáž</t>
  </si>
  <si>
    <t>722172500T00</t>
  </si>
  <si>
    <t>Žlab pozink DN20/2m, dodávka a montáž</t>
  </si>
  <si>
    <t>722172501T00</t>
  </si>
  <si>
    <t>Žlab pozink DN25/2m, dodávka a montáž</t>
  </si>
  <si>
    <t>Žlab pozink DN32/2m, dodávka a montáž</t>
  </si>
  <si>
    <t>722172503T00</t>
  </si>
  <si>
    <t>Žlab pozink DN40/2m, dodávka a montáž</t>
  </si>
  <si>
    <t>722172504T00</t>
  </si>
  <si>
    <t>Žlab pozink DN50/2m, dodávka a montáž</t>
  </si>
  <si>
    <t>722172505T00</t>
  </si>
  <si>
    <t>Žlab pozink DN63/2m, dodávka a montáž</t>
  </si>
  <si>
    <t>722181211RT7</t>
  </si>
  <si>
    <t>...trubice z pěnového polyetylenu, tloušťka stěny 6 mm, d 22 mm</t>
  </si>
  <si>
    <t>722181211RT8</t>
  </si>
  <si>
    <t>...trubice z pěnového polyetylenu, tloušťka stěny 6 mm, d 25 mm</t>
  </si>
  <si>
    <t>722181211RU1</t>
  </si>
  <si>
    <t>...trubice z pěnového polyetylenu, tloušťka stěny 6 mm, d 32 mm</t>
  </si>
  <si>
    <t>722181212RV9</t>
  </si>
  <si>
    <t>...trubice z pěnového polyetylenu, tloušťka stěny 9 mm, d 40 mm</t>
  </si>
  <si>
    <t>722181212RW6</t>
  </si>
  <si>
    <t>...trubice z pěnového polyetylenu, tloušťka stěny 9 mm, d 50 mm</t>
  </si>
  <si>
    <t>722181212RY3</t>
  </si>
  <si>
    <t>...trubice z pěnového polyetylenu, tloušťka stěny 9 mm, d 63 mm</t>
  </si>
  <si>
    <t>722 19 Přípojky ke strojům a zařízením</t>
  </si>
  <si>
    <t>722190401R00</t>
  </si>
  <si>
    <t>...vyvedení a připojení výpustek, DN 15</t>
  </si>
  <si>
    <t>722 22-1 Armatury závitové s jedním závitem včetně dodávky materiálu</t>
  </si>
  <si>
    <t>722221123R00</t>
  </si>
  <si>
    <t>...kulový kohout výtokový (zahradní), vnější závit, DN 20 x 25, PN 15, mosaz, dodávka a montáž</t>
  </si>
  <si>
    <t>722 23-1 Armatury závitové se dvěma závity včetně dodávky materiálu</t>
  </si>
  <si>
    <t>722237120R00</t>
  </si>
  <si>
    <t>...kulový kohout, vnitřní-vnitřní závit, DN 10, PN 42, mosaz, dodávka a montáž</t>
  </si>
  <si>
    <t>722237121R00</t>
  </si>
  <si>
    <t>...kulový kohout, vnitřní-vnitřní závit, DN 15, PN 42, mosaz, dodávka a montáž</t>
  </si>
  <si>
    <t>722237122R00</t>
  </si>
  <si>
    <t>...kulový kohout, vnitřní-vnitřní závit, DN 20, PN 42, mosaz, dodávka a montáž</t>
  </si>
  <si>
    <t>722237126R00</t>
  </si>
  <si>
    <t>...kulový kohout, vnitřní-vnitřní závit, DN 50, PN 35, mosaz, dodávka a montáž</t>
  </si>
  <si>
    <t>722237132R00</t>
  </si>
  <si>
    <t>...kulový kohout s vypouštěním, vnitřní-vnitřní závit, DN 20, PN 42, mosaz, dodávka a montáž</t>
  </si>
  <si>
    <t>722237133R00</t>
  </si>
  <si>
    <t>...kulový kohout s vypouštěním, vnitřní-vnitřní závit, DN 25, PN 35, mosaz, dodávka a montáž</t>
  </si>
  <si>
    <t>722237134R00</t>
  </si>
  <si>
    <t>...kulový kohout s vypouštěním, vnitřní-vnitřní závit, DN 32, PN 35, mosaz, dodávka a montáž</t>
  </si>
  <si>
    <t>722237135R00</t>
  </si>
  <si>
    <t>...kulový kohout s vypouštěním, vnitřní-vnitřní závit, DN 40, PN 35, mosaz, dodávka a montáž</t>
  </si>
  <si>
    <t>722 25-1 Požární příslušenství</t>
  </si>
  <si>
    <t>722254114RM3</t>
  </si>
  <si>
    <t>...skříň hydrantová s výzbrojí s konopnouí hadicí, skříň, naviják, kulový ventil G 3/4". Hadie pr, 25 mm délky 30 m, proudnice, dodávka a montáž</t>
  </si>
  <si>
    <t>soubor</t>
  </si>
  <si>
    <t>722 25-2 Montáž požárního příslušenství</t>
  </si>
  <si>
    <t>722259201R00</t>
  </si>
  <si>
    <t>...hydrantového systému D 25</t>
  </si>
  <si>
    <t>63143081R</t>
  </si>
  <si>
    <t>pouzdro potrubní minerální vlákno; povrchová úprava Al fólie; vnitřní průměr 27,0 mm; tl. izolace 30,0 mm; provozní teplota  100 až 600 °C; tepelná vodivost (10°C) 0,0400 W/mK; tepelná vodivost (50°C) 0,041 W/mK</t>
  </si>
  <si>
    <t>63143084R</t>
  </si>
  <si>
    <t>pouzdro potrubní minerální vlákno; povrchová úprava Al fólie; vnitřní průměr 49,0 mm; tl. izolace 30,0 mm; provozní teplota  100 až 600 °C; tepelná vodivost (10°C) 0,0400 W/mK; tepelná vodivost (50°C) 0,041 W/mK</t>
  </si>
  <si>
    <t>63143110R</t>
  </si>
  <si>
    <t>pouzdro potrubní minerální vlákno; povrchová úprava Al fólie; vnitřní průměr 21,0 mm; tl. izolace 40,0 mm; provozní teplota  100 až 600 °C; tepelná vodivost (10°C) 0,0400 W/mK; tepelná vodivost (50°C) 0,041 W/mK</t>
  </si>
  <si>
    <t>63143112R</t>
  </si>
  <si>
    <t>pouzdro potrubní minerální vlákno; povrchová úprava Al fólie; vnitřní průměr 34,0 mm; tl. izolace 40,0 mm; provozní teplota  100 až 600 °C; tepelná vodivost (10°C) 0,0400 W/mK; tepelná vodivost (50°C) 0,041 W/mK</t>
  </si>
  <si>
    <t>63143153R</t>
  </si>
  <si>
    <t>pouzdro potrubní minerální vlákno; povrchová úprava Al fólie; vnitřní průměr 43,0 mm; tl. izolace 50,0 mm; provozní teplota  100 až 600 °C; tepelná vodivost (10°C) 0,0400 W/mK; tepelná vodivost (50°C) 0,041 W/mK</t>
  </si>
  <si>
    <t>998 72-2 Přesun hmot pro vnitřní vodovod</t>
  </si>
  <si>
    <t>vodorovně do 50 m</t>
  </si>
  <si>
    <t>998722201R00</t>
  </si>
  <si>
    <t>725</t>
  </si>
  <si>
    <t>Zařizovací předměty</t>
  </si>
  <si>
    <t>Zdravotně technické instalace budov, vzduchotechnika</t>
  </si>
  <si>
    <t>725846103T00</t>
  </si>
  <si>
    <t>baterie umyvadlová stojánková chrom, dodávka a montáž</t>
  </si>
  <si>
    <t>725846160T00</t>
  </si>
  <si>
    <t>baterie dřezová stojánková chrom prodloužené ramínko, dodávka a montáž</t>
  </si>
  <si>
    <t>725848230T00</t>
  </si>
  <si>
    <t>Baterie sprchová set, dodávka a montáž</t>
  </si>
  <si>
    <t>725848300T00</t>
  </si>
  <si>
    <t>baterie dřezová stoj.páková, dodávka a montáž</t>
  </si>
  <si>
    <t>725004000T00</t>
  </si>
  <si>
    <t>Umyvadlo keramické š. 50cm vč.instal.sady, dodávka a montáž</t>
  </si>
  <si>
    <t>725004001T00</t>
  </si>
  <si>
    <t>Umyvadlo keramické š. 60cm vč.instal.sady, dodávka a montáž</t>
  </si>
  <si>
    <t>725004020T00</t>
  </si>
  <si>
    <t>Umývátko keramické š. 45cm vč.instal.sady, dodávka a montáž</t>
  </si>
  <si>
    <t>725004100T00</t>
  </si>
  <si>
    <t>WC závěsné keramické, dodávka a montáž</t>
  </si>
  <si>
    <t>725004150T00</t>
  </si>
  <si>
    <t>Pisoár keramický, dodávka a montáž</t>
  </si>
  <si>
    <t>725 01-2 Klozety stojící</t>
  </si>
  <si>
    <t>725010110T00</t>
  </si>
  <si>
    <t>Sedátko duraplast. Zpomalovací, dodávka a montáž</t>
  </si>
  <si>
    <t>725011120T00</t>
  </si>
  <si>
    <t>Oddálené splachování, dodávka a montáž</t>
  </si>
  <si>
    <t>725 11-2 Klozetové mísy</t>
  </si>
  <si>
    <t>725014141R00</t>
  </si>
  <si>
    <t>...závěsné pro ZTP, bílé, včetně sedátka</t>
  </si>
  <si>
    <t>725 11-29 montáž</t>
  </si>
  <si>
    <t>725119306R00</t>
  </si>
  <si>
    <t>...závěsné</t>
  </si>
  <si>
    <t>725 13-9 Montáž pisoárových stání</t>
  </si>
  <si>
    <t>725139101R00</t>
  </si>
  <si>
    <t>...ostatních</t>
  </si>
  <si>
    <t>725 21-1 Umyvadlo</t>
  </si>
  <si>
    <t>725 21-19 montáž</t>
  </si>
  <si>
    <t>725219401R00</t>
  </si>
  <si>
    <t>...na šrouby do zdiva</t>
  </si>
  <si>
    <t>Včetně dodání zápachové uzávěrky.</t>
  </si>
  <si>
    <t>725 24 Sprchové kabiny a mísy</t>
  </si>
  <si>
    <t>725 24-9 montáž</t>
  </si>
  <si>
    <t>725249103R00</t>
  </si>
  <si>
    <t>...sprchových koutů</t>
  </si>
  <si>
    <t>725249821T00</t>
  </si>
  <si>
    <t>Sprchová zástěna s plastovou výplní 3 segmenty 80cm, dodávka a montáž</t>
  </si>
  <si>
    <t>725 24-91 Montáž sprchových kabin, mís a koutů</t>
  </si>
  <si>
    <t>725249801T00</t>
  </si>
  <si>
    <t>Sprchová zástěna  se skleněnou výplní 3 SEGMENTY 90 cm, dodávka a montáž - S1</t>
  </si>
  <si>
    <t>725249820T00</t>
  </si>
  <si>
    <t>Sprchová zástěna  se skleněnou výplní 3 SEGMENTY 90 cm, dodávka a montáž - S2</t>
  </si>
  <si>
    <t>725 31 Dřezy jednoduché</t>
  </si>
  <si>
    <t>725 31-9 montáž</t>
  </si>
  <si>
    <t>725319101R00</t>
  </si>
  <si>
    <t>...dřezů jednoduchých</t>
  </si>
  <si>
    <t>725039151T00</t>
  </si>
  <si>
    <t>Dřez nerez DR 50/80, dodávka a montáž</t>
  </si>
  <si>
    <t>725 33 Výlevky diturvitové</t>
  </si>
  <si>
    <t>725019103R00</t>
  </si>
  <si>
    <t>...výlevka s plastovou mřížkou, závěsná, dodávka a montáž</t>
  </si>
  <si>
    <t>725 41 Demontáž umývacích žlabů</t>
  </si>
  <si>
    <t>Demontáž žlabů umývacích litinových nebo ocelových včetně rozvodného potrubí a armatur u stojanových žlabů</t>
  </si>
  <si>
    <t>725410980T00</t>
  </si>
  <si>
    <t>Sprchový žlab se svislým odtokem š. 850mm, dodávka a montáž</t>
  </si>
  <si>
    <t>725410981T00</t>
  </si>
  <si>
    <t>Sprchový žlab se svislým odtokem š. 950mm , dodávka a montáž</t>
  </si>
  <si>
    <t>725410985T00</t>
  </si>
  <si>
    <t>Rošt k žlabu 850mm, dodávka a montáž</t>
  </si>
  <si>
    <t>725410986T00</t>
  </si>
  <si>
    <t>Rošt k žlabu  950mm, dodávka a montáž</t>
  </si>
  <si>
    <t>725 82 Baterie umyvadlové a dřezové</t>
  </si>
  <si>
    <t>725825114RT1</t>
  </si>
  <si>
    <t>...baterie dřezová, nástěnná, ruční ovládání, standardní, dodávka a montáž</t>
  </si>
  <si>
    <t>725 82-31 Ruční ovládaní</t>
  </si>
  <si>
    <t>725 82-311 bez otvírání odpadu</t>
  </si>
  <si>
    <t>725823060T00</t>
  </si>
  <si>
    <t>Ventil rohový   1/2"  roháček, dodávka a montáž</t>
  </si>
  <si>
    <t xml:space="preserve">725 85-10 Odptokové soupravy dřezové plastové  </t>
  </si>
  <si>
    <t>725851020T00</t>
  </si>
  <si>
    <t>sifon k myčce, dodávka a montáž</t>
  </si>
  <si>
    <t xml:space="preserve">725 86-019 Sifony vanové  </t>
  </si>
  <si>
    <t>725860355T00</t>
  </si>
  <si>
    <t>Sifon dřezový s přepadem, dodávka a montáž</t>
  </si>
  <si>
    <t>725860357T00</t>
  </si>
  <si>
    <t>Sifon dřezový-dvoudřez plast, dodávka a montáž</t>
  </si>
  <si>
    <t>725860372T00</t>
  </si>
  <si>
    <t>Sifon umyvadlový chrom, dodávka a montáž</t>
  </si>
  <si>
    <t>725860391T00</t>
  </si>
  <si>
    <t>Sifon pisoárový svislý, dodávka a montáž</t>
  </si>
  <si>
    <t>725860499T00</t>
  </si>
  <si>
    <t>Výpusť umyvadlová , dodávka a montáž</t>
  </si>
  <si>
    <t>28696750R</t>
  </si>
  <si>
    <t>systém předstěnový k zazdění pro WC; pro zazdění mokrým procesem; ovládání zepředu;, dodávka a montáž</t>
  </si>
  <si>
    <t>28696752R</t>
  </si>
  <si>
    <t>tlačítko ovládací plastové; pro ovládání zepředu; ovládací síla do 20,0 N; množství splachování 2; barva Bílá / pochromovaná lesklá / bílá, dodávka a montáž</t>
  </si>
  <si>
    <t>286967601R</t>
  </si>
  <si>
    <t>systém předstěnový k zazdění pro výlevku, pro nástěnnou armaturu; do sádrokartonu suchým procesem, pro zazdění mokrým procesem; h = 130,0 cm; š = 50,0 cm; hl = 8,3 cm, dodávka a montáž</t>
  </si>
  <si>
    <t>55146000R</t>
  </si>
  <si>
    <t>zdroj napájecí 24 V ss; napájení umyv. baterií a sprch max. 2 ventily; napájení splachovačů a pisoárů max. 3 ventily; výkon 25 W, dodávka a montáž</t>
  </si>
  <si>
    <t>998 72-5 Přesun hmot pro zařizovací předměty</t>
  </si>
  <si>
    <t>998725201R00</t>
  </si>
  <si>
    <t>767 11 Montáž stěn a příček pro zasklení</t>
  </si>
  <si>
    <t>767100002T00</t>
  </si>
  <si>
    <t>Konzola nosníková pozink. Dl.2000mm, dodávka a montáž</t>
  </si>
  <si>
    <t>767101000T00</t>
  </si>
  <si>
    <t>Doplňková konstrukce, dodávka a montáž</t>
  </si>
  <si>
    <t>24633211R</t>
  </si>
  <si>
    <t>tmel akrylátový; těsnicí, požární; š. spáry od 5 mm; pro interiér; expandující; barva šedá; přilnavost k materiálům beton, omítky, sádrokarton, zdivo; přetíratelný, dodávka a montáž</t>
  </si>
  <si>
    <t>31179105R</t>
  </si>
  <si>
    <t>tyč závitová M8; l = 1 000 mm; mat. ocel 4,8 - DIN 975; povrch bez úpravy, dodávka a montáž</t>
  </si>
  <si>
    <t>42310113R</t>
  </si>
  <si>
    <t>objímka ocelová dvoušroubová; vnější pr.potrubí d = 25-30 mm  3/4"; DN 20,0 mm; galvan.pozink., dodávka a montáž</t>
  </si>
  <si>
    <t>42310114R</t>
  </si>
  <si>
    <t>objímka ocelová dvoušroubová; vnější pr.potrubí d = 31-38 mm; DN 25,0 mm; galvan.pozink., dodávka a montáž</t>
  </si>
  <si>
    <t>42310116R</t>
  </si>
  <si>
    <t>objímka ocelová dvoušroubová; vnější pr.potrubí d = 48-53 mm  6/4"; DN 40,0 mm; galvan.pozink., dodávka a montáž</t>
  </si>
  <si>
    <t>42310118R</t>
  </si>
  <si>
    <t>objímka ocelová dvoušroubová; vnější pr.potrubí d = 60-64 mm  2"; DN 50,0 mm; galvan.pozink., dodávka a montáž</t>
  </si>
  <si>
    <t>42310119R</t>
  </si>
  <si>
    <t>objímka ocelová dvoušroubová; vnější pr.potrubí d = 67-71 mm; galvan.pozink.</t>
  </si>
  <si>
    <t>42310120R</t>
  </si>
  <si>
    <t>objímka ocelová dvoušroubová; vnější pr.potrubí d = 72-78 mm  2 1/2"; DN 65,0 mm; galvan.pozink., dodávka a montáž</t>
  </si>
  <si>
    <t>42310123R</t>
  </si>
  <si>
    <t>objímka ocelová dvoušroubová; vnější pr.potrubí d = 95-103 mm; galvan.pozink., dodávka a montáž</t>
  </si>
  <si>
    <t>998 76-7 Přesun hmot pro kovové stavební doplňk. konstrukce</t>
  </si>
  <si>
    <t>50 m vodorovně</t>
  </si>
  <si>
    <t>799</t>
  </si>
  <si>
    <t>Ostatní</t>
  </si>
  <si>
    <t>801T00</t>
  </si>
  <si>
    <t>Spolupráce s jinou profesí</t>
  </si>
  <si>
    <t>911T00</t>
  </si>
  <si>
    <t>Tlaková zkouška kanalizace</t>
  </si>
  <si>
    <t>912T00</t>
  </si>
  <si>
    <t>Tlaková zkouška vodovodu</t>
  </si>
  <si>
    <t>915T00</t>
  </si>
  <si>
    <t>Proplach a desinfekce potrubí</t>
  </si>
  <si>
    <t>960T00</t>
  </si>
  <si>
    <t>Likvidace odpadu - kontejner vč. odvozu na skládku a uhrazení poplatku za uložení</t>
  </si>
  <si>
    <t>980T00</t>
  </si>
  <si>
    <t>Rozbor vody</t>
  </si>
  <si>
    <t>Celkem za objekt</t>
  </si>
  <si>
    <t>01</t>
  </si>
  <si>
    <t>Plynoinstalace</t>
  </si>
  <si>
    <t>131000922T00</t>
  </si>
  <si>
    <t>Zalití drážky v podlaze asfaltovou směsí š.150mm, hl.100mm</t>
  </si>
  <si>
    <t>974031143R00</t>
  </si>
  <si>
    <t>...do hloubky 70 mm, šířky do 100 mm</t>
  </si>
  <si>
    <t>719</t>
  </si>
  <si>
    <t>Demontážní práce</t>
  </si>
  <si>
    <t>723 12-08 Demontáž potrubí svařovaného z trubek závitových</t>
  </si>
  <si>
    <t>723120805R00</t>
  </si>
  <si>
    <t>...přes 25 do DN 50</t>
  </si>
  <si>
    <t>957T00</t>
  </si>
  <si>
    <t>723</t>
  </si>
  <si>
    <t>Vnitřní plynovod</t>
  </si>
  <si>
    <t>734429104T00</t>
  </si>
  <si>
    <t>Manometrický kohout třícestný  DN15-PN25, dodávka a montáž</t>
  </si>
  <si>
    <t>734423133T00</t>
  </si>
  <si>
    <t>Tlakoměr 0-6 kPa, dodávka a montáž</t>
  </si>
  <si>
    <t>723 11 Potrubí z trubek černých spojovaných na závit</t>
  </si>
  <si>
    <t>723110052T00</t>
  </si>
  <si>
    <t>Nálepka HUP, dodávka a montáž</t>
  </si>
  <si>
    <t>723 12 Potrubí z trubek černých závitových svařovaných</t>
  </si>
  <si>
    <t>bezešvých ČSN 42 0250 a běžných ČSN 42 5710 - jakost 11353.0,, dodávka a montáž</t>
  </si>
  <si>
    <t>723120202R00</t>
  </si>
  <si>
    <t>...DN 15</t>
  </si>
  <si>
    <t>723120203R00</t>
  </si>
  <si>
    <t>...DN 20, dodávka a montáž</t>
  </si>
  <si>
    <t>723120206R00</t>
  </si>
  <si>
    <t>...DN 40, dodávka a montáž</t>
  </si>
  <si>
    <t>723 15-1 Potrubí ocelové hladké černé svařované</t>
  </si>
  <si>
    <t>723150312R00</t>
  </si>
  <si>
    <t>...D 57 mm, s 2,9 mm, dodávka a montáž</t>
  </si>
  <si>
    <t>723 15-3 Potrubí ocel. černé svařované - chráničky</t>
  </si>
  <si>
    <t>723150368R00</t>
  </si>
  <si>
    <t>...D 76 mm, s 3,2 mm, dodávka a montáž</t>
  </si>
  <si>
    <t>723150369R00</t>
  </si>
  <si>
    <t>...D 89 mm, s 3,6 mm, dodávka a montáž</t>
  </si>
  <si>
    <t>723 16-0 Přípojky k plynoměrům</t>
  </si>
  <si>
    <t>včetně uzavíracích armatur, tvarovek, upevňovacího a těsnícího materiálu,</t>
  </si>
  <si>
    <t>723160206R00</t>
  </si>
  <si>
    <t>...G 6/4", bez ochozu, dodávka a montáž</t>
  </si>
  <si>
    <t>Včetně potřebného počtu uzavíracích armatur, tvarovek, upevňovacího a těsnícího materiálu.</t>
  </si>
  <si>
    <t>723 19 Přípojky ke strojům a zařízením</t>
  </si>
  <si>
    <t>plynovodní z ocelových trubek závitových černých spojovaných na závit, bezešvých, běžných - jakost 11 353.0,</t>
  </si>
  <si>
    <t>723 19-1 přípojky ke strojům a zařízením</t>
  </si>
  <si>
    <t>723190202R00</t>
  </si>
  <si>
    <t>...DN 15, dodávka a montáž</t>
  </si>
  <si>
    <t>Včetně vyvedení a upevnění výpustek.</t>
  </si>
  <si>
    <t>723190203R00</t>
  </si>
  <si>
    <t>723 22-1 Armatury závitové s jedním závitem včetně materiálu</t>
  </si>
  <si>
    <t>723225113R00</t>
  </si>
  <si>
    <t>...vzorkovací ventil přímý, vnitřní závit, DN 15, mosaz, dodávka a montáž</t>
  </si>
  <si>
    <t>723 23-1 Armatury závitové se dvěma závity včetně materiálu</t>
  </si>
  <si>
    <t>723234221RM6</t>
  </si>
  <si>
    <t>...regul. tl. plynu domovní, dvoust. regulace; tlak vst.min 0,700 bar max 4,00 bar; tlak výstup. max 0,004 bar; průtok 40 m3/hod; tř.přesn. RG, dodávka a montáž</t>
  </si>
  <si>
    <t>723236113R00</t>
  </si>
  <si>
    <t>...kulový kohout, vnitřní-vnitřní, DN 15, PN 5, mosaz, dodávka a montáž</t>
  </si>
  <si>
    <t>723236114R00</t>
  </si>
  <si>
    <t>...kulový kohout, vnitřní-vnitřní, DN 20, PN 5, mosaz, dodávka a montáž</t>
  </si>
  <si>
    <t>723236117R00</t>
  </si>
  <si>
    <t>...kulový kohout, vnitřní-vnitřní, DN 40, PN 5, mosaz, dodávka a montáž</t>
  </si>
  <si>
    <t>14310503.AR</t>
  </si>
  <si>
    <t>trubka bralenová 11343; jmenovitá světlost DN 40-6/4"; použití: chránička, popláštěná - pro rozvody kapalin a plynů ukládaných do země, dodávka a montáž</t>
  </si>
  <si>
    <t>42243820T</t>
  </si>
  <si>
    <t>Skříň ocelová 600x400x300mm, dodávka a montáž</t>
  </si>
  <si>
    <t>55347628R</t>
  </si>
  <si>
    <t>dvířka plynoměrná materiál kov; š = 100,0 mm; h = 800,0 mm; barva bílá; povrch prášková barva; zámek čtyřhran se zářezem na šroubovák, dodávka a montáž</t>
  </si>
  <si>
    <t>998 72-3 Přesun hmot pro vnitřní plynovod</t>
  </si>
  <si>
    <t>998723201R00</t>
  </si>
  <si>
    <t>734</t>
  </si>
  <si>
    <t>Armatury</t>
  </si>
  <si>
    <t>734 19 Ostatní armatury přírubové</t>
  </si>
  <si>
    <t>734191901T00</t>
  </si>
  <si>
    <t>Elktroventil DN 40, bez proudu uzavřen, s přímou vazbou na digestoř kuchyně, dodávka a montáž</t>
  </si>
  <si>
    <t>767100001T00</t>
  </si>
  <si>
    <t>Konzola nosníková 250mm pozink., dodávka a montáž</t>
  </si>
  <si>
    <t>783 42 Nátěry potrubí a armatur syntetické</t>
  </si>
  <si>
    <t>na vzduchu schnoucí</t>
  </si>
  <si>
    <t>783424340R00</t>
  </si>
  <si>
    <t>...potrubí, do DN 50 mm, dvojnásobné s 1x emailováním a základním nátěrem, dodávka a montáž</t>
  </si>
  <si>
    <t>906T00</t>
  </si>
  <si>
    <t>Výchozí revize plynu</t>
  </si>
  <si>
    <t>910T00</t>
  </si>
  <si>
    <t>Tlaková zkouška plynovodu</t>
  </si>
  <si>
    <t>951T00</t>
  </si>
  <si>
    <t>Zapravení otvorů</t>
  </si>
  <si>
    <t>Likvidace odpadu - kontejner, vč. odvozu na skládku a uhrazení poplatku za uložení</t>
  </si>
  <si>
    <t>970T00</t>
  </si>
  <si>
    <t>Vodivé propojení plynovodu</t>
  </si>
  <si>
    <t>02</t>
  </si>
  <si>
    <t>722181212RT7</t>
  </si>
  <si>
    <t>...trubice z pěnového polyetylenu, tloušťka stěny 9 mm, d 22 mm</t>
  </si>
  <si>
    <t>722181214RT7</t>
  </si>
  <si>
    <t>...trubice z pěnového polyetylenu, tloušťka stěny 20 mm, d 22 mm</t>
  </si>
  <si>
    <t>722181215RU1</t>
  </si>
  <si>
    <t>...trubice z pěnového polyetylenu, tloušťka stěny 25 mm, d 32 mm</t>
  </si>
  <si>
    <t>63143048T</t>
  </si>
  <si>
    <t>pouzdro potrubní minerální vlákno; povrchová úprava Al fólie; vnitřní průměr 18,0 mm; tl. izolace 20,0 mm; provozní teplota  100 až 600 °C; tepelná vodivost (10°C) 0,0400 W/mK; tepelná vodivost (50°C) 0,041 W/mK</t>
  </si>
  <si>
    <t>63143049T</t>
  </si>
  <si>
    <t>pouzdro potrubní minerální vlákno; povrchová úprava Al fólie; vnitřní průměr 15,0 mm; tl. izolace 20,0 mm; provozní teplota  100 až 600 °C; tepelná vodivost (10°C) 0,0400 W/mK; tepelná vodivost (50°C) 0,041 W/mK</t>
  </si>
  <si>
    <t>63143080R</t>
  </si>
  <si>
    <t>pouzdro potrubní minerální vlákno; povrchová úprava Al fólie; vnitřní průměr 21,0 mm; tl. izolace 30,0 mm; provozní teplota  100 až 600 °C; tepelná vodivost (10°C) 0,0400 W/mK; tepelná vodivost (50°C) 0,041 W/mK</t>
  </si>
  <si>
    <t>63143083R</t>
  </si>
  <si>
    <t>pouzdro potrubní minerální vlákno; povrchová úprava Al fólie; vnitřní průměr 43,0 mm; tl. izolace 30,0 mm; provozní teplota  100 až 600 °C; tepelná vodivost (10°C) 0,0400 W/mK; tepelná vodivost (50°C) 0,041 W/mK</t>
  </si>
  <si>
    <t>63143111R</t>
  </si>
  <si>
    <t>pouzdro potrubní minerální vlákno; povrchová úprava Al fólie; vnitřní průměr 27,0 mm; tl. izolace 40,0 mm; provozní teplota  100 až 600 °C; tepelná vodivost (10°C) 0,0400 W/mK; tepelná vodivost (50°C) 0,041 W/mK</t>
  </si>
  <si>
    <t>63143115R</t>
  </si>
  <si>
    <t>pouzdro potrubní minerální vlákno; povrchová úprava Al fólie; vnitřní průměr 61,0 mm; tl. izolace 40,0 mm; provozní teplota  100 až 600 °C; tepelná vodivost (10°C) 0,0400 W/mK; tepelná vodivost (50°C) 0,041 W/mK</t>
  </si>
  <si>
    <t>63153568R</t>
  </si>
  <si>
    <t>rohož, pas izolační pro tech. zařízení; minerální vlákno; tl. 80,0 mm; kašírování ocelové pletivo; obj. hmotnost 65,00 kg/m3; hydrofobizováno</t>
  </si>
  <si>
    <t>998 71-3 Přesun hmot pro izolace tepelné</t>
  </si>
  <si>
    <t>733 11 Demontáž potrubí z ocelových trubek závitových</t>
  </si>
  <si>
    <t>733110810R00</t>
  </si>
  <si>
    <t>...přes 50 do DN 80</t>
  </si>
  <si>
    <t>735 15 Demontáž otopných těles panelových</t>
  </si>
  <si>
    <t>735151822R00</t>
  </si>
  <si>
    <t>...dvouřadých, stavební délky přes 1500 do 2820  mm</t>
  </si>
  <si>
    <t>Demontážní instalatérské práce</t>
  </si>
  <si>
    <t>Likvidace odpadu - kontejner vč. odvozu na skládku a uhrazení poplatku za uložení odpadu</t>
  </si>
  <si>
    <t>731</t>
  </si>
  <si>
    <t>Kotelny</t>
  </si>
  <si>
    <t>731 24 Montáž ocelových kotlů do 50 kW (100 kW)</t>
  </si>
  <si>
    <t>731 24-2 na kapalná a plynná paliva</t>
  </si>
  <si>
    <t>731249126R00</t>
  </si>
  <si>
    <t>...přes 35 do 52 kW</t>
  </si>
  <si>
    <t>731 24 Montáž ocelových kotlů do 50 kW</t>
  </si>
  <si>
    <t>Montáž kotlů ocelových teplovodních o výkonu do 50 kW</t>
  </si>
  <si>
    <t>731249500T00</t>
  </si>
  <si>
    <t>Montáž odkouření kotle</t>
  </si>
  <si>
    <t>731 4 Odkouření</t>
  </si>
  <si>
    <t>731501508T00</t>
  </si>
  <si>
    <t xml:space="preserve">distanční objímka plastového odkouření universální 1bal/6ks, dodáva a montáž </t>
  </si>
  <si>
    <t>731501531T00</t>
  </si>
  <si>
    <t xml:space="preserve">revizní koleno plastového odkouření  87°DN110, dodáva a montáž </t>
  </si>
  <si>
    <t>731501532T00</t>
  </si>
  <si>
    <t xml:space="preserve">trubka s hrdlem plastového odkouření 1m DN110, dodáva a montáž </t>
  </si>
  <si>
    <t>731501534T00</t>
  </si>
  <si>
    <t xml:space="preserve">pateční koleno odkouření 87°s kotvením DN110, dodáva a montáž </t>
  </si>
  <si>
    <t>731501535T00</t>
  </si>
  <si>
    <t xml:space="preserve">trubka s hrdlem plastového odkouření 2m DN110, dodáva a montáž </t>
  </si>
  <si>
    <t>731501536T00</t>
  </si>
  <si>
    <t xml:space="preserve">komínová plast.hlavice černá, DN110, dodáva a montáž </t>
  </si>
  <si>
    <t>731501600T00</t>
  </si>
  <si>
    <t xml:space="preserve">zpětná klapka kouřovodu DN80, dodáva a montáž </t>
  </si>
  <si>
    <t>731501601T00</t>
  </si>
  <si>
    <t xml:space="preserve">sifon kouřovodu, dodáva a montáž </t>
  </si>
  <si>
    <t>731501602T00</t>
  </si>
  <si>
    <t xml:space="preserve">kaskádový paket odkouření kondenzačních kotlů pro 2 kotle bez ZK 110/80, dodáva a montáž </t>
  </si>
  <si>
    <t>811T00</t>
  </si>
  <si>
    <t>Uvedení kotle 45kW do provozu</t>
  </si>
  <si>
    <t>484173140T</t>
  </si>
  <si>
    <t>interface, dodávka a montáž</t>
  </si>
  <si>
    <t>484173141.TOOT</t>
  </si>
  <si>
    <t>stavebnice ekvitermní regulace pro kaskády kotlů , dodávka a montáž</t>
  </si>
  <si>
    <t>484173149T</t>
  </si>
  <si>
    <t>Kotel plynový kondenzačnízávěsný 5-45 kW při 80/ 60°C ; 5,4-48,6 kW při 50 /30°C
 S PLYNULOU MODULACÍ VÝKONU 1:9 A ÚSPORNÝM OBĚHOVÝM ČERPADLEM</t>
  </si>
  <si>
    <t>484173185T</t>
  </si>
  <si>
    <t>prodlužovací trubka odkouření 2m DN110, dodávka a montáž</t>
  </si>
  <si>
    <t>484173186T</t>
  </si>
  <si>
    <t>prodlužovací trubka 1m DN 80, dodávka a montáž</t>
  </si>
  <si>
    <t>484173187T</t>
  </si>
  <si>
    <t>patní koleno pr.110mm, dodávka a montáž</t>
  </si>
  <si>
    <t>484173247T</t>
  </si>
  <si>
    <t>Sada pro dělené odkouření pro kondenzační kotle DN80, dodávka a montáž</t>
  </si>
  <si>
    <t>484173249T</t>
  </si>
  <si>
    <t>Sada odkouření pro 2 kondenzační kotle 45kW v kaskádě, dodávka a montáž</t>
  </si>
  <si>
    <t>484173252T</t>
  </si>
  <si>
    <t>Revizní rovný kus s kontrolním víčkem, dodávka a montáž</t>
  </si>
  <si>
    <t>484173253T</t>
  </si>
  <si>
    <t>Vystřeďovací kus (plastový), balení po 6i elementech, dodávka a montáž</t>
  </si>
  <si>
    <t>484173260T</t>
  </si>
  <si>
    <t>Revizní T-kus s kontrolním víčkem, dodávka a montáž</t>
  </si>
  <si>
    <t>484173263T</t>
  </si>
  <si>
    <t>Komínová ukončovací hlavice pro pev.potrubí 125mm, dodávka a montáž</t>
  </si>
  <si>
    <t>998 73-1 Přesun hmot pro kotelny</t>
  </si>
  <si>
    <t>998731201R00</t>
  </si>
  <si>
    <t>...umístěné ve výšce (hloubce) do 6 m</t>
  </si>
  <si>
    <t>732</t>
  </si>
  <si>
    <t>Strojovny</t>
  </si>
  <si>
    <t>732423514T00</t>
  </si>
  <si>
    <t>ÚSPORNÉ  EL. ŘÍZENÉ TEPLOVODNÍ OBĚH. ČERPADLO - VĚTEV ÚT- "1.PP-2.NP"  S FUNKCÍ "FLOWADAPT", JMENOVITÝ PRAC. BOD: Q=4,5 m3/hod, H=4 m, 180mm, Pmax=91W, přípojka G 1 1/ 2", PN6, 1x230V,50Hz, dodávka a montáž</t>
  </si>
  <si>
    <t>732 11 Rozdělovače a sběrače</t>
  </si>
  <si>
    <t>732 11-1 včetně dodávky (výroby) těles</t>
  </si>
  <si>
    <t>732111314R00</t>
  </si>
  <si>
    <t>...trubková hrdla rozdělovačů a sběračů bez přírub, DN 25</t>
  </si>
  <si>
    <t>732111316R00</t>
  </si>
  <si>
    <t>...trubková hrdla rozdělovačů a sběračů bez přírub, DN 40</t>
  </si>
  <si>
    <t>732111318R00</t>
  </si>
  <si>
    <t>...trubková hrdla rozdělovačů a sběračů bez přírub, DN 50</t>
  </si>
  <si>
    <t>732111147T00</t>
  </si>
  <si>
    <t>sdružený rozdělovač/sběrač MODUL 120, délka 2,15m vč. izolace, dodávka  a montáž</t>
  </si>
  <si>
    <t>732111148T00</t>
  </si>
  <si>
    <t>Podpěra k rozdělovači RS KOMBI 80-150, dodávka a montáž</t>
  </si>
  <si>
    <t>732111153T00</t>
  </si>
  <si>
    <t>Hydraulická anuloid HVDT DN100 - Q=4m3/hod, dodávka a montáž</t>
  </si>
  <si>
    <t>Včetně tělesa základní délky 1 m, dna a odvodňovacího hrdla.</t>
  </si>
  <si>
    <t>732111175T00</t>
  </si>
  <si>
    <t>Izolace pro hydraulický anuloid tl.60mm minerální vata +Al fólie, dodávka a montáž</t>
  </si>
  <si>
    <t>732 19 Montáž orientačních štítků</t>
  </si>
  <si>
    <t>732199100RM1</t>
  </si>
  <si>
    <t>...s dodávkou orientačního štítku</t>
  </si>
  <si>
    <t>732 21 Montáž ohříváků vody zásobníkových</t>
  </si>
  <si>
    <t>732219305T00</t>
  </si>
  <si>
    <t>Montáž ohříváků vody zásobníkových do 600l</t>
  </si>
  <si>
    <t xml:space="preserve">732 42-13 Čerpadla oběhová  </t>
  </si>
  <si>
    <t>732423001T00</t>
  </si>
  <si>
    <t>ÚSPORNÉ  EL. ŘÍZENÉ TEPLOVODNÍ OBĚH. ČERPADLO  PRO VĚTEV VZT A TV,  
 JMENOVITÝ PRAC. BOD: Q=3,5 m3/hod, H=2,95 m, 180mm, přípojka G 1 1/ 2", PN6, Pmax=51W, 1x230V,50Hz, dodávka a montáž</t>
  </si>
  <si>
    <t>732423500T00</t>
  </si>
  <si>
    <t>ÚSPORNÉ  EL. ŘÍZENÉ TEPLOVODNÍ OBĚH. ČERPADLO - VĚTEV ÚT- "UBYTOVÁNÍ 3.NP" S FUNKCÍ "AUTOADAPT" JMENOVITÝ PRAC. BOD: Q=1,47m3/hod, H=2,1m, 180mm, Pmax=18W, přípojka G 1 1/ 2", PN6, 230V,50Hz, dodávka a montáž</t>
  </si>
  <si>
    <t>48430001T</t>
  </si>
  <si>
    <t>NEPŘÍMOTOPNÝ ZÁSOBNÍKOVÝ OHŘÍVAČ TV NEREZOVÝ- CELKOVÝ OBJEM 606 l- UT - max. přetlak 4 bar, objem TV 445 l-10 bar (SV)-PLOCHA VÝHŘEVNÁ 3,58 m2, 1232 l/hod , 88 kW</t>
  </si>
  <si>
    <t>48466205R</t>
  </si>
  <si>
    <t>nádrž tlaková expanzní membránová; pro topné a chladící soustavy; objem 50 l; d nádrže 409 mm; uložení stojatý; max. přetlak do 6 bar; přetlak plynu 1,5 bar; prac. látka plyn; membrána vyměnitelná; prac. teplota do 70 °C; připojení R 3/4"; barva bílá, červená, šedá, dodávka a montáž</t>
  </si>
  <si>
    <t>484673511T</t>
  </si>
  <si>
    <t>Uzávěr se zajištěním MK DN20, dodávka a montáž</t>
  </si>
  <si>
    <t>484674002T</t>
  </si>
  <si>
    <t xml:space="preserve">automatické doplňovací zařízení s oddělovačem pitné vody - kompaktní provedení, doplňování cca 0,5m3/h,při Δp=1,5bar, dodávka a montáž </t>
  </si>
  <si>
    <t>484674020T</t>
  </si>
  <si>
    <t>zařízení pro změkčování a demineralizace pro první plnění a doplňování topné soustavy, dodávka a montáž+ náplň pro změkčování+sada pro měření tvrdosti</t>
  </si>
  <si>
    <t>484674041T</t>
  </si>
  <si>
    <t>příslušenství pro demineralizaci - měření vodivosti, dodávka a montáž</t>
  </si>
  <si>
    <t>484674042T</t>
  </si>
  <si>
    <t>náplň pro demineralizaci, dodávka a montáž</t>
  </si>
  <si>
    <t>484674220T</t>
  </si>
  <si>
    <t>externí tlakové čidlo, dodávka a montáž</t>
  </si>
  <si>
    <t>484674990T</t>
  </si>
  <si>
    <t>uvedení do provozu doplňovacího zařízení</t>
  </si>
  <si>
    <t>998 73-2 Přesun hmot pro strojovny</t>
  </si>
  <si>
    <t>998732201R00</t>
  </si>
  <si>
    <t>733</t>
  </si>
  <si>
    <t>Rozvod potrubí</t>
  </si>
  <si>
    <t>733 11 Potrubí z trubek závitových</t>
  </si>
  <si>
    <t>733113113R00</t>
  </si>
  <si>
    <t>...příplatek k ceně za zhotovení přípojky z ocelových trubek závitových,  ,  , DN 15</t>
  </si>
  <si>
    <t>733 16 Potrubí z trubek měděných</t>
  </si>
  <si>
    <t>733 16-1 včetně dodávky materiálu</t>
  </si>
  <si>
    <t>733161104R00</t>
  </si>
  <si>
    <t>...polotvrdé, D 15 mm, s 1,0 mm</t>
  </si>
  <si>
    <t>Potrubí včetně objímek, vč. dodávky tvarovek. Včetně zednických výpomocí.</t>
  </si>
  <si>
    <t>733161106R00</t>
  </si>
  <si>
    <t>...polotvrdé, D 18 mm, s 1,0 mm</t>
  </si>
  <si>
    <t>733161107R00</t>
  </si>
  <si>
    <t>...polotvrdé, D 22 mm, s 1,0 mm</t>
  </si>
  <si>
    <t>733161108R00</t>
  </si>
  <si>
    <t>...tvrdé, D 28 mm, s 1,5 mm</t>
  </si>
  <si>
    <t>733161109R00</t>
  </si>
  <si>
    <t>...tvrdé, D 35 mm, s 1,5 mm</t>
  </si>
  <si>
    <t>733161110R00</t>
  </si>
  <si>
    <t>...tvrdé, D 42 mm, s 1,5 mm</t>
  </si>
  <si>
    <t>733161111R00</t>
  </si>
  <si>
    <t>...tvrdé, D 54 mm, s 2,0 mm</t>
  </si>
  <si>
    <t>733161154T00</t>
  </si>
  <si>
    <t>Osový kompenzátor Cu 22, dodávka a montáž</t>
  </si>
  <si>
    <t>733 16-4 Montáž potrubí měděného</t>
  </si>
  <si>
    <t>obsahuje 1 spoj na 3 m délky délky rozvodu,bez dodávky potrubí a tvarovek, bez zednických výpomocí</t>
  </si>
  <si>
    <t>733164102RT5</t>
  </si>
  <si>
    <t>...D 15 mm, spojovaného  lisováním, včetně dodávky a montáže závěsů</t>
  </si>
  <si>
    <t>733164103RT5</t>
  </si>
  <si>
    <t>...D 18 mm, spojovaného  lisováním, včetně dodávky a montáže závěsů</t>
  </si>
  <si>
    <t>733164104RT5</t>
  </si>
  <si>
    <t>...D 22 mm, spojovaného  lisováním, včetně dodávky a montáže závěsů</t>
  </si>
  <si>
    <t>733164105RT5</t>
  </si>
  <si>
    <t>...D 28 mm, spojovaného  lisováním, včetně dodávky a montáže závěsů</t>
  </si>
  <si>
    <t>733164106RT5</t>
  </si>
  <si>
    <t>...D 35 mm, spojovaného  lisováním, včetně dodávky a montáže závěsů</t>
  </si>
  <si>
    <t>733164107RT5</t>
  </si>
  <si>
    <t>...D 42 mm, spojovaného  lisováním, včetně dodávky a montáže závěsů</t>
  </si>
  <si>
    <t>733164108RT5</t>
  </si>
  <si>
    <t>...D 54 mm, spojovaného  lisováním, včetně dodávky a montáže závěsů</t>
  </si>
  <si>
    <t>28600602.AR</t>
  </si>
  <si>
    <t>trubka plastová otopné systémy PE-Xa; D = 20,0 mm; DN 16,0 mm; s = 2,00 mm; teplota média max 70 °C; tlak média max 0,3 MPa, dodávka a montáž</t>
  </si>
  <si>
    <t>28600606T</t>
  </si>
  <si>
    <t>trubka plastová otopné systémy PE-Xa; D = 25,0 mm; DN 16,0 mm; s = 2,3 mm; teplota média max 70 °C; tlak média max 0,3 MPa, dodávka a montáž</t>
  </si>
  <si>
    <t>28600624R</t>
  </si>
  <si>
    <t>držák trubek dvojitý; polyamid; pro vedení trubek d=10,1 mm, dodávka a montáž</t>
  </si>
  <si>
    <t>28600700T</t>
  </si>
  <si>
    <t>Šroubení připojovací 20x2,0 , dodávka a montáž</t>
  </si>
  <si>
    <t>28600720T</t>
  </si>
  <si>
    <t>připojovací L-garnitura pro otopná tělesa 20/250, dodávka a montáž</t>
  </si>
  <si>
    <t>28600740T</t>
  </si>
  <si>
    <t>koleno 20, dodávka a montáž</t>
  </si>
  <si>
    <t>28600743T</t>
  </si>
  <si>
    <t>T-kus 20-17-20, dodávka a montáž</t>
  </si>
  <si>
    <t>28600744T</t>
  </si>
  <si>
    <t>T-kus 32-32-32, dodávka a montáž</t>
  </si>
  <si>
    <t>28600780T</t>
  </si>
  <si>
    <t>T-kus 25-25-25, dodávka a montáž</t>
  </si>
  <si>
    <t>28600781T</t>
  </si>
  <si>
    <t>redukce 25/20, dodávka a montáž</t>
  </si>
  <si>
    <t>28600800T</t>
  </si>
  <si>
    <t>28600802T</t>
  </si>
  <si>
    <t>násuvná objímka 25, dodávka a montáž</t>
  </si>
  <si>
    <t>28600811T</t>
  </si>
  <si>
    <t>spojka 20/20, dodávka a montáž</t>
  </si>
  <si>
    <t>28600833T</t>
  </si>
  <si>
    <t>Přechod 40/6/4", dodávka a montáž</t>
  </si>
  <si>
    <t>998 73-3 Přesun hmot pro rozvody potrubí</t>
  </si>
  <si>
    <t>998733201R00</t>
  </si>
  <si>
    <t>734423131T00</t>
  </si>
  <si>
    <t>Tlakoměr 0- 350kPa, dodávka a montáž</t>
  </si>
  <si>
    <t>734191752T00</t>
  </si>
  <si>
    <t>Ventily regulační vyvažovací  DN25, dodávka a montáž</t>
  </si>
  <si>
    <t>734 21 Ventily odvzdušňovací závitové</t>
  </si>
  <si>
    <t>734 21-1 včetně dodávky materiálu</t>
  </si>
  <si>
    <t>734215133R00</t>
  </si>
  <si>
    <t>...automatický odvzdušňovací ventil , DN 15, PN 14, mosaz, dodávka a montáž</t>
  </si>
  <si>
    <t>734 21-5 Ventily odvzdušňovací závitové Giacomini</t>
  </si>
  <si>
    <t>734221671T00</t>
  </si>
  <si>
    <t>Termostatická hlavice pro veřejné prostory, dodávka a montáž</t>
  </si>
  <si>
    <t>734 22 Ventily a kohouty regulační závitové</t>
  </si>
  <si>
    <t>734 22-1 včetně dodávky materiálu</t>
  </si>
  <si>
    <t>734224112R00</t>
  </si>
  <si>
    <t>...termostatický ventil, jednoregulační, DN 15, přímý, mosaz, bez termostatické hlavice, PN 10, vnitřní závit, dodávka a montáž</t>
  </si>
  <si>
    <t>734224122R00</t>
  </si>
  <si>
    <t>...termostatický ventil, jednoregulační, DN 15, rohový, mosaz, bez termostatické hlavice, PN 10, vnitřní závit, dodávka a montáž</t>
  </si>
  <si>
    <t>734 23 Ventily a kohouty uzavírací závitové</t>
  </si>
  <si>
    <t>734 23-1 včetně dodávky materiálu</t>
  </si>
  <si>
    <t>734235121R00</t>
  </si>
  <si>
    <t>...kulový kohout, DN 15, vnitřní-vnitřní, PN 42, mosaz, dodávka a montáž</t>
  </si>
  <si>
    <t>734235122R00</t>
  </si>
  <si>
    <t>...kulový kohout, DN 20, vnitřní-vnitřní, PN 42, mosaz, dodávka a montáž</t>
  </si>
  <si>
    <t>734235123R00</t>
  </si>
  <si>
    <t>...kulový kohout, DN 25, vnitřní-vnitřní, PN 35, mosaz, dodávka a montáž</t>
  </si>
  <si>
    <t>734235124R00</t>
  </si>
  <si>
    <t>...kulový kohout, DN 32, vnitřní-vnitřní, PN 35, mosaz, dodávka a montáž</t>
  </si>
  <si>
    <t>734235125R00</t>
  </si>
  <si>
    <t>...kulový kohout, DN 40, vnitřní-vnitřní, PN 35, mosaz, dodávka a montáž</t>
  </si>
  <si>
    <t>734235126R00</t>
  </si>
  <si>
    <t>...kulový kohout, DN 50, vnitřní-vnitřní, PN 35, mosaz, dodávka a montáž</t>
  </si>
  <si>
    <t>734 24 Ventily a klapky zpětné závitové</t>
  </si>
  <si>
    <t>734 24-1 včetně dodávky materiálu</t>
  </si>
  <si>
    <t>734245423R00</t>
  </si>
  <si>
    <t>...zpětná klapka, DN 25, vnitřní-vnitřní závit, PN 16, mosaz, dodávka a montáž</t>
  </si>
  <si>
    <t>734245424R00</t>
  </si>
  <si>
    <t>...zpětná klapka, DN 32, vnitřní-vnitřní závit, PN 12, mosaz, dodávka a montáž</t>
  </si>
  <si>
    <t>734245425R00</t>
  </si>
  <si>
    <t>...zpětná klapka, DN 40, vnitřní-vnitřní závit, PN 12, mosaz, dodávka a montáž</t>
  </si>
  <si>
    <t>734 26 Šroubení</t>
  </si>
  <si>
    <t>734 26-1 včetně dodávky materiálu</t>
  </si>
  <si>
    <t>734264212R00</t>
  </si>
  <si>
    <t>...uzavíratelné radiátorové šroubení regulační s vypouštěním, DN 15, rohové, PN 10, mosaz, dodávka a montáž</t>
  </si>
  <si>
    <t>734264222R00</t>
  </si>
  <si>
    <t>...uzavíratelné radiátorové šroubení regulační s vypouštěním, DN 15, přímé, PN 10, mosaz, dodávka a montáž</t>
  </si>
  <si>
    <t>734264426R00</t>
  </si>
  <si>
    <t>...šroubení pro radiátory typu VK dvoutrubkový systém s vypouštěním, DN EK 20 x 15, rohové, PN 10, mosaz, dodávka a montáž</t>
  </si>
  <si>
    <t>734261227T00</t>
  </si>
  <si>
    <t>Šroubení  Ve 4300 přímé, G 2", dodávka a montáž</t>
  </si>
  <si>
    <t>734261300T00</t>
  </si>
  <si>
    <t>Šroubení  uzavírací k čerpadlu 1", dodávka a montáž</t>
  </si>
  <si>
    <t>734 29 Ostatní armatury</t>
  </si>
  <si>
    <t>734 29-1 kohouty plnící a vypouštěcí včetně dodávky materiálu</t>
  </si>
  <si>
    <t>734293312R00</t>
  </si>
  <si>
    <t>...kulový kohout vypouštěcí a napouštěcí, DN 15, PN 10, mosaz, dodávka a montáž</t>
  </si>
  <si>
    <t>734 29-2 filtry a kohouty kulové s filtrem závitové včetně dodávky materiálu</t>
  </si>
  <si>
    <t>734295213R00</t>
  </si>
  <si>
    <t>...filtr, DN 25, vnitřní-vnitřní závit, PN 20, mosaz, dodávka a montáž</t>
  </si>
  <si>
    <t>734295215R00</t>
  </si>
  <si>
    <t>...filtr, DN 40, vnitřní-vnitřní závit, PN 20, mosaz, dodávka a montáž</t>
  </si>
  <si>
    <t>734295216R00</t>
  </si>
  <si>
    <t>...filtr, DN 50, vnitřní-vnitřní závit, PN 20, mosaz, dodávka a montáž</t>
  </si>
  <si>
    <t>734 49 Stavoznaky, ochranné jímky, návarky</t>
  </si>
  <si>
    <t>734 49-4 návarky s trubkovým závitem</t>
  </si>
  <si>
    <t>734494213R00</t>
  </si>
  <si>
    <t>...G 1/2", dodávka a montáž</t>
  </si>
  <si>
    <t>38832812R</t>
  </si>
  <si>
    <t>teploměr dvojkovový rovný; hlavice plastová; mat.stonku nerez; délka stonku 100 mm; rozsah stupnice 0 až 200 °C; měřicí rozsah  20 až 180 °C; dělení stupnice 5 °C; použití přímé měření v prům.odvětvích, dodávka a montáž</t>
  </si>
  <si>
    <t>42217513T</t>
  </si>
  <si>
    <t>Směšovací klapka třícestná  DN20 kvs=4m3/h, dodávka a montáž</t>
  </si>
  <si>
    <t>42217514T</t>
  </si>
  <si>
    <t>Směšovací klapka třícestná  DN25, kvs= 6,3m3/h, dodávka a montáž</t>
  </si>
  <si>
    <t>42217551T</t>
  </si>
  <si>
    <t>Servopohon  3-BOD., 120s, 24 V, 6Nm, dodávka a montáž</t>
  </si>
  <si>
    <t>998 73-4 Přesun hmot pro armatury</t>
  </si>
  <si>
    <t>998734201R00</t>
  </si>
  <si>
    <t>735</t>
  </si>
  <si>
    <t>Otopná tělesa</t>
  </si>
  <si>
    <t>735 15 Otopná tělesa panelová</t>
  </si>
  <si>
    <t>735156563R00</t>
  </si>
  <si>
    <t>...počet desek 2, počet přídavných přestupných ploch 1, výška 600 mm, délka 700 mm, levé nebo pravé boční připojení,s nuceným nebo samotížným oběhem, čelní deska profilovaná, dodávka a montáž</t>
  </si>
  <si>
    <t>735156568R00</t>
  </si>
  <si>
    <t>...počet desek 2, počet přídavných přestupných ploch 1, výška 600 mm, délka 1400 mm, levé nebo pravé boční připojení,s nuceným nebo samotížným oběhem, čelní deska profilovaná, dodávka a montáž</t>
  </si>
  <si>
    <t>735156577R00</t>
  </si>
  <si>
    <t>...počet desek 2, počet přídavných přestupných ploch 1, výška 600 mm, délka 1100 mm, levé nebo pravé boční připojení,s nuceným nebo samotížným oběhem, čelní deska profilovaná, dodávka a montáž</t>
  </si>
  <si>
    <t>735157260R00</t>
  </si>
  <si>
    <t>...počet desek 1, počet přídavných přestupných ploch 1, výška 600 mm, délka 400 mm, provedení ventil kompakt, pravé spodní připojení, s nuceným oběhem, čelní deska profilovaná, dodávka a montáž</t>
  </si>
  <si>
    <t>735157560R00</t>
  </si>
  <si>
    <t>...počet desek 2, počet přídavných přestupných ploch 1, výška 600 mm, délka 400 mm, provedení ventil kompakt, pravé spodní připojení, s nuceným oběhem, čelní deska profilovaná, dodávka a montáž</t>
  </si>
  <si>
    <t>735157563R00</t>
  </si>
  <si>
    <t>...počet desek 2, počet přídavných přestupných ploch 1, výška 600 mm, délka 700 mm, provedení ventil kompakt, pravé spodní připojení, s nuceným oběhem, čelní deska profilovaná, dodávka a montáž</t>
  </si>
  <si>
    <t>735157564R00</t>
  </si>
  <si>
    <t>...počet desek 2, počet přídavných přestupných ploch 1, výška 600 mm, délka 800 mm, provedení ventil kompakt, pravé spodní připojení, s nuceným oběhem, čelní deska profilovaná, dodávka a montáž</t>
  </si>
  <si>
    <t>735157565R00</t>
  </si>
  <si>
    <t>...počet desek 2, počet přídavných přestupných ploch 1, výška 600 mm, délka 900 mm, provedení ventil kompakt, pravé spodní připojení, s nuceným oběhem, čelní deska profilovaná, dodávka a montáž</t>
  </si>
  <si>
    <t>735157566R00</t>
  </si>
  <si>
    <t>...počet desek 2, počet přídavných přestupných ploch 1, výška 600 mm, délka 1000 mm, provedení ventil kompakt, pravé spodní připojení, s nuceným oběhem, čelní deska profilovaná, dodávka a montáž</t>
  </si>
  <si>
    <t>735157567R00</t>
  </si>
  <si>
    <t>...počet desek 2, počet přídavných přestupných ploch 1, výška 600 mm, délka 1100 mm, provedení ventil kompakt, pravé spodní připojení, s nuceným oběhem, čelní deska profilovaná, dodávka a montáž</t>
  </si>
  <si>
    <t>735157568R00</t>
  </si>
  <si>
    <t>...počet desek 2, počet přídavných přestupných ploch 1, výška 600 mm, délka 1200 mm, provedení ventil kompakt, pravé spodní připojení, s nuceným oběhem, čelní deska profilovaná, dodávka a montáž</t>
  </si>
  <si>
    <t>735157569R00</t>
  </si>
  <si>
    <t>...počet desek 2, počet přídavných přestupných ploch 1, výška 600 mm, délka 1400 mm, provedení ventil kompakt, pravé spodní připojení, s nuceným oběhem, čelní deska profilovaná, dodávka a montáž</t>
  </si>
  <si>
    <t>735157580R00</t>
  </si>
  <si>
    <t>...počet desek 2, počet přídavných přestupných ploch 1, výška 900 mm, délka 400 mm, provedení ventil kompakt, pravé spodní připojení, s nuceným oběhem, čelní deska profilovaná, dodávka a montáž</t>
  </si>
  <si>
    <t>735157581R00</t>
  </si>
  <si>
    <t>...počet desek 2, počet přídavných přestupných ploch 1, výška 900 mm, délka 500 mm, provedení ventil kompakt, pravé spodní připojení, s nuceným oběhem, čelní deska profilovaná, dodávka a montáž</t>
  </si>
  <si>
    <t>735157582R00</t>
  </si>
  <si>
    <t>...počet desek 2, počet přídavných přestupných ploch 1, výška 900 mm, délka 600 mm, provedení ventil kompakt, pravé spodní připojení, s nuceným oběhem, čelní deska profilovaná, dodávka a montáž</t>
  </si>
  <si>
    <t>735157663R00</t>
  </si>
  <si>
    <t>...počet desek 2, počet přídavných přestupných ploch 2, výška 600 mm, délka 700 mm, provedení ventil kompakt, pravé spodní připojení, s nuceným oběhem, čelní deska profilovaná, dodávka a montáž</t>
  </si>
  <si>
    <t>735157665R00</t>
  </si>
  <si>
    <t>...počet desek 2, počet přídavných přestupných ploch 2, výška 600 mm, délka 900 mm, provedení ventil kompakt, pravé spodní připojení, s nuceným oběhem, čelní deska profilovaná, dodávka a montáž</t>
  </si>
  <si>
    <t>735 17 Otopná tělesa koupelnová</t>
  </si>
  <si>
    <t>735171114R00</t>
  </si>
  <si>
    <t>...trubkové otopné těleso rovné, spodní zdola dolů nebo oboustranné shora dolů připojení, výška 1820 mm, šířka 600 mm, průměr trubek 24 mm, objem tělesa 11,3 l, dodávka a montáž</t>
  </si>
  <si>
    <t>735171151R00</t>
  </si>
  <si>
    <t>...trubkové otopné těleso obloukové, spodní zdola dolů nebo oboustranné shora dolů připojení, výška 1500 mm, šířka 595 mm, průměr trubek 24 mm, objem tělesa 9,4 l, dodávka a montáž</t>
  </si>
  <si>
    <t>998 73-5 Přesun hmot pro otopná tělesa</t>
  </si>
  <si>
    <t>998735201R00</t>
  </si>
  <si>
    <t>Konzola nosníková pozink. Dl. 250mm, dodávka a montáž</t>
  </si>
  <si>
    <t xml:space="preserve">Doplňková konstrukce pro uchycení potrubí </t>
  </si>
  <si>
    <t>42310112R</t>
  </si>
  <si>
    <t>objímka ocelová dvoušroubová; vnější pr.potrubí d = 20-23 mm  1/2"; DN 15,0 mm; galvan.pozink., dodávka a montáž</t>
  </si>
  <si>
    <t>objímka ocelová dvoušroubová; vnější pr.potrubí d = 31-38 mm; DN 25,0 mm; galvan.pozink.</t>
  </si>
  <si>
    <t>914T00</t>
  </si>
  <si>
    <t>Zkouška těsnosti vytápění</t>
  </si>
  <si>
    <t>916T00</t>
  </si>
  <si>
    <t>Topná zkouška</t>
  </si>
  <si>
    <t>922T00</t>
  </si>
  <si>
    <t>Vyregulování systému</t>
  </si>
  <si>
    <t>999T00</t>
  </si>
  <si>
    <t>Nezměřitelné práce</t>
  </si>
  <si>
    <t>Položka</t>
  </si>
  <si>
    <t>M.J.</t>
  </si>
  <si>
    <t>POČET</t>
  </si>
  <si>
    <t>CELKEM</t>
  </si>
  <si>
    <t>Rozvaděče ( s prostorovou rezervou)</t>
  </si>
  <si>
    <t>01.01</t>
  </si>
  <si>
    <t>Rozvaděč elektroměrový ER, pilířový NR211, jistič 250A</t>
  </si>
  <si>
    <t>Rozvaděč RH vč.montáže a zapojení, v.č. 113</t>
  </si>
  <si>
    <t>01.02</t>
  </si>
  <si>
    <t>Rozvaděč RMS01 vč.montáže a zapojení, v.č. 114</t>
  </si>
  <si>
    <t>01.03</t>
  </si>
  <si>
    <t>Rozvaděč RKUCH vč.montáže a zapojení, v.č. 115</t>
  </si>
  <si>
    <t>Rozvaděč RMS1 vč.montáže a zapojení, v.č. 116</t>
  </si>
  <si>
    <t>Rozvaděč RMS2 vč.montáže a zapojení, v.č. 117</t>
  </si>
  <si>
    <t>Rozvaděč RMS3 vč.montáže a zapojení, v.č. 118</t>
  </si>
  <si>
    <t>01.05</t>
  </si>
  <si>
    <t>Rozvaděč RKOT vč.montáže a zapojení, v.č. 119</t>
  </si>
  <si>
    <t>Svítidla vč.zdrojů a rec. poplatků (popis v knize svítidel)</t>
  </si>
  <si>
    <t>01.06</t>
  </si>
  <si>
    <t>Svítidlo typ A1</t>
  </si>
  <si>
    <t>01.07</t>
  </si>
  <si>
    <t>Svítidlo typ A2</t>
  </si>
  <si>
    <t>01.08</t>
  </si>
  <si>
    <t>Svítidlo typ A3</t>
  </si>
  <si>
    <t>01.09</t>
  </si>
  <si>
    <t>Svítidlo typ B1</t>
  </si>
  <si>
    <t>01.10</t>
  </si>
  <si>
    <t>Svítidlo typ B2</t>
  </si>
  <si>
    <t>01.11</t>
  </si>
  <si>
    <t>Svítidlo typ B3</t>
  </si>
  <si>
    <t>01.12</t>
  </si>
  <si>
    <t>Svítidlo typ C</t>
  </si>
  <si>
    <t>01.13</t>
  </si>
  <si>
    <t>Svítidlo typ C1</t>
  </si>
  <si>
    <t>01.14</t>
  </si>
  <si>
    <t>Svítidlo typ C2</t>
  </si>
  <si>
    <t>01.15</t>
  </si>
  <si>
    <t>Svítidlo typ D</t>
  </si>
  <si>
    <t>01.16</t>
  </si>
  <si>
    <t>Svítidlo typ E1</t>
  </si>
  <si>
    <t>01.17</t>
  </si>
  <si>
    <t>Svítidlo typ E2</t>
  </si>
  <si>
    <t>01.18</t>
  </si>
  <si>
    <t>Svítidlo typ E3</t>
  </si>
  <si>
    <t>01.19</t>
  </si>
  <si>
    <t>Svítidlo typ E4</t>
  </si>
  <si>
    <t>01.20</t>
  </si>
  <si>
    <t>Svítidlo typ F</t>
  </si>
  <si>
    <t>01.21</t>
  </si>
  <si>
    <t>Svítidlo typ G vč. závěsu</t>
  </si>
  <si>
    <t>01.22</t>
  </si>
  <si>
    <t>Svítidlo typ V</t>
  </si>
  <si>
    <t>01.23</t>
  </si>
  <si>
    <t>Svítidlo typ N1</t>
  </si>
  <si>
    <t>01.24</t>
  </si>
  <si>
    <t>Svítidlo typ N2</t>
  </si>
  <si>
    <t>01.25</t>
  </si>
  <si>
    <t>Svítidlo typ N3</t>
  </si>
  <si>
    <t>01.26</t>
  </si>
  <si>
    <t>Svítidlo typ NP1</t>
  </si>
  <si>
    <t>01.27</t>
  </si>
  <si>
    <t>Svítidlo typ NP2</t>
  </si>
  <si>
    <t>01.28</t>
  </si>
  <si>
    <t>Svítidlo typ NP3</t>
  </si>
  <si>
    <t>Kabely</t>
  </si>
  <si>
    <t>01.29</t>
  </si>
  <si>
    <t>Vodič Cu 4 ZŽ</t>
  </si>
  <si>
    <t>01.30</t>
  </si>
  <si>
    <t>Vodič Cu 6 ZŽ</t>
  </si>
  <si>
    <t>01.31</t>
  </si>
  <si>
    <t>Vodič Cu 10 ZŽ</t>
  </si>
  <si>
    <t>01.32</t>
  </si>
  <si>
    <t>Vodič Cu 16 ZŽ</t>
  </si>
  <si>
    <t>01.33</t>
  </si>
  <si>
    <t>Vodič Cu 25 ZŽ</t>
  </si>
  <si>
    <t>01.34</t>
  </si>
  <si>
    <t>Kabel CYKY 2Ax1,5 vč. uložení a zapojení, ukončení</t>
  </si>
  <si>
    <t>01.35</t>
  </si>
  <si>
    <t>Kabel CYKY 3Ax1,5 vč. uložení a zapojení, ukončení</t>
  </si>
  <si>
    <t>01.36</t>
  </si>
  <si>
    <t>Kabel CYKY 3Cx1,5 vč. uložení a zapojení, ukončení</t>
  </si>
  <si>
    <t>01.37</t>
  </si>
  <si>
    <t>Kabel CYKY 5Cx1,5 vč. uložení a zapojení, ukončení</t>
  </si>
  <si>
    <t>01.38</t>
  </si>
  <si>
    <t>Kabel CYKY 3Cx2,5 vč. uložení a zapojení, ukončení</t>
  </si>
  <si>
    <t>01.39</t>
  </si>
  <si>
    <t>Kabel CYKY 5Cx2,5 vč. uložení a zapojení, ukončení</t>
  </si>
  <si>
    <t>01.40</t>
  </si>
  <si>
    <t>Kabel CYKY 5Cx4 vč. uložení a zapojení, ukončení</t>
  </si>
  <si>
    <t>01.41</t>
  </si>
  <si>
    <t>Kabel CYKY 5Cx6 vč. uložení a zapojení, ukončení</t>
  </si>
  <si>
    <t>01.42</t>
  </si>
  <si>
    <t>Kabel CYKY 5Cx25 vč. uložení a zapojení, ukončení</t>
  </si>
  <si>
    <t>01.43</t>
  </si>
  <si>
    <t>Kabel CYKY 5Cx120mm vč. uložení a zapojení, ukončení</t>
  </si>
  <si>
    <t>01.44</t>
  </si>
  <si>
    <t>Kabel AYKY 3Bx120+70mm vč. uložení a zapojení, ukončení</t>
  </si>
  <si>
    <t>01.45</t>
  </si>
  <si>
    <t>Kabel CGSG 3Cx2,5 vč. uložení a zapojení, ukončení</t>
  </si>
  <si>
    <t>01.46</t>
  </si>
  <si>
    <t>Kabel CGSG 5Cx1,5 vč. uložení a zapojení, ukončení</t>
  </si>
  <si>
    <t>01.47</t>
  </si>
  <si>
    <t>Kabel CGSG 5Cx2,5 vč. uložení a zapojení, ukončení</t>
  </si>
  <si>
    <t>01.48</t>
  </si>
  <si>
    <t>Kabel CGSG 5Cx4 vč. uložení a zapojení, ukončení</t>
  </si>
  <si>
    <t>01.49</t>
  </si>
  <si>
    <t>Kabel CGSG 5Cx6 vč. uložení a zapojení, ukončení</t>
  </si>
  <si>
    <t>01.50</t>
  </si>
  <si>
    <t>Kabel CGSG 5Cx25 vč. uložení a zapojení, ukončení</t>
  </si>
  <si>
    <t>01.51</t>
  </si>
  <si>
    <t>Kabel JYTY 7x1mm vč. uložení a zapojení, ukončení</t>
  </si>
  <si>
    <t>01.52</t>
  </si>
  <si>
    <t>Kabel CMFM 2x1,5mm vč. uložení a zapojení, ukončení</t>
  </si>
  <si>
    <t>01.53</t>
  </si>
  <si>
    <t>Kabel CMFM 4x1,5mm vč. uložení a zapojení, ukončení</t>
  </si>
  <si>
    <t>Nosný materiál</t>
  </si>
  <si>
    <t>01.54</t>
  </si>
  <si>
    <t>TRUBKA ø16mm TUHÁ S VYSOKOU MECHANICKOU ODOLNOSTÍ, BÍLÁ, včetně uchycení</t>
  </si>
  <si>
    <t>01.55</t>
  </si>
  <si>
    <t>TRUBKA ø25mm TUHÁ S VYSOKOU MECHANICKOU ODOLNOSTÍ, BÍLÁ, včetně uchycení</t>
  </si>
  <si>
    <t>01.56</t>
  </si>
  <si>
    <t>TRUBKA ø40mm TUHÁ S VYSOKOU MECHANICKOU ODOLNOSTÍ, BÍLÁ, včetně uchycení</t>
  </si>
  <si>
    <t>01.57</t>
  </si>
  <si>
    <t>Trubky ohebné PVC to 23 vč. uložení</t>
  </si>
  <si>
    <t>01.58</t>
  </si>
  <si>
    <t>Ocel. nos. konstr. pomocná s nařezáním a úpravou</t>
  </si>
  <si>
    <t>01.59</t>
  </si>
  <si>
    <t>Chránička průměr 63 vč. uložení</t>
  </si>
  <si>
    <t>01.60</t>
  </si>
  <si>
    <t>Chránička průměr 90 vč. uložení</t>
  </si>
  <si>
    <t>01.61</t>
  </si>
  <si>
    <t>Kabelový žlab drátěný 50/50 včetně uložení</t>
  </si>
  <si>
    <t>01.62</t>
  </si>
  <si>
    <t>Kabelový žlab drátěný 100/50 včetně uložení</t>
  </si>
  <si>
    <t>01.63</t>
  </si>
  <si>
    <t xml:space="preserve">Kabelový žlab drátěný 200/50 včetně uložení </t>
  </si>
  <si>
    <t>01.64</t>
  </si>
  <si>
    <t xml:space="preserve">Kabelový žlab drátěný 300/50 včetně uložení </t>
  </si>
  <si>
    <t>01.65</t>
  </si>
  <si>
    <t xml:space="preserve">Kabelový žlab pod desku stolu 100x60mm se stínícím kanálem včetně uložení </t>
  </si>
  <si>
    <t>01.66</t>
  </si>
  <si>
    <t>Stropní kabelová příchytka, 15 kab.</t>
  </si>
  <si>
    <t>01.67</t>
  </si>
  <si>
    <t>Krabice přístrojová pr. 68 vč. uložení a zapojení</t>
  </si>
  <si>
    <t>01.68</t>
  </si>
  <si>
    <t>Krabicová rozvodka  (zeď, sádrokarton) pr. 68mm vč. svorek, uložení a zapojení</t>
  </si>
  <si>
    <t>01.69</t>
  </si>
  <si>
    <t>Krabicová rozvodka  (zeď, sádrokarton) pr. 103mm vč. svorek, uložení a zapojení</t>
  </si>
  <si>
    <t>01.70</t>
  </si>
  <si>
    <t>Krabicová rozvodka  (zeď, sádrokarton) 150x150mm vč. svorek, uložení a zapojení</t>
  </si>
  <si>
    <t>01.71</t>
  </si>
  <si>
    <t>Krabicová rozvodka do vlhka IP44 + svorky s upevněním na stěnu nebo do žlabu, včetně zapojení</t>
  </si>
  <si>
    <t>01.72</t>
  </si>
  <si>
    <t>Krabice s ekvipotenciální svorkovnicí</t>
  </si>
  <si>
    <t>01.73</t>
  </si>
  <si>
    <t>Krabice pro napojení antistatické podlahy</t>
  </si>
  <si>
    <t>01.74</t>
  </si>
  <si>
    <t xml:space="preserve">Podružný připojovací pás </t>
  </si>
  <si>
    <t>01.75</t>
  </si>
  <si>
    <t xml:space="preserve">Hlavní připojovací pás </t>
  </si>
  <si>
    <t>Zásuvky, spínače</t>
  </si>
  <si>
    <t>01.76</t>
  </si>
  <si>
    <t>Spínač řaz.1, 250V, 10A, IP20, bílý, zapuštěný, kompletní</t>
  </si>
  <si>
    <t>01.77</t>
  </si>
  <si>
    <t>Spínač řaz.5, 250V, 10A, IP20, bílý, zapuštěný, kompletní</t>
  </si>
  <si>
    <t>01.78</t>
  </si>
  <si>
    <t>Spínač řaz.6, 250V, 10A, IP20, bílý, zapuštěný, kompletní</t>
  </si>
  <si>
    <t>01.79</t>
  </si>
  <si>
    <t>Spínač řaz.7, 250V, 10A, IP20, bílý, zapuštěný, kompletní</t>
  </si>
  <si>
    <t>01.80</t>
  </si>
  <si>
    <t>Spínač řaz.6+6, 250V, 10A, IP20, bílý, zapuštěný, kompletní</t>
  </si>
  <si>
    <t>01.81</t>
  </si>
  <si>
    <t>Spínač 10A 250V žaluziový, IP20, bílý, zapuštěný, kompletní</t>
  </si>
  <si>
    <t>01.82</t>
  </si>
  <si>
    <t>Spínač řaz.1, 250V, 10A, IP44, bílý, zapuštěný, kompletní</t>
  </si>
  <si>
    <t>01.83</t>
  </si>
  <si>
    <t>Spínač řaz.6, 250V, 10A, IP44, bílý, zapuštěný, kompletní</t>
  </si>
  <si>
    <t>01.84</t>
  </si>
  <si>
    <t>Spínač řaz.5, 250V, 10A, IP44, bílý, zapuštěný, kompletní</t>
  </si>
  <si>
    <t>01.85</t>
  </si>
  <si>
    <t>Spínač řaz.7, 250V, 10A, IP44, bílý, zapuštěný, kompletní</t>
  </si>
  <si>
    <t>01.86</t>
  </si>
  <si>
    <t>Spínač 10A 250V řaz. 1/0, IP44, bílý, zapuštěný, kompletní</t>
  </si>
  <si>
    <t>01.87</t>
  </si>
  <si>
    <t>SNÍMAČ POHYBU BÍLÝ IP44, redukce dosahu, 12m, spínání relé, 180st.</t>
  </si>
  <si>
    <t>01.88</t>
  </si>
  <si>
    <t>Spínač řaz.1, 250V, 10A, IP44, bílý, na povrch, kompletní</t>
  </si>
  <si>
    <t>01.89</t>
  </si>
  <si>
    <t>Spínač řaz.6, 250V, 10A, IP44, bílý, na povrch, kompletní</t>
  </si>
  <si>
    <t>01.90</t>
  </si>
  <si>
    <t>Zásuvka 1x 230V/16A IP20 kompletní, rámeček, vč. zapojení a montáže</t>
  </si>
  <si>
    <t>01.91</t>
  </si>
  <si>
    <t>Zásuvka 2x 230V/16A IP20 kompletní, rámeček, vč. zapojení a montáže</t>
  </si>
  <si>
    <t>01.92</t>
  </si>
  <si>
    <t>Zásuvka 1x 230V/16A IP20 kompletní, vč. zapojení a montáže, rudá</t>
  </si>
  <si>
    <t>01.93</t>
  </si>
  <si>
    <t>Zásuvka 1x 230V/16A IP20 kompletní, vč. zapojení a montáže + přep.ochr., rudá</t>
  </si>
  <si>
    <t>01.94</t>
  </si>
  <si>
    <t>Zásuvka 1x 230V/16A IP44 kompletní, rámeček, vč. zapojení a montáže</t>
  </si>
  <si>
    <t>01.95</t>
  </si>
  <si>
    <t>Zásuvka 1x 230V/16A IP44 kompletní, na povrch vč. zapojení a montáže</t>
  </si>
  <si>
    <t>01.96</t>
  </si>
  <si>
    <t>Zásuvka 1x 230V/16A IP44 kompletní, na povrch + přep.ochr. vč. zapojení a montáže</t>
  </si>
  <si>
    <t>01.97</t>
  </si>
  <si>
    <t xml:space="preserve">ZÁSUVKA 400V 16A IP67 </t>
  </si>
  <si>
    <t>01.98</t>
  </si>
  <si>
    <t>Spínač  1P, 230V, vačkový, 16A, IP54, bílý, nástěnný, kompletní</t>
  </si>
  <si>
    <t>01.99</t>
  </si>
  <si>
    <t>Spínač  3P, 230V, vačkový, 16A, IP54, bílý, nástěnný, kompletní</t>
  </si>
  <si>
    <t>01.100</t>
  </si>
  <si>
    <t>Spínač  3P, 230V, vačkový, 25A, IP54, bílý, nástěnný, kompletní</t>
  </si>
  <si>
    <t>01.101</t>
  </si>
  <si>
    <t>Spínač  3P, 230V, vačkový, 32A, IP54, bílý, nástěnný, kompletní</t>
  </si>
  <si>
    <t>01.102</t>
  </si>
  <si>
    <t>Spínač  3P, 230V, vačkový, 40A, IP54, bílý, nástěnný, kompletní</t>
  </si>
  <si>
    <t>01.103</t>
  </si>
  <si>
    <t>Spínač  3P, 230V, vačkový, 80A, IP54, bílý, nástěnný, kompletní</t>
  </si>
  <si>
    <t>01.104</t>
  </si>
  <si>
    <t>Tlačítko Total Stop - pod sklem</t>
  </si>
  <si>
    <t>01.105</t>
  </si>
  <si>
    <t>Hav. tlač. ovladač ve skříni IP54</t>
  </si>
  <si>
    <t>01.106</t>
  </si>
  <si>
    <t>Doběhové relé pod tlačítko pro VZT</t>
  </si>
  <si>
    <t>01.107</t>
  </si>
  <si>
    <t>Uzemňovací svorka vč. Cu pásku</t>
  </si>
  <si>
    <t>01.108</t>
  </si>
  <si>
    <t>Bezpečnostní zátka do zásuvky</t>
  </si>
  <si>
    <t>01.109</t>
  </si>
  <si>
    <t xml:space="preserve">Štítky na krabice, spínače a zásuvky </t>
  </si>
  <si>
    <t>01.110</t>
  </si>
  <si>
    <t>Protipožární ucpávky</t>
  </si>
  <si>
    <t>01.111</t>
  </si>
  <si>
    <t>Výkop 35/80cm kompl.</t>
  </si>
  <si>
    <t>01.112</t>
  </si>
  <si>
    <t>Pomocný instalační materiál</t>
  </si>
  <si>
    <t>01.113</t>
  </si>
  <si>
    <t>Průrazy zdivem</t>
  </si>
  <si>
    <t>01.114</t>
  </si>
  <si>
    <t>Drážky, zapravení</t>
  </si>
  <si>
    <t>01.115</t>
  </si>
  <si>
    <t>Uvedení do provozu jako celek</t>
  </si>
  <si>
    <t>01.116</t>
  </si>
  <si>
    <t>Zařizovací servis dle investora jako celek</t>
  </si>
  <si>
    <t>01.117</t>
  </si>
  <si>
    <t>Výchozí revizní zpráva jako celek</t>
  </si>
  <si>
    <t>01.118</t>
  </si>
  <si>
    <t>Koordinace s ostatními profesemi během stavby</t>
  </si>
  <si>
    <t>01.119</t>
  </si>
  <si>
    <t>Propojení podle požadavků VZT</t>
  </si>
  <si>
    <t>01.120</t>
  </si>
  <si>
    <t>Úpravy v kotelně podle požadavků ÚT</t>
  </si>
  <si>
    <t>01.121</t>
  </si>
  <si>
    <t>Výstražné tabulky jako celek</t>
  </si>
  <si>
    <t>Hlídání a signalizace poruchy zdroje tepla (vč.montáže a kalibrace)</t>
  </si>
  <si>
    <t>01.122</t>
  </si>
  <si>
    <t>Ústředna hlídání úniku plynu</t>
  </si>
  <si>
    <t>01.123</t>
  </si>
  <si>
    <t>Detektor výbušného plynu</t>
  </si>
  <si>
    <t>01.124</t>
  </si>
  <si>
    <t>Detektor CO</t>
  </si>
  <si>
    <t>01.125</t>
  </si>
  <si>
    <t>Reg. tlaku vlnovcový, 400kPA, vč. převlečné matice</t>
  </si>
  <si>
    <t>01.126</t>
  </si>
  <si>
    <t>Reg. teploty kapil. , l=1,6m, 70...140°C</t>
  </si>
  <si>
    <t>01.127</t>
  </si>
  <si>
    <t>Snímač zaplavení</t>
  </si>
  <si>
    <t>01.128</t>
  </si>
  <si>
    <t>Reg. teploty prostor. , 0...40°C</t>
  </si>
  <si>
    <t>01.129</t>
  </si>
  <si>
    <t>01.130</t>
  </si>
  <si>
    <t>Čidlo teploty venkovní</t>
  </si>
  <si>
    <t>01.131</t>
  </si>
  <si>
    <t>Čidlo teploty příložné</t>
  </si>
  <si>
    <t>01.132</t>
  </si>
  <si>
    <t>Snímač teploty kapilárový 220mm + jímka</t>
  </si>
  <si>
    <t>01.133</t>
  </si>
  <si>
    <t>Snímač teploty kapilárový 100mm + jímka</t>
  </si>
  <si>
    <t>Bleskosvod a uzemnění</t>
  </si>
  <si>
    <t>01.134</t>
  </si>
  <si>
    <t xml:space="preserve">Zemnící pásek FeZn 30/4mm vč. upevnění </t>
  </si>
  <si>
    <t>01.135</t>
  </si>
  <si>
    <t>Zemnící drát AlMgSi průměr 8 vč. upevnění</t>
  </si>
  <si>
    <t>01.136</t>
  </si>
  <si>
    <t>Zemnící drát FeZn průměr 10 vč. upevnění nebo provaření prutů</t>
  </si>
  <si>
    <t>01.137</t>
  </si>
  <si>
    <t>Podpěry vedení - PV21</t>
  </si>
  <si>
    <t>01.138</t>
  </si>
  <si>
    <t>Podpěry vedení PV01</t>
  </si>
  <si>
    <t>01.139</t>
  </si>
  <si>
    <t>Svorky hromosvodné SK-křížová</t>
  </si>
  <si>
    <t>01.140</t>
  </si>
  <si>
    <t>Svorky hromosvodné SS-spojovací</t>
  </si>
  <si>
    <t>01.141</t>
  </si>
  <si>
    <t>Svorky hromosvodné SO-okapová</t>
  </si>
  <si>
    <t>01.142</t>
  </si>
  <si>
    <t>Svorky hromosvodné SP1-pro kovové části</t>
  </si>
  <si>
    <t>01.143</t>
  </si>
  <si>
    <t>Svorky hromosvodné SZ</t>
  </si>
  <si>
    <t>01.144</t>
  </si>
  <si>
    <t>Svorky hromosvodné ST</t>
  </si>
  <si>
    <t>01.145</t>
  </si>
  <si>
    <t>Svorky hromosvodné Sua</t>
  </si>
  <si>
    <t>01.146</t>
  </si>
  <si>
    <t>Zalévací hmota</t>
  </si>
  <si>
    <t>01.147</t>
  </si>
  <si>
    <t>Sváření pásku/svorky</t>
  </si>
  <si>
    <t>01.148</t>
  </si>
  <si>
    <t>Jímací tyč 1,5m vč. Ukotvení a svorek</t>
  </si>
  <si>
    <t>01.149</t>
  </si>
  <si>
    <t>Jímací tyč 2,0m vč. Ukotvení a svorek</t>
  </si>
  <si>
    <t>01.150</t>
  </si>
  <si>
    <t>Označovací štítek</t>
  </si>
  <si>
    <t>01.151</t>
  </si>
  <si>
    <t>Trubky ohebné netříštivé PVC to 36 vč. uložení</t>
  </si>
  <si>
    <t>01.152</t>
  </si>
  <si>
    <t>Krabicová rozvodka do zateplení pr.150mm vč. uložení a zapojení</t>
  </si>
  <si>
    <t>01.153</t>
  </si>
  <si>
    <t>Odkapná manžeta</t>
  </si>
  <si>
    <t>01.154</t>
  </si>
  <si>
    <t>Ochranný úhelník + 2x držák</t>
  </si>
  <si>
    <t>01.155</t>
  </si>
  <si>
    <t>Zemnící tyč 2,0m vč. svorky a výkopu</t>
  </si>
  <si>
    <t>01.156</t>
  </si>
  <si>
    <t>Prostup atikou vč. utěsnění</t>
  </si>
  <si>
    <t>01.157</t>
  </si>
  <si>
    <t>Revizní zpráva hromosvodů</t>
  </si>
  <si>
    <t>J.CENA</t>
  </si>
  <si>
    <t>Elektronická kontrola vstupu - dodávka + montáž</t>
  </si>
  <si>
    <t>Přístupový systém</t>
  </si>
  <si>
    <t>Komponenty</t>
  </si>
  <si>
    <t xml:space="preserve">Přístupový kontrolér ACi 1 </t>
  </si>
  <si>
    <t>Externí snímač na otisk prstů</t>
  </si>
  <si>
    <t>Samozamykací zámek, 12V-24VDC, fail safe - funkce EPS(panik), pravolevý EL 460, tř. 3</t>
  </si>
  <si>
    <t>Dveřní kování pro zámky</t>
  </si>
  <si>
    <t>Záložní zdroj 12V DC/2,5A, včetně Aku 7Ah, plechový box.</t>
  </si>
  <si>
    <t>Stravovací systém</t>
  </si>
  <si>
    <t>Výdejní terminál se čtečkou a dvoubarevným displejem,  v110, š110, h63 mm</t>
  </si>
  <si>
    <t>Objednávací terminál s displejem, identifikace bezkontaktním čipem</t>
  </si>
  <si>
    <t>Napájecí zdroj do systému stravné</t>
  </si>
  <si>
    <t>Bezkontaktní čipy VIS</t>
  </si>
  <si>
    <t>Kompletní SW vybavení strava do 1000 strávníků</t>
  </si>
  <si>
    <t>UTP kabel kat.6</t>
  </si>
  <si>
    <t>JYTY 2x1</t>
  </si>
  <si>
    <t>Kabelové trasy</t>
  </si>
  <si>
    <t>Trubka 2323 PVC pod omítkou vč. zapravení</t>
  </si>
  <si>
    <t>Příchytka pro tr.23,36,48</t>
  </si>
  <si>
    <t>Pancéřová hadice z nerezové pásky, průměr 8/10 délka 1m</t>
  </si>
  <si>
    <t>Krabice pr.  68 vč. víčka</t>
  </si>
  <si>
    <t>Krabice 132x132x72 vč. víčka</t>
  </si>
  <si>
    <t>Osazení hmoždinky 8 mm  včetně vrutu</t>
  </si>
  <si>
    <t>Krimpovací konektor RJ 45 kat6</t>
  </si>
  <si>
    <t>Průraz stěnou 30cm</t>
  </si>
  <si>
    <t>Průraz stěnou 60cm</t>
  </si>
  <si>
    <t>Drobný elektroinstalační materiál, nespecifikována montáž</t>
  </si>
  <si>
    <t>Oživení a programování přístupového systému</t>
  </si>
  <si>
    <t>Oživení a programování stravovacího systému</t>
  </si>
  <si>
    <t xml:space="preserve">Školení uživatele </t>
  </si>
  <si>
    <t>Revize systému</t>
  </si>
  <si>
    <t>Protipožární ochrana např. tmel Intumex MW  (komplet)</t>
  </si>
  <si>
    <t>Elektronická zabezpečovací signalizace - dodávka + montáž</t>
  </si>
  <si>
    <t>Ústř.  192 smyček.,8 podsystémů, plechový box+trafo 75W k EZS</t>
  </si>
  <si>
    <t xml:space="preserve"> </t>
  </si>
  <si>
    <t xml:space="preserve">LCD CZ, klávesnice LCD </t>
  </si>
  <si>
    <t>Expandér ZX8, 8 smyček na sběrnici + BOX včetně tampru</t>
  </si>
  <si>
    <t>Bílý povrchový/závrtný mag. kontakt, 45x15x16,5mm</t>
  </si>
  <si>
    <t>Pasivní infra. Detektor PIR s vysokou odolností proti VF rušení</t>
  </si>
  <si>
    <t>Opticko-kouřový hlásič , samoresetovací</t>
  </si>
  <si>
    <t>Teplotní hlásič , samoresetovací</t>
  </si>
  <si>
    <t>GSM modul vč. SIM karty O2</t>
  </si>
  <si>
    <t xml:space="preserve">Zdroj posilový systémový,  plechový kryt pro Aku </t>
  </si>
  <si>
    <t>Aku kapacita 7 Ah, nominální napětí 12 Vss</t>
  </si>
  <si>
    <t>Aku kapacita 32 Ah, nominální napětí 12 Vss</t>
  </si>
  <si>
    <t>UTP KAT 5E</t>
  </si>
  <si>
    <t xml:space="preserve">Kabel 3x2x0,5 dle dodavatele </t>
  </si>
  <si>
    <t>CYKY 2x1,5</t>
  </si>
  <si>
    <t>Plastová propojovací krabice šroubovací svorky, počet svorek 5+1</t>
  </si>
  <si>
    <t>Trubka 2348 PVC pod omítkou vč. zapravení</t>
  </si>
  <si>
    <t>Příchytka OBO pro tr.23,36,48</t>
  </si>
  <si>
    <t>Krabice pr. 68 vč. Víčka</t>
  </si>
  <si>
    <t>Programování, funkční zkouška systému</t>
  </si>
  <si>
    <t>Výchozí revize ústředny EZS</t>
  </si>
  <si>
    <t>kus.</t>
  </si>
  <si>
    <t>Koordinace prací s dalšími profesemi</t>
  </si>
  <si>
    <t>Školení uživatelů EZS</t>
  </si>
  <si>
    <t>Provozní kniha EZS</t>
  </si>
  <si>
    <t>Strukturovaná kabeláž - dodávka + montáž</t>
  </si>
  <si>
    <t>Datový rozvaděč 19" 42U 600x800</t>
  </si>
  <si>
    <t>19" Ventilační jednotka s termostatem</t>
  </si>
  <si>
    <t>19" Patch panel 24 port neosazený 1U</t>
  </si>
  <si>
    <t>Modul MINI -JACK RJ45 kat.6 do p.p.</t>
  </si>
  <si>
    <t>Optický panel 12xSC včetně 12xpigtail, 12x adaptér, kazeta + hřebínek (dle VIVO Connection)</t>
  </si>
  <si>
    <t>19" Vyvazovací panel 2U</t>
  </si>
  <si>
    <t>Police 19"  350mm</t>
  </si>
  <si>
    <t>Rozvodný panel 19",  5x 230V/50Hz s předpěť. ochranou</t>
  </si>
  <si>
    <t>Ethernet Switch 19", 48 x RJ-45 GigE, 4x SFP, Management, 110V AC-230V AC</t>
  </si>
  <si>
    <t>Modul SFP do switche, SM provedení</t>
  </si>
  <si>
    <t>UPS RACK, On-line 3000VA, Ethernet dohled</t>
  </si>
  <si>
    <t>Stropní držák pro projektory, výsuvný 60-102cm, náklon 30°, max. 15kg</t>
  </si>
  <si>
    <t>Optický kabel SM, OM2, 6x 50/125, gel, vnější provedení</t>
  </si>
  <si>
    <t>Optický patchcord SC/LC 2m</t>
  </si>
  <si>
    <t>UTP Patch Cords RJ45/RJ 45 1m kat 6</t>
  </si>
  <si>
    <t>UTP Patch Cords RJ45/RJ 45 2m kat 6</t>
  </si>
  <si>
    <t>Datová zásuvka 2x RJ 45cat.6 pod omítku</t>
  </si>
  <si>
    <t>Datová zásuvka 2x RJ 45cat.6 na omítku</t>
  </si>
  <si>
    <t>Drátěný kabelový žlab, 100x50mm, včetně spojovacího materiálu a konzol</t>
  </si>
  <si>
    <t>Lišta vkládací LV 40/15 včetně tvarovek</t>
  </si>
  <si>
    <t>Krabice pr. 68 vč. víčka</t>
  </si>
  <si>
    <t>Koordinace se silnoproudem</t>
  </si>
  <si>
    <t>Koordinace ostatní profese</t>
  </si>
  <si>
    <t>Značení modulů RJ</t>
  </si>
  <si>
    <t>Měření segmentů UTP, FTP kat.6</t>
  </si>
  <si>
    <t>Optický svár</t>
  </si>
  <si>
    <t>Měření reflektometrem</t>
  </si>
  <si>
    <t>Demontáž a montáž stávajících rozvodů</t>
  </si>
  <si>
    <t>Signalizace imobilní - dodávka + montáž</t>
  </si>
  <si>
    <t>Přivolávací systém - WC imobilní</t>
  </si>
  <si>
    <t>LED signalizace s akustickou sirénou 12V DC</t>
  </si>
  <si>
    <t>Montážní krabice pod omítku</t>
  </si>
  <si>
    <t xml:space="preserve">Napájecí zdroj 230V/12V/1A, DIN modul </t>
  </si>
  <si>
    <t>Spínací tlačítko</t>
  </si>
  <si>
    <t>Jistič 6A/1/B</t>
  </si>
  <si>
    <t>Kabel UTP CAT 5E</t>
  </si>
  <si>
    <t>Funkční zkouška systému</t>
  </si>
  <si>
    <t>Elektrický zvonek - dodávka + montáž</t>
  </si>
  <si>
    <t>Hlavní hodiny, výstup na podr. Hodiny a zvonění 75Vstř.</t>
  </si>
  <si>
    <t>Anténa DCF signálu</t>
  </si>
  <si>
    <t>Školní zvonek, 75V stř., klasický elektromechanický</t>
  </si>
  <si>
    <t>Podružné hodiny oboustranné 400mm</t>
  </si>
  <si>
    <t>Silnoproud a Slaboproud</t>
  </si>
  <si>
    <t>Celkem Silnoproud a Slaboproud</t>
  </si>
  <si>
    <t>Popis</t>
  </si>
  <si>
    <t>REKAPITULACE NÁKLADŮ</t>
  </si>
  <si>
    <t>DPH 21%</t>
  </si>
  <si>
    <t>Cena bez DPH</t>
  </si>
  <si>
    <t>Cena s DPH</t>
  </si>
  <si>
    <t xml:space="preserve">STRAVOVÁNÍ BUČOVICE </t>
  </si>
  <si>
    <t>Přístavba+zpevněné plochy+sadové úpravy</t>
  </si>
  <si>
    <t>SO 01,03,04</t>
  </si>
  <si>
    <t>SO 02</t>
  </si>
  <si>
    <t>Rekonstrukce stávajícího objektu</t>
  </si>
  <si>
    <t>Objekt</t>
  </si>
  <si>
    <t>Vzduchotechnika</t>
  </si>
  <si>
    <t>PŘÍSTAVBA A REKONSTRUKCE</t>
  </si>
  <si>
    <t>CELKEM NÁKLADY</t>
  </si>
  <si>
    <t>SO 01,02,03,04</t>
  </si>
  <si>
    <t>1+2+2+2</t>
  </si>
  <si>
    <t>1+2+4</t>
  </si>
  <si>
    <t>41a</t>
  </si>
  <si>
    <t>4*1</t>
  </si>
  <si>
    <t>4+4+1</t>
  </si>
  <si>
    <t>46a</t>
  </si>
  <si>
    <t>317168114R00</t>
  </si>
  <si>
    <t>Zař./Poz.</t>
  </si>
  <si>
    <t>Platí OD</t>
  </si>
  <si>
    <t>Platí DO</t>
  </si>
  <si>
    <t>Ceník</t>
  </si>
  <si>
    <t>Počet</t>
  </si>
  <si>
    <t>Dodávka jedn.</t>
  </si>
  <si>
    <t>Montáž jedn.</t>
  </si>
  <si>
    <t>Váha jedn.</t>
  </si>
  <si>
    <t>Dodavatel</t>
  </si>
  <si>
    <t>Zař.č.1-Větrání kuchyně</t>
  </si>
  <si>
    <t>1.001</t>
  </si>
  <si>
    <t>M-24</t>
  </si>
  <si>
    <t>Větrací ležatá rekuperační jedn. V=9930/9930m3/h, pext=259/245Pa</t>
  </si>
  <si>
    <t>1.001a</t>
  </si>
  <si>
    <t>Autonomní regulační systém k větrací rekuperační jednotce</t>
  </si>
  <si>
    <t>1.001b</t>
  </si>
  <si>
    <t xml:space="preserve">Příslušenství k větr.j. </t>
  </si>
  <si>
    <t>1.001c</t>
  </si>
  <si>
    <t>Kabeláž, montáž a uvedení do pro vozu systému autonomní regulace</t>
  </si>
  <si>
    <t>1.002</t>
  </si>
  <si>
    <t>Požární klapka   těsná .01 800 x 500 ovl.ruční</t>
  </si>
  <si>
    <t>1.003</t>
  </si>
  <si>
    <t>Tlumič hluku buňkový   200x500x2000</t>
  </si>
  <si>
    <t>1.004</t>
  </si>
  <si>
    <t>Tlumič hluku buňkový  200x500x2000</t>
  </si>
  <si>
    <t>1.005</t>
  </si>
  <si>
    <t xml:space="preserve">Neobsazeno </t>
  </si>
  <si>
    <t>1.006</t>
  </si>
  <si>
    <t>Digestoř kuchyň.  2250x 1250 s hrdly prům.280mm+5 tuk.filtry</t>
  </si>
  <si>
    <t>1.007</t>
  </si>
  <si>
    <t>Digestoř kuchyň. 1750x 1250 s hrdly prům.280mm+3 tuk.filtry</t>
  </si>
  <si>
    <t>1.008</t>
  </si>
  <si>
    <t>Klapka jednol.ovl.servo-  250  /LM 230-S-4Nm  bez přírub</t>
  </si>
  <si>
    <t>1.009</t>
  </si>
  <si>
    <t>Klapka jednol.ovl.servo- 280  /LM 230-S-4Nm  bez přírub</t>
  </si>
  <si>
    <t>1.010</t>
  </si>
  <si>
    <t xml:space="preserve">Protidešťová žaluzie  630 x1000  </t>
  </si>
  <si>
    <t>1.011</t>
  </si>
  <si>
    <t>Samočinná klapka    630 x 800</t>
  </si>
  <si>
    <t>1.012</t>
  </si>
  <si>
    <t>1.013</t>
  </si>
  <si>
    <t>Vyústka 200 x 100   -2.0 přívod</t>
  </si>
  <si>
    <t>1.013a</t>
  </si>
  <si>
    <t xml:space="preserve">regulace R1 200 x 100 </t>
  </si>
  <si>
    <t>1.014</t>
  </si>
  <si>
    <t>Vyústka 560 x 280 -2.0 přívod</t>
  </si>
  <si>
    <t>1.014a</t>
  </si>
  <si>
    <t xml:space="preserve">regulace R2 560 x 280 </t>
  </si>
  <si>
    <t>1.015</t>
  </si>
  <si>
    <t>Talíř.vent.plast.odvod  100</t>
  </si>
  <si>
    <t>1.016</t>
  </si>
  <si>
    <t>Talíř.vent.plast.odvod  160</t>
  </si>
  <si>
    <t>1.017</t>
  </si>
  <si>
    <t>Talíř.vent.plast.odvod 200</t>
  </si>
  <si>
    <t>1.018</t>
  </si>
  <si>
    <t>1.019</t>
  </si>
  <si>
    <t>Kruhové vinuté potrubí do prům.100 mm/ 60% tvar. sk.I pozink, tř.t. I,</t>
  </si>
  <si>
    <t>1.020</t>
  </si>
  <si>
    <t>Kruhové vinuté potrubí  do prům.125 mm/ 50% tvar. sk.I pozink, tř.t. I,</t>
  </si>
  <si>
    <t>1.021</t>
  </si>
  <si>
    <t>Kruhové vinuté potrubí  do prům.160 mm/ 50% tvar. sk.I pozink, tř.t. I,</t>
  </si>
  <si>
    <t>1.022</t>
  </si>
  <si>
    <t>Kruhové vinuté potrubí  do prům.200 mm/ 30% tvar. sk.I pozink, tř.t. I,</t>
  </si>
  <si>
    <t>1.023</t>
  </si>
  <si>
    <t>Kruhové vinuté potrubí  do prům.250 mm/ 60% tvar. sk.I pozink, tř.t. I,</t>
  </si>
  <si>
    <t>1.024</t>
  </si>
  <si>
    <t>Kruhové vinuté potrubí  do prům.280 mm/ 60% tvar. sk.I pozink, tř.t. I,</t>
  </si>
  <si>
    <t>1.025</t>
  </si>
  <si>
    <t>Ohebná hadice   102    1m</t>
  </si>
  <si>
    <t>1.026</t>
  </si>
  <si>
    <t>Potrubí čtyřhr. sk.I hygienické tř. těsnosti III - rovné</t>
  </si>
  <si>
    <t>1.026a</t>
  </si>
  <si>
    <t>Potrubí čtyřhr. sk.I hygienické tř. těsnosti III - tvarovky</t>
  </si>
  <si>
    <t>1.027</t>
  </si>
  <si>
    <t>Požární izolace, odolnost 45 min. AL povrch 0.8mm</t>
  </si>
  <si>
    <t>1.028</t>
  </si>
  <si>
    <t>Deska z minerální vlny s AL polep tl. 4 cm</t>
  </si>
  <si>
    <t>1.029</t>
  </si>
  <si>
    <t>Deska z minerální vlny s obalem AL pl.tl. 4 cm</t>
  </si>
  <si>
    <t>1.030</t>
  </si>
  <si>
    <t>Objímka 100 s gumou</t>
  </si>
  <si>
    <t>1.031</t>
  </si>
  <si>
    <t>Objímka 125 s gumou</t>
  </si>
  <si>
    <t>1.032</t>
  </si>
  <si>
    <t>Objímka 160 s gumou</t>
  </si>
  <si>
    <t>1.033</t>
  </si>
  <si>
    <t>Objímka 200 s gumou</t>
  </si>
  <si>
    <t>1.034</t>
  </si>
  <si>
    <t>Objímka 250 s gumou</t>
  </si>
  <si>
    <t>1.035</t>
  </si>
  <si>
    <t>Objímka 280 s gumou</t>
  </si>
  <si>
    <t>1.036</t>
  </si>
  <si>
    <t xml:space="preserve">Upevňovací a těsnící materiál </t>
  </si>
  <si>
    <t>1.037</t>
  </si>
  <si>
    <t>Těsnící pásek za studena   15bm/role</t>
  </si>
  <si>
    <t>1.038</t>
  </si>
  <si>
    <t>Spojovací mater.šroub pozink M 10x20  /ČSN 021103.25/</t>
  </si>
  <si>
    <t>1.039</t>
  </si>
  <si>
    <t>Závitová tyč 2m M 10</t>
  </si>
  <si>
    <t>1.040</t>
  </si>
  <si>
    <t>Pružná podložka tl.1cm pod větr. jednotku</t>
  </si>
  <si>
    <t>1.041</t>
  </si>
  <si>
    <t>Kotva   M10/40</t>
  </si>
  <si>
    <t>1.042</t>
  </si>
  <si>
    <t>Pomocný a montážní materiál (ocel.konstrukce, výložníky, rám)</t>
  </si>
  <si>
    <t>Zař.č.2-Větrání jídelny</t>
  </si>
  <si>
    <t>2.001</t>
  </si>
  <si>
    <t>2.001a</t>
  </si>
  <si>
    <t>2.001b</t>
  </si>
  <si>
    <t>2.001C</t>
  </si>
  <si>
    <t>2.002</t>
  </si>
  <si>
    <t>Požární klapka  těsná .01 500 x 315 ovl.ruční</t>
  </si>
  <si>
    <t>2.003</t>
  </si>
  <si>
    <t>Tlumič hluku buňkový  100x500x2000</t>
  </si>
  <si>
    <t>2.004</t>
  </si>
  <si>
    <t>Tlumič hluku buňkový  100x500x1000</t>
  </si>
  <si>
    <t>2.005</t>
  </si>
  <si>
    <t>2.006</t>
  </si>
  <si>
    <t>Vyústka 560 x 280  - přívod</t>
  </si>
  <si>
    <t>2.006a</t>
  </si>
  <si>
    <t xml:space="preserve">regulace  560 x 280 </t>
  </si>
  <si>
    <t>2.007</t>
  </si>
  <si>
    <t>Vyústka 560 x 280  -  odvod</t>
  </si>
  <si>
    <t>2.007a</t>
  </si>
  <si>
    <t xml:space="preserve">regulace   560 x 280 </t>
  </si>
  <si>
    <t>2.008</t>
  </si>
  <si>
    <t>2.009a</t>
  </si>
  <si>
    <t>2.010</t>
  </si>
  <si>
    <t>2.011</t>
  </si>
  <si>
    <t>Deska z minerální vlny s AL polep  AL tl. 4 cm</t>
  </si>
  <si>
    <t>2.012</t>
  </si>
  <si>
    <t>2.013</t>
  </si>
  <si>
    <t>Těsnící pásek za studena    15bm/role</t>
  </si>
  <si>
    <t>2.014</t>
  </si>
  <si>
    <t>2.015</t>
  </si>
  <si>
    <t>2.016</t>
  </si>
  <si>
    <t>2.017</t>
  </si>
  <si>
    <t>Kotva  M10/40</t>
  </si>
  <si>
    <t>2.018</t>
  </si>
  <si>
    <t>Zař.č.3-Větrání sociálek</t>
  </si>
  <si>
    <t>3.001</t>
  </si>
  <si>
    <t>Ventilátor diagon.do kruh.potr. vel.350/125-dvouotáčkový</t>
  </si>
  <si>
    <t>3.001a</t>
  </si>
  <si>
    <t>Zpětná klapka ve. 125</t>
  </si>
  <si>
    <t>3.002</t>
  </si>
  <si>
    <t>Klapka žaluz. vel.125</t>
  </si>
  <si>
    <t>3.003</t>
  </si>
  <si>
    <t>Vyústka pro kruh.potr.   325 x  75-odvod</t>
  </si>
  <si>
    <t>3.004</t>
  </si>
  <si>
    <t>Talíř.vent.plast.odvod 100</t>
  </si>
  <si>
    <t>3.005</t>
  </si>
  <si>
    <t>Kruhové vinuté potrubí  do prům.100 mm/ 40% tvar. sk.I pozink, tř.t. I,</t>
  </si>
  <si>
    <t>3.006</t>
  </si>
  <si>
    <t>3.007</t>
  </si>
  <si>
    <t>Mřížka dveř. otvoru PT 445x82 bílá</t>
  </si>
  <si>
    <t>3.008</t>
  </si>
  <si>
    <t>3.009</t>
  </si>
  <si>
    <t>3.010</t>
  </si>
  <si>
    <t>3.011</t>
  </si>
  <si>
    <t>3.012</t>
  </si>
  <si>
    <t xml:space="preserve">Pomocný a montážní materiál </t>
  </si>
  <si>
    <t>3.039</t>
  </si>
  <si>
    <t>STRAVOVÁNÍ BUČOVICE_REKAPITULACE VZDUCHOTECHNIKY</t>
  </si>
  <si>
    <t>Zařízení</t>
  </si>
  <si>
    <t>Cena elementů a potrubí</t>
  </si>
  <si>
    <t>Montáž elementů a  potrubí</t>
  </si>
  <si>
    <t>Váha elementů</t>
  </si>
  <si>
    <t>Váha potrubí</t>
  </si>
  <si>
    <t>Váha celkem</t>
  </si>
  <si>
    <t>Celkem vzduchotechnika</t>
  </si>
  <si>
    <t>Celková rekapitulace</t>
  </si>
  <si>
    <t>Převod</t>
  </si>
  <si>
    <t>Náklady na dopravu</t>
  </si>
  <si>
    <t>Přesun strojů a zařízení</t>
  </si>
  <si>
    <t>Přesun potrubí</t>
  </si>
  <si>
    <t>Malý rozsah</t>
  </si>
  <si>
    <t>Komlexní vyzkoušení</t>
  </si>
  <si>
    <t>Zaregulování VZT</t>
  </si>
  <si>
    <t>Zaškolení obsluhy</t>
  </si>
  <si>
    <t>CELKEM:</t>
  </si>
  <si>
    <t>CELKEM ZAKÁZKA:</t>
  </si>
  <si>
    <t>212a</t>
  </si>
  <si>
    <t>O/16</t>
  </si>
  <si>
    <t>Okno vnitřní průhledové,plast,900/900,otevíravé,2-sklo,rám antracit,6-komor,vnitř. žaluzie,kování,doplňky,D+M</t>
  </si>
  <si>
    <t>přepad od retence:10*1</t>
  </si>
  <si>
    <t>Položkový soupis prací, dodávek a služeb</t>
  </si>
  <si>
    <t>Silnoproud a Slaboproud - soupis prací, dodávek a služeb</t>
  </si>
  <si>
    <t>STRAVOVÁNÍ BUČOVICE_Soupis prací, dodávek a služeb VZDUCHOTECHNIKY</t>
  </si>
  <si>
    <t>Lemování z ocel. popl plechu zdí,rš 270 mm, PVC RAL7016,příponky,kotvení,doplňky,detaily,D+M</t>
  </si>
  <si>
    <t>Lemování z ocel. popl plechu zdí,rš 270 mm, PVC,RAL7016,příponky,kotvení,doplňky,detaily,D+M</t>
  </si>
  <si>
    <t>327a</t>
  </si>
  <si>
    <t>OS/18</t>
  </si>
  <si>
    <t>Šikmá zvedací plšina do zatáčky 180st.,plně automatická,ovládání ve stanicích,bezp.prvky,pomocné sloupkykomaxit RAL7014,nerez trubky pojezdu,kotvení,doplňky,detaily,D+M</t>
  </si>
  <si>
    <t>Všechny objekty</t>
  </si>
  <si>
    <t>PLASTOVÁ NESAMONOSNÁ DVOUPLÁŠŤOVÁ RETENČNÍ NÁDRŽ S REGULOVANÝM ODTOKEM, ÚČINNÝ OBJEM 5,3 m³, REGULOVANÝ ODTOK 6,19 l/s ZAJIŠTĚN OTVOREM 47 mm PŘI ROZDÍLU VÝŠKY NÁTOKU A ODTOKU 1,75 m, VČETNĚ PODKLADNÍ DESKY A VYLITÍ PLÁŠTĚ BETONEM</t>
  </si>
  <si>
    <t>Zdravotechnika + IO 100 Areálová kanalizace a retenční nádrž</t>
  </si>
  <si>
    <t>Dveře vnitřní 800/1970,plné,hladké,oc.zárubeň+RAL, HPL,kování,mag.zámek,okop.plech,doplňky,D+M</t>
  </si>
  <si>
    <t>Dveře venk. 800/2400,prosklené,3-sklo, AL zárubeň+RAL,HPL,kování,el.zámek,doplňky,D+M</t>
  </si>
  <si>
    <t>Dveře vnitřní 900/2150,posuvné na stěnu,kolejnice, obl.zárubeň+RAL,HPL,kování,zámek,doplňky,D+M</t>
  </si>
  <si>
    <t>Vyčištění stáv. pozemku od spotřebičů a suti, naložení,odvoz, uložení na skládku</t>
  </si>
  <si>
    <t>LAPÁK TUKU PLASTOVÝ HRANATÝ, URČENÝ PRO UMÍSTĚNÍ DO TERÉNU, NEPOJÍŽDĚNÝ, VELIKOST 5, VČETNĚ POKLOPŮ</t>
  </si>
  <si>
    <t>Větrací ležatá rekuperační jedn. V=3360/3360m3/h, pext=255/263Pa</t>
  </si>
  <si>
    <t>-</t>
  </si>
  <si>
    <t>Dlažba keramická protiskluzná,vel. 60x60,tl.8mm, matná - specifikace viz.technická zpráva a skladby</t>
  </si>
  <si>
    <t>Montáž nádrže (lapák, retence)</t>
  </si>
  <si>
    <t>Dveře vnitřní 1300/1970,část bezp.sklo kruh.,hladké, oc.zárubeň+RAL,HPL,kování,mag.zámek,doplňky,D+M</t>
  </si>
  <si>
    <t>Dveře vnitřní 1300/1970,prosklené,část bezp.sklo kruh.,hladké, oc.zárubeň+RAL,HPL,kování,mag.zámek,doplňky,D+M</t>
  </si>
  <si>
    <t>Dveře venkovní 2725/2575+765,AL elox,3-sklo,rám, panik.kování,el.zámek,samozav.,detaily,doplňky,D+M</t>
  </si>
  <si>
    <t>Dveře vnitřní 800/1970,plné,hladké,oc.zárubeň+RAL, EI-45SmC2 DP1,kování,mag.zámek,doplňky,D+M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</si>
</sst>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\ &quot;Kč&quot;"/>
    <numFmt numFmtId="166" formatCode="0.0"/>
  </numFmts>
  <fonts count="4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sz val="10"/>
      <name val="Helv"/>
      <charset val="238"/>
    </font>
    <font>
      <b/>
      <sz val="10"/>
      <name val="Helv"/>
      <charset val="238"/>
    </font>
    <font>
      <sz val="8"/>
      <color indexed="17"/>
      <name val="Arial CE"/>
      <charset val="238"/>
    </font>
    <font>
      <sz val="10"/>
      <name val="Arial CE"/>
    </font>
    <font>
      <sz val="11"/>
      <name val="Arial CE"/>
    </font>
    <font>
      <b/>
      <i/>
      <sz val="11"/>
      <name val="Arial CE"/>
    </font>
    <font>
      <b/>
      <sz val="11"/>
      <name val="Arial CE"/>
    </font>
    <font>
      <sz val="8"/>
      <color indexed="9"/>
      <name val="Arial CE"/>
      <charset val="238"/>
    </font>
    <font>
      <b/>
      <sz val="9"/>
      <name val="Arial CE"/>
      <family val="2"/>
      <charset val="238"/>
    </font>
    <font>
      <i/>
      <sz val="9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i/>
      <sz val="10"/>
      <name val="Times New Roman CE"/>
      <charset val="238"/>
    </font>
    <font>
      <sz val="10"/>
      <name val="Arial"/>
      <family val="2"/>
      <charset val="238"/>
    </font>
    <font>
      <sz val="10"/>
      <name val="Times New Roman CE"/>
      <family val="1"/>
    </font>
    <font>
      <b/>
      <i/>
      <u/>
      <sz val="9"/>
      <name val="Arial CE"/>
      <family val="2"/>
      <charset val="238"/>
    </font>
    <font>
      <sz val="9"/>
      <color indexed="8"/>
      <name val="Arial"/>
      <family val="2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b/>
      <sz val="12"/>
      <name val="Times New Roman CE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2" fillId="0" borderId="0"/>
    <xf numFmtId="0" fontId="22" fillId="0" borderId="0"/>
  </cellStyleXfs>
  <cellXfs count="677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/>
    <xf numFmtId="0" fontId="8" fillId="2" borderId="0" xfId="0" applyFont="1" applyFill="1" applyBorder="1" applyAlignment="1"/>
    <xf numFmtId="0" fontId="8" fillId="2" borderId="2" xfId="0" applyFont="1" applyFill="1" applyBorder="1" applyAlignment="1"/>
    <xf numFmtId="0" fontId="0" fillId="2" borderId="1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2" borderId="6" xfId="0" applyNumberFormat="1" applyFont="1" applyFill="1" applyBorder="1" applyAlignment="1">
      <alignment horizontal="left" vertical="center"/>
    </xf>
    <xf numFmtId="0" fontId="8" fillId="2" borderId="6" xfId="0" applyFont="1" applyFill="1" applyBorder="1"/>
    <xf numFmtId="0" fontId="8" fillId="2" borderId="6" xfId="0" applyFont="1" applyFill="1" applyBorder="1" applyAlignment="1"/>
    <xf numFmtId="0" fontId="8" fillId="2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3" borderId="6" xfId="0" applyNumberFormat="1" applyFont="1" applyFill="1" applyBorder="1" applyAlignment="1" applyProtection="1">
      <alignment horizontal="right" vertical="center"/>
      <protection locked="0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2" borderId="27" xfId="0" applyNumberFormat="1" applyFont="1" applyFill="1" applyBorder="1" applyAlignment="1">
      <alignment vertical="center"/>
    </xf>
    <xf numFmtId="3" fontId="7" fillId="2" borderId="18" xfId="0" applyNumberFormat="1" applyFont="1" applyFill="1" applyBorder="1" applyAlignment="1">
      <alignment vertical="center"/>
    </xf>
    <xf numFmtId="3" fontId="7" fillId="2" borderId="18" xfId="0" applyNumberFormat="1" applyFont="1" applyFill="1" applyBorder="1" applyAlignment="1">
      <alignment vertical="center" wrapText="1"/>
    </xf>
    <xf numFmtId="3" fontId="7" fillId="2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2" borderId="28" xfId="0" applyNumberFormat="1" applyFont="1" applyFill="1" applyBorder="1" applyAlignment="1">
      <alignment horizontal="center" vertical="center" wrapText="1" shrinkToFit="1"/>
    </xf>
    <xf numFmtId="3" fontId="7" fillId="2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2" borderId="36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2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2" borderId="42" xfId="0" applyFill="1" applyBorder="1"/>
    <xf numFmtId="0" fontId="0" fillId="2" borderId="41" xfId="0" applyFill="1" applyBorder="1"/>
    <xf numFmtId="0" fontId="0" fillId="2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2" borderId="10" xfId="0" applyFill="1" applyBorder="1" applyAlignment="1">
      <alignment vertical="top"/>
    </xf>
    <xf numFmtId="0" fontId="16" fillId="0" borderId="26" xfId="0" applyNumberFormat="1" applyFont="1" applyBorder="1" applyAlignment="1">
      <alignment vertical="top"/>
    </xf>
    <xf numFmtId="0" fontId="0" fillId="2" borderId="10" xfId="0" applyNumberFormat="1" applyFill="1" applyBorder="1" applyAlignment="1">
      <alignment vertical="top"/>
    </xf>
    <xf numFmtId="4" fontId="16" fillId="0" borderId="33" xfId="0" applyNumberFormat="1" applyFont="1" applyBorder="1" applyAlignment="1">
      <alignment vertical="top" shrinkToFit="1"/>
    </xf>
    <xf numFmtId="4" fontId="0" fillId="2" borderId="38" xfId="0" applyNumberFormat="1" applyFill="1" applyBorder="1" applyAlignment="1">
      <alignment vertical="top" shrinkToFit="1"/>
    </xf>
    <xf numFmtId="0" fontId="0" fillId="2" borderId="49" xfId="0" applyFill="1" applyBorder="1"/>
    <xf numFmtId="0" fontId="0" fillId="2" borderId="51" xfId="0" applyFill="1" applyBorder="1" applyAlignment="1">
      <alignment vertical="top"/>
    </xf>
    <xf numFmtId="49" fontId="0" fillId="2" borderId="51" xfId="0" applyNumberFormat="1" applyFill="1" applyBorder="1" applyAlignment="1">
      <alignment vertical="top"/>
    </xf>
    <xf numFmtId="49" fontId="0" fillId="2" borderId="48" xfId="0" applyNumberFormat="1" applyFill="1" applyBorder="1" applyAlignment="1">
      <alignment vertical="top"/>
    </xf>
    <xf numFmtId="4" fontId="0" fillId="2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4" fontId="16" fillId="0" borderId="38" xfId="0" applyNumberFormat="1" applyFont="1" applyBorder="1" applyAlignment="1">
      <alignment vertical="top" shrinkToFit="1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vertical="top"/>
    </xf>
    <xf numFmtId="4" fontId="8" fillId="2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2" borderId="38" xfId="0" applyNumberFormat="1" applyFill="1" applyBorder="1" applyAlignment="1">
      <alignment horizontal="left" vertical="top" wrapText="1"/>
    </xf>
    <xf numFmtId="0" fontId="18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17" fillId="0" borderId="38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2" borderId="50" xfId="0" applyFill="1" applyBorder="1" applyAlignment="1">
      <alignment horizontal="center" wrapText="1"/>
    </xf>
    <xf numFmtId="0" fontId="0" fillId="2" borderId="48" xfId="0" applyFill="1" applyBorder="1" applyAlignment="1">
      <alignment horizontal="center" vertical="top"/>
    </xf>
    <xf numFmtId="0" fontId="16" fillId="0" borderId="33" xfId="0" applyFont="1" applyBorder="1" applyAlignment="1">
      <alignment horizontal="center" vertical="top" shrinkToFit="1"/>
    </xf>
    <xf numFmtId="0" fontId="0" fillId="2" borderId="38" xfId="0" applyFill="1" applyBorder="1" applyAlignment="1">
      <alignment horizontal="center" vertical="top" shrinkToFit="1"/>
    </xf>
    <xf numFmtId="0" fontId="16" fillId="0" borderId="38" xfId="0" applyFont="1" applyBorder="1" applyAlignment="1">
      <alignment horizontal="center" vertical="top" shrinkToFit="1"/>
    </xf>
    <xf numFmtId="0" fontId="0" fillId="2" borderId="42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52" xfId="0" applyFill="1" applyBorder="1" applyAlignment="1">
      <alignment horizontal="center" vertical="top"/>
    </xf>
    <xf numFmtId="0" fontId="16" fillId="0" borderId="34" xfId="0" applyFont="1" applyBorder="1" applyAlignment="1">
      <alignment horizontal="center" vertical="top" shrinkToFit="1"/>
    </xf>
    <xf numFmtId="0" fontId="17" fillId="0" borderId="34" xfId="0" applyNumberFormat="1" applyFont="1" applyBorder="1" applyAlignment="1">
      <alignment horizontal="center" vertical="top" wrapText="1" shrinkToFit="1"/>
    </xf>
    <xf numFmtId="0" fontId="0" fillId="2" borderId="37" xfId="0" applyFill="1" applyBorder="1" applyAlignment="1">
      <alignment horizontal="center" vertical="top" shrinkToFit="1"/>
    </xf>
    <xf numFmtId="0" fontId="18" fillId="0" borderId="34" xfId="0" applyNumberFormat="1" applyFont="1" applyBorder="1" applyAlignment="1">
      <alignment horizontal="center" vertical="top" wrapText="1" shrinkToFit="1"/>
    </xf>
    <xf numFmtId="0" fontId="17" fillId="0" borderId="37" xfId="0" applyNumberFormat="1" applyFont="1" applyBorder="1" applyAlignment="1">
      <alignment horizontal="center" vertical="top" wrapText="1" shrinkToFit="1"/>
    </xf>
    <xf numFmtId="0" fontId="8" fillId="2" borderId="12" xfId="0" applyFont="1" applyFill="1" applyBorder="1" applyAlignment="1">
      <alignment horizontal="center" vertical="top"/>
    </xf>
    <xf numFmtId="4" fontId="0" fillId="2" borderId="42" xfId="0" applyNumberFormat="1" applyFill="1" applyBorder="1"/>
    <xf numFmtId="4" fontId="0" fillId="2" borderId="35" xfId="0" applyNumberFormat="1" applyFill="1" applyBorder="1"/>
    <xf numFmtId="4" fontId="17" fillId="0" borderId="33" xfId="0" applyNumberFormat="1" applyFont="1" applyBorder="1" applyAlignment="1">
      <alignment vertical="top" wrapText="1" shrinkToFit="1"/>
    </xf>
    <xf numFmtId="4" fontId="18" fillId="0" borderId="33" xfId="0" applyNumberFormat="1" applyFont="1" applyBorder="1" applyAlignment="1">
      <alignment vertical="top" wrapText="1" shrinkToFit="1"/>
    </xf>
    <xf numFmtId="4" fontId="17" fillId="0" borderId="38" xfId="0" applyNumberFormat="1" applyFont="1" applyBorder="1" applyAlignment="1">
      <alignment vertical="top" wrapText="1" shrinkToFit="1"/>
    </xf>
    <xf numFmtId="4" fontId="0" fillId="0" borderId="0" xfId="0" applyNumberFormat="1" applyAlignment="1">
      <alignment vertical="top"/>
    </xf>
    <xf numFmtId="4" fontId="8" fillId="2" borderId="12" xfId="0" applyNumberFormat="1" applyFont="1" applyFill="1" applyBorder="1" applyAlignment="1">
      <alignment vertical="top"/>
    </xf>
    <xf numFmtId="0" fontId="0" fillId="0" borderId="43" xfId="0" applyFont="1" applyBorder="1" applyAlignment="1">
      <alignment vertical="top"/>
    </xf>
    <xf numFmtId="49" fontId="0" fillId="0" borderId="39" xfId="0" applyNumberFormat="1" applyBorder="1" applyAlignment="1">
      <alignment vertical="top"/>
    </xf>
    <xf numFmtId="0" fontId="0" fillId="0" borderId="44" xfId="0" applyFont="1" applyBorder="1" applyAlignment="1">
      <alignment vertical="top"/>
    </xf>
    <xf numFmtId="49" fontId="0" fillId="0" borderId="40" xfId="0" applyNumberFormat="1" applyBorder="1" applyAlignment="1">
      <alignment vertical="top"/>
    </xf>
    <xf numFmtId="0" fontId="0" fillId="2" borderId="45" xfId="0" applyFill="1" applyBorder="1" applyAlignment="1">
      <alignment vertical="top"/>
    </xf>
    <xf numFmtId="49" fontId="0" fillId="2" borderId="42" xfId="0" applyNumberFormat="1" applyFill="1" applyBorder="1" applyAlignment="1">
      <alignment vertical="top"/>
    </xf>
    <xf numFmtId="0" fontId="0" fillId="2" borderId="35" xfId="0" applyFill="1" applyBorder="1" applyAlignment="1">
      <alignment vertical="top"/>
    </xf>
    <xf numFmtId="49" fontId="0" fillId="2" borderId="35" xfId="0" applyNumberFormat="1" applyFill="1" applyBorder="1" applyAlignment="1">
      <alignment vertical="top"/>
    </xf>
    <xf numFmtId="49" fontId="6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9" fontId="8" fillId="2" borderId="6" xfId="0" applyNumberFormat="1" applyFont="1" applyFill="1" applyBorder="1" applyAlignment="1">
      <alignment horizontal="left" vertical="center"/>
    </xf>
    <xf numFmtId="0" fontId="16" fillId="0" borderId="0" xfId="0" applyFont="1"/>
    <xf numFmtId="4" fontId="16" fillId="0" borderId="33" xfId="0" applyNumberFormat="1" applyFont="1" applyBorder="1" applyAlignment="1">
      <alignment vertical="top" shrinkToFit="1"/>
    </xf>
    <xf numFmtId="4" fontId="0" fillId="2" borderId="38" xfId="0" applyNumberFormat="1" applyFill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4" fontId="7" fillId="0" borderId="33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/>
    <xf numFmtId="0" fontId="0" fillId="0" borderId="48" xfId="0" applyFont="1" applyBorder="1" applyAlignment="1">
      <alignment vertical="top"/>
    </xf>
    <xf numFmtId="49" fontId="0" fillId="0" borderId="42" xfId="0" applyNumberFormat="1" applyBorder="1" applyAlignment="1">
      <alignment vertical="top"/>
    </xf>
    <xf numFmtId="0" fontId="0" fillId="2" borderId="48" xfId="0" applyFill="1" applyBorder="1" applyAlignment="1">
      <alignment vertical="top"/>
    </xf>
    <xf numFmtId="0" fontId="0" fillId="2" borderId="52" xfId="0" applyFill="1" applyBorder="1"/>
    <xf numFmtId="0" fontId="0" fillId="2" borderId="50" xfId="0" applyFill="1" applyBorder="1" applyAlignment="1">
      <alignment vertical="top"/>
    </xf>
    <xf numFmtId="49" fontId="0" fillId="2" borderId="50" xfId="0" applyNumberFormat="1" applyFill="1" applyBorder="1" applyAlignment="1">
      <alignment vertical="top"/>
    </xf>
    <xf numFmtId="0" fontId="0" fillId="2" borderId="50" xfId="0" applyFill="1" applyBorder="1" applyAlignment="1">
      <alignment horizontal="center"/>
    </xf>
    <xf numFmtId="4" fontId="0" fillId="2" borderId="50" xfId="0" applyNumberFormat="1" applyFill="1" applyBorder="1"/>
    <xf numFmtId="0" fontId="0" fillId="2" borderId="50" xfId="0" applyFill="1" applyBorder="1"/>
    <xf numFmtId="0" fontId="8" fillId="2" borderId="51" xfId="0" applyFont="1" applyFill="1" applyBorder="1" applyAlignment="1">
      <alignment vertical="top"/>
    </xf>
    <xf numFmtId="49" fontId="8" fillId="2" borderId="42" xfId="0" applyNumberFormat="1" applyFont="1" applyFill="1" applyBorder="1" applyAlignment="1">
      <alignment vertical="top"/>
    </xf>
    <xf numFmtId="49" fontId="8" fillId="2" borderId="42" xfId="0" applyNumberFormat="1" applyFont="1" applyFill="1" applyBorder="1" applyAlignment="1">
      <alignment horizontal="left" vertical="top" wrapText="1"/>
    </xf>
    <xf numFmtId="0" fontId="8" fillId="2" borderId="42" xfId="0" applyFont="1" applyFill="1" applyBorder="1" applyAlignment="1">
      <alignment horizontal="center" vertical="top"/>
    </xf>
    <xf numFmtId="4" fontId="8" fillId="2" borderId="42" xfId="0" applyNumberFormat="1" applyFont="1" applyFill="1" applyBorder="1" applyAlignment="1">
      <alignment vertical="top"/>
    </xf>
    <xf numFmtId="0" fontId="8" fillId="2" borderId="42" xfId="0" applyFont="1" applyFill="1" applyBorder="1" applyAlignment="1">
      <alignment vertical="top"/>
    </xf>
    <xf numFmtId="4" fontId="8" fillId="2" borderId="52" xfId="0" applyNumberFormat="1" applyFont="1" applyFill="1" applyBorder="1" applyAlignment="1">
      <alignment vertical="top"/>
    </xf>
    <xf numFmtId="0" fontId="0" fillId="0" borderId="42" xfId="0" applyBorder="1" applyAlignment="1">
      <alignment horizontal="left" vertical="center"/>
    </xf>
    <xf numFmtId="0" fontId="0" fillId="0" borderId="42" xfId="0" applyBorder="1"/>
    <xf numFmtId="0" fontId="8" fillId="0" borderId="42" xfId="0" applyFont="1" applyBorder="1" applyAlignment="1">
      <alignment horizontal="left" vertical="center"/>
    </xf>
    <xf numFmtId="0" fontId="8" fillId="0" borderId="42" xfId="0" applyFont="1" applyBorder="1"/>
    <xf numFmtId="1" fontId="8" fillId="0" borderId="42" xfId="0" applyNumberFormat="1" applyFont="1" applyBorder="1" applyAlignment="1">
      <alignment horizontal="right" vertical="center"/>
    </xf>
    <xf numFmtId="0" fontId="0" fillId="0" borderId="42" xfId="0" applyBorder="1" applyAlignment="1">
      <alignment horizontal="left" vertical="center" indent="1"/>
    </xf>
    <xf numFmtId="0" fontId="8" fillId="0" borderId="42" xfId="0" applyFont="1" applyBorder="1" applyAlignment="1">
      <alignment vertical="center"/>
    </xf>
    <xf numFmtId="1" fontId="8" fillId="0" borderId="51" xfId="0" applyNumberFormat="1" applyFont="1" applyBorder="1" applyAlignment="1">
      <alignment horizontal="right" vertical="center"/>
    </xf>
    <xf numFmtId="3" fontId="7" fillId="2" borderId="36" xfId="0" applyNumberFormat="1" applyFont="1" applyFill="1" applyBorder="1" applyAlignment="1">
      <alignment vertical="center"/>
    </xf>
    <xf numFmtId="3" fontId="10" fillId="2" borderId="50" xfId="0" applyNumberFormat="1" applyFont="1" applyFill="1" applyBorder="1" applyAlignment="1">
      <alignment horizontal="center" vertical="center" wrapText="1" shrinkToFit="1"/>
    </xf>
    <xf numFmtId="3" fontId="7" fillId="2" borderId="50" xfId="0" applyNumberFormat="1" applyFont="1" applyFill="1" applyBorder="1" applyAlignment="1">
      <alignment horizontal="center" vertical="center" wrapText="1" shrinkToFit="1"/>
    </xf>
    <xf numFmtId="3" fontId="7" fillId="2" borderId="50" xfId="0" applyNumberFormat="1" applyFont="1" applyFill="1" applyBorder="1" applyAlignment="1">
      <alignment horizontal="center" vertical="center" wrapText="1"/>
    </xf>
    <xf numFmtId="3" fontId="0" fillId="0" borderId="51" xfId="0" applyNumberFormat="1" applyBorder="1" applyAlignment="1"/>
    <xf numFmtId="3" fontId="3" fillId="0" borderId="48" xfId="0" applyNumberFormat="1" applyFont="1" applyBorder="1" applyAlignment="1">
      <alignment horizontal="right" wrapText="1" shrinkToFit="1"/>
    </xf>
    <xf numFmtId="3" fontId="3" fillId="0" borderId="48" xfId="0" applyNumberFormat="1" applyFont="1" applyBorder="1" applyAlignment="1">
      <alignment horizontal="right" shrinkToFit="1"/>
    </xf>
    <xf numFmtId="3" fontId="0" fillId="0" borderId="48" xfId="0" applyNumberFormat="1" applyBorder="1" applyAlignment="1">
      <alignment shrinkToFit="1"/>
    </xf>
    <xf numFmtId="3" fontId="0" fillId="0" borderId="48" xfId="0" applyNumberFormat="1" applyBorder="1" applyAlignment="1"/>
    <xf numFmtId="3" fontId="0" fillId="4" borderId="38" xfId="0" applyNumberFormat="1" applyFill="1" applyBorder="1" applyAlignment="1">
      <alignment wrapText="1" shrinkToFit="1"/>
    </xf>
    <xf numFmtId="3" fontId="0" fillId="4" borderId="38" xfId="0" applyNumberFormat="1" applyFill="1" applyBorder="1" applyAlignment="1">
      <alignment shrinkToFit="1"/>
    </xf>
    <xf numFmtId="3" fontId="0" fillId="4" borderId="38" xfId="0" applyNumberFormat="1" applyFill="1" applyBorder="1" applyAlignment="1"/>
    <xf numFmtId="0" fontId="15" fillId="2" borderId="50" xfId="0" applyFont="1" applyFill="1" applyBorder="1" applyAlignment="1">
      <alignment horizontal="center" vertical="center" wrapText="1"/>
    </xf>
    <xf numFmtId="4" fontId="7" fillId="0" borderId="50" xfId="0" applyNumberFormat="1" applyFont="1" applyBorder="1" applyAlignment="1">
      <alignment horizontal="center" vertical="center"/>
    </xf>
    <xf numFmtId="4" fontId="7" fillId="0" borderId="5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53" xfId="0" applyFont="1" applyBorder="1"/>
    <xf numFmtId="49" fontId="19" fillId="0" borderId="54" xfId="0" applyNumberFormat="1" applyFont="1" applyBorder="1" applyAlignment="1">
      <alignment horizontal="center"/>
    </xf>
    <xf numFmtId="0" fontId="19" fillId="0" borderId="56" xfId="0" applyFont="1" applyBorder="1"/>
    <xf numFmtId="49" fontId="19" fillId="0" borderId="42" xfId="0" applyNumberFormat="1" applyFont="1" applyBorder="1"/>
    <xf numFmtId="0" fontId="19" fillId="0" borderId="58" xfId="0" applyFont="1" applyBorder="1"/>
    <xf numFmtId="49" fontId="19" fillId="0" borderId="59" xfId="0" applyNumberFormat="1" applyFont="1" applyBorder="1"/>
    <xf numFmtId="49" fontId="19" fillId="0" borderId="0" xfId="0" applyNumberFormat="1" applyFont="1"/>
    <xf numFmtId="49" fontId="19" fillId="0" borderId="0" xfId="0" applyNumberFormat="1" applyFont="1" applyAlignment="1">
      <alignment wrapText="1"/>
    </xf>
    <xf numFmtId="0" fontId="20" fillId="5" borderId="61" xfId="0" applyFont="1" applyFill="1" applyBorder="1" applyAlignment="1">
      <alignment horizontal="center"/>
    </xf>
    <xf numFmtId="49" fontId="20" fillId="5" borderId="62" xfId="0" applyNumberFormat="1" applyFont="1" applyFill="1" applyBorder="1" applyAlignment="1">
      <alignment horizontal="center"/>
    </xf>
    <xf numFmtId="49" fontId="20" fillId="5" borderId="62" xfId="0" applyNumberFormat="1" applyFont="1" applyFill="1" applyBorder="1" applyAlignment="1">
      <alignment horizontal="center" wrapText="1"/>
    </xf>
    <xf numFmtId="0" fontId="20" fillId="5" borderId="62" xfId="0" applyFont="1" applyFill="1" applyBorder="1" applyAlignment="1">
      <alignment horizontal="center"/>
    </xf>
    <xf numFmtId="0" fontId="20" fillId="5" borderId="63" xfId="0" applyFont="1" applyFill="1" applyBorder="1" applyAlignment="1">
      <alignment horizontal="center" wrapText="1"/>
    </xf>
    <xf numFmtId="0" fontId="20" fillId="5" borderId="64" xfId="0" applyFont="1" applyFill="1" applyBorder="1" applyAlignment="1">
      <alignment horizontal="center" wrapText="1"/>
    </xf>
    <xf numFmtId="0" fontId="20" fillId="5" borderId="65" xfId="0" applyFont="1" applyFill="1" applyBorder="1" applyAlignment="1">
      <alignment horizontal="center" wrapText="1"/>
    </xf>
    <xf numFmtId="0" fontId="19" fillId="5" borderId="23" xfId="0" applyFont="1" applyFill="1" applyBorder="1"/>
    <xf numFmtId="49" fontId="19" fillId="5" borderId="66" xfId="0" applyNumberFormat="1" applyFont="1" applyFill="1" applyBorder="1"/>
    <xf numFmtId="4" fontId="19" fillId="0" borderId="68" xfId="0" applyNumberFormat="1" applyFont="1" applyBorder="1" applyAlignment="1">
      <alignment horizontal="center"/>
    </xf>
    <xf numFmtId="0" fontId="19" fillId="5" borderId="9" xfId="0" applyFont="1" applyFill="1" applyBorder="1"/>
    <xf numFmtId="0" fontId="19" fillId="5" borderId="10" xfId="0" applyNumberFormat="1" applyFont="1" applyFill="1" applyBorder="1"/>
    <xf numFmtId="0" fontId="19" fillId="5" borderId="38" xfId="0" applyNumberFormat="1" applyFont="1" applyFill="1" applyBorder="1" applyAlignment="1">
      <alignment horizontal="left" wrapText="1"/>
    </xf>
    <xf numFmtId="0" fontId="19" fillId="5" borderId="38" xfId="0" applyFont="1" applyFill="1" applyBorder="1" applyAlignment="1">
      <alignment horizontal="center" shrinkToFit="1"/>
    </xf>
    <xf numFmtId="164" fontId="19" fillId="5" borderId="38" xfId="0" applyNumberFormat="1" applyFont="1" applyFill="1" applyBorder="1"/>
    <xf numFmtId="4" fontId="19" fillId="5" borderId="10" xfId="0" applyNumberFormat="1" applyFont="1" applyFill="1" applyBorder="1" applyAlignment="1"/>
    <xf numFmtId="4" fontId="19" fillId="5" borderId="37" xfId="0" applyNumberFormat="1" applyFont="1" applyFill="1" applyBorder="1" applyAlignment="1"/>
    <xf numFmtId="4" fontId="19" fillId="5" borderId="69" xfId="0" applyNumberFormat="1" applyFont="1" applyFill="1" applyBorder="1" applyAlignment="1">
      <alignment horizontal="center"/>
    </xf>
    <xf numFmtId="0" fontId="16" fillId="0" borderId="1" xfId="0" applyFont="1" applyBorder="1"/>
    <xf numFmtId="4" fontId="16" fillId="0" borderId="71" xfId="0" applyNumberFormat="1" applyFont="1" applyBorder="1" applyAlignment="1">
      <alignment horizontal="center"/>
    </xf>
    <xf numFmtId="0" fontId="16" fillId="0" borderId="1" xfId="0" applyFont="1" applyBorder="1" applyAlignment="1">
      <alignment vertical="top"/>
    </xf>
    <xf numFmtId="164" fontId="16" fillId="0" borderId="33" xfId="0" applyNumberFormat="1" applyFont="1" applyBorder="1" applyAlignment="1">
      <alignment vertical="top"/>
    </xf>
    <xf numFmtId="4" fontId="16" fillId="6" borderId="33" xfId="0" applyNumberFormat="1" applyFont="1" applyFill="1" applyBorder="1" applyAlignment="1" applyProtection="1">
      <alignment vertical="top"/>
      <protection locked="0"/>
    </xf>
    <xf numFmtId="4" fontId="16" fillId="0" borderId="33" xfId="0" applyNumberFormat="1" applyFont="1" applyBorder="1" applyAlignment="1">
      <alignment vertical="top"/>
    </xf>
    <xf numFmtId="4" fontId="16" fillId="0" borderId="7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right" vertical="top"/>
    </xf>
    <xf numFmtId="0" fontId="16" fillId="0" borderId="26" xfId="0" applyNumberFormat="1" applyFont="1" applyBorder="1"/>
    <xf numFmtId="16" fontId="16" fillId="0" borderId="26" xfId="0" applyNumberFormat="1" applyFont="1" applyBorder="1" applyAlignment="1">
      <alignment horizontal="left" vertical="top"/>
    </xf>
    <xf numFmtId="0" fontId="16" fillId="0" borderId="0" xfId="0" applyFont="1" applyFill="1"/>
    <xf numFmtId="49" fontId="16" fillId="0" borderId="26" xfId="0" applyNumberFormat="1" applyFont="1" applyBorder="1" applyAlignment="1">
      <alignment horizontal="left" vertical="top"/>
    </xf>
    <xf numFmtId="0" fontId="16" fillId="0" borderId="3" xfId="0" applyFont="1" applyBorder="1" applyAlignment="1">
      <alignment vertical="top"/>
    </xf>
    <xf numFmtId="49" fontId="16" fillId="0" borderId="72" xfId="0" applyNumberFormat="1" applyFont="1" applyBorder="1" applyAlignment="1">
      <alignment horizontal="left" vertical="top"/>
    </xf>
    <xf numFmtId="0" fontId="16" fillId="0" borderId="73" xfId="0" applyNumberFormat="1" applyFont="1" applyBorder="1" applyAlignment="1">
      <alignment horizontal="left" vertical="top" wrapText="1"/>
    </xf>
    <xf numFmtId="0" fontId="16" fillId="0" borderId="73" xfId="0" applyFont="1" applyBorder="1" applyAlignment="1">
      <alignment horizontal="center" vertical="top" shrinkToFit="1"/>
    </xf>
    <xf numFmtId="164" fontId="16" fillId="0" borderId="73" xfId="0" applyNumberFormat="1" applyFont="1" applyBorder="1" applyAlignment="1">
      <alignment vertical="top"/>
    </xf>
    <xf numFmtId="4" fontId="16" fillId="6" borderId="73" xfId="0" applyNumberFormat="1" applyFont="1" applyFill="1" applyBorder="1" applyAlignment="1" applyProtection="1">
      <alignment vertical="top"/>
      <protection locked="0"/>
    </xf>
    <xf numFmtId="4" fontId="16" fillId="0" borderId="73" xfId="0" applyNumberFormat="1" applyFont="1" applyBorder="1" applyAlignment="1">
      <alignment vertical="top"/>
    </xf>
    <xf numFmtId="4" fontId="16" fillId="0" borderId="74" xfId="0" applyNumberFormat="1" applyFont="1" applyBorder="1" applyAlignment="1">
      <alignment horizontal="center" vertical="top"/>
    </xf>
    <xf numFmtId="0" fontId="16" fillId="0" borderId="0" xfId="0" applyFont="1" applyBorder="1"/>
    <xf numFmtId="0" fontId="16" fillId="0" borderId="0" xfId="0" applyNumberFormat="1" applyFont="1" applyBorder="1"/>
    <xf numFmtId="0" fontId="21" fillId="0" borderId="0" xfId="0" applyNumberFormat="1" applyFont="1" applyBorder="1" applyAlignment="1">
      <alignment horizontal="left" wrapText="1"/>
    </xf>
    <xf numFmtId="0" fontId="21" fillId="0" borderId="0" xfId="0" applyNumberFormat="1" applyFont="1" applyBorder="1" applyAlignment="1">
      <alignment wrapText="1" shrinkToFit="1"/>
    </xf>
    <xf numFmtId="164" fontId="21" fillId="0" borderId="0" xfId="0" applyNumberFormat="1" applyFont="1" applyBorder="1" applyAlignment="1">
      <alignment wrapText="1"/>
    </xf>
    <xf numFmtId="4" fontId="21" fillId="0" borderId="0" xfId="0" applyNumberFormat="1" applyFont="1" applyBorder="1" applyAlignment="1">
      <alignment wrapText="1"/>
    </xf>
    <xf numFmtId="4" fontId="16" fillId="0" borderId="0" xfId="0" applyNumberFormat="1" applyFont="1" applyBorder="1" applyAlignment="1">
      <alignment horizontal="center"/>
    </xf>
    <xf numFmtId="0" fontId="23" fillId="5" borderId="75" xfId="2" applyFont="1" applyFill="1" applyBorder="1" applyAlignment="1">
      <alignment horizontal="center"/>
    </xf>
    <xf numFmtId="49" fontId="24" fillId="5" borderId="76" xfId="2" applyNumberFormat="1" applyFont="1" applyFill="1" applyBorder="1" applyAlignment="1">
      <alignment horizontal="left"/>
    </xf>
    <xf numFmtId="49" fontId="24" fillId="5" borderId="76" xfId="2" applyNumberFormat="1" applyFont="1" applyFill="1" applyBorder="1"/>
    <xf numFmtId="0" fontId="23" fillId="5" borderId="76" xfId="2" applyFont="1" applyFill="1" applyBorder="1" applyAlignment="1">
      <alignment horizontal="center"/>
    </xf>
    <xf numFmtId="4" fontId="23" fillId="5" borderId="76" xfId="2" applyNumberFormat="1" applyFont="1" applyFill="1" applyBorder="1" applyAlignment="1">
      <alignment horizontal="right"/>
    </xf>
    <xf numFmtId="4" fontId="25" fillId="5" borderId="77" xfId="2" applyNumberFormat="1" applyFont="1" applyFill="1" applyBorder="1"/>
    <xf numFmtId="0" fontId="0" fillId="0" borderId="53" xfId="0" applyBorder="1"/>
    <xf numFmtId="49" fontId="0" fillId="0" borderId="54" xfId="0" applyNumberFormat="1" applyBorder="1"/>
    <xf numFmtId="49" fontId="0" fillId="0" borderId="54" xfId="0" applyNumberFormat="1" applyBorder="1" applyAlignment="1">
      <alignment wrapText="1"/>
    </xf>
    <xf numFmtId="0" fontId="0" fillId="0" borderId="54" xfId="0" applyBorder="1" applyAlignment="1">
      <alignment horizontal="center"/>
    </xf>
    <xf numFmtId="0" fontId="0" fillId="0" borderId="54" xfId="0" applyBorder="1"/>
    <xf numFmtId="0" fontId="0" fillId="0" borderId="55" xfId="0" applyBorder="1"/>
    <xf numFmtId="0" fontId="0" fillId="0" borderId="56" xfId="0" applyBorder="1"/>
    <xf numFmtId="49" fontId="0" fillId="0" borderId="42" xfId="0" applyNumberFormat="1" applyBorder="1"/>
    <xf numFmtId="49" fontId="0" fillId="0" borderId="42" xfId="0" applyNumberFormat="1" applyBorder="1" applyAlignment="1">
      <alignment wrapText="1"/>
    </xf>
    <xf numFmtId="0" fontId="0" fillId="0" borderId="42" xfId="0" applyBorder="1" applyAlignment="1">
      <alignment horizontal="center"/>
    </xf>
    <xf numFmtId="0" fontId="0" fillId="0" borderId="57" xfId="0" applyBorder="1"/>
    <xf numFmtId="0" fontId="0" fillId="2" borderId="58" xfId="0" applyFill="1" applyBorder="1"/>
    <xf numFmtId="49" fontId="0" fillId="2" borderId="59" xfId="0" applyNumberFormat="1" applyFill="1" applyBorder="1"/>
    <xf numFmtId="49" fontId="0" fillId="2" borderId="59" xfId="0" applyNumberFormat="1" applyFill="1" applyBorder="1" applyAlignment="1">
      <alignment wrapText="1"/>
    </xf>
    <xf numFmtId="0" fontId="0" fillId="2" borderId="59" xfId="0" applyFill="1" applyBorder="1" applyAlignment="1">
      <alignment horizontal="center"/>
    </xf>
    <xf numFmtId="0" fontId="0" fillId="2" borderId="59" xfId="0" applyFill="1" applyBorder="1"/>
    <xf numFmtId="0" fontId="0" fillId="2" borderId="60" xfId="0" applyFill="1" applyBorder="1"/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2" borderId="61" xfId="0" applyFill="1" applyBorder="1" applyAlignment="1">
      <alignment vertical="top"/>
    </xf>
    <xf numFmtId="49" fontId="0" fillId="2" borderId="62" xfId="0" applyNumberFormat="1" applyFill="1" applyBorder="1" applyAlignment="1">
      <alignment vertical="top"/>
    </xf>
    <xf numFmtId="49" fontId="0" fillId="2" borderId="62" xfId="0" applyNumberFormat="1" applyFill="1" applyBorder="1" applyAlignment="1">
      <alignment vertical="top" wrapText="1"/>
    </xf>
    <xf numFmtId="0" fontId="0" fillId="2" borderId="62" xfId="0" applyFill="1" applyBorder="1" applyAlignment="1">
      <alignment horizontal="center" vertical="top"/>
    </xf>
    <xf numFmtId="0" fontId="0" fillId="2" borderId="62" xfId="0" applyFill="1" applyBorder="1" applyAlignment="1">
      <alignment vertical="top"/>
    </xf>
    <xf numFmtId="0" fontId="0" fillId="2" borderId="63" xfId="0" applyFill="1" applyBorder="1" applyAlignment="1">
      <alignment vertical="top"/>
    </xf>
    <xf numFmtId="0" fontId="0" fillId="2" borderId="65" xfId="0" applyFill="1" applyBorder="1" applyAlignment="1">
      <alignment horizontal="center" vertical="top" wrapText="1"/>
    </xf>
    <xf numFmtId="0" fontId="0" fillId="2" borderId="23" xfId="0" applyFill="1" applyBorder="1" applyAlignment="1">
      <alignment vertical="top"/>
    </xf>
    <xf numFmtId="49" fontId="0" fillId="2" borderId="66" xfId="0" applyNumberFormat="1" applyFill="1" applyBorder="1" applyAlignment="1">
      <alignment vertical="top"/>
    </xf>
    <xf numFmtId="4" fontId="0" fillId="0" borderId="68" xfId="0" applyNumberFormat="1" applyBorder="1" applyAlignment="1">
      <alignment horizontal="center" vertical="top"/>
    </xf>
    <xf numFmtId="0" fontId="0" fillId="2" borderId="9" xfId="0" applyFill="1" applyBorder="1" applyAlignment="1">
      <alignment vertical="top"/>
    </xf>
    <xf numFmtId="164" fontId="0" fillId="2" borderId="38" xfId="0" applyNumberFormat="1" applyFill="1" applyBorder="1" applyAlignment="1">
      <alignment vertical="top" shrinkToFit="1"/>
    </xf>
    <xf numFmtId="4" fontId="0" fillId="2" borderId="69" xfId="0" applyNumberFormat="1" applyFill="1" applyBorder="1" applyAlignment="1">
      <alignment horizontal="center" vertical="top" shrinkToFit="1"/>
    </xf>
    <xf numFmtId="4" fontId="16" fillId="0" borderId="71" xfId="0" applyNumberFormat="1" applyFont="1" applyBorder="1" applyAlignment="1">
      <alignment horizontal="center" vertical="top" shrinkToFit="1"/>
    </xf>
    <xf numFmtId="164" fontId="16" fillId="0" borderId="33" xfId="0" applyNumberFormat="1" applyFont="1" applyBorder="1" applyAlignment="1">
      <alignment vertical="top" shrinkToFit="1"/>
    </xf>
    <xf numFmtId="4" fontId="16" fillId="3" borderId="33" xfId="0" applyNumberFormat="1" applyFont="1" applyFill="1" applyBorder="1" applyAlignment="1" applyProtection="1">
      <alignment vertical="top" shrinkToFit="1"/>
      <protection locked="0"/>
    </xf>
    <xf numFmtId="0" fontId="26" fillId="0" borderId="0" xfId="0" applyNumberFormat="1" applyFont="1" applyAlignment="1">
      <alignment wrapText="1"/>
    </xf>
    <xf numFmtId="0" fontId="16" fillId="0" borderId="33" xfId="0" applyNumberFormat="1" applyFont="1" applyFill="1" applyBorder="1" applyAlignment="1">
      <alignment horizontal="left" vertical="top" wrapText="1"/>
    </xf>
    <xf numFmtId="0" fontId="16" fillId="0" borderId="72" xfId="0" applyNumberFormat="1" applyFont="1" applyBorder="1" applyAlignment="1">
      <alignment vertical="top"/>
    </xf>
    <xf numFmtId="164" fontId="16" fillId="0" borderId="73" xfId="0" applyNumberFormat="1" applyFont="1" applyBorder="1" applyAlignment="1">
      <alignment vertical="top" shrinkToFit="1"/>
    </xf>
    <xf numFmtId="4" fontId="16" fillId="3" borderId="73" xfId="0" applyNumberFormat="1" applyFont="1" applyFill="1" applyBorder="1" applyAlignment="1" applyProtection="1">
      <alignment vertical="top" shrinkToFit="1"/>
      <protection locked="0"/>
    </xf>
    <xf numFmtId="4" fontId="16" fillId="0" borderId="73" xfId="0" applyNumberFormat="1" applyFont="1" applyBorder="1" applyAlignment="1">
      <alignment vertical="top" shrinkToFit="1"/>
    </xf>
    <xf numFmtId="4" fontId="16" fillId="0" borderId="74" xfId="0" applyNumberFormat="1" applyFont="1" applyBorder="1" applyAlignment="1">
      <alignment horizontal="center" vertical="top" shrinkToFit="1"/>
    </xf>
    <xf numFmtId="49" fontId="0" fillId="0" borderId="0" xfId="0" applyNumberFormat="1" applyAlignment="1">
      <alignment horizontal="left"/>
    </xf>
    <xf numFmtId="0" fontId="8" fillId="2" borderId="11" xfId="0" applyFont="1" applyFill="1" applyBorder="1"/>
    <xf numFmtId="49" fontId="8" fillId="2" borderId="7" xfId="0" applyNumberFormat="1" applyFont="1" applyFill="1" applyBorder="1"/>
    <xf numFmtId="49" fontId="8" fillId="2" borderId="7" xfId="0" applyNumberFormat="1" applyFont="1" applyFill="1" applyBorder="1" applyAlignment="1">
      <alignment horizontal="left"/>
    </xf>
    <xf numFmtId="0" fontId="8" fillId="2" borderId="7" xfId="0" applyFont="1" applyFill="1" applyBorder="1" applyAlignment="1">
      <alignment horizontal="center"/>
    </xf>
    <xf numFmtId="0" fontId="8" fillId="2" borderId="7" xfId="0" applyFont="1" applyFill="1" applyBorder="1"/>
    <xf numFmtId="4" fontId="8" fillId="2" borderId="13" xfId="0" applyNumberFormat="1" applyFont="1" applyFill="1" applyBorder="1"/>
    <xf numFmtId="49" fontId="29" fillId="0" borderId="0" xfId="0" applyNumberFormat="1" applyFont="1" applyBorder="1"/>
    <xf numFmtId="49" fontId="31" fillId="0" borderId="0" xfId="0" applyNumberFormat="1" applyFont="1" applyBorder="1" applyAlignment="1"/>
    <xf numFmtId="49" fontId="32" fillId="0" borderId="0" xfId="0" applyNumberFormat="1" applyFont="1"/>
    <xf numFmtId="1" fontId="32" fillId="0" borderId="0" xfId="0" applyNumberFormat="1" applyFont="1" applyBorder="1" applyAlignment="1">
      <alignment horizontal="right"/>
    </xf>
    <xf numFmtId="49" fontId="33" fillId="0" borderId="0" xfId="0" applyNumberFormat="1" applyFont="1" applyBorder="1" applyAlignment="1"/>
    <xf numFmtId="49" fontId="31" fillId="0" borderId="0" xfId="0" applyNumberFormat="1" applyFont="1" applyBorder="1" applyAlignment="1">
      <alignment horizontal="left" indent="1"/>
    </xf>
    <xf numFmtId="49" fontId="32" fillId="0" borderId="0" xfId="0" applyNumberFormat="1" applyFont="1" applyBorder="1" applyAlignment="1">
      <alignment horizontal="left" indent="1"/>
    </xf>
    <xf numFmtId="49" fontId="33" fillId="0" borderId="48" xfId="0" applyNumberFormat="1" applyFont="1" applyBorder="1"/>
    <xf numFmtId="49" fontId="33" fillId="0" borderId="48" xfId="0" applyNumberFormat="1" applyFont="1" applyBorder="1" applyAlignment="1">
      <alignment horizontal="center"/>
    </xf>
    <xf numFmtId="1" fontId="33" fillId="0" borderId="48" xfId="0" applyNumberFormat="1" applyFont="1" applyBorder="1" applyAlignment="1"/>
    <xf numFmtId="49" fontId="35" fillId="0" borderId="48" xfId="0" applyNumberFormat="1" applyFont="1" applyBorder="1" applyAlignment="1">
      <alignment horizontal="left" indent="1"/>
    </xf>
    <xf numFmtId="49" fontId="33" fillId="0" borderId="48" xfId="0" applyNumberFormat="1" applyFont="1" applyBorder="1" applyAlignment="1">
      <alignment horizontal="left" wrapText="1"/>
    </xf>
    <xf numFmtId="1" fontId="33" fillId="0" borderId="48" xfId="0" applyNumberFormat="1" applyFont="1" applyBorder="1" applyAlignment="1">
      <alignment horizontal="right"/>
    </xf>
    <xf numFmtId="165" fontId="33" fillId="0" borderId="48" xfId="0" applyNumberFormat="1" applyFont="1" applyBorder="1" applyAlignment="1"/>
    <xf numFmtId="49" fontId="33" fillId="0" borderId="48" xfId="0" applyNumberFormat="1" applyFont="1" applyBorder="1" applyAlignment="1">
      <alignment horizontal="left"/>
    </xf>
    <xf numFmtId="49" fontId="29" fillId="0" borderId="0" xfId="1" applyNumberFormat="1" applyFont="1" applyBorder="1"/>
    <xf numFmtId="49" fontId="33" fillId="0" borderId="48" xfId="1" applyNumberFormat="1" applyFont="1" applyBorder="1" applyAlignment="1">
      <alignment horizontal="left"/>
    </xf>
    <xf numFmtId="49" fontId="33" fillId="0" borderId="48" xfId="1" applyNumberFormat="1" applyFont="1" applyBorder="1" applyAlignment="1">
      <alignment horizontal="center"/>
    </xf>
    <xf numFmtId="1" fontId="33" fillId="0" borderId="48" xfId="1" applyNumberFormat="1" applyFont="1" applyBorder="1" applyAlignment="1">
      <alignment horizontal="right"/>
    </xf>
    <xf numFmtId="49" fontId="29" fillId="0" borderId="0" xfId="0" applyNumberFormat="1" applyFont="1" applyBorder="1" applyAlignment="1">
      <alignment wrapText="1"/>
    </xf>
    <xf numFmtId="49" fontId="33" fillId="0" borderId="48" xfId="0" applyNumberFormat="1" applyFont="1" applyBorder="1" applyAlignment="1">
      <alignment horizontal="center" wrapText="1"/>
    </xf>
    <xf numFmtId="1" fontId="33" fillId="0" borderId="48" xfId="0" applyNumberFormat="1" applyFont="1" applyBorder="1" applyAlignment="1">
      <alignment horizontal="right" wrapText="1"/>
    </xf>
    <xf numFmtId="49" fontId="37" fillId="0" borderId="0" xfId="0" applyNumberFormat="1" applyFont="1" applyBorder="1"/>
    <xf numFmtId="49" fontId="37" fillId="0" borderId="48" xfId="0" applyNumberFormat="1" applyFont="1" applyBorder="1" applyAlignment="1">
      <alignment horizontal="left"/>
    </xf>
    <xf numFmtId="49" fontId="37" fillId="0" borderId="48" xfId="0" applyNumberFormat="1" applyFont="1" applyBorder="1" applyAlignment="1">
      <alignment horizontal="center"/>
    </xf>
    <xf numFmtId="1" fontId="37" fillId="0" borderId="48" xfId="0" applyNumberFormat="1" applyFont="1" applyBorder="1" applyAlignment="1">
      <alignment horizontal="right"/>
    </xf>
    <xf numFmtId="49" fontId="33" fillId="0" borderId="0" xfId="0" applyNumberFormat="1" applyFont="1" applyBorder="1" applyAlignment="1">
      <alignment horizontal="left"/>
    </xf>
    <xf numFmtId="49" fontId="33" fillId="0" borderId="0" xfId="0" applyNumberFormat="1" applyFont="1" applyBorder="1" applyAlignment="1">
      <alignment horizontal="center"/>
    </xf>
    <xf numFmtId="1" fontId="33" fillId="0" borderId="0" xfId="0" applyNumberFormat="1" applyFont="1" applyBorder="1" applyAlignment="1">
      <alignment horizontal="right"/>
    </xf>
    <xf numFmtId="0" fontId="29" fillId="0" borderId="0" xfId="0" applyNumberFormat="1" applyFont="1" applyBorder="1"/>
    <xf numFmtId="49" fontId="33" fillId="0" borderId="0" xfId="0" applyNumberFormat="1" applyFont="1" applyBorder="1" applyAlignment="1">
      <alignment horizontal="left" indent="1"/>
    </xf>
    <xf numFmtId="49" fontId="33" fillId="0" borderId="0" xfId="0" applyNumberFormat="1" applyFont="1" applyBorder="1"/>
    <xf numFmtId="49" fontId="8" fillId="0" borderId="0" xfId="0" applyNumberFormat="1" applyFont="1" applyFill="1" applyBorder="1" applyAlignment="1">
      <alignment vertical="center" wrapText="1"/>
    </xf>
    <xf numFmtId="49" fontId="33" fillId="0" borderId="0" xfId="0" applyNumberFormat="1" applyFont="1"/>
    <xf numFmtId="0" fontId="7" fillId="0" borderId="48" xfId="0" applyFont="1" applyBorder="1"/>
    <xf numFmtId="0" fontId="40" fillId="0" borderId="48" xfId="0" applyFont="1" applyBorder="1"/>
    <xf numFmtId="0" fontId="7" fillId="0" borderId="48" xfId="0" applyNumberFormat="1" applyFont="1" applyBorder="1" applyAlignment="1">
      <alignment horizontal="right"/>
    </xf>
    <xf numFmtId="165" fontId="7" fillId="0" borderId="48" xfId="0" applyNumberFormat="1" applyFont="1" applyBorder="1" applyAlignment="1">
      <alignment horizontal="right"/>
    </xf>
    <xf numFmtId="0" fontId="27" fillId="0" borderId="48" xfId="0" applyFont="1" applyBorder="1"/>
    <xf numFmtId="0" fontId="36" fillId="0" borderId="48" xfId="0" applyFont="1" applyBorder="1"/>
    <xf numFmtId="0" fontId="41" fillId="0" borderId="48" xfId="0" applyFont="1" applyBorder="1"/>
    <xf numFmtId="0" fontId="42" fillId="0" borderId="48" xfId="0" applyFont="1" applyBorder="1"/>
    <xf numFmtId="0" fontId="42" fillId="0" borderId="48" xfId="0" applyFont="1" applyBorder="1" applyAlignment="1">
      <alignment horizontal="center"/>
    </xf>
    <xf numFmtId="1" fontId="42" fillId="0" borderId="48" xfId="0" applyNumberFormat="1" applyFont="1" applyBorder="1"/>
    <xf numFmtId="1" fontId="42" fillId="0" borderId="48" xfId="0" applyNumberFormat="1" applyFont="1" applyBorder="1" applyAlignment="1">
      <alignment horizontal="right"/>
    </xf>
    <xf numFmtId="0" fontId="42" fillId="0" borderId="48" xfId="0" applyNumberFormat="1" applyFont="1" applyBorder="1" applyAlignment="1">
      <alignment horizontal="right"/>
    </xf>
    <xf numFmtId="0" fontId="7" fillId="0" borderId="48" xfId="0" applyFont="1" applyBorder="1" applyAlignment="1">
      <alignment horizontal="right"/>
    </xf>
    <xf numFmtId="0" fontId="43" fillId="0" borderId="48" xfId="0" applyFont="1" applyBorder="1"/>
    <xf numFmtId="0" fontId="43" fillId="0" borderId="48" xfId="0" applyFont="1" applyBorder="1" applyAlignment="1">
      <alignment horizontal="center"/>
    </xf>
    <xf numFmtId="0" fontId="27" fillId="0" borderId="48" xfId="0" applyFont="1" applyBorder="1" applyAlignment="1">
      <alignment horizontal="center"/>
    </xf>
    <xf numFmtId="0" fontId="40" fillId="0" borderId="48" xfId="3" applyFont="1" applyBorder="1" applyAlignment="1">
      <alignment horizontal="left"/>
    </xf>
    <xf numFmtId="0" fontId="42" fillId="0" borderId="48" xfId="3" applyFont="1" applyBorder="1" applyAlignment="1">
      <alignment horizontal="right"/>
    </xf>
    <xf numFmtId="0" fontId="3" fillId="0" borderId="48" xfId="0" applyFont="1" applyBorder="1" applyAlignment="1">
      <alignment wrapText="1"/>
    </xf>
    <xf numFmtId="0" fontId="3" fillId="0" borderId="48" xfId="0" applyNumberFormat="1" applyFont="1" applyBorder="1" applyAlignment="1">
      <alignment horizontal="right"/>
    </xf>
    <xf numFmtId="3" fontId="3" fillId="0" borderId="48" xfId="0" applyNumberFormat="1" applyFont="1" applyBorder="1" applyAlignment="1">
      <alignment horizontal="right"/>
    </xf>
    <xf numFmtId="0" fontId="40" fillId="0" borderId="48" xfId="0" applyFont="1" applyBorder="1" applyAlignment="1">
      <alignment horizontal="right"/>
    </xf>
    <xf numFmtId="0" fontId="3" fillId="0" borderId="48" xfId="3" applyFont="1" applyBorder="1" applyAlignment="1">
      <alignment horizontal="right"/>
    </xf>
    <xf numFmtId="0" fontId="3" fillId="0" borderId="48" xfId="3" applyFont="1" applyBorder="1"/>
    <xf numFmtId="0" fontId="28" fillId="0" borderId="48" xfId="0" applyFont="1" applyBorder="1"/>
    <xf numFmtId="0" fontId="27" fillId="0" borderId="48" xfId="0" applyNumberFormat="1" applyFont="1" applyBorder="1" applyAlignment="1">
      <alignment horizontal="center"/>
    </xf>
    <xf numFmtId="0" fontId="7" fillId="0" borderId="20" xfId="0" applyFont="1" applyBorder="1"/>
    <xf numFmtId="0" fontId="7" fillId="0" borderId="80" xfId="0" applyFont="1" applyBorder="1"/>
    <xf numFmtId="0" fontId="38" fillId="0" borderId="80" xfId="0" applyFont="1" applyBorder="1"/>
    <xf numFmtId="49" fontId="33" fillId="0" borderId="81" xfId="0" applyNumberFormat="1" applyFont="1" applyBorder="1" applyAlignment="1"/>
    <xf numFmtId="0" fontId="7" fillId="0" borderId="82" xfId="0" applyFont="1" applyBorder="1"/>
    <xf numFmtId="4" fontId="33" fillId="0" borderId="83" xfId="0" applyNumberFormat="1" applyFont="1" applyBorder="1" applyAlignment="1"/>
    <xf numFmtId="0" fontId="7" fillId="0" borderId="78" xfId="0" applyFont="1" applyBorder="1"/>
    <xf numFmtId="0" fontId="42" fillId="0" borderId="79" xfId="0" applyFont="1" applyBorder="1"/>
    <xf numFmtId="0" fontId="3" fillId="0" borderId="79" xfId="3" applyFont="1" applyBorder="1" applyAlignment="1">
      <alignment horizontal="right"/>
    </xf>
    <xf numFmtId="165" fontId="7" fillId="0" borderId="79" xfId="0" applyNumberFormat="1" applyFont="1" applyBorder="1" applyAlignment="1">
      <alignment horizontal="right"/>
    </xf>
    <xf numFmtId="4" fontId="33" fillId="0" borderId="84" xfId="0" applyNumberFormat="1" applyFont="1" applyBorder="1" applyAlignment="1"/>
    <xf numFmtId="49" fontId="29" fillId="0" borderId="20" xfId="0" applyNumberFormat="1" applyFont="1" applyBorder="1"/>
    <xf numFmtId="49" fontId="33" fillId="0" borderId="67" xfId="0" applyNumberFormat="1" applyFont="1" applyBorder="1"/>
    <xf numFmtId="49" fontId="33" fillId="0" borderId="67" xfId="0" applyNumberFormat="1" applyFont="1" applyBorder="1" applyAlignment="1">
      <alignment horizontal="center"/>
    </xf>
    <xf numFmtId="1" fontId="33" fillId="0" borderId="67" xfId="0" applyNumberFormat="1" applyFont="1" applyBorder="1" applyAlignment="1">
      <alignment horizontal="center"/>
    </xf>
    <xf numFmtId="49" fontId="33" fillId="0" borderId="85" xfId="0" applyNumberFormat="1" applyFont="1" applyBorder="1" applyAlignment="1"/>
    <xf numFmtId="49" fontId="29" fillId="0" borderId="1" xfId="0" applyNumberFormat="1" applyFont="1" applyBorder="1"/>
    <xf numFmtId="49" fontId="33" fillId="0" borderId="2" xfId="0" applyNumberFormat="1" applyFont="1" applyBorder="1" applyAlignment="1"/>
    <xf numFmtId="165" fontId="33" fillId="0" borderId="83" xfId="0" applyNumberFormat="1" applyFont="1" applyBorder="1" applyAlignment="1"/>
    <xf numFmtId="165" fontId="33" fillId="0" borderId="83" xfId="0" applyNumberFormat="1" applyFont="1" applyBorder="1" applyAlignment="1">
      <alignment horizontal="right"/>
    </xf>
    <xf numFmtId="165" fontId="33" fillId="0" borderId="83" xfId="1" applyNumberFormat="1" applyFont="1" applyBorder="1" applyAlignment="1"/>
    <xf numFmtId="49" fontId="37" fillId="0" borderId="1" xfId="0" applyNumberFormat="1" applyFont="1" applyBorder="1"/>
    <xf numFmtId="165" fontId="37" fillId="0" borderId="83" xfId="0" applyNumberFormat="1" applyFont="1" applyBorder="1" applyAlignment="1">
      <alignment horizontal="right"/>
    </xf>
    <xf numFmtId="0" fontId="29" fillId="0" borderId="1" xfId="0" applyNumberFormat="1" applyFont="1" applyBorder="1"/>
    <xf numFmtId="49" fontId="29" fillId="0" borderId="3" xfId="0" applyNumberFormat="1" applyFont="1" applyBorder="1"/>
    <xf numFmtId="49" fontId="33" fillId="0" borderId="79" xfId="0" applyNumberFormat="1" applyFont="1" applyBorder="1"/>
    <xf numFmtId="49" fontId="33" fillId="0" borderId="79" xfId="0" applyNumberFormat="1" applyFont="1" applyBorder="1" applyAlignment="1">
      <alignment horizontal="center"/>
    </xf>
    <xf numFmtId="1" fontId="33" fillId="0" borderId="79" xfId="0" applyNumberFormat="1" applyFont="1" applyBorder="1" applyAlignment="1">
      <alignment horizontal="right"/>
    </xf>
    <xf numFmtId="165" fontId="33" fillId="0" borderId="84" xfId="0" applyNumberFormat="1" applyFont="1" applyBorder="1" applyAlignment="1"/>
    <xf numFmtId="49" fontId="33" fillId="0" borderId="80" xfId="0" applyNumberFormat="1" applyFont="1" applyBorder="1" applyAlignment="1">
      <alignment horizontal="left" indent="1"/>
    </xf>
    <xf numFmtId="49" fontId="33" fillId="0" borderId="80" xfId="0" applyNumberFormat="1" applyFont="1" applyBorder="1"/>
    <xf numFmtId="1" fontId="33" fillId="0" borderId="80" xfId="0" applyNumberFormat="1" applyFont="1" applyBorder="1" applyAlignment="1">
      <alignment horizontal="right"/>
    </xf>
    <xf numFmtId="0" fontId="36" fillId="0" borderId="79" xfId="0" applyFont="1" applyBorder="1"/>
    <xf numFmtId="0" fontId="7" fillId="0" borderId="79" xfId="0" applyNumberFormat="1" applyFont="1" applyBorder="1" applyAlignment="1">
      <alignment horizontal="right"/>
    </xf>
    <xf numFmtId="165" fontId="33" fillId="0" borderId="0" xfId="0" applyNumberFormat="1" applyFont="1" applyBorder="1" applyAlignment="1"/>
    <xf numFmtId="49" fontId="30" fillId="0" borderId="0" xfId="0" applyNumberFormat="1" applyFont="1" applyBorder="1" applyAlignment="1">
      <alignment horizontal="left" wrapText="1"/>
    </xf>
    <xf numFmtId="49" fontId="29" fillId="0" borderId="0" xfId="0" applyNumberFormat="1" applyFont="1" applyBorder="1" applyAlignment="1">
      <alignment horizontal="left" wrapText="1"/>
    </xf>
    <xf numFmtId="49" fontId="29" fillId="0" borderId="0" xfId="0" applyNumberFormat="1" applyFont="1" applyBorder="1" applyAlignment="1">
      <alignment horizontal="right" wrapText="1"/>
    </xf>
    <xf numFmtId="49" fontId="34" fillId="0" borderId="67" xfId="0" applyNumberFormat="1" applyFont="1" applyBorder="1" applyAlignment="1">
      <alignment horizontal="center" wrapText="1"/>
    </xf>
    <xf numFmtId="49" fontId="29" fillId="0" borderId="48" xfId="0" applyNumberFormat="1" applyFont="1" applyBorder="1" applyAlignment="1">
      <alignment horizontal="left" wrapText="1"/>
    </xf>
    <xf numFmtId="49" fontId="29" fillId="0" borderId="79" xfId="0" applyNumberFormat="1" applyFont="1" applyBorder="1" applyAlignment="1">
      <alignment horizontal="left" wrapText="1"/>
    </xf>
    <xf numFmtId="0" fontId="7" fillId="0" borderId="80" xfId="0" applyFont="1" applyBorder="1" applyAlignment="1">
      <alignment wrapText="1"/>
    </xf>
    <xf numFmtId="0" fontId="27" fillId="0" borderId="48" xfId="0" applyFont="1" applyBorder="1" applyAlignment="1">
      <alignment wrapText="1"/>
    </xf>
    <xf numFmtId="0" fontId="39" fillId="0" borderId="48" xfId="0" applyNumberFormat="1" applyFont="1" applyFill="1" applyBorder="1" applyAlignment="1">
      <alignment wrapText="1"/>
    </xf>
    <xf numFmtId="0" fontId="7" fillId="0" borderId="48" xfId="0" applyFont="1" applyBorder="1" applyAlignment="1">
      <alignment wrapText="1"/>
    </xf>
    <xf numFmtId="0" fontId="43" fillId="0" borderId="48" xfId="0" applyFont="1" applyBorder="1" applyAlignment="1">
      <alignment wrapText="1"/>
    </xf>
    <xf numFmtId="0" fontId="39" fillId="0" borderId="79" xfId="0" applyNumberFormat="1" applyFont="1" applyFill="1" applyBorder="1" applyAlignment="1">
      <alignment wrapText="1"/>
    </xf>
    <xf numFmtId="49" fontId="29" fillId="0" borderId="80" xfId="0" applyNumberFormat="1" applyFont="1" applyBorder="1" applyAlignment="1">
      <alignment horizontal="right" wrapText="1"/>
    </xf>
    <xf numFmtId="0" fontId="27" fillId="0" borderId="79" xfId="0" applyFont="1" applyBorder="1" applyAlignment="1">
      <alignment wrapText="1"/>
    </xf>
    <xf numFmtId="49" fontId="44" fillId="0" borderId="0" xfId="0" applyNumberFormat="1" applyFont="1" applyBorder="1"/>
    <xf numFmtId="49" fontId="44" fillId="0" borderId="0" xfId="0" applyNumberFormat="1" applyFont="1" applyBorder="1" applyAlignment="1">
      <alignment horizontal="right" wrapText="1"/>
    </xf>
    <xf numFmtId="49" fontId="6" fillId="0" borderId="0" xfId="0" applyNumberFormat="1" applyFont="1" applyFill="1" applyBorder="1" applyAlignment="1">
      <alignment vertical="center" wrapText="1"/>
    </xf>
    <xf numFmtId="49" fontId="31" fillId="0" borderId="0" xfId="0" applyNumberFormat="1" applyFont="1" applyBorder="1"/>
    <xf numFmtId="1" fontId="31" fillId="0" borderId="0" xfId="0" applyNumberFormat="1" applyFont="1" applyBorder="1" applyAlignment="1">
      <alignment horizontal="right"/>
    </xf>
    <xf numFmtId="165" fontId="31" fillId="0" borderId="48" xfId="0" applyNumberFormat="1" applyFont="1" applyBorder="1" applyAlignment="1"/>
    <xf numFmtId="4" fontId="16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/>
    <xf numFmtId="3" fontId="0" fillId="0" borderId="0" xfId="0" applyNumberFormat="1"/>
    <xf numFmtId="0" fontId="0" fillId="0" borderId="86" xfId="0" applyBorder="1"/>
    <xf numFmtId="3" fontId="0" fillId="0" borderId="86" xfId="0" applyNumberFormat="1" applyBorder="1"/>
    <xf numFmtId="0" fontId="0" fillId="0" borderId="89" xfId="0" applyBorder="1"/>
    <xf numFmtId="3" fontId="0" fillId="0" borderId="90" xfId="0" applyNumberFormat="1" applyBorder="1"/>
    <xf numFmtId="0" fontId="0" fillId="0" borderId="91" xfId="0" applyBorder="1"/>
    <xf numFmtId="0" fontId="0" fillId="0" borderId="38" xfId="0" applyBorder="1"/>
    <xf numFmtId="0" fontId="0" fillId="0" borderId="69" xfId="0" applyBorder="1"/>
    <xf numFmtId="0" fontId="8" fillId="0" borderId="92" xfId="0" applyFont="1" applyBorder="1" applyAlignment="1">
      <alignment horizontal="center"/>
    </xf>
    <xf numFmtId="0" fontId="8" fillId="0" borderId="93" xfId="0" applyFont="1" applyBorder="1" applyAlignment="1">
      <alignment horizontal="center"/>
    </xf>
    <xf numFmtId="0" fontId="8" fillId="0" borderId="68" xfId="0" applyFont="1" applyBorder="1" applyAlignment="1">
      <alignment horizontal="center"/>
    </xf>
    <xf numFmtId="0" fontId="8" fillId="7" borderId="75" xfId="0" applyFont="1" applyFill="1" applyBorder="1" applyAlignment="1">
      <alignment horizontal="center"/>
    </xf>
    <xf numFmtId="3" fontId="8" fillId="7" borderId="76" xfId="0" applyNumberFormat="1" applyFont="1" applyFill="1" applyBorder="1" applyAlignment="1">
      <alignment horizontal="right"/>
    </xf>
    <xf numFmtId="3" fontId="8" fillId="7" borderId="77" xfId="0" applyNumberFormat="1" applyFont="1" applyFill="1" applyBorder="1" applyAlignment="1">
      <alignment horizontal="right"/>
    </xf>
    <xf numFmtId="0" fontId="8" fillId="7" borderId="76" xfId="0" applyFont="1" applyFill="1" applyBorder="1" applyAlignment="1">
      <alignment horizontal="left"/>
    </xf>
    <xf numFmtId="0" fontId="0" fillId="0" borderId="94" xfId="0" applyBorder="1"/>
    <xf numFmtId="0" fontId="0" fillId="0" borderId="95" xfId="0" applyBorder="1"/>
    <xf numFmtId="3" fontId="0" fillId="0" borderId="95" xfId="0" applyNumberFormat="1" applyBorder="1"/>
    <xf numFmtId="3" fontId="0" fillId="0" borderId="96" xfId="0" applyNumberFormat="1" applyBorder="1"/>
    <xf numFmtId="0" fontId="0" fillId="0" borderId="75" xfId="0" applyBorder="1"/>
    <xf numFmtId="0" fontId="0" fillId="0" borderId="76" xfId="0" applyBorder="1"/>
    <xf numFmtId="3" fontId="0" fillId="0" borderId="76" xfId="0" applyNumberFormat="1" applyBorder="1"/>
    <xf numFmtId="3" fontId="0" fillId="0" borderId="77" xfId="0" applyNumberFormat="1" applyBorder="1"/>
    <xf numFmtId="0" fontId="11" fillId="7" borderId="75" xfId="0" applyFont="1" applyFill="1" applyBorder="1"/>
    <xf numFmtId="3" fontId="11" fillId="7" borderId="76" xfId="0" applyNumberFormat="1" applyFont="1" applyFill="1" applyBorder="1"/>
    <xf numFmtId="3" fontId="11" fillId="7" borderId="77" xfId="0" applyNumberFormat="1" applyFont="1" applyFill="1" applyBorder="1"/>
    <xf numFmtId="0" fontId="16" fillId="0" borderId="91" xfId="0" applyFont="1" applyBorder="1" applyAlignment="1">
      <alignment vertical="top"/>
    </xf>
    <xf numFmtId="4" fontId="33" fillId="0" borderId="0" xfId="0" applyNumberFormat="1" applyFont="1" applyBorder="1" applyAlignment="1"/>
    <xf numFmtId="4" fontId="33" fillId="0" borderId="67" xfId="0" applyNumberFormat="1" applyFont="1" applyBorder="1" applyAlignment="1"/>
    <xf numFmtId="4" fontId="33" fillId="0" borderId="48" xfId="0" applyNumberFormat="1" applyFont="1" applyBorder="1" applyAlignment="1"/>
    <xf numFmtId="4" fontId="33" fillId="0" borderId="48" xfId="0" applyNumberFormat="1" applyFont="1" applyBorder="1" applyAlignment="1">
      <alignment horizontal="right"/>
    </xf>
    <xf numFmtId="4" fontId="33" fillId="0" borderId="48" xfId="1" applyNumberFormat="1" applyFont="1" applyBorder="1" applyAlignment="1">
      <alignment horizontal="right"/>
    </xf>
    <xf numFmtId="4" fontId="33" fillId="0" borderId="48" xfId="0" applyNumberFormat="1" applyFont="1" applyBorder="1" applyAlignment="1">
      <alignment horizontal="right" wrapText="1"/>
    </xf>
    <xf numFmtId="4" fontId="37" fillId="0" borderId="48" xfId="0" applyNumberFormat="1" applyFont="1" applyBorder="1" applyAlignment="1">
      <alignment horizontal="right"/>
    </xf>
    <xf numFmtId="4" fontId="33" fillId="0" borderId="79" xfId="0" applyNumberFormat="1" applyFont="1" applyBorder="1" applyAlignment="1"/>
    <xf numFmtId="4" fontId="7" fillId="0" borderId="80" xfId="0" applyNumberFormat="1" applyFont="1" applyBorder="1"/>
    <xf numFmtId="4" fontId="27" fillId="0" borderId="48" xfId="0" applyNumberFormat="1" applyFont="1" applyBorder="1" applyAlignment="1">
      <alignment horizontal="center"/>
    </xf>
    <xf numFmtId="4" fontId="7" fillId="0" borderId="48" xfId="0" applyNumberFormat="1" applyFont="1" applyBorder="1" applyAlignment="1">
      <alignment horizontal="right"/>
    </xf>
    <xf numFmtId="4" fontId="7" fillId="0" borderId="79" xfId="0" applyNumberFormat="1" applyFont="1" applyBorder="1" applyAlignment="1">
      <alignment horizontal="right"/>
    </xf>
    <xf numFmtId="4" fontId="33" fillId="0" borderId="80" xfId="0" applyNumberFormat="1" applyFont="1" applyBorder="1" applyAlignment="1"/>
    <xf numFmtId="4" fontId="31" fillId="0" borderId="0" xfId="0" applyNumberFormat="1" applyFont="1" applyBorder="1" applyAlignment="1"/>
    <xf numFmtId="0" fontId="0" fillId="0" borderId="0" xfId="0"/>
    <xf numFmtId="0" fontId="17" fillId="0" borderId="33" xfId="0" applyNumberFormat="1" applyFont="1" applyBorder="1" applyAlignment="1">
      <alignment horizontal="left" vertical="top" wrapText="1"/>
    </xf>
    <xf numFmtId="0" fontId="0" fillId="0" borderId="0" xfId="0"/>
    <xf numFmtId="0" fontId="45" fillId="0" borderId="0" xfId="0" applyFont="1"/>
    <xf numFmtId="16" fontId="0" fillId="0" borderId="0" xfId="0" applyNumberFormat="1"/>
    <xf numFmtId="166" fontId="0" fillId="0" borderId="0" xfId="0" applyNumberFormat="1"/>
    <xf numFmtId="0" fontId="0" fillId="0" borderId="86" xfId="0" applyBorder="1" applyAlignment="1">
      <alignment horizontal="center" wrapText="1"/>
    </xf>
    <xf numFmtId="0" fontId="46" fillId="0" borderId="0" xfId="0" applyFont="1"/>
    <xf numFmtId="4" fontId="19" fillId="0" borderId="0" xfId="0" applyNumberFormat="1" applyFont="1"/>
    <xf numFmtId="0" fontId="16" fillId="8" borderId="26" xfId="0" applyFont="1" applyFill="1" applyBorder="1" applyAlignment="1">
      <alignment vertical="top"/>
    </xf>
    <xf numFmtId="0" fontId="16" fillId="8" borderId="26" xfId="0" applyNumberFormat="1" applyFont="1" applyFill="1" applyBorder="1" applyAlignment="1">
      <alignment vertical="top"/>
    </xf>
    <xf numFmtId="0" fontId="16" fillId="8" borderId="33" xfId="0" applyNumberFormat="1" applyFont="1" applyFill="1" applyBorder="1" applyAlignment="1">
      <alignment horizontal="left" vertical="top" wrapText="1"/>
    </xf>
    <xf numFmtId="0" fontId="16" fillId="8" borderId="34" xfId="0" applyFont="1" applyFill="1" applyBorder="1" applyAlignment="1">
      <alignment horizontal="center" vertical="top" shrinkToFit="1"/>
    </xf>
    <xf numFmtId="4" fontId="16" fillId="8" borderId="33" xfId="0" applyNumberFormat="1" applyFont="1" applyFill="1" applyBorder="1" applyAlignment="1">
      <alignment vertical="top" shrinkToFit="1"/>
    </xf>
    <xf numFmtId="0" fontId="16" fillId="8" borderId="33" xfId="0" applyFont="1" applyFill="1" applyBorder="1" applyAlignment="1">
      <alignment horizontal="center" vertical="top" shrinkToFit="1"/>
    </xf>
    <xf numFmtId="0" fontId="17" fillId="8" borderId="33" xfId="0" quotePrefix="1" applyNumberFormat="1" applyFont="1" applyFill="1" applyBorder="1" applyAlignment="1">
      <alignment horizontal="left" vertical="top" wrapText="1"/>
    </xf>
    <xf numFmtId="0" fontId="17" fillId="8" borderId="34" xfId="0" applyNumberFormat="1" applyFont="1" applyFill="1" applyBorder="1" applyAlignment="1">
      <alignment horizontal="center" vertical="top" wrapText="1" shrinkToFit="1"/>
    </xf>
    <xf numFmtId="4" fontId="17" fillId="8" borderId="33" xfId="0" applyNumberFormat="1" applyFont="1" applyFill="1" applyBorder="1" applyAlignment="1">
      <alignment vertical="top" wrapText="1" shrinkToFit="1"/>
    </xf>
    <xf numFmtId="0" fontId="6" fillId="0" borderId="0" xfId="0" applyFont="1" applyAlignment="1">
      <alignment horizontal="center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2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3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 applyProtection="1">
      <alignment horizontal="left" vertical="center"/>
      <protection locked="0"/>
    </xf>
    <xf numFmtId="4" fontId="12" fillId="2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2" borderId="7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4" fontId="13" fillId="0" borderId="51" xfId="0" applyNumberFormat="1" applyFont="1" applyBorder="1" applyAlignment="1">
      <alignment horizontal="right" vertical="center" indent="1"/>
    </xf>
    <xf numFmtId="4" fontId="13" fillId="0" borderId="52" xfId="0" applyNumberFormat="1" applyFont="1" applyBorder="1" applyAlignment="1">
      <alignment horizontal="right" vertical="center" indent="1"/>
    </xf>
    <xf numFmtId="4" fontId="11" fillId="0" borderId="51" xfId="0" applyNumberFormat="1" applyFont="1" applyBorder="1" applyAlignment="1">
      <alignment horizontal="right" vertical="center" indent="1"/>
    </xf>
    <xf numFmtId="4" fontId="11" fillId="0" borderId="52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vertical="center"/>
    </xf>
    <xf numFmtId="4" fontId="11" fillId="0" borderId="51" xfId="0" applyNumberFormat="1" applyFont="1" applyBorder="1" applyAlignment="1">
      <alignment vertical="center"/>
    </xf>
    <xf numFmtId="4" fontId="11" fillId="0" borderId="42" xfId="0" applyNumberFormat="1" applyFont="1" applyBorder="1" applyAlignment="1">
      <alignment vertical="center"/>
    </xf>
    <xf numFmtId="4" fontId="11" fillId="0" borderId="51" xfId="0" applyNumberFormat="1" applyFont="1" applyBorder="1" applyAlignment="1">
      <alignment horizontal="right" vertical="center"/>
    </xf>
    <xf numFmtId="4" fontId="11" fillId="0" borderId="42" xfId="0" applyNumberFormat="1" applyFont="1" applyBorder="1" applyAlignment="1">
      <alignment horizontal="right" vertical="center"/>
    </xf>
    <xf numFmtId="3" fontId="0" fillId="0" borderId="42" xfId="0" applyNumberFormat="1" applyBorder="1"/>
    <xf numFmtId="3" fontId="0" fillId="0" borderId="42" xfId="0" applyNumberFormat="1" applyBorder="1" applyAlignment="1">
      <alignment wrapText="1"/>
    </xf>
    <xf numFmtId="3" fontId="0" fillId="4" borderId="51" xfId="0" applyNumberFormat="1" applyFill="1" applyBorder="1"/>
    <xf numFmtId="3" fontId="0" fillId="4" borderId="42" xfId="0" applyNumberFormat="1" applyFill="1" applyBorder="1"/>
    <xf numFmtId="3" fontId="0" fillId="4" borderId="52" xfId="0" applyNumberFormat="1" applyFill="1" applyBorder="1"/>
    <xf numFmtId="0" fontId="15" fillId="2" borderId="50" xfId="0" applyFont="1" applyFill="1" applyBorder="1" applyAlignment="1">
      <alignment horizontal="center" vertical="center" wrapText="1"/>
    </xf>
    <xf numFmtId="49" fontId="0" fillId="0" borderId="42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52" xfId="0" applyBorder="1" applyAlignment="1">
      <alignment vertical="center"/>
    </xf>
    <xf numFmtId="0" fontId="16" fillId="0" borderId="26" xfId="0" applyNumberFormat="1" applyFont="1" applyBorder="1" applyAlignment="1">
      <alignment vertical="top" wrapText="1"/>
    </xf>
    <xf numFmtId="0" fontId="16" fillId="0" borderId="26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vertical="top" wrapText="1" shrinkToFit="1"/>
    </xf>
    <xf numFmtId="164" fontId="16" fillId="0" borderId="0" xfId="0" applyNumberFormat="1" applyFont="1" applyBorder="1" applyAlignment="1">
      <alignment vertical="top" wrapText="1" shrinkToFit="1"/>
    </xf>
    <xf numFmtId="4" fontId="16" fillId="0" borderId="0" xfId="0" applyNumberFormat="1" applyFont="1" applyBorder="1" applyAlignment="1">
      <alignment vertical="top" wrapText="1" shrinkToFit="1"/>
    </xf>
    <xf numFmtId="4" fontId="16" fillId="0" borderId="34" xfId="0" applyNumberFormat="1" applyFont="1" applyBorder="1" applyAlignment="1">
      <alignment vertical="top" wrapText="1" shrinkToFit="1"/>
    </xf>
    <xf numFmtId="0" fontId="6" fillId="0" borderId="0" xfId="0" applyFont="1" applyAlignment="1">
      <alignment horizontal="center" wrapText="1"/>
    </xf>
    <xf numFmtId="0" fontId="0" fillId="2" borderId="67" xfId="0" applyFill="1" applyBorder="1" applyAlignment="1">
      <alignment vertical="top" wrapText="1"/>
    </xf>
    <xf numFmtId="0" fontId="0" fillId="2" borderId="67" xfId="0" applyFill="1" applyBorder="1" applyAlignment="1">
      <alignment vertical="top"/>
    </xf>
    <xf numFmtId="164" fontId="0" fillId="2" borderId="67" xfId="0" applyNumberFormat="1" applyFill="1" applyBorder="1" applyAlignment="1">
      <alignment vertical="top"/>
    </xf>
    <xf numFmtId="4" fontId="0" fillId="2" borderId="67" xfId="0" applyNumberFormat="1" applyFill="1" applyBorder="1" applyAlignment="1">
      <alignment vertical="top"/>
    </xf>
    <xf numFmtId="4" fontId="0" fillId="2" borderId="51" xfId="0" applyNumberFormat="1" applyFill="1" applyBorder="1" applyAlignment="1">
      <alignment vertical="top" shrinkToFit="1"/>
    </xf>
    <xf numFmtId="4" fontId="0" fillId="2" borderId="52" xfId="0" applyNumberFormat="1" applyFill="1" applyBorder="1" applyAlignment="1">
      <alignment vertical="top" shrinkToFit="1"/>
    </xf>
    <xf numFmtId="0" fontId="16" fillId="0" borderId="36" xfId="0" applyNumberFormat="1" applyFont="1" applyBorder="1" applyAlignment="1">
      <alignment vertical="top" wrapText="1"/>
    </xf>
    <xf numFmtId="0" fontId="16" fillId="0" borderId="36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 shrinkToFit="1"/>
    </xf>
    <xf numFmtId="164" fontId="16" fillId="0" borderId="18" xfId="0" applyNumberFormat="1" applyFont="1" applyBorder="1" applyAlignment="1">
      <alignment vertical="top" wrapText="1" shrinkToFit="1"/>
    </xf>
    <xf numFmtId="4" fontId="16" fillId="0" borderId="18" xfId="0" applyNumberFormat="1" applyFont="1" applyBorder="1" applyAlignment="1">
      <alignment vertical="top" wrapText="1" shrinkToFit="1"/>
    </xf>
    <xf numFmtId="4" fontId="16" fillId="0" borderId="70" xfId="0" applyNumberFormat="1" applyFont="1" applyBorder="1" applyAlignment="1">
      <alignment vertical="top" wrapText="1" shrinkToFit="1"/>
    </xf>
    <xf numFmtId="4" fontId="0" fillId="2" borderId="10" xfId="0" applyNumberFormat="1" applyFill="1" applyBorder="1" applyAlignment="1">
      <alignment vertical="top" shrinkToFit="1"/>
    </xf>
    <xf numFmtId="4" fontId="0" fillId="2" borderId="37" xfId="0" applyNumberFormat="1" applyFill="1" applyBorder="1" applyAlignment="1">
      <alignment vertical="top" shrinkToFit="1"/>
    </xf>
    <xf numFmtId="0" fontId="21" fillId="0" borderId="26" xfId="0" applyNumberFormat="1" applyFont="1" applyBorder="1" applyAlignment="1">
      <alignment horizontal="left" vertical="top" wrapText="1"/>
    </xf>
    <xf numFmtId="0" fontId="21" fillId="0" borderId="0" xfId="0" applyNumberFormat="1" applyFont="1" applyBorder="1" applyAlignment="1">
      <alignment vertical="top" wrapText="1" shrinkToFit="1"/>
    </xf>
    <xf numFmtId="164" fontId="21" fillId="0" borderId="0" xfId="0" applyNumberFormat="1" applyFont="1" applyBorder="1" applyAlignment="1">
      <alignment vertical="top" wrapText="1" shrinkToFit="1"/>
    </xf>
    <xf numFmtId="4" fontId="21" fillId="0" borderId="0" xfId="0" applyNumberFormat="1" applyFont="1" applyBorder="1" applyAlignment="1">
      <alignment vertical="top" wrapText="1" shrinkToFit="1"/>
    </xf>
    <xf numFmtId="4" fontId="21" fillId="0" borderId="34" xfId="0" applyNumberFormat="1" applyFont="1" applyBorder="1" applyAlignment="1">
      <alignment vertical="top" wrapText="1" shrinkToFit="1"/>
    </xf>
    <xf numFmtId="0" fontId="0" fillId="0" borderId="0" xfId="0"/>
    <xf numFmtId="0" fontId="0" fillId="0" borderId="34" xfId="0" applyBorder="1"/>
    <xf numFmtId="0" fontId="16" fillId="0" borderId="87" xfId="0" applyNumberFormat="1" applyFont="1" applyBorder="1" applyAlignment="1">
      <alignment vertical="top" wrapText="1"/>
    </xf>
    <xf numFmtId="0" fontId="0" fillId="0" borderId="88" xfId="0" applyBorder="1"/>
    <xf numFmtId="0" fontId="0" fillId="0" borderId="97" xfId="0" applyBorder="1"/>
    <xf numFmtId="0" fontId="21" fillId="0" borderId="26" xfId="0" applyNumberFormat="1" applyFont="1" applyBorder="1" applyAlignment="1">
      <alignment horizontal="left" wrapText="1"/>
    </xf>
    <xf numFmtId="0" fontId="21" fillId="0" borderId="0" xfId="0" applyNumberFormat="1" applyFont="1" applyBorder="1" applyAlignment="1">
      <alignment wrapText="1" shrinkToFit="1"/>
    </xf>
    <xf numFmtId="164" fontId="21" fillId="0" borderId="0" xfId="0" applyNumberFormat="1" applyFont="1" applyBorder="1" applyAlignment="1">
      <alignment wrapText="1"/>
    </xf>
    <xf numFmtId="4" fontId="21" fillId="0" borderId="0" xfId="0" applyNumberFormat="1" applyFont="1" applyBorder="1" applyAlignment="1">
      <alignment wrapText="1"/>
    </xf>
    <xf numFmtId="4" fontId="21" fillId="0" borderId="34" xfId="0" applyNumberFormat="1" applyFont="1" applyBorder="1" applyAlignment="1">
      <alignment wrapText="1"/>
    </xf>
    <xf numFmtId="49" fontId="19" fillId="0" borderId="54" xfId="0" applyNumberFormat="1" applyFont="1" applyBorder="1" applyAlignment="1">
      <alignment wrapText="1"/>
    </xf>
    <xf numFmtId="49" fontId="19" fillId="0" borderId="54" xfId="0" applyNumberFormat="1" applyFont="1" applyBorder="1"/>
    <xf numFmtId="49" fontId="19" fillId="0" borderId="55" xfId="0" applyNumberFormat="1" applyFont="1" applyBorder="1"/>
    <xf numFmtId="49" fontId="19" fillId="0" borderId="42" xfId="0" applyNumberFormat="1" applyFont="1" applyBorder="1" applyAlignment="1">
      <alignment wrapText="1"/>
    </xf>
    <xf numFmtId="49" fontId="19" fillId="0" borderId="42" xfId="0" applyNumberFormat="1" applyFont="1" applyBorder="1"/>
    <xf numFmtId="49" fontId="19" fillId="0" borderId="57" xfId="0" applyNumberFormat="1" applyFont="1" applyBorder="1"/>
    <xf numFmtId="49" fontId="19" fillId="0" borderId="59" xfId="0" applyNumberFormat="1" applyFont="1" applyBorder="1" applyAlignment="1">
      <alignment wrapText="1"/>
    </xf>
    <xf numFmtId="49" fontId="19" fillId="0" borderId="59" xfId="0" applyNumberFormat="1" applyFont="1" applyBorder="1"/>
    <xf numFmtId="49" fontId="19" fillId="0" borderId="60" xfId="0" applyNumberFormat="1" applyFont="1" applyBorder="1"/>
    <xf numFmtId="0" fontId="19" fillId="5" borderId="67" xfId="0" applyFont="1" applyFill="1" applyBorder="1" applyAlignment="1">
      <alignment wrapText="1"/>
    </xf>
    <xf numFmtId="0" fontId="19" fillId="5" borderId="67" xfId="0" applyFont="1" applyFill="1" applyBorder="1"/>
    <xf numFmtId="164" fontId="19" fillId="5" borderId="67" xfId="0" applyNumberFormat="1" applyFont="1" applyFill="1" applyBorder="1"/>
    <xf numFmtId="4" fontId="19" fillId="5" borderId="67" xfId="0" applyNumberFormat="1" applyFont="1" applyFill="1" applyBorder="1"/>
    <xf numFmtId="0" fontId="16" fillId="0" borderId="36" xfId="0" applyNumberFormat="1" applyFont="1" applyBorder="1" applyAlignment="1">
      <alignment wrapText="1"/>
    </xf>
    <xf numFmtId="0" fontId="16" fillId="0" borderId="18" xfId="0" applyNumberFormat="1" applyFont="1" applyBorder="1" applyAlignment="1">
      <alignment wrapText="1"/>
    </xf>
    <xf numFmtId="0" fontId="16" fillId="0" borderId="70" xfId="0" applyNumberFormat="1" applyFont="1" applyBorder="1" applyAlignment="1">
      <alignment wrapText="1"/>
    </xf>
    <xf numFmtId="0" fontId="16" fillId="0" borderId="26" xfId="0" applyNumberFormat="1" applyFont="1" applyBorder="1" applyAlignment="1">
      <alignment wrapText="1"/>
    </xf>
    <xf numFmtId="0" fontId="16" fillId="0" borderId="0" xfId="0" applyNumberFormat="1" applyFont="1" applyBorder="1" applyAlignment="1">
      <alignment wrapText="1"/>
    </xf>
    <xf numFmtId="0" fontId="16" fillId="0" borderId="34" xfId="0" applyNumberFormat="1" applyFont="1" applyBorder="1" applyAlignment="1">
      <alignment wrapText="1"/>
    </xf>
    <xf numFmtId="0" fontId="16" fillId="0" borderId="26" xfId="0" applyNumberFormat="1" applyFont="1" applyBorder="1" applyAlignment="1">
      <alignment horizontal="left" wrapText="1"/>
    </xf>
    <xf numFmtId="0" fontId="16" fillId="0" borderId="0" xfId="0" applyNumberFormat="1" applyFont="1" applyBorder="1" applyAlignment="1">
      <alignment wrapText="1" shrinkToFit="1"/>
    </xf>
    <xf numFmtId="164" fontId="16" fillId="0" borderId="0" xfId="0" applyNumberFormat="1" applyFont="1" applyBorder="1" applyAlignment="1">
      <alignment wrapText="1"/>
    </xf>
    <xf numFmtId="4" fontId="16" fillId="0" borderId="0" xfId="0" applyNumberFormat="1" applyFont="1" applyBorder="1" applyAlignment="1">
      <alignment wrapText="1"/>
    </xf>
    <xf numFmtId="4" fontId="16" fillId="0" borderId="34" xfId="0" applyNumberFormat="1" applyFont="1" applyBorder="1" applyAlignment="1">
      <alignment wrapText="1"/>
    </xf>
    <xf numFmtId="0" fontId="21" fillId="0" borderId="0" xfId="0" applyNumberFormat="1" applyFont="1" applyBorder="1" applyAlignment="1">
      <alignment horizontal="left" wrapText="1"/>
    </xf>
    <xf numFmtId="0" fontId="21" fillId="0" borderId="34" xfId="0" applyNumberFormat="1" applyFont="1" applyBorder="1" applyAlignment="1">
      <alignment horizontal="left" wrapText="1"/>
    </xf>
  </cellXfs>
  <cellStyles count="4">
    <cellStyle name="Normální" xfId="0" builtinId="0"/>
    <cellStyle name="normální 2" xfId="1"/>
    <cellStyle name="normální_CCTV_d" xfId="3"/>
    <cellStyle name="normální_POL.XL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S%20Stavitel%202016\Templates\Rozpocty\Sablo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_projekce/16-23_Stravov&#225;n&#237;%20Bu&#269;ovice/21_CD/2017-07-18%20&#218;prava%20rozpo&#269;tu/Bu&#269;ovice,%20SO%2002%20-%20rozpo&#269;et%20arch.%20stav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ba"/>
      <sheetName val="VzorPolozky"/>
      <sheetName val=" Pol"/>
    </sheetNames>
    <sheetDataSet>
      <sheetData sheetId="0"/>
      <sheetData sheetId="1" refreshError="1"/>
      <sheetData sheetId="2">
        <row r="1146">
          <cell r="P1146" t="e">
            <v>#REF!</v>
          </cell>
          <cell r="Q1146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2:G23"/>
  <sheetViews>
    <sheetView tabSelected="1" view="pageBreakPreview" zoomScale="115" zoomScaleNormal="100" zoomScaleSheetLayoutView="115" workbookViewId="0"/>
  </sheetViews>
  <sheetFormatPr defaultRowHeight="12.75" x14ac:dyDescent="0.2"/>
  <cols>
    <col min="1" max="1" width="14.42578125" customWidth="1"/>
    <col min="2" max="2" width="37.7109375" customWidth="1"/>
    <col min="3" max="5" width="18.7109375" customWidth="1"/>
    <col min="6" max="6" width="12.7109375" bestFit="1" customWidth="1"/>
    <col min="7" max="7" width="10.7109375" bestFit="1" customWidth="1"/>
  </cols>
  <sheetData>
    <row r="2" spans="1:6" ht="15.75" x14ac:dyDescent="0.25">
      <c r="A2" s="545" t="s">
        <v>3119</v>
      </c>
      <c r="B2" s="545"/>
      <c r="C2" s="545"/>
      <c r="D2" s="545"/>
      <c r="E2" s="545"/>
    </row>
    <row r="4" spans="1:6" ht="15.75" x14ac:dyDescent="0.25">
      <c r="A4" s="545" t="s">
        <v>3115</v>
      </c>
      <c r="B4" s="545"/>
      <c r="C4" s="545"/>
      <c r="D4" s="545"/>
      <c r="E4" s="545"/>
    </row>
    <row r="5" spans="1:6" ht="13.5" thickBot="1" x14ac:dyDescent="0.25"/>
    <row r="6" spans="1:6" s="484" customFormat="1" ht="13.5" thickBot="1" x14ac:dyDescent="0.25">
      <c r="A6" s="494" t="s">
        <v>3124</v>
      </c>
      <c r="B6" s="495" t="s">
        <v>5</v>
      </c>
      <c r="C6" s="495" t="s">
        <v>3117</v>
      </c>
      <c r="D6" s="495" t="s">
        <v>3116</v>
      </c>
      <c r="E6" s="496" t="s">
        <v>3118</v>
      </c>
    </row>
    <row r="7" spans="1:6" s="484" customFormat="1" ht="13.5" thickBot="1" x14ac:dyDescent="0.25">
      <c r="A7" s="497"/>
      <c r="B7" s="500" t="s">
        <v>3126</v>
      </c>
      <c r="C7" s="498">
        <f>SUM(C9:C19)</f>
        <v>0</v>
      </c>
      <c r="D7" s="498">
        <f>SUM(D9:D19)</f>
        <v>0</v>
      </c>
      <c r="E7" s="499">
        <f>SUM(E9:E19)</f>
        <v>0</v>
      </c>
    </row>
    <row r="8" spans="1:6" x14ac:dyDescent="0.2">
      <c r="A8" s="491" t="s">
        <v>3121</v>
      </c>
      <c r="B8" s="492" t="s">
        <v>3120</v>
      </c>
      <c r="C8" s="492"/>
      <c r="D8" s="492"/>
      <c r="E8" s="493"/>
    </row>
    <row r="9" spans="1:6" x14ac:dyDescent="0.2">
      <c r="A9" s="489"/>
      <c r="B9" s="487" t="s">
        <v>949</v>
      </c>
      <c r="C9" s="488">
        <f>' Pol SO 01,03,04'!G847</f>
        <v>0</v>
      </c>
      <c r="D9" s="488">
        <f>C9*0.21</f>
        <v>0</v>
      </c>
      <c r="E9" s="490">
        <f>C9*1.21</f>
        <v>0</v>
      </c>
      <c r="F9" s="145"/>
    </row>
    <row r="10" spans="1:6" x14ac:dyDescent="0.2">
      <c r="A10" s="489" t="s">
        <v>3122</v>
      </c>
      <c r="B10" s="487" t="s">
        <v>3123</v>
      </c>
      <c r="C10" s="488"/>
      <c r="D10" s="488"/>
      <c r="E10" s="490"/>
    </row>
    <row r="11" spans="1:6" x14ac:dyDescent="0.2">
      <c r="A11" s="489"/>
      <c r="B11" s="487" t="s">
        <v>949</v>
      </c>
      <c r="C11" s="488">
        <f>'Pol SO 02'!G1145</f>
        <v>0</v>
      </c>
      <c r="D11" s="488">
        <f>C11*0.21</f>
        <v>0</v>
      </c>
      <c r="E11" s="490">
        <f>C11*1.21</f>
        <v>0</v>
      </c>
      <c r="F11" s="145"/>
    </row>
    <row r="12" spans="1:6" x14ac:dyDescent="0.2">
      <c r="A12" s="489"/>
      <c r="B12" s="487"/>
      <c r="C12" s="488"/>
      <c r="D12" s="488"/>
      <c r="E12" s="490"/>
    </row>
    <row r="13" spans="1:6" x14ac:dyDescent="0.2">
      <c r="A13" s="489" t="s">
        <v>3128</v>
      </c>
      <c r="B13" s="487" t="s">
        <v>1856</v>
      </c>
      <c r="C13" s="488">
        <f>ZTI!G309</f>
        <v>0</v>
      </c>
      <c r="D13" s="488">
        <f t="shared" ref="D13:D17" si="0">C13*0.21</f>
        <v>0</v>
      </c>
      <c r="E13" s="490">
        <f t="shared" ref="E13:E17" si="1">C13*1.21</f>
        <v>0</v>
      </c>
    </row>
    <row r="14" spans="1:6" x14ac:dyDescent="0.2">
      <c r="A14" s="489" t="s">
        <v>3128</v>
      </c>
      <c r="B14" s="487" t="s">
        <v>2254</v>
      </c>
      <c r="C14" s="488">
        <f>Plyn!G102</f>
        <v>0</v>
      </c>
      <c r="D14" s="488">
        <f t="shared" si="0"/>
        <v>0</v>
      </c>
      <c r="E14" s="490">
        <f t="shared" si="1"/>
        <v>0</v>
      </c>
    </row>
    <row r="15" spans="1:6" x14ac:dyDescent="0.2">
      <c r="A15" s="489" t="s">
        <v>3128</v>
      </c>
      <c r="B15" s="487" t="s">
        <v>1912</v>
      </c>
      <c r="C15" s="488">
        <f>UT!G307</f>
        <v>0</v>
      </c>
      <c r="D15" s="488">
        <f t="shared" si="0"/>
        <v>0</v>
      </c>
      <c r="E15" s="490">
        <f t="shared" si="1"/>
        <v>0</v>
      </c>
    </row>
    <row r="16" spans="1:6" x14ac:dyDescent="0.2">
      <c r="A16" s="489" t="s">
        <v>3128</v>
      </c>
      <c r="B16" s="487" t="s">
        <v>3112</v>
      </c>
      <c r="C16" s="488">
        <f>'EL+SLP'!G349</f>
        <v>0</v>
      </c>
      <c r="D16" s="488">
        <f t="shared" si="0"/>
        <v>0</v>
      </c>
      <c r="E16" s="490">
        <f t="shared" si="1"/>
        <v>0</v>
      </c>
    </row>
    <row r="17" spans="1:7" x14ac:dyDescent="0.2">
      <c r="A17" s="489" t="s">
        <v>3128</v>
      </c>
      <c r="B17" s="487" t="s">
        <v>3125</v>
      </c>
      <c r="C17" s="488">
        <f>VZT!I117</f>
        <v>0</v>
      </c>
      <c r="D17" s="488">
        <f t="shared" si="0"/>
        <v>0</v>
      </c>
      <c r="E17" s="490">
        <f t="shared" si="1"/>
        <v>0</v>
      </c>
    </row>
    <row r="18" spans="1:7" x14ac:dyDescent="0.2">
      <c r="A18" s="489"/>
      <c r="B18" s="487"/>
      <c r="C18" s="488"/>
      <c r="D18" s="488"/>
      <c r="E18" s="490"/>
    </row>
    <row r="19" spans="1:7" ht="13.5" thickBot="1" x14ac:dyDescent="0.25">
      <c r="A19" s="501" t="s">
        <v>3329</v>
      </c>
      <c r="B19" s="502" t="s">
        <v>1784</v>
      </c>
      <c r="C19" s="503">
        <f>'VN+ON'!G60</f>
        <v>0</v>
      </c>
      <c r="D19" s="503">
        <f>C19*0.21</f>
        <v>0</v>
      </c>
      <c r="E19" s="504">
        <f>C19*1.21</f>
        <v>0</v>
      </c>
    </row>
    <row r="20" spans="1:7" ht="13.5" thickBot="1" x14ac:dyDescent="0.25">
      <c r="A20" s="505"/>
      <c r="B20" s="506"/>
      <c r="C20" s="507"/>
      <c r="D20" s="507"/>
      <c r="E20" s="508"/>
    </row>
    <row r="21" spans="1:7" ht="15.75" thickBot="1" x14ac:dyDescent="0.3">
      <c r="B21" s="509" t="s">
        <v>3127</v>
      </c>
      <c r="C21" s="510">
        <f>C7</f>
        <v>0</v>
      </c>
      <c r="D21" s="510">
        <f>D7</f>
        <v>0</v>
      </c>
      <c r="E21" s="511">
        <f>E7</f>
        <v>0</v>
      </c>
      <c r="G21" s="486"/>
    </row>
    <row r="22" spans="1:7" x14ac:dyDescent="0.2">
      <c r="C22" s="486"/>
      <c r="D22" s="486"/>
      <c r="E22" s="486"/>
    </row>
    <row r="23" spans="1:7" x14ac:dyDescent="0.2">
      <c r="C23" s="486"/>
      <c r="D23" s="486"/>
      <c r="E23" s="486"/>
    </row>
  </sheetData>
  <sheetProtection algorithmName="SHA-512" hashValue="gs9v2snLGhs8oIjpHF4p55Q3WQ+jcMU6QEyD/obSwQP3SinZfb4zLjhFt7NptXjIEGR2hnnFfS6SnZPkcNAWKg==" saltValue="AMMWjFFgCDOQ7Jy5wfsC7g==" spinCount="100000" sheet="1" objects="1" scenarios="1"/>
  <mergeCells count="2">
    <mergeCell ref="A2:E2"/>
    <mergeCell ref="A4:E4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Stránka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IO451"/>
  <sheetViews>
    <sheetView view="pageBreakPreview" zoomScale="115" zoomScaleNormal="100" zoomScaleSheetLayoutView="115" workbookViewId="0">
      <pane ySplit="4" topLeftCell="A5" activePane="bottomLeft" state="frozen"/>
      <selection pane="bottomLeft" activeCell="K11" sqref="K11"/>
    </sheetView>
  </sheetViews>
  <sheetFormatPr defaultRowHeight="12.2" customHeight="1" x14ac:dyDescent="0.2"/>
  <cols>
    <col min="1" max="1" width="5.42578125" style="368" customWidth="1"/>
    <col min="2" max="2" width="15" style="465" customWidth="1"/>
    <col min="3" max="3" width="64.140625" style="398" customWidth="1"/>
    <col min="4" max="4" width="6.42578125" style="401" customWidth="1"/>
    <col min="5" max="5" width="8.7109375" style="396" customWidth="1"/>
    <col min="6" max="6" width="12.5703125" style="513" customWidth="1"/>
    <col min="7" max="7" width="19.140625" style="372" customWidth="1"/>
    <col min="8" max="8" width="9.140625" style="397"/>
    <col min="9" max="256" width="9.140625" style="368"/>
    <col min="257" max="257" width="1.85546875" style="368" customWidth="1"/>
    <col min="258" max="258" width="7.5703125" style="368" customWidth="1"/>
    <col min="259" max="259" width="64.140625" style="368" customWidth="1"/>
    <col min="260" max="260" width="6.42578125" style="368" customWidth="1"/>
    <col min="261" max="261" width="8.7109375" style="368" customWidth="1"/>
    <col min="262" max="262" width="9.140625" style="368"/>
    <col min="263" max="263" width="17.42578125" style="368" customWidth="1"/>
    <col min="264" max="512" width="9.140625" style="368"/>
    <col min="513" max="513" width="1.85546875" style="368" customWidth="1"/>
    <col min="514" max="514" width="7.5703125" style="368" customWidth="1"/>
    <col min="515" max="515" width="64.140625" style="368" customWidth="1"/>
    <col min="516" max="516" width="6.42578125" style="368" customWidth="1"/>
    <col min="517" max="517" width="8.7109375" style="368" customWidth="1"/>
    <col min="518" max="518" width="9.140625" style="368"/>
    <col min="519" max="519" width="17.42578125" style="368" customWidth="1"/>
    <col min="520" max="768" width="9.140625" style="368"/>
    <col min="769" max="769" width="1.85546875" style="368" customWidth="1"/>
    <col min="770" max="770" width="7.5703125" style="368" customWidth="1"/>
    <col min="771" max="771" width="64.140625" style="368" customWidth="1"/>
    <col min="772" max="772" width="6.42578125" style="368" customWidth="1"/>
    <col min="773" max="773" width="8.7109375" style="368" customWidth="1"/>
    <col min="774" max="774" width="9.140625" style="368"/>
    <col min="775" max="775" width="17.42578125" style="368" customWidth="1"/>
    <col min="776" max="1024" width="9.140625" style="368"/>
    <col min="1025" max="1025" width="1.85546875" style="368" customWidth="1"/>
    <col min="1026" max="1026" width="7.5703125" style="368" customWidth="1"/>
    <col min="1027" max="1027" width="64.140625" style="368" customWidth="1"/>
    <col min="1028" max="1028" width="6.42578125" style="368" customWidth="1"/>
    <col min="1029" max="1029" width="8.7109375" style="368" customWidth="1"/>
    <col min="1030" max="1030" width="9.140625" style="368"/>
    <col min="1031" max="1031" width="17.42578125" style="368" customWidth="1"/>
    <col min="1032" max="1280" width="9.140625" style="368"/>
    <col min="1281" max="1281" width="1.85546875" style="368" customWidth="1"/>
    <col min="1282" max="1282" width="7.5703125" style="368" customWidth="1"/>
    <col min="1283" max="1283" width="64.140625" style="368" customWidth="1"/>
    <col min="1284" max="1284" width="6.42578125" style="368" customWidth="1"/>
    <col min="1285" max="1285" width="8.7109375" style="368" customWidth="1"/>
    <col min="1286" max="1286" width="9.140625" style="368"/>
    <col min="1287" max="1287" width="17.42578125" style="368" customWidth="1"/>
    <col min="1288" max="1536" width="9.140625" style="368"/>
    <col min="1537" max="1537" width="1.85546875" style="368" customWidth="1"/>
    <col min="1538" max="1538" width="7.5703125" style="368" customWidth="1"/>
    <col min="1539" max="1539" width="64.140625" style="368" customWidth="1"/>
    <col min="1540" max="1540" width="6.42578125" style="368" customWidth="1"/>
    <col min="1541" max="1541" width="8.7109375" style="368" customWidth="1"/>
    <col min="1542" max="1542" width="9.140625" style="368"/>
    <col min="1543" max="1543" width="17.42578125" style="368" customWidth="1"/>
    <col min="1544" max="1792" width="9.140625" style="368"/>
    <col min="1793" max="1793" width="1.85546875" style="368" customWidth="1"/>
    <col min="1794" max="1794" width="7.5703125" style="368" customWidth="1"/>
    <col min="1795" max="1795" width="64.140625" style="368" customWidth="1"/>
    <col min="1796" max="1796" width="6.42578125" style="368" customWidth="1"/>
    <col min="1797" max="1797" width="8.7109375" style="368" customWidth="1"/>
    <col min="1798" max="1798" width="9.140625" style="368"/>
    <col min="1799" max="1799" width="17.42578125" style="368" customWidth="1"/>
    <col min="1800" max="2048" width="9.140625" style="368"/>
    <col min="2049" max="2049" width="1.85546875" style="368" customWidth="1"/>
    <col min="2050" max="2050" width="7.5703125" style="368" customWidth="1"/>
    <col min="2051" max="2051" width="64.140625" style="368" customWidth="1"/>
    <col min="2052" max="2052" width="6.42578125" style="368" customWidth="1"/>
    <col min="2053" max="2053" width="8.7109375" style="368" customWidth="1"/>
    <col min="2054" max="2054" width="9.140625" style="368"/>
    <col min="2055" max="2055" width="17.42578125" style="368" customWidth="1"/>
    <col min="2056" max="2304" width="9.140625" style="368"/>
    <col min="2305" max="2305" width="1.85546875" style="368" customWidth="1"/>
    <col min="2306" max="2306" width="7.5703125" style="368" customWidth="1"/>
    <col min="2307" max="2307" width="64.140625" style="368" customWidth="1"/>
    <col min="2308" max="2308" width="6.42578125" style="368" customWidth="1"/>
    <col min="2309" max="2309" width="8.7109375" style="368" customWidth="1"/>
    <col min="2310" max="2310" width="9.140625" style="368"/>
    <col min="2311" max="2311" width="17.42578125" style="368" customWidth="1"/>
    <col min="2312" max="2560" width="9.140625" style="368"/>
    <col min="2561" max="2561" width="1.85546875" style="368" customWidth="1"/>
    <col min="2562" max="2562" width="7.5703125" style="368" customWidth="1"/>
    <col min="2563" max="2563" width="64.140625" style="368" customWidth="1"/>
    <col min="2564" max="2564" width="6.42578125" style="368" customWidth="1"/>
    <col min="2565" max="2565" width="8.7109375" style="368" customWidth="1"/>
    <col min="2566" max="2566" width="9.140625" style="368"/>
    <col min="2567" max="2567" width="17.42578125" style="368" customWidth="1"/>
    <col min="2568" max="2816" width="9.140625" style="368"/>
    <col min="2817" max="2817" width="1.85546875" style="368" customWidth="1"/>
    <col min="2818" max="2818" width="7.5703125" style="368" customWidth="1"/>
    <col min="2819" max="2819" width="64.140625" style="368" customWidth="1"/>
    <col min="2820" max="2820" width="6.42578125" style="368" customWidth="1"/>
    <col min="2821" max="2821" width="8.7109375" style="368" customWidth="1"/>
    <col min="2822" max="2822" width="9.140625" style="368"/>
    <col min="2823" max="2823" width="17.42578125" style="368" customWidth="1"/>
    <col min="2824" max="3072" width="9.140625" style="368"/>
    <col min="3073" max="3073" width="1.85546875" style="368" customWidth="1"/>
    <col min="3074" max="3074" width="7.5703125" style="368" customWidth="1"/>
    <col min="3075" max="3075" width="64.140625" style="368" customWidth="1"/>
    <col min="3076" max="3076" width="6.42578125" style="368" customWidth="1"/>
    <col min="3077" max="3077" width="8.7109375" style="368" customWidth="1"/>
    <col min="3078" max="3078" width="9.140625" style="368"/>
    <col min="3079" max="3079" width="17.42578125" style="368" customWidth="1"/>
    <col min="3080" max="3328" width="9.140625" style="368"/>
    <col min="3329" max="3329" width="1.85546875" style="368" customWidth="1"/>
    <col min="3330" max="3330" width="7.5703125" style="368" customWidth="1"/>
    <col min="3331" max="3331" width="64.140625" style="368" customWidth="1"/>
    <col min="3332" max="3332" width="6.42578125" style="368" customWidth="1"/>
    <col min="3333" max="3333" width="8.7109375" style="368" customWidth="1"/>
    <col min="3334" max="3334" width="9.140625" style="368"/>
    <col min="3335" max="3335" width="17.42578125" style="368" customWidth="1"/>
    <col min="3336" max="3584" width="9.140625" style="368"/>
    <col min="3585" max="3585" width="1.85546875" style="368" customWidth="1"/>
    <col min="3586" max="3586" width="7.5703125" style="368" customWidth="1"/>
    <col min="3587" max="3587" width="64.140625" style="368" customWidth="1"/>
    <col min="3588" max="3588" width="6.42578125" style="368" customWidth="1"/>
    <col min="3589" max="3589" width="8.7109375" style="368" customWidth="1"/>
    <col min="3590" max="3590" width="9.140625" style="368"/>
    <col min="3591" max="3591" width="17.42578125" style="368" customWidth="1"/>
    <col min="3592" max="3840" width="9.140625" style="368"/>
    <col min="3841" max="3841" width="1.85546875" style="368" customWidth="1"/>
    <col min="3842" max="3842" width="7.5703125" style="368" customWidth="1"/>
    <col min="3843" max="3843" width="64.140625" style="368" customWidth="1"/>
    <col min="3844" max="3844" width="6.42578125" style="368" customWidth="1"/>
    <col min="3845" max="3845" width="8.7109375" style="368" customWidth="1"/>
    <col min="3846" max="3846" width="9.140625" style="368"/>
    <col min="3847" max="3847" width="17.42578125" style="368" customWidth="1"/>
    <col min="3848" max="4096" width="9.140625" style="368"/>
    <col min="4097" max="4097" width="1.85546875" style="368" customWidth="1"/>
    <col min="4098" max="4098" width="7.5703125" style="368" customWidth="1"/>
    <col min="4099" max="4099" width="64.140625" style="368" customWidth="1"/>
    <col min="4100" max="4100" width="6.42578125" style="368" customWidth="1"/>
    <col min="4101" max="4101" width="8.7109375" style="368" customWidth="1"/>
    <col min="4102" max="4102" width="9.140625" style="368"/>
    <col min="4103" max="4103" width="17.42578125" style="368" customWidth="1"/>
    <col min="4104" max="4352" width="9.140625" style="368"/>
    <col min="4353" max="4353" width="1.85546875" style="368" customWidth="1"/>
    <col min="4354" max="4354" width="7.5703125" style="368" customWidth="1"/>
    <col min="4355" max="4355" width="64.140625" style="368" customWidth="1"/>
    <col min="4356" max="4356" width="6.42578125" style="368" customWidth="1"/>
    <col min="4357" max="4357" width="8.7109375" style="368" customWidth="1"/>
    <col min="4358" max="4358" width="9.140625" style="368"/>
    <col min="4359" max="4359" width="17.42578125" style="368" customWidth="1"/>
    <col min="4360" max="4608" width="9.140625" style="368"/>
    <col min="4609" max="4609" width="1.85546875" style="368" customWidth="1"/>
    <col min="4610" max="4610" width="7.5703125" style="368" customWidth="1"/>
    <col min="4611" max="4611" width="64.140625" style="368" customWidth="1"/>
    <col min="4612" max="4612" width="6.42578125" style="368" customWidth="1"/>
    <col min="4613" max="4613" width="8.7109375" style="368" customWidth="1"/>
    <col min="4614" max="4614" width="9.140625" style="368"/>
    <col min="4615" max="4615" width="17.42578125" style="368" customWidth="1"/>
    <col min="4616" max="4864" width="9.140625" style="368"/>
    <col min="4865" max="4865" width="1.85546875" style="368" customWidth="1"/>
    <col min="4866" max="4866" width="7.5703125" style="368" customWidth="1"/>
    <col min="4867" max="4867" width="64.140625" style="368" customWidth="1"/>
    <col min="4868" max="4868" width="6.42578125" style="368" customWidth="1"/>
    <col min="4869" max="4869" width="8.7109375" style="368" customWidth="1"/>
    <col min="4870" max="4870" width="9.140625" style="368"/>
    <col min="4871" max="4871" width="17.42578125" style="368" customWidth="1"/>
    <col min="4872" max="5120" width="9.140625" style="368"/>
    <col min="5121" max="5121" width="1.85546875" style="368" customWidth="1"/>
    <col min="5122" max="5122" width="7.5703125" style="368" customWidth="1"/>
    <col min="5123" max="5123" width="64.140625" style="368" customWidth="1"/>
    <col min="5124" max="5124" width="6.42578125" style="368" customWidth="1"/>
    <col min="5125" max="5125" width="8.7109375" style="368" customWidth="1"/>
    <col min="5126" max="5126" width="9.140625" style="368"/>
    <col min="5127" max="5127" width="17.42578125" style="368" customWidth="1"/>
    <col min="5128" max="5376" width="9.140625" style="368"/>
    <col min="5377" max="5377" width="1.85546875" style="368" customWidth="1"/>
    <col min="5378" max="5378" width="7.5703125" style="368" customWidth="1"/>
    <col min="5379" max="5379" width="64.140625" style="368" customWidth="1"/>
    <col min="5380" max="5380" width="6.42578125" style="368" customWidth="1"/>
    <col min="5381" max="5381" width="8.7109375" style="368" customWidth="1"/>
    <col min="5382" max="5382" width="9.140625" style="368"/>
    <col min="5383" max="5383" width="17.42578125" style="368" customWidth="1"/>
    <col min="5384" max="5632" width="9.140625" style="368"/>
    <col min="5633" max="5633" width="1.85546875" style="368" customWidth="1"/>
    <col min="5634" max="5634" width="7.5703125" style="368" customWidth="1"/>
    <col min="5635" max="5635" width="64.140625" style="368" customWidth="1"/>
    <col min="5636" max="5636" width="6.42578125" style="368" customWidth="1"/>
    <col min="5637" max="5637" width="8.7109375" style="368" customWidth="1"/>
    <col min="5638" max="5638" width="9.140625" style="368"/>
    <col min="5639" max="5639" width="17.42578125" style="368" customWidth="1"/>
    <col min="5640" max="5888" width="9.140625" style="368"/>
    <col min="5889" max="5889" width="1.85546875" style="368" customWidth="1"/>
    <col min="5890" max="5890" width="7.5703125" style="368" customWidth="1"/>
    <col min="5891" max="5891" width="64.140625" style="368" customWidth="1"/>
    <col min="5892" max="5892" width="6.42578125" style="368" customWidth="1"/>
    <col min="5893" max="5893" width="8.7109375" style="368" customWidth="1"/>
    <col min="5894" max="5894" width="9.140625" style="368"/>
    <col min="5895" max="5895" width="17.42578125" style="368" customWidth="1"/>
    <col min="5896" max="6144" width="9.140625" style="368"/>
    <col min="6145" max="6145" width="1.85546875" style="368" customWidth="1"/>
    <col min="6146" max="6146" width="7.5703125" style="368" customWidth="1"/>
    <col min="6147" max="6147" width="64.140625" style="368" customWidth="1"/>
    <col min="6148" max="6148" width="6.42578125" style="368" customWidth="1"/>
    <col min="6149" max="6149" width="8.7109375" style="368" customWidth="1"/>
    <col min="6150" max="6150" width="9.140625" style="368"/>
    <col min="6151" max="6151" width="17.42578125" style="368" customWidth="1"/>
    <col min="6152" max="6400" width="9.140625" style="368"/>
    <col min="6401" max="6401" width="1.85546875" style="368" customWidth="1"/>
    <col min="6402" max="6402" width="7.5703125" style="368" customWidth="1"/>
    <col min="6403" max="6403" width="64.140625" style="368" customWidth="1"/>
    <col min="6404" max="6404" width="6.42578125" style="368" customWidth="1"/>
    <col min="6405" max="6405" width="8.7109375" style="368" customWidth="1"/>
    <col min="6406" max="6406" width="9.140625" style="368"/>
    <col min="6407" max="6407" width="17.42578125" style="368" customWidth="1"/>
    <col min="6408" max="6656" width="9.140625" style="368"/>
    <col min="6657" max="6657" width="1.85546875" style="368" customWidth="1"/>
    <col min="6658" max="6658" width="7.5703125" style="368" customWidth="1"/>
    <col min="6659" max="6659" width="64.140625" style="368" customWidth="1"/>
    <col min="6660" max="6660" width="6.42578125" style="368" customWidth="1"/>
    <col min="6661" max="6661" width="8.7109375" style="368" customWidth="1"/>
    <col min="6662" max="6662" width="9.140625" style="368"/>
    <col min="6663" max="6663" width="17.42578125" style="368" customWidth="1"/>
    <col min="6664" max="6912" width="9.140625" style="368"/>
    <col min="6913" max="6913" width="1.85546875" style="368" customWidth="1"/>
    <col min="6914" max="6914" width="7.5703125" style="368" customWidth="1"/>
    <col min="6915" max="6915" width="64.140625" style="368" customWidth="1"/>
    <col min="6916" max="6916" width="6.42578125" style="368" customWidth="1"/>
    <col min="6917" max="6917" width="8.7109375" style="368" customWidth="1"/>
    <col min="6918" max="6918" width="9.140625" style="368"/>
    <col min="6919" max="6919" width="17.42578125" style="368" customWidth="1"/>
    <col min="6920" max="7168" width="9.140625" style="368"/>
    <col min="7169" max="7169" width="1.85546875" style="368" customWidth="1"/>
    <col min="7170" max="7170" width="7.5703125" style="368" customWidth="1"/>
    <col min="7171" max="7171" width="64.140625" style="368" customWidth="1"/>
    <col min="7172" max="7172" width="6.42578125" style="368" customWidth="1"/>
    <col min="7173" max="7173" width="8.7109375" style="368" customWidth="1"/>
    <col min="7174" max="7174" width="9.140625" style="368"/>
    <col min="7175" max="7175" width="17.42578125" style="368" customWidth="1"/>
    <col min="7176" max="7424" width="9.140625" style="368"/>
    <col min="7425" max="7425" width="1.85546875" style="368" customWidth="1"/>
    <col min="7426" max="7426" width="7.5703125" style="368" customWidth="1"/>
    <col min="7427" max="7427" width="64.140625" style="368" customWidth="1"/>
    <col min="7428" max="7428" width="6.42578125" style="368" customWidth="1"/>
    <col min="7429" max="7429" width="8.7109375" style="368" customWidth="1"/>
    <col min="7430" max="7430" width="9.140625" style="368"/>
    <col min="7431" max="7431" width="17.42578125" style="368" customWidth="1"/>
    <col min="7432" max="7680" width="9.140625" style="368"/>
    <col min="7681" max="7681" width="1.85546875" style="368" customWidth="1"/>
    <col min="7682" max="7682" width="7.5703125" style="368" customWidth="1"/>
    <col min="7683" max="7683" width="64.140625" style="368" customWidth="1"/>
    <col min="7684" max="7684" width="6.42578125" style="368" customWidth="1"/>
    <col min="7685" max="7685" width="8.7109375" style="368" customWidth="1"/>
    <col min="7686" max="7686" width="9.140625" style="368"/>
    <col min="7687" max="7687" width="17.42578125" style="368" customWidth="1"/>
    <col min="7688" max="7936" width="9.140625" style="368"/>
    <col min="7937" max="7937" width="1.85546875" style="368" customWidth="1"/>
    <col min="7938" max="7938" width="7.5703125" style="368" customWidth="1"/>
    <col min="7939" max="7939" width="64.140625" style="368" customWidth="1"/>
    <col min="7940" max="7940" width="6.42578125" style="368" customWidth="1"/>
    <col min="7941" max="7941" width="8.7109375" style="368" customWidth="1"/>
    <col min="7942" max="7942" width="9.140625" style="368"/>
    <col min="7943" max="7943" width="17.42578125" style="368" customWidth="1"/>
    <col min="7944" max="8192" width="9.140625" style="368"/>
    <col min="8193" max="8193" width="1.85546875" style="368" customWidth="1"/>
    <col min="8194" max="8194" width="7.5703125" style="368" customWidth="1"/>
    <col min="8195" max="8195" width="64.140625" style="368" customWidth="1"/>
    <col min="8196" max="8196" width="6.42578125" style="368" customWidth="1"/>
    <col min="8197" max="8197" width="8.7109375" style="368" customWidth="1"/>
    <col min="8198" max="8198" width="9.140625" style="368"/>
    <col min="8199" max="8199" width="17.42578125" style="368" customWidth="1"/>
    <col min="8200" max="8448" width="9.140625" style="368"/>
    <col min="8449" max="8449" width="1.85546875" style="368" customWidth="1"/>
    <col min="8450" max="8450" width="7.5703125" style="368" customWidth="1"/>
    <col min="8451" max="8451" width="64.140625" style="368" customWidth="1"/>
    <col min="8452" max="8452" width="6.42578125" style="368" customWidth="1"/>
    <col min="8453" max="8453" width="8.7109375" style="368" customWidth="1"/>
    <col min="8454" max="8454" width="9.140625" style="368"/>
    <col min="8455" max="8455" width="17.42578125" style="368" customWidth="1"/>
    <col min="8456" max="8704" width="9.140625" style="368"/>
    <col min="8705" max="8705" width="1.85546875" style="368" customWidth="1"/>
    <col min="8706" max="8706" width="7.5703125" style="368" customWidth="1"/>
    <col min="8707" max="8707" width="64.140625" style="368" customWidth="1"/>
    <col min="8708" max="8708" width="6.42578125" style="368" customWidth="1"/>
    <col min="8709" max="8709" width="8.7109375" style="368" customWidth="1"/>
    <col min="8710" max="8710" width="9.140625" style="368"/>
    <col min="8711" max="8711" width="17.42578125" style="368" customWidth="1"/>
    <col min="8712" max="8960" width="9.140625" style="368"/>
    <col min="8961" max="8961" width="1.85546875" style="368" customWidth="1"/>
    <col min="8962" max="8962" width="7.5703125" style="368" customWidth="1"/>
    <col min="8963" max="8963" width="64.140625" style="368" customWidth="1"/>
    <col min="8964" max="8964" width="6.42578125" style="368" customWidth="1"/>
    <col min="8965" max="8965" width="8.7109375" style="368" customWidth="1"/>
    <col min="8966" max="8966" width="9.140625" style="368"/>
    <col min="8967" max="8967" width="17.42578125" style="368" customWidth="1"/>
    <col min="8968" max="9216" width="9.140625" style="368"/>
    <col min="9217" max="9217" width="1.85546875" style="368" customWidth="1"/>
    <col min="9218" max="9218" width="7.5703125" style="368" customWidth="1"/>
    <col min="9219" max="9219" width="64.140625" style="368" customWidth="1"/>
    <col min="9220" max="9220" width="6.42578125" style="368" customWidth="1"/>
    <col min="9221" max="9221" width="8.7109375" style="368" customWidth="1"/>
    <col min="9222" max="9222" width="9.140625" style="368"/>
    <col min="9223" max="9223" width="17.42578125" style="368" customWidth="1"/>
    <col min="9224" max="9472" width="9.140625" style="368"/>
    <col min="9473" max="9473" width="1.85546875" style="368" customWidth="1"/>
    <col min="9474" max="9474" width="7.5703125" style="368" customWidth="1"/>
    <col min="9475" max="9475" width="64.140625" style="368" customWidth="1"/>
    <col min="9476" max="9476" width="6.42578125" style="368" customWidth="1"/>
    <col min="9477" max="9477" width="8.7109375" style="368" customWidth="1"/>
    <col min="9478" max="9478" width="9.140625" style="368"/>
    <col min="9479" max="9479" width="17.42578125" style="368" customWidth="1"/>
    <col min="9480" max="9728" width="9.140625" style="368"/>
    <col min="9729" max="9729" width="1.85546875" style="368" customWidth="1"/>
    <col min="9730" max="9730" width="7.5703125" style="368" customWidth="1"/>
    <col min="9731" max="9731" width="64.140625" style="368" customWidth="1"/>
    <col min="9732" max="9732" width="6.42578125" style="368" customWidth="1"/>
    <col min="9733" max="9733" width="8.7109375" style="368" customWidth="1"/>
    <col min="9734" max="9734" width="9.140625" style="368"/>
    <col min="9735" max="9735" width="17.42578125" style="368" customWidth="1"/>
    <col min="9736" max="9984" width="9.140625" style="368"/>
    <col min="9985" max="9985" width="1.85546875" style="368" customWidth="1"/>
    <col min="9986" max="9986" width="7.5703125" style="368" customWidth="1"/>
    <col min="9987" max="9987" width="64.140625" style="368" customWidth="1"/>
    <col min="9988" max="9988" width="6.42578125" style="368" customWidth="1"/>
    <col min="9989" max="9989" width="8.7109375" style="368" customWidth="1"/>
    <col min="9990" max="9990" width="9.140625" style="368"/>
    <col min="9991" max="9991" width="17.42578125" style="368" customWidth="1"/>
    <col min="9992" max="10240" width="9.140625" style="368"/>
    <col min="10241" max="10241" width="1.85546875" style="368" customWidth="1"/>
    <col min="10242" max="10242" width="7.5703125" style="368" customWidth="1"/>
    <col min="10243" max="10243" width="64.140625" style="368" customWidth="1"/>
    <col min="10244" max="10244" width="6.42578125" style="368" customWidth="1"/>
    <col min="10245" max="10245" width="8.7109375" style="368" customWidth="1"/>
    <col min="10246" max="10246" width="9.140625" style="368"/>
    <col min="10247" max="10247" width="17.42578125" style="368" customWidth="1"/>
    <col min="10248" max="10496" width="9.140625" style="368"/>
    <col min="10497" max="10497" width="1.85546875" style="368" customWidth="1"/>
    <col min="10498" max="10498" width="7.5703125" style="368" customWidth="1"/>
    <col min="10499" max="10499" width="64.140625" style="368" customWidth="1"/>
    <col min="10500" max="10500" width="6.42578125" style="368" customWidth="1"/>
    <col min="10501" max="10501" width="8.7109375" style="368" customWidth="1"/>
    <col min="10502" max="10502" width="9.140625" style="368"/>
    <col min="10503" max="10503" width="17.42578125" style="368" customWidth="1"/>
    <col min="10504" max="10752" width="9.140625" style="368"/>
    <col min="10753" max="10753" width="1.85546875" style="368" customWidth="1"/>
    <col min="10754" max="10754" width="7.5703125" style="368" customWidth="1"/>
    <col min="10755" max="10755" width="64.140625" style="368" customWidth="1"/>
    <col min="10756" max="10756" width="6.42578125" style="368" customWidth="1"/>
    <col min="10757" max="10757" width="8.7109375" style="368" customWidth="1"/>
    <col min="10758" max="10758" width="9.140625" style="368"/>
    <col min="10759" max="10759" width="17.42578125" style="368" customWidth="1"/>
    <col min="10760" max="11008" width="9.140625" style="368"/>
    <col min="11009" max="11009" width="1.85546875" style="368" customWidth="1"/>
    <col min="11010" max="11010" width="7.5703125" style="368" customWidth="1"/>
    <col min="11011" max="11011" width="64.140625" style="368" customWidth="1"/>
    <col min="11012" max="11012" width="6.42578125" style="368" customWidth="1"/>
    <col min="11013" max="11013" width="8.7109375" style="368" customWidth="1"/>
    <col min="11014" max="11014" width="9.140625" style="368"/>
    <col min="11015" max="11015" width="17.42578125" style="368" customWidth="1"/>
    <col min="11016" max="11264" width="9.140625" style="368"/>
    <col min="11265" max="11265" width="1.85546875" style="368" customWidth="1"/>
    <col min="11266" max="11266" width="7.5703125" style="368" customWidth="1"/>
    <col min="11267" max="11267" width="64.140625" style="368" customWidth="1"/>
    <col min="11268" max="11268" width="6.42578125" style="368" customWidth="1"/>
    <col min="11269" max="11269" width="8.7109375" style="368" customWidth="1"/>
    <col min="11270" max="11270" width="9.140625" style="368"/>
    <col min="11271" max="11271" width="17.42578125" style="368" customWidth="1"/>
    <col min="11272" max="11520" width="9.140625" style="368"/>
    <col min="11521" max="11521" width="1.85546875" style="368" customWidth="1"/>
    <col min="11522" max="11522" width="7.5703125" style="368" customWidth="1"/>
    <col min="11523" max="11523" width="64.140625" style="368" customWidth="1"/>
    <col min="11524" max="11524" width="6.42578125" style="368" customWidth="1"/>
    <col min="11525" max="11525" width="8.7109375" style="368" customWidth="1"/>
    <col min="11526" max="11526" width="9.140625" style="368"/>
    <col min="11527" max="11527" width="17.42578125" style="368" customWidth="1"/>
    <col min="11528" max="11776" width="9.140625" style="368"/>
    <col min="11777" max="11777" width="1.85546875" style="368" customWidth="1"/>
    <col min="11778" max="11778" width="7.5703125" style="368" customWidth="1"/>
    <col min="11779" max="11779" width="64.140625" style="368" customWidth="1"/>
    <col min="11780" max="11780" width="6.42578125" style="368" customWidth="1"/>
    <col min="11781" max="11781" width="8.7109375" style="368" customWidth="1"/>
    <col min="11782" max="11782" width="9.140625" style="368"/>
    <col min="11783" max="11783" width="17.42578125" style="368" customWidth="1"/>
    <col min="11784" max="12032" width="9.140625" style="368"/>
    <col min="12033" max="12033" width="1.85546875" style="368" customWidth="1"/>
    <col min="12034" max="12034" width="7.5703125" style="368" customWidth="1"/>
    <col min="12035" max="12035" width="64.140625" style="368" customWidth="1"/>
    <col min="12036" max="12036" width="6.42578125" style="368" customWidth="1"/>
    <col min="12037" max="12037" width="8.7109375" style="368" customWidth="1"/>
    <col min="12038" max="12038" width="9.140625" style="368"/>
    <col min="12039" max="12039" width="17.42578125" style="368" customWidth="1"/>
    <col min="12040" max="12288" width="9.140625" style="368"/>
    <col min="12289" max="12289" width="1.85546875" style="368" customWidth="1"/>
    <col min="12290" max="12290" width="7.5703125" style="368" customWidth="1"/>
    <col min="12291" max="12291" width="64.140625" style="368" customWidth="1"/>
    <col min="12292" max="12292" width="6.42578125" style="368" customWidth="1"/>
    <col min="12293" max="12293" width="8.7109375" style="368" customWidth="1"/>
    <col min="12294" max="12294" width="9.140625" style="368"/>
    <col min="12295" max="12295" width="17.42578125" style="368" customWidth="1"/>
    <col min="12296" max="12544" width="9.140625" style="368"/>
    <col min="12545" max="12545" width="1.85546875" style="368" customWidth="1"/>
    <col min="12546" max="12546" width="7.5703125" style="368" customWidth="1"/>
    <col min="12547" max="12547" width="64.140625" style="368" customWidth="1"/>
    <col min="12548" max="12548" width="6.42578125" style="368" customWidth="1"/>
    <col min="12549" max="12549" width="8.7109375" style="368" customWidth="1"/>
    <col min="12550" max="12550" width="9.140625" style="368"/>
    <col min="12551" max="12551" width="17.42578125" style="368" customWidth="1"/>
    <col min="12552" max="12800" width="9.140625" style="368"/>
    <col min="12801" max="12801" width="1.85546875" style="368" customWidth="1"/>
    <col min="12802" max="12802" width="7.5703125" style="368" customWidth="1"/>
    <col min="12803" max="12803" width="64.140625" style="368" customWidth="1"/>
    <col min="12804" max="12804" width="6.42578125" style="368" customWidth="1"/>
    <col min="12805" max="12805" width="8.7109375" style="368" customWidth="1"/>
    <col min="12806" max="12806" width="9.140625" style="368"/>
    <col min="12807" max="12807" width="17.42578125" style="368" customWidth="1"/>
    <col min="12808" max="13056" width="9.140625" style="368"/>
    <col min="13057" max="13057" width="1.85546875" style="368" customWidth="1"/>
    <col min="13058" max="13058" width="7.5703125" style="368" customWidth="1"/>
    <col min="13059" max="13059" width="64.140625" style="368" customWidth="1"/>
    <col min="13060" max="13060" width="6.42578125" style="368" customWidth="1"/>
    <col min="13061" max="13061" width="8.7109375" style="368" customWidth="1"/>
    <col min="13062" max="13062" width="9.140625" style="368"/>
    <col min="13063" max="13063" width="17.42578125" style="368" customWidth="1"/>
    <col min="13064" max="13312" width="9.140625" style="368"/>
    <col min="13313" max="13313" width="1.85546875" style="368" customWidth="1"/>
    <col min="13314" max="13314" width="7.5703125" style="368" customWidth="1"/>
    <col min="13315" max="13315" width="64.140625" style="368" customWidth="1"/>
    <col min="13316" max="13316" width="6.42578125" style="368" customWidth="1"/>
    <col min="13317" max="13317" width="8.7109375" style="368" customWidth="1"/>
    <col min="13318" max="13318" width="9.140625" style="368"/>
    <col min="13319" max="13319" width="17.42578125" style="368" customWidth="1"/>
    <col min="13320" max="13568" width="9.140625" style="368"/>
    <col min="13569" max="13569" width="1.85546875" style="368" customWidth="1"/>
    <col min="13570" max="13570" width="7.5703125" style="368" customWidth="1"/>
    <col min="13571" max="13571" width="64.140625" style="368" customWidth="1"/>
    <col min="13572" max="13572" width="6.42578125" style="368" customWidth="1"/>
    <col min="13573" max="13573" width="8.7109375" style="368" customWidth="1"/>
    <col min="13574" max="13574" width="9.140625" style="368"/>
    <col min="13575" max="13575" width="17.42578125" style="368" customWidth="1"/>
    <col min="13576" max="13824" width="9.140625" style="368"/>
    <col min="13825" max="13825" width="1.85546875" style="368" customWidth="1"/>
    <col min="13826" max="13826" width="7.5703125" style="368" customWidth="1"/>
    <col min="13827" max="13827" width="64.140625" style="368" customWidth="1"/>
    <col min="13828" max="13828" width="6.42578125" style="368" customWidth="1"/>
    <col min="13829" max="13829" width="8.7109375" style="368" customWidth="1"/>
    <col min="13830" max="13830" width="9.140625" style="368"/>
    <col min="13831" max="13831" width="17.42578125" style="368" customWidth="1"/>
    <col min="13832" max="14080" width="9.140625" style="368"/>
    <col min="14081" max="14081" width="1.85546875" style="368" customWidth="1"/>
    <col min="14082" max="14082" width="7.5703125" style="368" customWidth="1"/>
    <col min="14083" max="14083" width="64.140625" style="368" customWidth="1"/>
    <col min="14084" max="14084" width="6.42578125" style="368" customWidth="1"/>
    <col min="14085" max="14085" width="8.7109375" style="368" customWidth="1"/>
    <col min="14086" max="14086" width="9.140625" style="368"/>
    <col min="14087" max="14087" width="17.42578125" style="368" customWidth="1"/>
    <col min="14088" max="14336" width="9.140625" style="368"/>
    <col min="14337" max="14337" width="1.85546875" style="368" customWidth="1"/>
    <col min="14338" max="14338" width="7.5703125" style="368" customWidth="1"/>
    <col min="14339" max="14339" width="64.140625" style="368" customWidth="1"/>
    <col min="14340" max="14340" width="6.42578125" style="368" customWidth="1"/>
    <col min="14341" max="14341" width="8.7109375" style="368" customWidth="1"/>
    <col min="14342" max="14342" width="9.140625" style="368"/>
    <col min="14343" max="14343" width="17.42578125" style="368" customWidth="1"/>
    <col min="14344" max="14592" width="9.140625" style="368"/>
    <col min="14593" max="14593" width="1.85546875" style="368" customWidth="1"/>
    <col min="14594" max="14594" width="7.5703125" style="368" customWidth="1"/>
    <col min="14595" max="14595" width="64.140625" style="368" customWidth="1"/>
    <col min="14596" max="14596" width="6.42578125" style="368" customWidth="1"/>
    <col min="14597" max="14597" width="8.7109375" style="368" customWidth="1"/>
    <col min="14598" max="14598" width="9.140625" style="368"/>
    <col min="14599" max="14599" width="17.42578125" style="368" customWidth="1"/>
    <col min="14600" max="14848" width="9.140625" style="368"/>
    <col min="14849" max="14849" width="1.85546875" style="368" customWidth="1"/>
    <col min="14850" max="14850" width="7.5703125" style="368" customWidth="1"/>
    <col min="14851" max="14851" width="64.140625" style="368" customWidth="1"/>
    <col min="14852" max="14852" width="6.42578125" style="368" customWidth="1"/>
    <col min="14853" max="14853" width="8.7109375" style="368" customWidth="1"/>
    <col min="14854" max="14854" width="9.140625" style="368"/>
    <col min="14855" max="14855" width="17.42578125" style="368" customWidth="1"/>
    <col min="14856" max="15104" width="9.140625" style="368"/>
    <col min="15105" max="15105" width="1.85546875" style="368" customWidth="1"/>
    <col min="15106" max="15106" width="7.5703125" style="368" customWidth="1"/>
    <col min="15107" max="15107" width="64.140625" style="368" customWidth="1"/>
    <col min="15108" max="15108" width="6.42578125" style="368" customWidth="1"/>
    <col min="15109" max="15109" width="8.7109375" style="368" customWidth="1"/>
    <col min="15110" max="15110" width="9.140625" style="368"/>
    <col min="15111" max="15111" width="17.42578125" style="368" customWidth="1"/>
    <col min="15112" max="15360" width="9.140625" style="368"/>
    <col min="15361" max="15361" width="1.85546875" style="368" customWidth="1"/>
    <col min="15362" max="15362" width="7.5703125" style="368" customWidth="1"/>
    <col min="15363" max="15363" width="64.140625" style="368" customWidth="1"/>
    <col min="15364" max="15364" width="6.42578125" style="368" customWidth="1"/>
    <col min="15365" max="15365" width="8.7109375" style="368" customWidth="1"/>
    <col min="15366" max="15366" width="9.140625" style="368"/>
    <col min="15367" max="15367" width="17.42578125" style="368" customWidth="1"/>
    <col min="15368" max="15616" width="9.140625" style="368"/>
    <col min="15617" max="15617" width="1.85546875" style="368" customWidth="1"/>
    <col min="15618" max="15618" width="7.5703125" style="368" customWidth="1"/>
    <col min="15619" max="15619" width="64.140625" style="368" customWidth="1"/>
    <col min="15620" max="15620" width="6.42578125" style="368" customWidth="1"/>
    <col min="15621" max="15621" width="8.7109375" style="368" customWidth="1"/>
    <col min="15622" max="15622" width="9.140625" style="368"/>
    <col min="15623" max="15623" width="17.42578125" style="368" customWidth="1"/>
    <col min="15624" max="15872" width="9.140625" style="368"/>
    <col min="15873" max="15873" width="1.85546875" style="368" customWidth="1"/>
    <col min="15874" max="15874" width="7.5703125" style="368" customWidth="1"/>
    <col min="15875" max="15875" width="64.140625" style="368" customWidth="1"/>
    <col min="15876" max="15876" width="6.42578125" style="368" customWidth="1"/>
    <col min="15877" max="15877" width="8.7109375" style="368" customWidth="1"/>
    <col min="15878" max="15878" width="9.140625" style="368"/>
    <col min="15879" max="15879" width="17.42578125" style="368" customWidth="1"/>
    <col min="15880" max="16128" width="9.140625" style="368"/>
    <col min="16129" max="16129" width="1.85546875" style="368" customWidth="1"/>
    <col min="16130" max="16130" width="7.5703125" style="368" customWidth="1"/>
    <col min="16131" max="16131" width="64.140625" style="368" customWidth="1"/>
    <col min="16132" max="16132" width="6.42578125" style="368" customWidth="1"/>
    <col min="16133" max="16133" width="8.7109375" style="368" customWidth="1"/>
    <col min="16134" max="16134" width="9.140625" style="368"/>
    <col min="16135" max="16135" width="17.42578125" style="368" customWidth="1"/>
    <col min="16136" max="16384" width="9.140625" style="368"/>
  </cols>
  <sheetData>
    <row r="1" spans="1:7" ht="15" customHeight="1" x14ac:dyDescent="0.25">
      <c r="B1" s="463"/>
      <c r="C1" s="369" t="s">
        <v>3322</v>
      </c>
      <c r="D1" s="370"/>
      <c r="E1" s="371"/>
    </row>
    <row r="2" spans="1:7" ht="7.5" customHeight="1" x14ac:dyDescent="0.25">
      <c r="B2" s="464"/>
      <c r="C2" s="373"/>
      <c r="D2" s="370"/>
      <c r="E2" s="371"/>
    </row>
    <row r="3" spans="1:7" ht="6.75" customHeight="1" thickBot="1" x14ac:dyDescent="0.3">
      <c r="C3" s="374"/>
      <c r="D3" s="370"/>
      <c r="E3" s="371"/>
    </row>
    <row r="4" spans="1:7" ht="12.2" customHeight="1" x14ac:dyDescent="0.2">
      <c r="A4" s="439"/>
      <c r="B4" s="466" t="s">
        <v>2684</v>
      </c>
      <c r="C4" s="440" t="s">
        <v>5</v>
      </c>
      <c r="D4" s="441" t="s">
        <v>2685</v>
      </c>
      <c r="E4" s="442" t="s">
        <v>2686</v>
      </c>
      <c r="F4" s="514" t="s">
        <v>3010</v>
      </c>
      <c r="G4" s="443" t="s">
        <v>2687</v>
      </c>
    </row>
    <row r="5" spans="1:7" ht="12.2" customHeight="1" x14ac:dyDescent="0.2">
      <c r="A5" s="444"/>
      <c r="B5" s="467"/>
      <c r="C5" s="378" t="s">
        <v>2688</v>
      </c>
      <c r="D5" s="375"/>
      <c r="E5" s="377"/>
      <c r="G5" s="445"/>
    </row>
    <row r="6" spans="1:7" ht="12" customHeight="1" x14ac:dyDescent="0.2">
      <c r="A6" s="444"/>
      <c r="B6" s="467" t="s">
        <v>2689</v>
      </c>
      <c r="C6" s="379" t="s">
        <v>2690</v>
      </c>
      <c r="D6" s="376" t="s">
        <v>120</v>
      </c>
      <c r="E6" s="380" t="s">
        <v>46</v>
      </c>
      <c r="F6" s="515"/>
      <c r="G6" s="446">
        <f t="shared" ref="G6:G13" si="0">E6*F6</f>
        <v>0</v>
      </c>
    </row>
    <row r="7" spans="1:7" ht="12" customHeight="1" x14ac:dyDescent="0.2">
      <c r="A7" s="444"/>
      <c r="B7" s="467" t="s">
        <v>2689</v>
      </c>
      <c r="C7" s="379" t="s">
        <v>2691</v>
      </c>
      <c r="D7" s="376" t="s">
        <v>120</v>
      </c>
      <c r="E7" s="380" t="s">
        <v>46</v>
      </c>
      <c r="F7" s="515"/>
      <c r="G7" s="446">
        <f t="shared" si="0"/>
        <v>0</v>
      </c>
    </row>
    <row r="8" spans="1:7" ht="12" customHeight="1" x14ac:dyDescent="0.2">
      <c r="A8" s="444"/>
      <c r="B8" s="467" t="s">
        <v>2692</v>
      </c>
      <c r="C8" s="379" t="s">
        <v>2693</v>
      </c>
      <c r="D8" s="376" t="s">
        <v>120</v>
      </c>
      <c r="E8" s="380" t="s">
        <v>46</v>
      </c>
      <c r="F8" s="515"/>
      <c r="G8" s="446">
        <f t="shared" si="0"/>
        <v>0</v>
      </c>
    </row>
    <row r="9" spans="1:7" ht="12" customHeight="1" x14ac:dyDescent="0.2">
      <c r="A9" s="444"/>
      <c r="B9" s="467" t="s">
        <v>2694</v>
      </c>
      <c r="C9" s="379" t="s">
        <v>2695</v>
      </c>
      <c r="D9" s="376" t="s">
        <v>120</v>
      </c>
      <c r="E9" s="380" t="s">
        <v>46</v>
      </c>
      <c r="F9" s="515"/>
      <c r="G9" s="446">
        <f t="shared" si="0"/>
        <v>0</v>
      </c>
    </row>
    <row r="10" spans="1:7" ht="12" customHeight="1" x14ac:dyDescent="0.2">
      <c r="A10" s="444"/>
      <c r="B10" s="467" t="s">
        <v>2692</v>
      </c>
      <c r="C10" s="379" t="s">
        <v>2696</v>
      </c>
      <c r="D10" s="376" t="s">
        <v>120</v>
      </c>
      <c r="E10" s="380" t="s">
        <v>46</v>
      </c>
      <c r="F10" s="515"/>
      <c r="G10" s="446">
        <f>E10*F10</f>
        <v>0</v>
      </c>
    </row>
    <row r="11" spans="1:7" ht="12" customHeight="1" x14ac:dyDescent="0.2">
      <c r="A11" s="444"/>
      <c r="B11" s="467" t="s">
        <v>2692</v>
      </c>
      <c r="C11" s="379" t="s">
        <v>2697</v>
      </c>
      <c r="D11" s="376" t="s">
        <v>120</v>
      </c>
      <c r="E11" s="380" t="s">
        <v>46</v>
      </c>
      <c r="F11" s="515"/>
      <c r="G11" s="446">
        <f t="shared" si="0"/>
        <v>0</v>
      </c>
    </row>
    <row r="12" spans="1:7" ht="12" customHeight="1" x14ac:dyDescent="0.2">
      <c r="A12" s="444"/>
      <c r="B12" s="467" t="s">
        <v>2692</v>
      </c>
      <c r="C12" s="379" t="s">
        <v>2698</v>
      </c>
      <c r="D12" s="376" t="s">
        <v>120</v>
      </c>
      <c r="E12" s="380" t="s">
        <v>46</v>
      </c>
      <c r="F12" s="515"/>
      <c r="G12" s="446">
        <f t="shared" si="0"/>
        <v>0</v>
      </c>
    </row>
    <row r="13" spans="1:7" ht="12" customHeight="1" x14ac:dyDescent="0.2">
      <c r="A13" s="444"/>
      <c r="B13" s="467" t="s">
        <v>2699</v>
      </c>
      <c r="C13" s="379" t="s">
        <v>2700</v>
      </c>
      <c r="D13" s="376" t="s">
        <v>120</v>
      </c>
      <c r="E13" s="380">
        <v>1</v>
      </c>
      <c r="F13" s="516"/>
      <c r="G13" s="447">
        <f t="shared" si="0"/>
        <v>0</v>
      </c>
    </row>
    <row r="14" spans="1:7" ht="12" customHeight="1" x14ac:dyDescent="0.2">
      <c r="A14" s="444"/>
      <c r="B14" s="467"/>
      <c r="C14" s="379"/>
      <c r="D14" s="376"/>
      <c r="E14" s="380"/>
      <c r="F14" s="515"/>
      <c r="G14" s="446"/>
    </row>
    <row r="15" spans="1:7" ht="12" customHeight="1" x14ac:dyDescent="0.2">
      <c r="A15" s="444"/>
      <c r="B15" s="467"/>
      <c r="C15" s="378" t="s">
        <v>2701</v>
      </c>
      <c r="D15" s="376"/>
      <c r="E15" s="380"/>
      <c r="F15" s="515"/>
      <c r="G15" s="446"/>
    </row>
    <row r="16" spans="1:7" ht="12" customHeight="1" x14ac:dyDescent="0.2">
      <c r="A16" s="444"/>
      <c r="B16" s="467" t="s">
        <v>2702</v>
      </c>
      <c r="C16" s="375" t="s">
        <v>2703</v>
      </c>
      <c r="D16" s="376" t="s">
        <v>120</v>
      </c>
      <c r="E16" s="380">
        <v>24</v>
      </c>
      <c r="F16" s="515"/>
      <c r="G16" s="447">
        <f t="shared" ref="G16:G38" si="1">E16*F16</f>
        <v>0</v>
      </c>
    </row>
    <row r="17" spans="1:7" ht="12" customHeight="1" x14ac:dyDescent="0.2">
      <c r="A17" s="444"/>
      <c r="B17" s="467" t="s">
        <v>2704</v>
      </c>
      <c r="C17" s="375" t="s">
        <v>2705</v>
      </c>
      <c r="D17" s="376" t="s">
        <v>120</v>
      </c>
      <c r="E17" s="380">
        <v>2</v>
      </c>
      <c r="F17" s="515"/>
      <c r="G17" s="447">
        <f t="shared" si="1"/>
        <v>0</v>
      </c>
    </row>
    <row r="18" spans="1:7" ht="12" customHeight="1" x14ac:dyDescent="0.2">
      <c r="A18" s="444"/>
      <c r="B18" s="467" t="s">
        <v>2706</v>
      </c>
      <c r="C18" s="375" t="s">
        <v>2707</v>
      </c>
      <c r="D18" s="376" t="s">
        <v>120</v>
      </c>
      <c r="E18" s="380">
        <v>11</v>
      </c>
      <c r="F18" s="515"/>
      <c r="G18" s="447">
        <f t="shared" si="1"/>
        <v>0</v>
      </c>
    </row>
    <row r="19" spans="1:7" ht="12" customHeight="1" x14ac:dyDescent="0.2">
      <c r="A19" s="444"/>
      <c r="B19" s="467" t="s">
        <v>2708</v>
      </c>
      <c r="C19" s="375" t="s">
        <v>2709</v>
      </c>
      <c r="D19" s="376" t="s">
        <v>120</v>
      </c>
      <c r="E19" s="380">
        <v>26</v>
      </c>
      <c r="F19" s="515"/>
      <c r="G19" s="447">
        <f t="shared" si="1"/>
        <v>0</v>
      </c>
    </row>
    <row r="20" spans="1:7" ht="12.2" customHeight="1" x14ac:dyDescent="0.2">
      <c r="A20" s="444"/>
      <c r="B20" s="467" t="s">
        <v>2710</v>
      </c>
      <c r="C20" s="375" t="s">
        <v>2711</v>
      </c>
      <c r="D20" s="376" t="s">
        <v>120</v>
      </c>
      <c r="E20" s="380">
        <v>4</v>
      </c>
      <c r="F20" s="515"/>
      <c r="G20" s="447">
        <f t="shared" si="1"/>
        <v>0</v>
      </c>
    </row>
    <row r="21" spans="1:7" ht="12.2" customHeight="1" x14ac:dyDescent="0.2">
      <c r="A21" s="444"/>
      <c r="B21" s="467" t="s">
        <v>2712</v>
      </c>
      <c r="C21" s="375" t="s">
        <v>2713</v>
      </c>
      <c r="D21" s="376" t="s">
        <v>120</v>
      </c>
      <c r="E21" s="380">
        <v>2</v>
      </c>
      <c r="F21" s="515"/>
      <c r="G21" s="447">
        <f t="shared" si="1"/>
        <v>0</v>
      </c>
    </row>
    <row r="22" spans="1:7" ht="12.2" customHeight="1" x14ac:dyDescent="0.2">
      <c r="A22" s="444"/>
      <c r="B22" s="467" t="s">
        <v>2714</v>
      </c>
      <c r="C22" s="375" t="s">
        <v>2715</v>
      </c>
      <c r="D22" s="376" t="s">
        <v>120</v>
      </c>
      <c r="E22" s="380">
        <v>19</v>
      </c>
      <c r="F22" s="515"/>
      <c r="G22" s="447">
        <f t="shared" si="1"/>
        <v>0</v>
      </c>
    </row>
    <row r="23" spans="1:7" ht="12.2" customHeight="1" x14ac:dyDescent="0.2">
      <c r="A23" s="444"/>
      <c r="B23" s="467" t="s">
        <v>2716</v>
      </c>
      <c r="C23" s="375" t="s">
        <v>2717</v>
      </c>
      <c r="D23" s="376" t="s">
        <v>120</v>
      </c>
      <c r="E23" s="380">
        <v>11</v>
      </c>
      <c r="F23" s="515"/>
      <c r="G23" s="447">
        <f>E23*F23</f>
        <v>0</v>
      </c>
    </row>
    <row r="24" spans="1:7" ht="12.2" customHeight="1" x14ac:dyDescent="0.2">
      <c r="A24" s="444"/>
      <c r="B24" s="467" t="s">
        <v>2718</v>
      </c>
      <c r="C24" s="375" t="s">
        <v>2719</v>
      </c>
      <c r="D24" s="376" t="s">
        <v>120</v>
      </c>
      <c r="E24" s="380">
        <v>2</v>
      </c>
      <c r="F24" s="515"/>
      <c r="G24" s="447">
        <f>E24*F24</f>
        <v>0</v>
      </c>
    </row>
    <row r="25" spans="1:7" ht="12.2" customHeight="1" x14ac:dyDescent="0.2">
      <c r="A25" s="444"/>
      <c r="B25" s="467" t="s">
        <v>2720</v>
      </c>
      <c r="C25" s="375" t="s">
        <v>2721</v>
      </c>
      <c r="D25" s="376" t="s">
        <v>120</v>
      </c>
      <c r="E25" s="380">
        <v>18</v>
      </c>
      <c r="F25" s="515"/>
      <c r="G25" s="447">
        <f t="shared" si="1"/>
        <v>0</v>
      </c>
    </row>
    <row r="26" spans="1:7" ht="12.2" customHeight="1" x14ac:dyDescent="0.2">
      <c r="A26" s="444"/>
      <c r="B26" s="467" t="s">
        <v>2722</v>
      </c>
      <c r="C26" s="375" t="s">
        <v>2723</v>
      </c>
      <c r="D26" s="376" t="s">
        <v>120</v>
      </c>
      <c r="E26" s="380">
        <v>39</v>
      </c>
      <c r="F26" s="515"/>
      <c r="G26" s="447">
        <f t="shared" si="1"/>
        <v>0</v>
      </c>
    </row>
    <row r="27" spans="1:7" ht="12.2" customHeight="1" x14ac:dyDescent="0.2">
      <c r="A27" s="444"/>
      <c r="B27" s="467" t="s">
        <v>2724</v>
      </c>
      <c r="C27" s="375" t="s">
        <v>2725</v>
      </c>
      <c r="D27" s="376" t="s">
        <v>120</v>
      </c>
      <c r="E27" s="380">
        <v>3</v>
      </c>
      <c r="F27" s="515"/>
      <c r="G27" s="447">
        <f t="shared" si="1"/>
        <v>0</v>
      </c>
    </row>
    <row r="28" spans="1:7" ht="12.2" customHeight="1" x14ac:dyDescent="0.2">
      <c r="A28" s="444"/>
      <c r="B28" s="467" t="s">
        <v>2726</v>
      </c>
      <c r="C28" s="375" t="s">
        <v>2727</v>
      </c>
      <c r="D28" s="376" t="s">
        <v>120</v>
      </c>
      <c r="E28" s="380">
        <v>8</v>
      </c>
      <c r="F28" s="515"/>
      <c r="G28" s="447">
        <f t="shared" si="1"/>
        <v>0</v>
      </c>
    </row>
    <row r="29" spans="1:7" ht="12.2" customHeight="1" x14ac:dyDescent="0.2">
      <c r="A29" s="444"/>
      <c r="B29" s="467" t="s">
        <v>2728</v>
      </c>
      <c r="C29" s="375" t="s">
        <v>2729</v>
      </c>
      <c r="D29" s="376" t="s">
        <v>120</v>
      </c>
      <c r="E29" s="380">
        <v>7</v>
      </c>
      <c r="F29" s="515"/>
      <c r="G29" s="447">
        <f>E29*F29</f>
        <v>0</v>
      </c>
    </row>
    <row r="30" spans="1:7" ht="12.2" customHeight="1" x14ac:dyDescent="0.2">
      <c r="A30" s="444"/>
      <c r="B30" s="467" t="s">
        <v>2730</v>
      </c>
      <c r="C30" s="375" t="s">
        <v>2731</v>
      </c>
      <c r="D30" s="376" t="s">
        <v>120</v>
      </c>
      <c r="E30" s="380">
        <v>14</v>
      </c>
      <c r="F30" s="515"/>
      <c r="G30" s="447">
        <f t="shared" si="1"/>
        <v>0</v>
      </c>
    </row>
    <row r="31" spans="1:7" ht="12.2" customHeight="1" x14ac:dyDescent="0.2">
      <c r="A31" s="444"/>
      <c r="B31" s="467" t="s">
        <v>2732</v>
      </c>
      <c r="C31" s="375" t="s">
        <v>2733</v>
      </c>
      <c r="D31" s="376" t="s">
        <v>120</v>
      </c>
      <c r="E31" s="380">
        <v>3</v>
      </c>
      <c r="F31" s="515"/>
      <c r="G31" s="447">
        <f t="shared" si="1"/>
        <v>0</v>
      </c>
    </row>
    <row r="32" spans="1:7" ht="12.2" customHeight="1" x14ac:dyDescent="0.2">
      <c r="A32" s="444"/>
      <c r="B32" s="467" t="s">
        <v>2734</v>
      </c>
      <c r="C32" s="375" t="s">
        <v>2735</v>
      </c>
      <c r="D32" s="376" t="s">
        <v>120</v>
      </c>
      <c r="E32" s="380">
        <v>3</v>
      </c>
      <c r="F32" s="515"/>
      <c r="G32" s="447">
        <f t="shared" si="1"/>
        <v>0</v>
      </c>
    </row>
    <row r="33" spans="1:7" ht="12.2" customHeight="1" x14ac:dyDescent="0.2">
      <c r="A33" s="444"/>
      <c r="B33" s="467" t="s">
        <v>2736</v>
      </c>
      <c r="C33" s="375" t="s">
        <v>2737</v>
      </c>
      <c r="D33" s="376" t="s">
        <v>120</v>
      </c>
      <c r="E33" s="380">
        <v>17</v>
      </c>
      <c r="F33" s="515"/>
      <c r="G33" s="447">
        <f t="shared" si="1"/>
        <v>0</v>
      </c>
    </row>
    <row r="34" spans="1:7" ht="12.2" customHeight="1" x14ac:dyDescent="0.2">
      <c r="A34" s="444"/>
      <c r="B34" s="467" t="s">
        <v>2738</v>
      </c>
      <c r="C34" s="375" t="s">
        <v>2739</v>
      </c>
      <c r="D34" s="376" t="s">
        <v>120</v>
      </c>
      <c r="E34" s="380">
        <v>10</v>
      </c>
      <c r="F34" s="515"/>
      <c r="G34" s="447">
        <f t="shared" si="1"/>
        <v>0</v>
      </c>
    </row>
    <row r="35" spans="1:7" ht="12.2" customHeight="1" x14ac:dyDescent="0.2">
      <c r="A35" s="444"/>
      <c r="B35" s="467" t="s">
        <v>2740</v>
      </c>
      <c r="C35" s="375" t="s">
        <v>2741</v>
      </c>
      <c r="D35" s="376" t="s">
        <v>120</v>
      </c>
      <c r="E35" s="380">
        <v>3</v>
      </c>
      <c r="F35" s="515"/>
      <c r="G35" s="447">
        <f t="shared" si="1"/>
        <v>0</v>
      </c>
    </row>
    <row r="36" spans="1:7" ht="12.2" customHeight="1" x14ac:dyDescent="0.2">
      <c r="A36" s="444"/>
      <c r="B36" s="467" t="s">
        <v>2742</v>
      </c>
      <c r="C36" s="375" t="s">
        <v>2743</v>
      </c>
      <c r="D36" s="376" t="s">
        <v>120</v>
      </c>
      <c r="E36" s="380">
        <v>7</v>
      </c>
      <c r="F36" s="515"/>
      <c r="G36" s="447">
        <f t="shared" si="1"/>
        <v>0</v>
      </c>
    </row>
    <row r="37" spans="1:7" ht="12.2" customHeight="1" x14ac:dyDescent="0.2">
      <c r="A37" s="444"/>
      <c r="B37" s="467" t="s">
        <v>2744</v>
      </c>
      <c r="C37" s="375" t="s">
        <v>2745</v>
      </c>
      <c r="D37" s="376" t="s">
        <v>120</v>
      </c>
      <c r="E37" s="380">
        <v>10</v>
      </c>
      <c r="F37" s="515"/>
      <c r="G37" s="447">
        <f t="shared" si="1"/>
        <v>0</v>
      </c>
    </row>
    <row r="38" spans="1:7" ht="12.2" customHeight="1" x14ac:dyDescent="0.2">
      <c r="A38" s="444"/>
      <c r="B38" s="467" t="s">
        <v>2746</v>
      </c>
      <c r="C38" s="375" t="s">
        <v>2747</v>
      </c>
      <c r="D38" s="376" t="s">
        <v>120</v>
      </c>
      <c r="E38" s="380">
        <v>9</v>
      </c>
      <c r="F38" s="515"/>
      <c r="G38" s="447">
        <f t="shared" si="1"/>
        <v>0</v>
      </c>
    </row>
    <row r="39" spans="1:7" ht="12.2" customHeight="1" x14ac:dyDescent="0.2">
      <c r="A39" s="444"/>
      <c r="B39" s="467"/>
      <c r="C39" s="375"/>
      <c r="D39" s="376"/>
      <c r="E39" s="380"/>
      <c r="F39" s="515"/>
      <c r="G39" s="447"/>
    </row>
    <row r="40" spans="1:7" ht="12.2" customHeight="1" x14ac:dyDescent="0.2">
      <c r="A40" s="444"/>
      <c r="B40" s="467"/>
      <c r="C40" s="378" t="s">
        <v>2748</v>
      </c>
      <c r="D40" s="376"/>
      <c r="E40" s="380"/>
      <c r="F40" s="515"/>
      <c r="G40" s="446"/>
    </row>
    <row r="41" spans="1:7" ht="12.2" customHeight="1" x14ac:dyDescent="0.2">
      <c r="A41" s="444"/>
      <c r="B41" s="467" t="s">
        <v>2749</v>
      </c>
      <c r="C41" s="382" t="s">
        <v>2750</v>
      </c>
      <c r="D41" s="376" t="s">
        <v>232</v>
      </c>
      <c r="E41" s="380">
        <v>320</v>
      </c>
      <c r="F41" s="515"/>
      <c r="G41" s="446">
        <f t="shared" ref="G41:G88" si="2">E41*F41</f>
        <v>0</v>
      </c>
    </row>
    <row r="42" spans="1:7" ht="12.2" customHeight="1" x14ac:dyDescent="0.2">
      <c r="A42" s="444"/>
      <c r="B42" s="467" t="s">
        <v>2751</v>
      </c>
      <c r="C42" s="382" t="s">
        <v>2752</v>
      </c>
      <c r="D42" s="376" t="s">
        <v>232</v>
      </c>
      <c r="E42" s="380">
        <v>160</v>
      </c>
      <c r="F42" s="515"/>
      <c r="G42" s="446">
        <f t="shared" si="2"/>
        <v>0</v>
      </c>
    </row>
    <row r="43" spans="1:7" ht="12.2" customHeight="1" x14ac:dyDescent="0.2">
      <c r="A43" s="444"/>
      <c r="B43" s="467" t="s">
        <v>2753</v>
      </c>
      <c r="C43" s="382" t="s">
        <v>2754</v>
      </c>
      <c r="D43" s="376" t="s">
        <v>232</v>
      </c>
      <c r="E43" s="380">
        <v>40</v>
      </c>
      <c r="F43" s="515"/>
      <c r="G43" s="446">
        <f t="shared" si="2"/>
        <v>0</v>
      </c>
    </row>
    <row r="44" spans="1:7" ht="12.2" customHeight="1" x14ac:dyDescent="0.2">
      <c r="A44" s="444"/>
      <c r="B44" s="467" t="s">
        <v>2755</v>
      </c>
      <c r="C44" s="382" t="s">
        <v>2756</v>
      </c>
      <c r="D44" s="376" t="s">
        <v>232</v>
      </c>
      <c r="E44" s="380">
        <v>230</v>
      </c>
      <c r="F44" s="515"/>
      <c r="G44" s="446">
        <f t="shared" si="2"/>
        <v>0</v>
      </c>
    </row>
    <row r="45" spans="1:7" ht="12.2" customHeight="1" x14ac:dyDescent="0.2">
      <c r="A45" s="444"/>
      <c r="B45" s="467" t="s">
        <v>2757</v>
      </c>
      <c r="C45" s="382" t="s">
        <v>2758</v>
      </c>
      <c r="D45" s="376" t="s">
        <v>232</v>
      </c>
      <c r="E45" s="380">
        <v>180</v>
      </c>
      <c r="F45" s="515"/>
      <c r="G45" s="446">
        <f t="shared" si="2"/>
        <v>0</v>
      </c>
    </row>
    <row r="46" spans="1:7" ht="12.2" customHeight="1" x14ac:dyDescent="0.2">
      <c r="A46" s="444"/>
      <c r="B46" s="467" t="s">
        <v>2759</v>
      </c>
      <c r="C46" s="375" t="s">
        <v>2760</v>
      </c>
      <c r="D46" s="376" t="s">
        <v>232</v>
      </c>
      <c r="E46" s="380">
        <v>250</v>
      </c>
      <c r="F46" s="515"/>
      <c r="G46" s="446">
        <f t="shared" si="2"/>
        <v>0</v>
      </c>
    </row>
    <row r="47" spans="1:7" ht="12.2" customHeight="1" x14ac:dyDescent="0.2">
      <c r="A47" s="444"/>
      <c r="B47" s="467" t="s">
        <v>2761</v>
      </c>
      <c r="C47" s="382" t="s">
        <v>2762</v>
      </c>
      <c r="D47" s="376" t="s">
        <v>232</v>
      </c>
      <c r="E47" s="380">
        <v>460</v>
      </c>
      <c r="F47" s="515"/>
      <c r="G47" s="447">
        <f t="shared" si="2"/>
        <v>0</v>
      </c>
    </row>
    <row r="48" spans="1:7" ht="12.2" customHeight="1" x14ac:dyDescent="0.2">
      <c r="A48" s="444"/>
      <c r="B48" s="467" t="s">
        <v>2763</v>
      </c>
      <c r="C48" s="382" t="s">
        <v>2764</v>
      </c>
      <c r="D48" s="376" t="s">
        <v>232</v>
      </c>
      <c r="E48" s="380">
        <v>3350</v>
      </c>
      <c r="F48" s="515"/>
      <c r="G48" s="447">
        <f t="shared" si="2"/>
        <v>0</v>
      </c>
    </row>
    <row r="49" spans="1:7" ht="12.2" customHeight="1" x14ac:dyDescent="0.2">
      <c r="A49" s="444"/>
      <c r="B49" s="467" t="s">
        <v>2765</v>
      </c>
      <c r="C49" s="382" t="s">
        <v>2766</v>
      </c>
      <c r="D49" s="376" t="s">
        <v>232</v>
      </c>
      <c r="E49" s="380">
        <v>530</v>
      </c>
      <c r="F49" s="515"/>
      <c r="G49" s="447">
        <f t="shared" si="2"/>
        <v>0</v>
      </c>
    </row>
    <row r="50" spans="1:7" ht="12.2" customHeight="1" x14ac:dyDescent="0.2">
      <c r="A50" s="444"/>
      <c r="B50" s="467" t="s">
        <v>2767</v>
      </c>
      <c r="C50" s="382" t="s">
        <v>2768</v>
      </c>
      <c r="D50" s="376" t="s">
        <v>232</v>
      </c>
      <c r="E50" s="380">
        <v>4780</v>
      </c>
      <c r="F50" s="515"/>
      <c r="G50" s="447">
        <f t="shared" si="2"/>
        <v>0</v>
      </c>
    </row>
    <row r="51" spans="1:7" ht="12.2" customHeight="1" x14ac:dyDescent="0.2">
      <c r="A51" s="444"/>
      <c r="B51" s="467" t="s">
        <v>2769</v>
      </c>
      <c r="C51" s="382" t="s">
        <v>2770</v>
      </c>
      <c r="D51" s="376" t="s">
        <v>232</v>
      </c>
      <c r="E51" s="380">
        <v>420</v>
      </c>
      <c r="F51" s="515"/>
      <c r="G51" s="447">
        <f t="shared" si="2"/>
        <v>0</v>
      </c>
    </row>
    <row r="52" spans="1:7" ht="12.2" customHeight="1" x14ac:dyDescent="0.2">
      <c r="A52" s="444"/>
      <c r="B52" s="467" t="s">
        <v>2771</v>
      </c>
      <c r="C52" s="382" t="s">
        <v>2772</v>
      </c>
      <c r="D52" s="376" t="s">
        <v>232</v>
      </c>
      <c r="E52" s="380">
        <v>110</v>
      </c>
      <c r="F52" s="515"/>
      <c r="G52" s="447">
        <f t="shared" si="2"/>
        <v>0</v>
      </c>
    </row>
    <row r="53" spans="1:7" ht="12.2" customHeight="1" x14ac:dyDescent="0.2">
      <c r="A53" s="444"/>
      <c r="B53" s="467" t="s">
        <v>2773</v>
      </c>
      <c r="C53" s="382" t="s">
        <v>2774</v>
      </c>
      <c r="D53" s="376" t="s">
        <v>232</v>
      </c>
      <c r="E53" s="380">
        <v>230</v>
      </c>
      <c r="F53" s="516"/>
      <c r="G53" s="447">
        <f t="shared" si="2"/>
        <v>0</v>
      </c>
    </row>
    <row r="54" spans="1:7" ht="12.2" customHeight="1" x14ac:dyDescent="0.2">
      <c r="A54" s="444"/>
      <c r="B54" s="467" t="s">
        <v>2775</v>
      </c>
      <c r="C54" s="382" t="s">
        <v>2776</v>
      </c>
      <c r="D54" s="376" t="s">
        <v>232</v>
      </c>
      <c r="E54" s="380">
        <v>60</v>
      </c>
      <c r="F54" s="516"/>
      <c r="G54" s="447">
        <f t="shared" si="2"/>
        <v>0</v>
      </c>
    </row>
    <row r="55" spans="1:7" ht="12.2" customHeight="1" x14ac:dyDescent="0.2">
      <c r="A55" s="444"/>
      <c r="B55" s="467" t="s">
        <v>2777</v>
      </c>
      <c r="C55" s="382" t="s">
        <v>2778</v>
      </c>
      <c r="D55" s="376" t="s">
        <v>232</v>
      </c>
      <c r="E55" s="380">
        <v>28</v>
      </c>
      <c r="F55" s="516"/>
      <c r="G55" s="447">
        <f t="shared" si="2"/>
        <v>0</v>
      </c>
    </row>
    <row r="56" spans="1:7" ht="12.2" customHeight="1" x14ac:dyDescent="0.2">
      <c r="A56" s="444"/>
      <c r="B56" s="467" t="s">
        <v>2779</v>
      </c>
      <c r="C56" s="382" t="s">
        <v>2780</v>
      </c>
      <c r="D56" s="376" t="s">
        <v>232</v>
      </c>
      <c r="E56" s="380">
        <v>58</v>
      </c>
      <c r="F56" s="516"/>
      <c r="G56" s="447">
        <f t="shared" si="2"/>
        <v>0</v>
      </c>
    </row>
    <row r="57" spans="1:7" ht="12.2" customHeight="1" x14ac:dyDescent="0.2">
      <c r="A57" s="444"/>
      <c r="B57" s="467" t="s">
        <v>2781</v>
      </c>
      <c r="C57" s="382" t="s">
        <v>2782</v>
      </c>
      <c r="D57" s="376" t="s">
        <v>232</v>
      </c>
      <c r="E57" s="380">
        <v>30</v>
      </c>
      <c r="F57" s="516"/>
      <c r="G57" s="447">
        <f t="shared" si="2"/>
        <v>0</v>
      </c>
    </row>
    <row r="58" spans="1:7" ht="12.2" customHeight="1" x14ac:dyDescent="0.2">
      <c r="A58" s="444"/>
      <c r="B58" s="467" t="s">
        <v>2783</v>
      </c>
      <c r="C58" s="382" t="s">
        <v>2784</v>
      </c>
      <c r="D58" s="376" t="s">
        <v>232</v>
      </c>
      <c r="E58" s="380">
        <v>10</v>
      </c>
      <c r="F58" s="516"/>
      <c r="G58" s="447">
        <f t="shared" si="2"/>
        <v>0</v>
      </c>
    </row>
    <row r="59" spans="1:7" ht="12.2" customHeight="1" x14ac:dyDescent="0.2">
      <c r="A59" s="444"/>
      <c r="B59" s="467" t="s">
        <v>2785</v>
      </c>
      <c r="C59" s="382" t="s">
        <v>2786</v>
      </c>
      <c r="D59" s="376" t="s">
        <v>232</v>
      </c>
      <c r="E59" s="380">
        <v>15</v>
      </c>
      <c r="F59" s="516"/>
      <c r="G59" s="447">
        <f t="shared" si="2"/>
        <v>0</v>
      </c>
    </row>
    <row r="60" spans="1:7" ht="12.2" customHeight="1" x14ac:dyDescent="0.2">
      <c r="A60" s="444"/>
      <c r="B60" s="467" t="s">
        <v>2787</v>
      </c>
      <c r="C60" s="382" t="s">
        <v>2788</v>
      </c>
      <c r="D60" s="376" t="s">
        <v>232</v>
      </c>
      <c r="E60" s="380">
        <v>16</v>
      </c>
      <c r="F60" s="516"/>
      <c r="G60" s="447">
        <f>E60*F60</f>
        <v>0</v>
      </c>
    </row>
    <row r="61" spans="1:7" ht="12.2" customHeight="1" x14ac:dyDescent="0.2">
      <c r="A61" s="444"/>
      <c r="B61" s="467" t="s">
        <v>2789</v>
      </c>
      <c r="C61" s="382" t="s">
        <v>2790</v>
      </c>
      <c r="D61" s="376" t="s">
        <v>232</v>
      </c>
      <c r="E61" s="380">
        <v>4</v>
      </c>
      <c r="F61" s="516"/>
      <c r="G61" s="447">
        <f t="shared" si="2"/>
        <v>0</v>
      </c>
    </row>
    <row r="62" spans="1:7" ht="12.2" customHeight="1" x14ac:dyDescent="0.2">
      <c r="A62" s="444"/>
      <c r="B62" s="467" t="s">
        <v>2791</v>
      </c>
      <c r="C62" s="382" t="s">
        <v>2792</v>
      </c>
      <c r="D62" s="376" t="s">
        <v>232</v>
      </c>
      <c r="E62" s="380">
        <v>8</v>
      </c>
      <c r="F62" s="516"/>
      <c r="G62" s="447">
        <f>E62*F62</f>
        <v>0</v>
      </c>
    </row>
    <row r="63" spans="1:7" ht="12.2" customHeight="1" x14ac:dyDescent="0.2">
      <c r="A63" s="444"/>
      <c r="B63" s="467" t="s">
        <v>2793</v>
      </c>
      <c r="C63" s="382" t="s">
        <v>2794</v>
      </c>
      <c r="D63" s="376" t="s">
        <v>232</v>
      </c>
      <c r="E63" s="380">
        <v>46</v>
      </c>
      <c r="F63" s="516"/>
      <c r="G63" s="447">
        <f t="shared" si="2"/>
        <v>0</v>
      </c>
    </row>
    <row r="64" spans="1:7" ht="12.2" customHeight="1" x14ac:dyDescent="0.2">
      <c r="A64" s="444"/>
      <c r="B64" s="467" t="s">
        <v>2795</v>
      </c>
      <c r="C64" s="382" t="s">
        <v>2796</v>
      </c>
      <c r="D64" s="376" t="s">
        <v>232</v>
      </c>
      <c r="E64" s="380">
        <v>229.99999999999997</v>
      </c>
      <c r="F64" s="516"/>
      <c r="G64" s="447">
        <f t="shared" si="2"/>
        <v>0</v>
      </c>
    </row>
    <row r="65" spans="1:7" ht="12.2" customHeight="1" x14ac:dyDescent="0.2">
      <c r="A65" s="444"/>
      <c r="B65" s="467" t="s">
        <v>2797</v>
      </c>
      <c r="C65" s="382" t="s">
        <v>2798</v>
      </c>
      <c r="D65" s="376" t="s">
        <v>232</v>
      </c>
      <c r="E65" s="380">
        <v>138</v>
      </c>
      <c r="F65" s="516"/>
      <c r="G65" s="447">
        <f t="shared" si="2"/>
        <v>0</v>
      </c>
    </row>
    <row r="66" spans="1:7" ht="12.2" customHeight="1" x14ac:dyDescent="0.2">
      <c r="A66" s="444"/>
      <c r="B66" s="467"/>
      <c r="C66" s="382"/>
      <c r="D66" s="376"/>
      <c r="E66" s="380"/>
      <c r="F66" s="515"/>
      <c r="G66" s="446"/>
    </row>
    <row r="67" spans="1:7" ht="12.2" customHeight="1" x14ac:dyDescent="0.2">
      <c r="A67" s="444"/>
      <c r="B67" s="467"/>
      <c r="C67" s="378" t="s">
        <v>2799</v>
      </c>
      <c r="D67" s="376"/>
      <c r="E67" s="380"/>
      <c r="F67" s="515"/>
      <c r="G67" s="446"/>
    </row>
    <row r="68" spans="1:7" ht="12.2" customHeight="1" x14ac:dyDescent="0.2">
      <c r="A68" s="444"/>
      <c r="B68" s="467" t="s">
        <v>2800</v>
      </c>
      <c r="C68" s="382" t="s">
        <v>2801</v>
      </c>
      <c r="D68" s="376" t="s">
        <v>232</v>
      </c>
      <c r="E68" s="380">
        <v>120</v>
      </c>
      <c r="F68" s="515"/>
      <c r="G68" s="446">
        <f>E68*F68</f>
        <v>0</v>
      </c>
    </row>
    <row r="69" spans="1:7" ht="12.2" customHeight="1" x14ac:dyDescent="0.2">
      <c r="A69" s="444"/>
      <c r="B69" s="467" t="s">
        <v>2802</v>
      </c>
      <c r="C69" s="382" t="s">
        <v>2803</v>
      </c>
      <c r="D69" s="376" t="s">
        <v>232</v>
      </c>
      <c r="E69" s="380">
        <v>80</v>
      </c>
      <c r="F69" s="516"/>
      <c r="G69" s="447">
        <f>E69*F69</f>
        <v>0</v>
      </c>
    </row>
    <row r="70" spans="1:7" ht="12.2" customHeight="1" x14ac:dyDescent="0.2">
      <c r="A70" s="444"/>
      <c r="B70" s="467" t="s">
        <v>2804</v>
      </c>
      <c r="C70" s="382" t="s">
        <v>2805</v>
      </c>
      <c r="D70" s="376" t="s">
        <v>232</v>
      </c>
      <c r="E70" s="380">
        <v>20</v>
      </c>
      <c r="F70" s="515"/>
      <c r="G70" s="446">
        <f t="shared" si="2"/>
        <v>0</v>
      </c>
    </row>
    <row r="71" spans="1:7" ht="12.2" customHeight="1" x14ac:dyDescent="0.2">
      <c r="A71" s="444"/>
      <c r="B71" s="467" t="s">
        <v>2806</v>
      </c>
      <c r="C71" s="382" t="s">
        <v>2807</v>
      </c>
      <c r="D71" s="376" t="s">
        <v>232</v>
      </c>
      <c r="E71" s="380">
        <v>100</v>
      </c>
      <c r="F71" s="516"/>
      <c r="G71" s="447">
        <f t="shared" si="2"/>
        <v>0</v>
      </c>
    </row>
    <row r="72" spans="1:7" ht="12.2" customHeight="1" x14ac:dyDescent="0.2">
      <c r="A72" s="444"/>
      <c r="B72" s="467" t="s">
        <v>2808</v>
      </c>
      <c r="C72" s="375" t="s">
        <v>2809</v>
      </c>
      <c r="D72" s="376" t="s">
        <v>809</v>
      </c>
      <c r="E72" s="380">
        <v>320</v>
      </c>
      <c r="F72" s="515"/>
      <c r="G72" s="446">
        <f t="shared" si="2"/>
        <v>0</v>
      </c>
    </row>
    <row r="73" spans="1:7" ht="12" customHeight="1" x14ac:dyDescent="0.2">
      <c r="A73" s="444"/>
      <c r="B73" s="467" t="s">
        <v>2810</v>
      </c>
      <c r="C73" s="382" t="s">
        <v>2811</v>
      </c>
      <c r="D73" s="376" t="s">
        <v>232</v>
      </c>
      <c r="E73" s="380">
        <v>0</v>
      </c>
      <c r="F73" s="516"/>
      <c r="G73" s="447">
        <f>E73*F73</f>
        <v>0</v>
      </c>
    </row>
    <row r="74" spans="1:7" ht="12" customHeight="1" x14ac:dyDescent="0.2">
      <c r="A74" s="444"/>
      <c r="B74" s="467" t="s">
        <v>2812</v>
      </c>
      <c r="C74" s="382" t="s">
        <v>2813</v>
      </c>
      <c r="D74" s="376" t="s">
        <v>232</v>
      </c>
      <c r="E74" s="380">
        <v>0</v>
      </c>
      <c r="F74" s="516"/>
      <c r="G74" s="447">
        <f>E74*F74</f>
        <v>0</v>
      </c>
    </row>
    <row r="75" spans="1:7" ht="12.2" customHeight="1" x14ac:dyDescent="0.2">
      <c r="A75" s="444"/>
      <c r="B75" s="467" t="s">
        <v>2814</v>
      </c>
      <c r="C75" s="382" t="s">
        <v>2815</v>
      </c>
      <c r="D75" s="376" t="s">
        <v>232</v>
      </c>
      <c r="E75" s="380">
        <v>70</v>
      </c>
      <c r="F75" s="515"/>
      <c r="G75" s="446">
        <f t="shared" si="2"/>
        <v>0</v>
      </c>
    </row>
    <row r="76" spans="1:7" ht="12.2" customHeight="1" x14ac:dyDescent="0.2">
      <c r="A76" s="444"/>
      <c r="B76" s="467" t="s">
        <v>2816</v>
      </c>
      <c r="C76" s="382" t="s">
        <v>2817</v>
      </c>
      <c r="D76" s="376" t="s">
        <v>232</v>
      </c>
      <c r="E76" s="380">
        <v>110</v>
      </c>
      <c r="F76" s="515"/>
      <c r="G76" s="446">
        <f t="shared" si="2"/>
        <v>0</v>
      </c>
    </row>
    <row r="77" spans="1:7" ht="12.2" customHeight="1" x14ac:dyDescent="0.2">
      <c r="A77" s="444"/>
      <c r="B77" s="467" t="s">
        <v>2818</v>
      </c>
      <c r="C77" s="382" t="s">
        <v>2819</v>
      </c>
      <c r="D77" s="376" t="s">
        <v>232</v>
      </c>
      <c r="E77" s="380">
        <v>40</v>
      </c>
      <c r="F77" s="515"/>
      <c r="G77" s="446">
        <f>E77*F77</f>
        <v>0</v>
      </c>
    </row>
    <row r="78" spans="1:7" ht="12.2" customHeight="1" x14ac:dyDescent="0.2">
      <c r="A78" s="444"/>
      <c r="B78" s="467" t="s">
        <v>2820</v>
      </c>
      <c r="C78" s="382" t="s">
        <v>2821</v>
      </c>
      <c r="D78" s="376" t="s">
        <v>232</v>
      </c>
      <c r="E78" s="380">
        <v>20</v>
      </c>
      <c r="F78" s="515"/>
      <c r="G78" s="446">
        <f>E78*F78</f>
        <v>0</v>
      </c>
    </row>
    <row r="79" spans="1:7" ht="12.2" customHeight="1" x14ac:dyDescent="0.2">
      <c r="A79" s="444"/>
      <c r="B79" s="467" t="s">
        <v>2822</v>
      </c>
      <c r="C79" s="382" t="s">
        <v>2823</v>
      </c>
      <c r="D79" s="376" t="s">
        <v>232</v>
      </c>
      <c r="E79" s="380">
        <v>48</v>
      </c>
      <c r="F79" s="515"/>
      <c r="G79" s="446">
        <f>E79*F79</f>
        <v>0</v>
      </c>
    </row>
    <row r="80" spans="1:7" ht="12.2" customHeight="1" x14ac:dyDescent="0.2">
      <c r="A80" s="444"/>
      <c r="B80" s="467" t="s">
        <v>2824</v>
      </c>
      <c r="C80" s="382" t="s">
        <v>2825</v>
      </c>
      <c r="D80" s="376" t="s">
        <v>120</v>
      </c>
      <c r="E80" s="380">
        <v>220</v>
      </c>
      <c r="F80" s="515"/>
      <c r="G80" s="446">
        <f t="shared" si="2"/>
        <v>0</v>
      </c>
    </row>
    <row r="81" spans="1:7" ht="12.2" customHeight="1" x14ac:dyDescent="0.2">
      <c r="A81" s="444"/>
      <c r="B81" s="467" t="s">
        <v>2826</v>
      </c>
      <c r="C81" s="375" t="s">
        <v>2827</v>
      </c>
      <c r="D81" s="376" t="s">
        <v>120</v>
      </c>
      <c r="E81" s="380">
        <v>250</v>
      </c>
      <c r="F81" s="515"/>
      <c r="G81" s="446">
        <f t="shared" si="2"/>
        <v>0</v>
      </c>
    </row>
    <row r="82" spans="1:7" ht="12.2" customHeight="1" x14ac:dyDescent="0.2">
      <c r="A82" s="444"/>
      <c r="B82" s="467" t="s">
        <v>2828</v>
      </c>
      <c r="C82" s="382" t="s">
        <v>2829</v>
      </c>
      <c r="D82" s="376" t="s">
        <v>120</v>
      </c>
      <c r="E82" s="380">
        <v>180</v>
      </c>
      <c r="F82" s="515"/>
      <c r="G82" s="446">
        <f t="shared" si="2"/>
        <v>0</v>
      </c>
    </row>
    <row r="83" spans="1:7" ht="12.2" customHeight="1" x14ac:dyDescent="0.2">
      <c r="A83" s="444"/>
      <c r="B83" s="467" t="s">
        <v>2830</v>
      </c>
      <c r="C83" s="382" t="s">
        <v>2831</v>
      </c>
      <c r="D83" s="376" t="s">
        <v>120</v>
      </c>
      <c r="E83" s="380">
        <v>20</v>
      </c>
      <c r="F83" s="516"/>
      <c r="G83" s="447">
        <f t="shared" si="2"/>
        <v>0</v>
      </c>
    </row>
    <row r="84" spans="1:7" ht="12.2" customHeight="1" x14ac:dyDescent="0.2">
      <c r="A84" s="444"/>
      <c r="B84" s="467" t="s">
        <v>2832</v>
      </c>
      <c r="C84" s="382" t="s">
        <v>2833</v>
      </c>
      <c r="D84" s="376" t="s">
        <v>120</v>
      </c>
      <c r="E84" s="380">
        <v>5</v>
      </c>
      <c r="F84" s="516"/>
      <c r="G84" s="447">
        <f t="shared" si="2"/>
        <v>0</v>
      </c>
    </row>
    <row r="85" spans="1:7" ht="12.2" customHeight="1" x14ac:dyDescent="0.2">
      <c r="A85" s="444"/>
      <c r="B85" s="467" t="s">
        <v>2834</v>
      </c>
      <c r="C85" s="382" t="s">
        <v>2835</v>
      </c>
      <c r="D85" s="376" t="s">
        <v>120</v>
      </c>
      <c r="E85" s="380">
        <v>40</v>
      </c>
      <c r="F85" s="515"/>
      <c r="G85" s="446">
        <f t="shared" si="2"/>
        <v>0</v>
      </c>
    </row>
    <row r="86" spans="1:7" ht="12.2" customHeight="1" x14ac:dyDescent="0.2">
      <c r="A86" s="444"/>
      <c r="B86" s="467" t="s">
        <v>2836</v>
      </c>
      <c r="C86" s="375" t="s">
        <v>2837</v>
      </c>
      <c r="D86" s="376" t="s">
        <v>120</v>
      </c>
      <c r="E86" s="380">
        <v>8</v>
      </c>
      <c r="F86" s="516"/>
      <c r="G86" s="447">
        <f t="shared" si="2"/>
        <v>0</v>
      </c>
    </row>
    <row r="87" spans="1:7" ht="12.2" customHeight="1" x14ac:dyDescent="0.2">
      <c r="A87" s="444"/>
      <c r="B87" s="467" t="s">
        <v>2838</v>
      </c>
      <c r="C87" s="375" t="s">
        <v>2839</v>
      </c>
      <c r="D87" s="376" t="s">
        <v>120</v>
      </c>
      <c r="E87" s="380">
        <v>0</v>
      </c>
      <c r="F87" s="516"/>
      <c r="G87" s="447">
        <f>E87*F87</f>
        <v>0</v>
      </c>
    </row>
    <row r="88" spans="1:7" ht="12.2" customHeight="1" x14ac:dyDescent="0.2">
      <c r="A88" s="444"/>
      <c r="B88" s="467" t="s">
        <v>2840</v>
      </c>
      <c r="C88" s="382" t="s">
        <v>2841</v>
      </c>
      <c r="D88" s="376" t="s">
        <v>120</v>
      </c>
      <c r="E88" s="380">
        <v>5</v>
      </c>
      <c r="F88" s="516"/>
      <c r="G88" s="447">
        <f t="shared" si="2"/>
        <v>0</v>
      </c>
    </row>
    <row r="89" spans="1:7" ht="12.2" customHeight="1" x14ac:dyDescent="0.2">
      <c r="A89" s="444"/>
      <c r="B89" s="467" t="s">
        <v>2842</v>
      </c>
      <c r="C89" s="382" t="s">
        <v>2843</v>
      </c>
      <c r="D89" s="376" t="s">
        <v>120</v>
      </c>
      <c r="E89" s="380">
        <v>1</v>
      </c>
      <c r="F89" s="515"/>
      <c r="G89" s="446">
        <f>E89*F89</f>
        <v>0</v>
      </c>
    </row>
    <row r="90" spans="1:7" ht="12.2" customHeight="1" x14ac:dyDescent="0.2">
      <c r="A90" s="444"/>
      <c r="B90" s="467"/>
      <c r="C90" s="382"/>
      <c r="D90" s="376"/>
      <c r="E90" s="380"/>
      <c r="F90" s="515"/>
      <c r="G90" s="446"/>
    </row>
    <row r="91" spans="1:7" ht="12.2" customHeight="1" x14ac:dyDescent="0.2">
      <c r="A91" s="444"/>
      <c r="B91" s="467"/>
      <c r="C91" s="378" t="s">
        <v>2844</v>
      </c>
      <c r="D91" s="376"/>
      <c r="E91" s="380"/>
      <c r="F91" s="515"/>
      <c r="G91" s="446"/>
    </row>
    <row r="92" spans="1:7" ht="12.2" customHeight="1" x14ac:dyDescent="0.2">
      <c r="A92" s="444"/>
      <c r="B92" s="467" t="s">
        <v>2845</v>
      </c>
      <c r="C92" s="375" t="s">
        <v>2846</v>
      </c>
      <c r="D92" s="376" t="s">
        <v>120</v>
      </c>
      <c r="E92" s="380">
        <v>15</v>
      </c>
      <c r="F92" s="516"/>
      <c r="G92" s="447">
        <f t="shared" ref="G92:G126" si="3">E92*F92</f>
        <v>0</v>
      </c>
    </row>
    <row r="93" spans="1:7" ht="12.2" customHeight="1" x14ac:dyDescent="0.2">
      <c r="A93" s="444"/>
      <c r="B93" s="467" t="s">
        <v>2847</v>
      </c>
      <c r="C93" s="375" t="s">
        <v>2848</v>
      </c>
      <c r="D93" s="376" t="s">
        <v>120</v>
      </c>
      <c r="E93" s="380">
        <v>15</v>
      </c>
      <c r="F93" s="516"/>
      <c r="G93" s="447">
        <f t="shared" si="3"/>
        <v>0</v>
      </c>
    </row>
    <row r="94" spans="1:7" ht="12.2" customHeight="1" x14ac:dyDescent="0.2">
      <c r="A94" s="444"/>
      <c r="B94" s="467" t="s">
        <v>2849</v>
      </c>
      <c r="C94" s="375" t="s">
        <v>2850</v>
      </c>
      <c r="D94" s="376" t="s">
        <v>120</v>
      </c>
      <c r="E94" s="380">
        <v>15</v>
      </c>
      <c r="F94" s="516"/>
      <c r="G94" s="447">
        <f>E94*F94</f>
        <v>0</v>
      </c>
    </row>
    <row r="95" spans="1:7" ht="12.2" customHeight="1" x14ac:dyDescent="0.2">
      <c r="A95" s="444"/>
      <c r="B95" s="467" t="s">
        <v>2851</v>
      </c>
      <c r="C95" s="375" t="s">
        <v>2852</v>
      </c>
      <c r="D95" s="376" t="s">
        <v>120</v>
      </c>
      <c r="E95" s="380">
        <v>4</v>
      </c>
      <c r="F95" s="516"/>
      <c r="G95" s="447">
        <f t="shared" si="3"/>
        <v>0</v>
      </c>
    </row>
    <row r="96" spans="1:7" ht="12.2" customHeight="1" x14ac:dyDescent="0.2">
      <c r="A96" s="444"/>
      <c r="B96" s="467" t="s">
        <v>2853</v>
      </c>
      <c r="C96" s="375" t="s">
        <v>2854</v>
      </c>
      <c r="D96" s="376" t="s">
        <v>120</v>
      </c>
      <c r="E96" s="380">
        <v>2</v>
      </c>
      <c r="F96" s="516"/>
      <c r="G96" s="447">
        <f t="shared" si="3"/>
        <v>0</v>
      </c>
    </row>
    <row r="97" spans="1:7" ht="12.2" customHeight="1" x14ac:dyDescent="0.2">
      <c r="A97" s="444"/>
      <c r="B97" s="467" t="s">
        <v>2855</v>
      </c>
      <c r="C97" s="375" t="s">
        <v>2856</v>
      </c>
      <c r="D97" s="376" t="s">
        <v>120</v>
      </c>
      <c r="E97" s="380">
        <v>3</v>
      </c>
      <c r="F97" s="516"/>
      <c r="G97" s="447">
        <f t="shared" si="3"/>
        <v>0</v>
      </c>
    </row>
    <row r="98" spans="1:7" ht="12.2" customHeight="1" x14ac:dyDescent="0.2">
      <c r="A98" s="444"/>
      <c r="B98" s="467" t="s">
        <v>2857</v>
      </c>
      <c r="C98" s="375" t="s">
        <v>2858</v>
      </c>
      <c r="D98" s="376" t="s">
        <v>120</v>
      </c>
      <c r="E98" s="380">
        <v>13</v>
      </c>
      <c r="F98" s="516"/>
      <c r="G98" s="447">
        <f t="shared" si="3"/>
        <v>0</v>
      </c>
    </row>
    <row r="99" spans="1:7" ht="12.2" customHeight="1" x14ac:dyDescent="0.2">
      <c r="A99" s="444"/>
      <c r="B99" s="467" t="s">
        <v>2859</v>
      </c>
      <c r="C99" s="375" t="s">
        <v>2860</v>
      </c>
      <c r="D99" s="376" t="s">
        <v>120</v>
      </c>
      <c r="E99" s="380">
        <v>13</v>
      </c>
      <c r="F99" s="516"/>
      <c r="G99" s="447">
        <f t="shared" si="3"/>
        <v>0</v>
      </c>
    </row>
    <row r="100" spans="1:7" ht="12.2" customHeight="1" x14ac:dyDescent="0.2">
      <c r="A100" s="444"/>
      <c r="B100" s="467" t="s">
        <v>2861</v>
      </c>
      <c r="C100" s="375" t="s">
        <v>2862</v>
      </c>
      <c r="D100" s="376" t="s">
        <v>120</v>
      </c>
      <c r="E100" s="380">
        <v>4</v>
      </c>
      <c r="F100" s="516"/>
      <c r="G100" s="447">
        <f t="shared" si="3"/>
        <v>0</v>
      </c>
    </row>
    <row r="101" spans="1:7" ht="12.2" customHeight="1" x14ac:dyDescent="0.2">
      <c r="A101" s="444"/>
      <c r="B101" s="467" t="s">
        <v>2863</v>
      </c>
      <c r="C101" s="375" t="s">
        <v>2864</v>
      </c>
      <c r="D101" s="376" t="s">
        <v>120</v>
      </c>
      <c r="E101" s="380">
        <v>3</v>
      </c>
      <c r="F101" s="516"/>
      <c r="G101" s="447">
        <f>E101*F101</f>
        <v>0</v>
      </c>
    </row>
    <row r="102" spans="1:7" ht="12.2" customHeight="1" x14ac:dyDescent="0.2">
      <c r="A102" s="444"/>
      <c r="B102" s="467" t="s">
        <v>2865</v>
      </c>
      <c r="C102" s="375" t="s">
        <v>2866</v>
      </c>
      <c r="D102" s="376" t="s">
        <v>120</v>
      </c>
      <c r="E102" s="380">
        <v>0</v>
      </c>
      <c r="F102" s="516"/>
      <c r="G102" s="447">
        <f t="shared" si="3"/>
        <v>0</v>
      </c>
    </row>
    <row r="103" spans="1:7" ht="12.2" customHeight="1" x14ac:dyDescent="0.2">
      <c r="A103" s="444"/>
      <c r="B103" s="467" t="s">
        <v>2867</v>
      </c>
      <c r="C103" s="375" t="s">
        <v>2868</v>
      </c>
      <c r="D103" s="376" t="s">
        <v>120</v>
      </c>
      <c r="E103" s="380">
        <v>14</v>
      </c>
      <c r="F103" s="515"/>
      <c r="G103" s="447">
        <f t="shared" si="3"/>
        <v>0</v>
      </c>
    </row>
    <row r="104" spans="1:7" ht="12.2" customHeight="1" x14ac:dyDescent="0.2">
      <c r="A104" s="444"/>
      <c r="B104" s="467" t="s">
        <v>2869</v>
      </c>
      <c r="C104" s="375" t="s">
        <v>2870</v>
      </c>
      <c r="D104" s="376" t="s">
        <v>120</v>
      </c>
      <c r="E104" s="380">
        <v>6</v>
      </c>
      <c r="F104" s="516"/>
      <c r="G104" s="447">
        <f t="shared" si="3"/>
        <v>0</v>
      </c>
    </row>
    <row r="105" spans="1:7" ht="12.2" customHeight="1" x14ac:dyDescent="0.2">
      <c r="A105" s="444"/>
      <c r="B105" s="467" t="s">
        <v>2871</v>
      </c>
      <c r="C105" s="375" t="s">
        <v>2872</v>
      </c>
      <c r="D105" s="376" t="s">
        <v>120</v>
      </c>
      <c r="E105" s="380">
        <v>2</v>
      </c>
      <c r="F105" s="516"/>
      <c r="G105" s="447">
        <f t="shared" si="3"/>
        <v>0</v>
      </c>
    </row>
    <row r="106" spans="1:7" ht="12.2" customHeight="1" x14ac:dyDescent="0.2">
      <c r="A106" s="444"/>
      <c r="B106" s="467" t="s">
        <v>2873</v>
      </c>
      <c r="C106" s="382" t="s">
        <v>2874</v>
      </c>
      <c r="D106" s="376" t="s">
        <v>120</v>
      </c>
      <c r="E106" s="380">
        <v>30</v>
      </c>
      <c r="F106" s="516"/>
      <c r="G106" s="447">
        <f t="shared" si="3"/>
        <v>0</v>
      </c>
    </row>
    <row r="107" spans="1:7" ht="12.2" customHeight="1" x14ac:dyDescent="0.2">
      <c r="A107" s="444"/>
      <c r="B107" s="467" t="s">
        <v>2875</v>
      </c>
      <c r="C107" s="382" t="s">
        <v>2876</v>
      </c>
      <c r="D107" s="376" t="s">
        <v>120</v>
      </c>
      <c r="E107" s="380">
        <v>42</v>
      </c>
      <c r="F107" s="516"/>
      <c r="G107" s="447">
        <f t="shared" si="3"/>
        <v>0</v>
      </c>
    </row>
    <row r="108" spans="1:7" ht="12.2" customHeight="1" x14ac:dyDescent="0.2">
      <c r="A108" s="444"/>
      <c r="B108" s="467" t="s">
        <v>2877</v>
      </c>
      <c r="C108" s="382" t="s">
        <v>2878</v>
      </c>
      <c r="D108" s="376" t="s">
        <v>120</v>
      </c>
      <c r="E108" s="380">
        <v>26</v>
      </c>
      <c r="F108" s="516"/>
      <c r="G108" s="447">
        <f t="shared" si="3"/>
        <v>0</v>
      </c>
    </row>
    <row r="109" spans="1:7" ht="12.2" customHeight="1" x14ac:dyDescent="0.2">
      <c r="A109" s="444"/>
      <c r="B109" s="467" t="s">
        <v>2879</v>
      </c>
      <c r="C109" s="382" t="s">
        <v>2880</v>
      </c>
      <c r="D109" s="376" t="s">
        <v>120</v>
      </c>
      <c r="E109" s="380">
        <v>13</v>
      </c>
      <c r="F109" s="516"/>
      <c r="G109" s="447">
        <f t="shared" si="3"/>
        <v>0</v>
      </c>
    </row>
    <row r="110" spans="1:7" ht="12.2" customHeight="1" x14ac:dyDescent="0.2">
      <c r="A110" s="444"/>
      <c r="B110" s="467" t="s">
        <v>2881</v>
      </c>
      <c r="C110" s="382" t="s">
        <v>2882</v>
      </c>
      <c r="D110" s="376" t="s">
        <v>120</v>
      </c>
      <c r="E110" s="380">
        <v>38</v>
      </c>
      <c r="F110" s="516"/>
      <c r="G110" s="447">
        <f t="shared" si="3"/>
        <v>0</v>
      </c>
    </row>
    <row r="111" spans="1:7" ht="12.2" customHeight="1" x14ac:dyDescent="0.2">
      <c r="A111" s="444"/>
      <c r="B111" s="467" t="s">
        <v>2883</v>
      </c>
      <c r="C111" s="382" t="s">
        <v>2884</v>
      </c>
      <c r="D111" s="376" t="s">
        <v>120</v>
      </c>
      <c r="E111" s="380">
        <v>54</v>
      </c>
      <c r="F111" s="516"/>
      <c r="G111" s="447">
        <f t="shared" si="3"/>
        <v>0</v>
      </c>
    </row>
    <row r="112" spans="1:7" ht="12.2" customHeight="1" x14ac:dyDescent="0.2">
      <c r="A112" s="444"/>
      <c r="B112" s="467" t="s">
        <v>2885</v>
      </c>
      <c r="C112" s="382" t="s">
        <v>2886</v>
      </c>
      <c r="D112" s="376" t="s">
        <v>120</v>
      </c>
      <c r="E112" s="380">
        <v>43</v>
      </c>
      <c r="F112" s="516"/>
      <c r="G112" s="447">
        <f t="shared" si="3"/>
        <v>0</v>
      </c>
    </row>
    <row r="113" spans="1:249" ht="12.2" customHeight="1" x14ac:dyDescent="0.2">
      <c r="A113" s="444"/>
      <c r="B113" s="467" t="s">
        <v>2887</v>
      </c>
      <c r="C113" s="384" t="s">
        <v>2888</v>
      </c>
      <c r="D113" s="385" t="s">
        <v>120</v>
      </c>
      <c r="E113" s="386">
        <v>9</v>
      </c>
      <c r="F113" s="517"/>
      <c r="G113" s="448">
        <f t="shared" si="3"/>
        <v>0</v>
      </c>
      <c r="I113" s="383"/>
      <c r="J113" s="383"/>
      <c r="K113" s="383"/>
      <c r="L113" s="383"/>
      <c r="M113" s="383"/>
      <c r="N113" s="383"/>
      <c r="O113" s="383"/>
      <c r="P113" s="383"/>
      <c r="Q113" s="383"/>
      <c r="R113" s="383"/>
      <c r="S113" s="383"/>
      <c r="T113" s="383"/>
      <c r="U113" s="383"/>
      <c r="V113" s="383"/>
      <c r="W113" s="383"/>
      <c r="X113" s="383"/>
      <c r="Y113" s="383"/>
      <c r="Z113" s="383"/>
      <c r="AA113" s="383"/>
      <c r="AB113" s="383"/>
      <c r="AC113" s="383"/>
      <c r="AD113" s="383"/>
      <c r="AE113" s="383"/>
      <c r="AF113" s="383"/>
      <c r="AG113" s="383"/>
      <c r="AH113" s="383"/>
      <c r="AI113" s="383"/>
      <c r="AJ113" s="383"/>
      <c r="AK113" s="383"/>
      <c r="AL113" s="383"/>
      <c r="AM113" s="383"/>
      <c r="AN113" s="383"/>
      <c r="AO113" s="383"/>
      <c r="AP113" s="383"/>
      <c r="AQ113" s="383"/>
      <c r="AR113" s="383"/>
      <c r="AS113" s="383"/>
      <c r="AT113" s="383"/>
      <c r="AU113" s="383"/>
      <c r="AV113" s="383"/>
      <c r="AW113" s="383"/>
      <c r="AX113" s="383"/>
      <c r="AY113" s="383"/>
      <c r="AZ113" s="383"/>
      <c r="BA113" s="383"/>
      <c r="BB113" s="383"/>
      <c r="BC113" s="383"/>
      <c r="BD113" s="383"/>
      <c r="BE113" s="383"/>
      <c r="BF113" s="383"/>
      <c r="BG113" s="383"/>
      <c r="BH113" s="383"/>
      <c r="BI113" s="383"/>
      <c r="BJ113" s="383"/>
      <c r="BK113" s="383"/>
      <c r="BL113" s="383"/>
      <c r="BM113" s="383"/>
      <c r="BN113" s="383"/>
      <c r="BO113" s="383"/>
      <c r="BP113" s="383"/>
      <c r="BQ113" s="383"/>
      <c r="BR113" s="383"/>
      <c r="BS113" s="383"/>
      <c r="BT113" s="383"/>
      <c r="BU113" s="383"/>
      <c r="BV113" s="383"/>
      <c r="BW113" s="383"/>
      <c r="BX113" s="383"/>
      <c r="BY113" s="383"/>
      <c r="BZ113" s="383"/>
      <c r="CA113" s="383"/>
      <c r="CB113" s="383"/>
      <c r="CC113" s="383"/>
      <c r="CD113" s="383"/>
      <c r="CE113" s="383"/>
      <c r="CF113" s="383"/>
      <c r="CG113" s="383"/>
      <c r="CH113" s="383"/>
      <c r="CI113" s="383"/>
      <c r="CJ113" s="383"/>
      <c r="CK113" s="383"/>
      <c r="CL113" s="383"/>
      <c r="CM113" s="383"/>
      <c r="CN113" s="383"/>
      <c r="CO113" s="383"/>
      <c r="CP113" s="383"/>
      <c r="CQ113" s="383"/>
      <c r="CR113" s="383"/>
      <c r="CS113" s="383"/>
      <c r="CT113" s="383"/>
      <c r="CU113" s="383"/>
      <c r="CV113" s="383"/>
      <c r="CW113" s="383"/>
      <c r="CX113" s="383"/>
      <c r="CY113" s="383"/>
      <c r="CZ113" s="383"/>
      <c r="DA113" s="383"/>
      <c r="DB113" s="383"/>
      <c r="DC113" s="383"/>
      <c r="DD113" s="383"/>
      <c r="DE113" s="383"/>
      <c r="DF113" s="383"/>
      <c r="DG113" s="383"/>
      <c r="DH113" s="383"/>
      <c r="DI113" s="383"/>
      <c r="DJ113" s="383"/>
      <c r="DK113" s="383"/>
      <c r="DL113" s="383"/>
      <c r="DM113" s="383"/>
      <c r="DN113" s="383"/>
      <c r="DO113" s="383"/>
      <c r="DP113" s="383"/>
      <c r="DQ113" s="383"/>
      <c r="DR113" s="383"/>
      <c r="DS113" s="383"/>
      <c r="DT113" s="383"/>
      <c r="DU113" s="383"/>
      <c r="DV113" s="383"/>
      <c r="DW113" s="383"/>
      <c r="DX113" s="383"/>
      <c r="DY113" s="383"/>
      <c r="DZ113" s="383"/>
      <c r="EA113" s="383"/>
      <c r="EB113" s="383"/>
      <c r="EC113" s="383"/>
      <c r="ED113" s="383"/>
      <c r="EE113" s="383"/>
      <c r="EF113" s="383"/>
      <c r="EG113" s="383"/>
      <c r="EH113" s="383"/>
      <c r="EI113" s="383"/>
      <c r="EJ113" s="383"/>
      <c r="EK113" s="383"/>
      <c r="EL113" s="383"/>
      <c r="EM113" s="383"/>
      <c r="EN113" s="383"/>
      <c r="EO113" s="383"/>
      <c r="EP113" s="383"/>
      <c r="EQ113" s="383"/>
      <c r="ER113" s="383"/>
      <c r="ES113" s="383"/>
      <c r="ET113" s="383"/>
      <c r="EU113" s="383"/>
      <c r="EV113" s="383"/>
      <c r="EW113" s="383"/>
      <c r="EX113" s="383"/>
      <c r="EY113" s="383"/>
      <c r="EZ113" s="383"/>
      <c r="FA113" s="383"/>
      <c r="FB113" s="383"/>
      <c r="FC113" s="383"/>
      <c r="FD113" s="383"/>
      <c r="FE113" s="383"/>
      <c r="FF113" s="383"/>
      <c r="FG113" s="383"/>
      <c r="FH113" s="383"/>
      <c r="FI113" s="383"/>
      <c r="FJ113" s="383"/>
      <c r="FK113" s="383"/>
      <c r="FL113" s="383"/>
      <c r="FM113" s="383"/>
      <c r="FN113" s="383"/>
      <c r="FO113" s="383"/>
      <c r="FP113" s="383"/>
      <c r="FQ113" s="383"/>
      <c r="FR113" s="383"/>
      <c r="FS113" s="383"/>
      <c r="FT113" s="383"/>
      <c r="FU113" s="383"/>
      <c r="FV113" s="383"/>
      <c r="FW113" s="383"/>
      <c r="FX113" s="383"/>
      <c r="FY113" s="383"/>
      <c r="FZ113" s="383"/>
      <c r="GA113" s="383"/>
      <c r="GB113" s="383"/>
      <c r="GC113" s="383"/>
      <c r="GD113" s="383"/>
      <c r="GE113" s="383"/>
      <c r="GF113" s="383"/>
      <c r="GG113" s="383"/>
      <c r="GH113" s="383"/>
      <c r="GI113" s="383"/>
      <c r="GJ113" s="383"/>
      <c r="GK113" s="383"/>
      <c r="GL113" s="383"/>
      <c r="GM113" s="383"/>
      <c r="GN113" s="383"/>
      <c r="GO113" s="383"/>
      <c r="GP113" s="383"/>
      <c r="GQ113" s="383"/>
      <c r="GR113" s="383"/>
      <c r="GS113" s="383"/>
      <c r="GT113" s="383"/>
      <c r="GU113" s="383"/>
      <c r="GV113" s="383"/>
      <c r="GW113" s="383"/>
      <c r="GX113" s="383"/>
      <c r="GY113" s="383"/>
      <c r="GZ113" s="383"/>
      <c r="HA113" s="383"/>
      <c r="HB113" s="383"/>
      <c r="HC113" s="383"/>
      <c r="HD113" s="383"/>
      <c r="HE113" s="383"/>
      <c r="HF113" s="383"/>
      <c r="HG113" s="383"/>
      <c r="HH113" s="383"/>
      <c r="HI113" s="383"/>
      <c r="HJ113" s="383"/>
      <c r="HK113" s="383"/>
      <c r="HL113" s="383"/>
      <c r="HM113" s="383"/>
      <c r="HN113" s="383"/>
      <c r="HO113" s="383"/>
      <c r="HP113" s="383"/>
      <c r="HQ113" s="383"/>
      <c r="HR113" s="383"/>
      <c r="HS113" s="383"/>
      <c r="HT113" s="383"/>
      <c r="HU113" s="383"/>
      <c r="HV113" s="383"/>
      <c r="HW113" s="383"/>
      <c r="HX113" s="383"/>
      <c r="HY113" s="383"/>
      <c r="HZ113" s="383"/>
      <c r="IA113" s="383"/>
      <c r="IB113" s="383"/>
      <c r="IC113" s="383"/>
      <c r="ID113" s="383"/>
      <c r="IE113" s="383"/>
      <c r="IF113" s="383"/>
      <c r="IG113" s="383"/>
      <c r="IH113" s="383"/>
      <c r="II113" s="383"/>
      <c r="IJ113" s="383"/>
      <c r="IK113" s="383"/>
      <c r="IL113" s="383"/>
      <c r="IM113" s="383"/>
      <c r="IN113" s="383"/>
      <c r="IO113" s="383"/>
    </row>
    <row r="114" spans="1:249" ht="12.2" customHeight="1" x14ac:dyDescent="0.2">
      <c r="A114" s="444"/>
      <c r="B114" s="467" t="s">
        <v>2889</v>
      </c>
      <c r="C114" s="382" t="s">
        <v>2890</v>
      </c>
      <c r="D114" s="376" t="s">
        <v>120</v>
      </c>
      <c r="E114" s="380">
        <v>12</v>
      </c>
      <c r="F114" s="516"/>
      <c r="G114" s="447">
        <f t="shared" si="3"/>
        <v>0</v>
      </c>
    </row>
    <row r="115" spans="1:249" ht="12.2" customHeight="1" x14ac:dyDescent="0.2">
      <c r="A115" s="444"/>
      <c r="B115" s="467" t="s">
        <v>2891</v>
      </c>
      <c r="C115" s="382" t="s">
        <v>2892</v>
      </c>
      <c r="D115" s="376" t="s">
        <v>120</v>
      </c>
      <c r="E115" s="380">
        <v>4</v>
      </c>
      <c r="F115" s="516"/>
      <c r="G115" s="447">
        <f t="shared" si="3"/>
        <v>0</v>
      </c>
    </row>
    <row r="116" spans="1:249" ht="12.2" customHeight="1" x14ac:dyDescent="0.2">
      <c r="A116" s="444"/>
      <c r="B116" s="467" t="s">
        <v>2893</v>
      </c>
      <c r="C116" s="382" t="s">
        <v>2894</v>
      </c>
      <c r="D116" s="376" t="s">
        <v>120</v>
      </c>
      <c r="E116" s="380">
        <v>3</v>
      </c>
      <c r="F116" s="516"/>
      <c r="G116" s="447">
        <f t="shared" si="3"/>
        <v>0</v>
      </c>
    </row>
    <row r="117" spans="1:249" ht="12.2" customHeight="1" x14ac:dyDescent="0.2">
      <c r="A117" s="444"/>
      <c r="B117" s="467" t="s">
        <v>2895</v>
      </c>
      <c r="C117" s="382" t="s">
        <v>2896</v>
      </c>
      <c r="D117" s="376" t="s">
        <v>120</v>
      </c>
      <c r="E117" s="380">
        <v>1</v>
      </c>
      <c r="F117" s="516"/>
      <c r="G117" s="447">
        <f t="shared" si="3"/>
        <v>0</v>
      </c>
    </row>
    <row r="118" spans="1:249" ht="12.2" customHeight="1" x14ac:dyDescent="0.2">
      <c r="A118" s="444"/>
      <c r="B118" s="467" t="s">
        <v>2897</v>
      </c>
      <c r="C118" s="382" t="s">
        <v>2898</v>
      </c>
      <c r="D118" s="376" t="s">
        <v>120</v>
      </c>
      <c r="E118" s="380">
        <v>1</v>
      </c>
      <c r="F118" s="516"/>
      <c r="G118" s="447">
        <f t="shared" si="3"/>
        <v>0</v>
      </c>
    </row>
    <row r="119" spans="1:249" ht="12.2" customHeight="1" x14ac:dyDescent="0.2">
      <c r="A119" s="444"/>
      <c r="B119" s="467" t="s">
        <v>2899</v>
      </c>
      <c r="C119" s="382" t="s">
        <v>2900</v>
      </c>
      <c r="D119" s="376" t="s">
        <v>120</v>
      </c>
      <c r="E119" s="380">
        <v>2</v>
      </c>
      <c r="F119" s="516"/>
      <c r="G119" s="447">
        <f t="shared" si="3"/>
        <v>0</v>
      </c>
    </row>
    <row r="120" spans="1:249" ht="12.2" customHeight="1" x14ac:dyDescent="0.2">
      <c r="A120" s="444"/>
      <c r="B120" s="467" t="s">
        <v>2901</v>
      </c>
      <c r="C120" s="379" t="s">
        <v>2902</v>
      </c>
      <c r="D120" s="388" t="s">
        <v>120</v>
      </c>
      <c r="E120" s="389">
        <v>1</v>
      </c>
      <c r="F120" s="518"/>
      <c r="G120" s="447">
        <f t="shared" si="3"/>
        <v>0</v>
      </c>
      <c r="I120" s="387"/>
      <c r="J120" s="387"/>
      <c r="K120" s="387"/>
      <c r="L120" s="387"/>
      <c r="M120" s="387"/>
      <c r="N120" s="387"/>
      <c r="O120" s="387"/>
      <c r="P120" s="387"/>
      <c r="Q120" s="387"/>
      <c r="R120" s="387"/>
      <c r="S120" s="387"/>
      <c r="T120" s="387"/>
      <c r="U120" s="387"/>
      <c r="V120" s="387"/>
      <c r="W120" s="387"/>
      <c r="X120" s="387"/>
      <c r="Y120" s="387"/>
      <c r="Z120" s="387"/>
      <c r="AA120" s="387"/>
      <c r="AB120" s="387"/>
      <c r="AC120" s="387"/>
      <c r="AD120" s="387"/>
      <c r="AE120" s="387"/>
      <c r="AF120" s="387"/>
      <c r="AG120" s="387"/>
      <c r="AH120" s="387"/>
      <c r="AI120" s="387"/>
      <c r="AJ120" s="387"/>
      <c r="AK120" s="387"/>
      <c r="AL120" s="387"/>
      <c r="AM120" s="387"/>
      <c r="AN120" s="387"/>
      <c r="AO120" s="387"/>
      <c r="AP120" s="387"/>
      <c r="AQ120" s="387"/>
      <c r="AR120" s="387"/>
      <c r="AS120" s="387"/>
      <c r="AT120" s="387"/>
      <c r="AU120" s="387"/>
      <c r="AV120" s="387"/>
      <c r="AW120" s="387"/>
      <c r="AX120" s="387"/>
      <c r="AY120" s="387"/>
      <c r="AZ120" s="387"/>
      <c r="BA120" s="387"/>
      <c r="BB120" s="387"/>
      <c r="BC120" s="387"/>
      <c r="BD120" s="387"/>
      <c r="BE120" s="387"/>
      <c r="BF120" s="387"/>
      <c r="BG120" s="387"/>
      <c r="BH120" s="387"/>
      <c r="BI120" s="387"/>
      <c r="BJ120" s="387"/>
      <c r="BK120" s="387"/>
      <c r="BL120" s="387"/>
      <c r="BM120" s="387"/>
      <c r="BN120" s="387"/>
      <c r="BO120" s="387"/>
      <c r="BP120" s="387"/>
      <c r="BQ120" s="387"/>
      <c r="BR120" s="387"/>
      <c r="BS120" s="387"/>
      <c r="BT120" s="387"/>
      <c r="BU120" s="387"/>
      <c r="BV120" s="387"/>
      <c r="BW120" s="387"/>
      <c r="BX120" s="387"/>
      <c r="BY120" s="387"/>
      <c r="BZ120" s="387"/>
      <c r="CA120" s="387"/>
      <c r="CB120" s="387"/>
      <c r="CC120" s="387"/>
      <c r="CD120" s="387"/>
      <c r="CE120" s="387"/>
      <c r="CF120" s="387"/>
      <c r="CG120" s="387"/>
      <c r="CH120" s="387"/>
      <c r="CI120" s="387"/>
      <c r="CJ120" s="387"/>
      <c r="CK120" s="387"/>
      <c r="CL120" s="387"/>
      <c r="CM120" s="387"/>
      <c r="CN120" s="387"/>
      <c r="CO120" s="387"/>
      <c r="CP120" s="387"/>
      <c r="CQ120" s="387"/>
      <c r="CR120" s="387"/>
      <c r="CS120" s="387"/>
      <c r="CT120" s="387"/>
      <c r="CU120" s="387"/>
      <c r="CV120" s="387"/>
      <c r="CW120" s="387"/>
      <c r="CX120" s="387"/>
      <c r="CY120" s="387"/>
      <c r="CZ120" s="387"/>
      <c r="DA120" s="387"/>
      <c r="DB120" s="387"/>
      <c r="DC120" s="387"/>
      <c r="DD120" s="387"/>
      <c r="DE120" s="387"/>
      <c r="DF120" s="387"/>
      <c r="DG120" s="387"/>
      <c r="DH120" s="387"/>
      <c r="DI120" s="387"/>
      <c r="DJ120" s="387"/>
      <c r="DK120" s="387"/>
      <c r="DL120" s="387"/>
      <c r="DM120" s="387"/>
      <c r="DN120" s="387"/>
      <c r="DO120" s="387"/>
      <c r="DP120" s="387"/>
      <c r="DQ120" s="387"/>
      <c r="DR120" s="387"/>
      <c r="DS120" s="387"/>
      <c r="DT120" s="387"/>
      <c r="DU120" s="387"/>
      <c r="DV120" s="387"/>
      <c r="DW120" s="387"/>
      <c r="DX120" s="387"/>
      <c r="DY120" s="387"/>
      <c r="DZ120" s="387"/>
      <c r="EA120" s="387"/>
      <c r="EB120" s="387"/>
      <c r="EC120" s="387"/>
      <c r="ED120" s="387"/>
      <c r="EE120" s="387"/>
      <c r="EF120" s="387"/>
      <c r="EG120" s="387"/>
      <c r="EH120" s="387"/>
      <c r="EI120" s="387"/>
      <c r="EJ120" s="387"/>
      <c r="EK120" s="387"/>
      <c r="EL120" s="387"/>
      <c r="EM120" s="387"/>
      <c r="EN120" s="387"/>
      <c r="EO120" s="387"/>
      <c r="EP120" s="387"/>
      <c r="EQ120" s="387"/>
      <c r="ER120" s="387"/>
      <c r="ES120" s="387"/>
      <c r="ET120" s="387"/>
      <c r="EU120" s="387"/>
      <c r="EV120" s="387"/>
      <c r="EW120" s="387"/>
      <c r="EX120" s="387"/>
      <c r="EY120" s="387"/>
      <c r="EZ120" s="387"/>
      <c r="FA120" s="387"/>
      <c r="FB120" s="387"/>
      <c r="FC120" s="387"/>
      <c r="FD120" s="387"/>
      <c r="FE120" s="387"/>
      <c r="FF120" s="387"/>
      <c r="FG120" s="387"/>
      <c r="FH120" s="387"/>
      <c r="FI120" s="387"/>
      <c r="FJ120" s="387"/>
      <c r="FK120" s="387"/>
      <c r="FL120" s="387"/>
      <c r="FM120" s="387"/>
      <c r="FN120" s="387"/>
      <c r="FO120" s="387"/>
      <c r="FP120" s="387"/>
      <c r="FQ120" s="387"/>
      <c r="FR120" s="387"/>
      <c r="FS120" s="387"/>
      <c r="FT120" s="387"/>
      <c r="FU120" s="387"/>
      <c r="FV120" s="387"/>
      <c r="FW120" s="387"/>
      <c r="FX120" s="387"/>
      <c r="FY120" s="387"/>
      <c r="FZ120" s="387"/>
      <c r="GA120" s="387"/>
      <c r="GB120" s="387"/>
      <c r="GC120" s="387"/>
      <c r="GD120" s="387"/>
      <c r="GE120" s="387"/>
      <c r="GF120" s="387"/>
      <c r="GG120" s="387"/>
      <c r="GH120" s="387"/>
      <c r="GI120" s="387"/>
      <c r="GJ120" s="387"/>
      <c r="GK120" s="387"/>
      <c r="GL120" s="387"/>
      <c r="GM120" s="387"/>
      <c r="GN120" s="387"/>
      <c r="GO120" s="387"/>
      <c r="GP120" s="387"/>
      <c r="GQ120" s="387"/>
      <c r="GR120" s="387"/>
      <c r="GS120" s="387"/>
      <c r="GT120" s="387"/>
      <c r="GU120" s="387"/>
      <c r="GV120" s="387"/>
      <c r="GW120" s="387"/>
      <c r="GX120" s="387"/>
      <c r="GY120" s="387"/>
      <c r="GZ120" s="387"/>
      <c r="HA120" s="387"/>
      <c r="HB120" s="387"/>
      <c r="HC120" s="387"/>
      <c r="HD120" s="387"/>
      <c r="HE120" s="387"/>
      <c r="HF120" s="387"/>
      <c r="HG120" s="387"/>
      <c r="HH120" s="387"/>
      <c r="HI120" s="387"/>
      <c r="HJ120" s="387"/>
      <c r="HK120" s="387"/>
      <c r="HL120" s="387"/>
      <c r="HM120" s="387"/>
      <c r="HN120" s="387"/>
      <c r="HO120" s="387"/>
      <c r="HP120" s="387"/>
      <c r="HQ120" s="387"/>
      <c r="HR120" s="387"/>
      <c r="HS120" s="387"/>
      <c r="HT120" s="387"/>
      <c r="HU120" s="387"/>
      <c r="HV120" s="387"/>
      <c r="HW120" s="387"/>
      <c r="HX120" s="387"/>
      <c r="HY120" s="387"/>
      <c r="HZ120" s="387"/>
      <c r="IA120" s="387"/>
      <c r="IB120" s="387"/>
      <c r="IC120" s="387"/>
      <c r="ID120" s="387"/>
      <c r="IE120" s="387"/>
      <c r="IF120" s="387"/>
      <c r="IG120" s="387"/>
      <c r="IH120" s="387"/>
      <c r="II120" s="387"/>
      <c r="IJ120" s="387"/>
      <c r="IK120" s="387"/>
      <c r="IL120" s="387"/>
      <c r="IM120" s="387"/>
      <c r="IN120" s="387"/>
    </row>
    <row r="121" spans="1:249" ht="12.2" customHeight="1" x14ac:dyDescent="0.2">
      <c r="A121" s="444"/>
      <c r="B121" s="467" t="s">
        <v>2903</v>
      </c>
      <c r="C121" s="375" t="s">
        <v>2904</v>
      </c>
      <c r="D121" s="376" t="s">
        <v>120</v>
      </c>
      <c r="E121" s="380">
        <v>1</v>
      </c>
      <c r="F121" s="516"/>
      <c r="G121" s="447">
        <f t="shared" si="3"/>
        <v>0</v>
      </c>
    </row>
    <row r="122" spans="1:249" ht="12.2" customHeight="1" x14ac:dyDescent="0.2">
      <c r="A122" s="444"/>
      <c r="B122" s="467" t="s">
        <v>2905</v>
      </c>
      <c r="C122" s="379" t="s">
        <v>2906</v>
      </c>
      <c r="D122" s="388" t="s">
        <v>120</v>
      </c>
      <c r="E122" s="389">
        <v>9</v>
      </c>
      <c r="F122" s="518"/>
      <c r="G122" s="447">
        <f t="shared" si="3"/>
        <v>0</v>
      </c>
      <c r="I122" s="387"/>
      <c r="J122" s="387"/>
      <c r="K122" s="387"/>
      <c r="L122" s="387"/>
      <c r="M122" s="387"/>
      <c r="N122" s="387"/>
      <c r="O122" s="387"/>
      <c r="P122" s="387"/>
      <c r="Q122" s="387"/>
      <c r="R122" s="387"/>
      <c r="S122" s="387"/>
      <c r="T122" s="387"/>
      <c r="U122" s="387"/>
      <c r="V122" s="387"/>
      <c r="W122" s="387"/>
      <c r="X122" s="387"/>
      <c r="Y122" s="387"/>
      <c r="Z122" s="387"/>
      <c r="AA122" s="387"/>
      <c r="AB122" s="387"/>
      <c r="AC122" s="387"/>
      <c r="AD122" s="387"/>
      <c r="AE122" s="387"/>
      <c r="AF122" s="387"/>
      <c r="AG122" s="387"/>
      <c r="AH122" s="387"/>
      <c r="AI122" s="387"/>
      <c r="AJ122" s="387"/>
      <c r="AK122" s="387"/>
      <c r="AL122" s="387"/>
      <c r="AM122" s="387"/>
      <c r="AN122" s="387"/>
      <c r="AO122" s="387"/>
      <c r="AP122" s="387"/>
      <c r="AQ122" s="387"/>
      <c r="AR122" s="387"/>
      <c r="AS122" s="387"/>
      <c r="AT122" s="387"/>
      <c r="AU122" s="387"/>
      <c r="AV122" s="387"/>
      <c r="AW122" s="387"/>
      <c r="AX122" s="387"/>
      <c r="AY122" s="387"/>
      <c r="AZ122" s="387"/>
      <c r="BA122" s="387"/>
      <c r="BB122" s="387"/>
      <c r="BC122" s="387"/>
      <c r="BD122" s="387"/>
      <c r="BE122" s="387"/>
      <c r="BF122" s="387"/>
      <c r="BG122" s="387"/>
      <c r="BH122" s="387"/>
      <c r="BI122" s="387"/>
      <c r="BJ122" s="387"/>
      <c r="BK122" s="387"/>
      <c r="BL122" s="387"/>
      <c r="BM122" s="387"/>
      <c r="BN122" s="387"/>
      <c r="BO122" s="387"/>
      <c r="BP122" s="387"/>
      <c r="BQ122" s="387"/>
      <c r="BR122" s="387"/>
      <c r="BS122" s="387"/>
      <c r="BT122" s="387"/>
      <c r="BU122" s="387"/>
      <c r="BV122" s="387"/>
      <c r="BW122" s="387"/>
      <c r="BX122" s="387"/>
      <c r="BY122" s="387"/>
      <c r="BZ122" s="387"/>
      <c r="CA122" s="387"/>
      <c r="CB122" s="387"/>
      <c r="CC122" s="387"/>
      <c r="CD122" s="387"/>
      <c r="CE122" s="387"/>
      <c r="CF122" s="387"/>
      <c r="CG122" s="387"/>
      <c r="CH122" s="387"/>
      <c r="CI122" s="387"/>
      <c r="CJ122" s="387"/>
      <c r="CK122" s="387"/>
      <c r="CL122" s="387"/>
      <c r="CM122" s="387"/>
      <c r="CN122" s="387"/>
      <c r="CO122" s="387"/>
      <c r="CP122" s="387"/>
      <c r="CQ122" s="387"/>
      <c r="CR122" s="387"/>
      <c r="CS122" s="387"/>
      <c r="CT122" s="387"/>
      <c r="CU122" s="387"/>
      <c r="CV122" s="387"/>
      <c r="CW122" s="387"/>
      <c r="CX122" s="387"/>
      <c r="CY122" s="387"/>
      <c r="CZ122" s="387"/>
      <c r="DA122" s="387"/>
      <c r="DB122" s="387"/>
      <c r="DC122" s="387"/>
      <c r="DD122" s="387"/>
      <c r="DE122" s="387"/>
      <c r="DF122" s="387"/>
      <c r="DG122" s="387"/>
      <c r="DH122" s="387"/>
      <c r="DI122" s="387"/>
      <c r="DJ122" s="387"/>
      <c r="DK122" s="387"/>
      <c r="DL122" s="387"/>
      <c r="DM122" s="387"/>
      <c r="DN122" s="387"/>
      <c r="DO122" s="387"/>
      <c r="DP122" s="387"/>
      <c r="DQ122" s="387"/>
      <c r="DR122" s="387"/>
      <c r="DS122" s="387"/>
      <c r="DT122" s="387"/>
      <c r="DU122" s="387"/>
      <c r="DV122" s="387"/>
      <c r="DW122" s="387"/>
      <c r="DX122" s="387"/>
      <c r="DY122" s="387"/>
      <c r="DZ122" s="387"/>
      <c r="EA122" s="387"/>
      <c r="EB122" s="387"/>
      <c r="EC122" s="387"/>
      <c r="ED122" s="387"/>
      <c r="EE122" s="387"/>
      <c r="EF122" s="387"/>
      <c r="EG122" s="387"/>
      <c r="EH122" s="387"/>
      <c r="EI122" s="387"/>
      <c r="EJ122" s="387"/>
      <c r="EK122" s="387"/>
      <c r="EL122" s="387"/>
      <c r="EM122" s="387"/>
      <c r="EN122" s="387"/>
      <c r="EO122" s="387"/>
      <c r="EP122" s="387"/>
      <c r="EQ122" s="387"/>
      <c r="ER122" s="387"/>
      <c r="ES122" s="387"/>
      <c r="ET122" s="387"/>
      <c r="EU122" s="387"/>
      <c r="EV122" s="387"/>
      <c r="EW122" s="387"/>
      <c r="EX122" s="387"/>
      <c r="EY122" s="387"/>
      <c r="EZ122" s="387"/>
      <c r="FA122" s="387"/>
      <c r="FB122" s="387"/>
      <c r="FC122" s="387"/>
      <c r="FD122" s="387"/>
      <c r="FE122" s="387"/>
      <c r="FF122" s="387"/>
      <c r="FG122" s="387"/>
      <c r="FH122" s="387"/>
      <c r="FI122" s="387"/>
      <c r="FJ122" s="387"/>
      <c r="FK122" s="387"/>
      <c r="FL122" s="387"/>
      <c r="FM122" s="387"/>
      <c r="FN122" s="387"/>
      <c r="FO122" s="387"/>
      <c r="FP122" s="387"/>
      <c r="FQ122" s="387"/>
      <c r="FR122" s="387"/>
      <c r="FS122" s="387"/>
      <c r="FT122" s="387"/>
      <c r="FU122" s="387"/>
      <c r="FV122" s="387"/>
      <c r="FW122" s="387"/>
      <c r="FX122" s="387"/>
      <c r="FY122" s="387"/>
      <c r="FZ122" s="387"/>
      <c r="GA122" s="387"/>
      <c r="GB122" s="387"/>
      <c r="GC122" s="387"/>
      <c r="GD122" s="387"/>
      <c r="GE122" s="387"/>
      <c r="GF122" s="387"/>
      <c r="GG122" s="387"/>
      <c r="GH122" s="387"/>
      <c r="GI122" s="387"/>
      <c r="GJ122" s="387"/>
      <c r="GK122" s="387"/>
      <c r="GL122" s="387"/>
      <c r="GM122" s="387"/>
      <c r="GN122" s="387"/>
      <c r="GO122" s="387"/>
      <c r="GP122" s="387"/>
      <c r="GQ122" s="387"/>
      <c r="GR122" s="387"/>
      <c r="GS122" s="387"/>
      <c r="GT122" s="387"/>
      <c r="GU122" s="387"/>
      <c r="GV122" s="387"/>
      <c r="GW122" s="387"/>
      <c r="GX122" s="387"/>
      <c r="GY122" s="387"/>
      <c r="GZ122" s="387"/>
      <c r="HA122" s="387"/>
      <c r="HB122" s="387"/>
      <c r="HC122" s="387"/>
      <c r="HD122" s="387"/>
      <c r="HE122" s="387"/>
      <c r="HF122" s="387"/>
      <c r="HG122" s="387"/>
      <c r="HH122" s="387"/>
      <c r="HI122" s="387"/>
      <c r="HJ122" s="387"/>
      <c r="HK122" s="387"/>
      <c r="HL122" s="387"/>
      <c r="HM122" s="387"/>
      <c r="HN122" s="387"/>
      <c r="HO122" s="387"/>
      <c r="HP122" s="387"/>
      <c r="HQ122" s="387"/>
      <c r="HR122" s="387"/>
      <c r="HS122" s="387"/>
      <c r="HT122" s="387"/>
      <c r="HU122" s="387"/>
      <c r="HV122" s="387"/>
      <c r="HW122" s="387"/>
      <c r="HX122" s="387"/>
      <c r="HY122" s="387"/>
      <c r="HZ122" s="387"/>
      <c r="IA122" s="387"/>
      <c r="IB122" s="387"/>
      <c r="IC122" s="387"/>
      <c r="ID122" s="387"/>
      <c r="IE122" s="387"/>
      <c r="IF122" s="387"/>
      <c r="IG122" s="387"/>
      <c r="IH122" s="387"/>
      <c r="II122" s="387"/>
      <c r="IJ122" s="387"/>
      <c r="IK122" s="387"/>
      <c r="IL122" s="387"/>
      <c r="IM122" s="387"/>
      <c r="IN122" s="387"/>
    </row>
    <row r="123" spans="1:249" ht="12.2" customHeight="1" x14ac:dyDescent="0.2">
      <c r="A123" s="444"/>
      <c r="B123" s="467" t="s">
        <v>2907</v>
      </c>
      <c r="C123" s="382" t="s">
        <v>2908</v>
      </c>
      <c r="D123" s="376" t="s">
        <v>120</v>
      </c>
      <c r="E123" s="380">
        <v>60</v>
      </c>
      <c r="F123" s="516"/>
      <c r="G123" s="447">
        <f>E123*F123</f>
        <v>0</v>
      </c>
    </row>
    <row r="124" spans="1:249" ht="12.2" customHeight="1" x14ac:dyDescent="0.2">
      <c r="A124" s="444"/>
      <c r="B124" s="467" t="s">
        <v>2909</v>
      </c>
      <c r="C124" s="382" t="s">
        <v>2910</v>
      </c>
      <c r="D124" s="376" t="s">
        <v>120</v>
      </c>
      <c r="E124" s="380">
        <v>110</v>
      </c>
      <c r="F124" s="516"/>
      <c r="G124" s="447">
        <f>E124*F124</f>
        <v>0</v>
      </c>
    </row>
    <row r="125" spans="1:249" ht="12.2" customHeight="1" x14ac:dyDescent="0.2">
      <c r="A125" s="444"/>
      <c r="B125" s="467" t="s">
        <v>2911</v>
      </c>
      <c r="C125" s="382" t="s">
        <v>2912</v>
      </c>
      <c r="D125" s="376" t="s">
        <v>120</v>
      </c>
      <c r="E125" s="380">
        <v>389</v>
      </c>
      <c r="F125" s="516"/>
      <c r="G125" s="447">
        <f t="shared" si="3"/>
        <v>0</v>
      </c>
    </row>
    <row r="126" spans="1:249" ht="12.2" customHeight="1" x14ac:dyDescent="0.2">
      <c r="A126" s="444"/>
      <c r="B126" s="467" t="s">
        <v>2913</v>
      </c>
      <c r="C126" s="382" t="s">
        <v>2914</v>
      </c>
      <c r="D126" s="376" t="s">
        <v>120</v>
      </c>
      <c r="E126" s="380">
        <v>15</v>
      </c>
      <c r="F126" s="516"/>
      <c r="G126" s="447">
        <f t="shared" si="3"/>
        <v>0</v>
      </c>
    </row>
    <row r="127" spans="1:249" s="390" customFormat="1" ht="12" customHeight="1" x14ac:dyDescent="0.2">
      <c r="A127" s="449"/>
      <c r="B127" s="467" t="s">
        <v>2915</v>
      </c>
      <c r="C127" s="391" t="s">
        <v>2916</v>
      </c>
      <c r="D127" s="392" t="s">
        <v>232</v>
      </c>
      <c r="E127" s="393">
        <v>2</v>
      </c>
      <c r="F127" s="519"/>
      <c r="G127" s="450">
        <f>E127*F127</f>
        <v>0</v>
      </c>
      <c r="H127" s="397"/>
    </row>
    <row r="128" spans="1:249" ht="11.25" customHeight="1" x14ac:dyDescent="0.2">
      <c r="A128" s="444"/>
      <c r="B128" s="467" t="s">
        <v>2917</v>
      </c>
      <c r="C128" s="382" t="s">
        <v>2918</v>
      </c>
      <c r="D128" s="376" t="s">
        <v>120</v>
      </c>
      <c r="E128" s="380">
        <v>460</v>
      </c>
      <c r="F128" s="515"/>
      <c r="G128" s="446">
        <f t="shared" ref="G128:G137" si="4">E128*F128</f>
        <v>0</v>
      </c>
    </row>
    <row r="129" spans="1:7" ht="11.25" customHeight="1" x14ac:dyDescent="0.2">
      <c r="A129" s="444"/>
      <c r="B129" s="467" t="s">
        <v>2919</v>
      </c>
      <c r="C129" s="382" t="s">
        <v>2920</v>
      </c>
      <c r="D129" s="376" t="s">
        <v>120</v>
      </c>
      <c r="E129" s="380">
        <v>70</v>
      </c>
      <c r="F129" s="515"/>
      <c r="G129" s="446">
        <f t="shared" si="4"/>
        <v>0</v>
      </c>
    </row>
    <row r="130" spans="1:7" ht="12.2" customHeight="1" x14ac:dyDescent="0.2">
      <c r="A130" s="444"/>
      <c r="B130" s="467" t="s">
        <v>2921</v>
      </c>
      <c r="C130" s="382" t="s">
        <v>2922</v>
      </c>
      <c r="D130" s="376" t="s">
        <v>120</v>
      </c>
      <c r="E130" s="380">
        <v>1</v>
      </c>
      <c r="F130" s="516"/>
      <c r="G130" s="447">
        <f t="shared" si="4"/>
        <v>0</v>
      </c>
    </row>
    <row r="131" spans="1:7" ht="11.25" customHeight="1" x14ac:dyDescent="0.2">
      <c r="A131" s="444"/>
      <c r="B131" s="467" t="s">
        <v>2923</v>
      </c>
      <c r="C131" s="382" t="s">
        <v>2924</v>
      </c>
      <c r="D131" s="376" t="s">
        <v>120</v>
      </c>
      <c r="E131" s="380">
        <v>1</v>
      </c>
      <c r="F131" s="515"/>
      <c r="G131" s="446">
        <f t="shared" si="4"/>
        <v>0</v>
      </c>
    </row>
    <row r="132" spans="1:7" ht="12.2" customHeight="1" x14ac:dyDescent="0.2">
      <c r="A132" s="444"/>
      <c r="B132" s="467" t="s">
        <v>2925</v>
      </c>
      <c r="C132" s="382" t="s">
        <v>2926</v>
      </c>
      <c r="D132" s="376" t="s">
        <v>120</v>
      </c>
      <c r="E132" s="380">
        <v>1</v>
      </c>
      <c r="F132" s="515"/>
      <c r="G132" s="446">
        <f t="shared" si="4"/>
        <v>0</v>
      </c>
    </row>
    <row r="133" spans="1:7" ht="12.2" customHeight="1" x14ac:dyDescent="0.2">
      <c r="A133" s="444"/>
      <c r="B133" s="467" t="s">
        <v>2927</v>
      </c>
      <c r="C133" s="382" t="s">
        <v>2928</v>
      </c>
      <c r="D133" s="376" t="s">
        <v>120</v>
      </c>
      <c r="E133" s="380">
        <v>1</v>
      </c>
      <c r="F133" s="515"/>
      <c r="G133" s="446">
        <f t="shared" si="4"/>
        <v>0</v>
      </c>
    </row>
    <row r="134" spans="1:7" ht="12.2" customHeight="1" x14ac:dyDescent="0.2">
      <c r="A134" s="444"/>
      <c r="B134" s="467" t="s">
        <v>2929</v>
      </c>
      <c r="C134" s="382" t="s">
        <v>2930</v>
      </c>
      <c r="D134" s="376" t="s">
        <v>559</v>
      </c>
      <c r="E134" s="380">
        <v>35</v>
      </c>
      <c r="F134" s="515"/>
      <c r="G134" s="446">
        <f t="shared" si="4"/>
        <v>0</v>
      </c>
    </row>
    <row r="135" spans="1:7" ht="12.75" customHeight="1" x14ac:dyDescent="0.2">
      <c r="A135" s="444"/>
      <c r="B135" s="467" t="s">
        <v>2931</v>
      </c>
      <c r="C135" s="382" t="s">
        <v>2932</v>
      </c>
      <c r="D135" s="388" t="s">
        <v>559</v>
      </c>
      <c r="E135" s="389">
        <v>12</v>
      </c>
      <c r="F135" s="518"/>
      <c r="G135" s="447">
        <f>E135*F135</f>
        <v>0</v>
      </c>
    </row>
    <row r="136" spans="1:7" ht="12.75" customHeight="1" x14ac:dyDescent="0.2">
      <c r="A136" s="444"/>
      <c r="B136" s="467" t="s">
        <v>2933</v>
      </c>
      <c r="C136" s="382" t="s">
        <v>2934</v>
      </c>
      <c r="D136" s="388" t="s">
        <v>559</v>
      </c>
      <c r="E136" s="389">
        <v>35</v>
      </c>
      <c r="F136" s="518"/>
      <c r="G136" s="447">
        <f>E136*F136</f>
        <v>0</v>
      </c>
    </row>
    <row r="137" spans="1:7" ht="12.2" customHeight="1" x14ac:dyDescent="0.2">
      <c r="A137" s="444"/>
      <c r="B137" s="467" t="s">
        <v>2935</v>
      </c>
      <c r="C137" s="382" t="s">
        <v>2936</v>
      </c>
      <c r="D137" s="376" t="s">
        <v>120</v>
      </c>
      <c r="E137" s="380">
        <v>1</v>
      </c>
      <c r="F137" s="515"/>
      <c r="G137" s="446">
        <f t="shared" si="4"/>
        <v>0</v>
      </c>
    </row>
    <row r="138" spans="1:7" ht="12.2" customHeight="1" x14ac:dyDescent="0.2">
      <c r="A138" s="444"/>
      <c r="B138" s="464"/>
      <c r="C138" s="394"/>
      <c r="D138" s="395"/>
      <c r="F138" s="515"/>
      <c r="G138" s="446"/>
    </row>
    <row r="139" spans="1:7" ht="12.2" customHeight="1" x14ac:dyDescent="0.2">
      <c r="A139" s="444"/>
      <c r="B139" s="467"/>
      <c r="C139" s="378" t="s">
        <v>2937</v>
      </c>
      <c r="D139" s="375"/>
      <c r="E139" s="380"/>
      <c r="F139" s="516"/>
      <c r="G139" s="447"/>
    </row>
    <row r="140" spans="1:7" ht="12.2" customHeight="1" x14ac:dyDescent="0.2">
      <c r="A140" s="444"/>
      <c r="B140" s="467" t="s">
        <v>2938</v>
      </c>
      <c r="C140" s="382" t="s">
        <v>2939</v>
      </c>
      <c r="D140" s="376" t="s">
        <v>120</v>
      </c>
      <c r="E140" s="380">
        <v>2</v>
      </c>
      <c r="F140" s="516"/>
      <c r="G140" s="447">
        <f t="shared" ref="G140:G147" si="5">E140*F140</f>
        <v>0</v>
      </c>
    </row>
    <row r="141" spans="1:7" ht="12.2" customHeight="1" x14ac:dyDescent="0.2">
      <c r="A141" s="444"/>
      <c r="B141" s="467" t="s">
        <v>2940</v>
      </c>
      <c r="C141" s="375" t="s">
        <v>2941</v>
      </c>
      <c r="D141" s="376" t="s">
        <v>120</v>
      </c>
      <c r="E141" s="380">
        <v>1</v>
      </c>
      <c r="F141" s="516"/>
      <c r="G141" s="447">
        <f t="shared" si="5"/>
        <v>0</v>
      </c>
    </row>
    <row r="142" spans="1:7" ht="12.2" customHeight="1" x14ac:dyDescent="0.2">
      <c r="A142" s="444"/>
      <c r="B142" s="467" t="s">
        <v>2942</v>
      </c>
      <c r="C142" s="375" t="s">
        <v>2943</v>
      </c>
      <c r="D142" s="376" t="s">
        <v>120</v>
      </c>
      <c r="E142" s="380">
        <v>1</v>
      </c>
      <c r="F142" s="516"/>
      <c r="G142" s="447">
        <f t="shared" si="5"/>
        <v>0</v>
      </c>
    </row>
    <row r="143" spans="1:7" ht="12.2" customHeight="1" x14ac:dyDescent="0.2">
      <c r="A143" s="444"/>
      <c r="B143" s="467" t="s">
        <v>2944</v>
      </c>
      <c r="C143" s="375" t="s">
        <v>2945</v>
      </c>
      <c r="D143" s="376" t="s">
        <v>120</v>
      </c>
      <c r="E143" s="380">
        <v>2</v>
      </c>
      <c r="F143" s="516"/>
      <c r="G143" s="447">
        <f t="shared" si="5"/>
        <v>0</v>
      </c>
    </row>
    <row r="144" spans="1:7" ht="12.2" customHeight="1" x14ac:dyDescent="0.2">
      <c r="A144" s="444"/>
      <c r="B144" s="467" t="s">
        <v>2946</v>
      </c>
      <c r="C144" s="375" t="s">
        <v>2947</v>
      </c>
      <c r="D144" s="376" t="s">
        <v>120</v>
      </c>
      <c r="E144" s="380">
        <v>1</v>
      </c>
      <c r="F144" s="516"/>
      <c r="G144" s="447">
        <f t="shared" si="5"/>
        <v>0</v>
      </c>
    </row>
    <row r="145" spans="1:7" ht="12.2" customHeight="1" x14ac:dyDescent="0.2">
      <c r="A145" s="444"/>
      <c r="B145" s="467" t="s">
        <v>2948</v>
      </c>
      <c r="C145" s="375" t="s">
        <v>2949</v>
      </c>
      <c r="D145" s="376" t="s">
        <v>120</v>
      </c>
      <c r="E145" s="380">
        <v>1</v>
      </c>
      <c r="F145" s="516"/>
      <c r="G145" s="447">
        <f t="shared" si="5"/>
        <v>0</v>
      </c>
    </row>
    <row r="146" spans="1:7" ht="12.75" customHeight="1" x14ac:dyDescent="0.2">
      <c r="A146" s="444"/>
      <c r="B146" s="467" t="s">
        <v>2950</v>
      </c>
      <c r="C146" s="375" t="s">
        <v>2951</v>
      </c>
      <c r="D146" s="376" t="s">
        <v>120</v>
      </c>
      <c r="E146" s="380">
        <v>1</v>
      </c>
      <c r="F146" s="516"/>
      <c r="G146" s="447">
        <f t="shared" si="5"/>
        <v>0</v>
      </c>
    </row>
    <row r="147" spans="1:7" ht="12.2" customHeight="1" x14ac:dyDescent="0.2">
      <c r="A147" s="444"/>
      <c r="B147" s="467" t="s">
        <v>2952</v>
      </c>
      <c r="C147" s="375" t="s">
        <v>2904</v>
      </c>
      <c r="D147" s="376" t="s">
        <v>120</v>
      </c>
      <c r="E147" s="380">
        <v>1</v>
      </c>
      <c r="F147" s="516"/>
      <c r="G147" s="447">
        <f t="shared" si="5"/>
        <v>0</v>
      </c>
    </row>
    <row r="148" spans="1:7" ht="12.2" customHeight="1" x14ac:dyDescent="0.2">
      <c r="A148" s="444"/>
      <c r="B148" s="467" t="s">
        <v>2953</v>
      </c>
      <c r="C148" s="375" t="s">
        <v>2954</v>
      </c>
      <c r="D148" s="376" t="s">
        <v>120</v>
      </c>
      <c r="E148" s="380">
        <v>1</v>
      </c>
      <c r="F148" s="516"/>
      <c r="G148" s="447">
        <f>E148*F148</f>
        <v>0</v>
      </c>
    </row>
    <row r="149" spans="1:7" ht="12.75" customHeight="1" x14ac:dyDescent="0.2">
      <c r="A149" s="444"/>
      <c r="B149" s="467" t="s">
        <v>2955</v>
      </c>
      <c r="C149" s="375" t="s">
        <v>2956</v>
      </c>
      <c r="D149" s="376" t="s">
        <v>120</v>
      </c>
      <c r="E149" s="380">
        <v>3</v>
      </c>
      <c r="F149" s="516"/>
      <c r="G149" s="447">
        <f>E149*F149</f>
        <v>0</v>
      </c>
    </row>
    <row r="150" spans="1:7" ht="12.2" customHeight="1" x14ac:dyDescent="0.2">
      <c r="A150" s="444"/>
      <c r="B150" s="467" t="s">
        <v>2957</v>
      </c>
      <c r="C150" s="375" t="s">
        <v>2958</v>
      </c>
      <c r="D150" s="376" t="s">
        <v>120</v>
      </c>
      <c r="E150" s="380">
        <v>1</v>
      </c>
      <c r="F150" s="516"/>
      <c r="G150" s="447">
        <f>E150*F150</f>
        <v>0</v>
      </c>
    </row>
    <row r="151" spans="1:7" ht="12.2" customHeight="1" x14ac:dyDescent="0.2">
      <c r="A151" s="444"/>
      <c r="B151" s="467" t="s">
        <v>2959</v>
      </c>
      <c r="C151" s="375" t="s">
        <v>2960</v>
      </c>
      <c r="D151" s="376" t="s">
        <v>120</v>
      </c>
      <c r="E151" s="380">
        <v>1</v>
      </c>
      <c r="F151" s="516"/>
      <c r="G151" s="447">
        <f>E151*F151</f>
        <v>0</v>
      </c>
    </row>
    <row r="152" spans="1:7" ht="12.2" customHeight="1" x14ac:dyDescent="0.2">
      <c r="A152" s="444"/>
      <c r="B152" s="464"/>
      <c r="C152" s="394"/>
      <c r="D152" s="395"/>
      <c r="F152" s="515"/>
      <c r="G152" s="446"/>
    </row>
    <row r="153" spans="1:7" ht="12.2" customHeight="1" x14ac:dyDescent="0.2">
      <c r="A153" s="444"/>
      <c r="B153" s="467"/>
      <c r="C153" s="378" t="s">
        <v>2961</v>
      </c>
      <c r="D153" s="375"/>
      <c r="E153" s="377"/>
      <c r="F153" s="515"/>
      <c r="G153" s="446"/>
    </row>
    <row r="154" spans="1:7" ht="12.2" customHeight="1" x14ac:dyDescent="0.2">
      <c r="A154" s="444"/>
      <c r="B154" s="467" t="s">
        <v>2962</v>
      </c>
      <c r="C154" s="382" t="s">
        <v>2963</v>
      </c>
      <c r="D154" s="376" t="s">
        <v>232</v>
      </c>
      <c r="E154" s="380">
        <v>60</v>
      </c>
      <c r="F154" s="515"/>
      <c r="G154" s="446">
        <f t="shared" ref="G154:G177" si="6">E154*F154</f>
        <v>0</v>
      </c>
    </row>
    <row r="155" spans="1:7" ht="12.2" customHeight="1" x14ac:dyDescent="0.2">
      <c r="A155" s="444"/>
      <c r="B155" s="467" t="s">
        <v>2964</v>
      </c>
      <c r="C155" s="375" t="s">
        <v>2965</v>
      </c>
      <c r="D155" s="376" t="s">
        <v>232</v>
      </c>
      <c r="E155" s="380">
        <v>310</v>
      </c>
      <c r="F155" s="515"/>
      <c r="G155" s="446">
        <f t="shared" si="6"/>
        <v>0</v>
      </c>
    </row>
    <row r="156" spans="1:7" ht="12.2" customHeight="1" x14ac:dyDescent="0.2">
      <c r="A156" s="444"/>
      <c r="B156" s="467" t="s">
        <v>2966</v>
      </c>
      <c r="C156" s="375" t="s">
        <v>2967</v>
      </c>
      <c r="D156" s="376" t="s">
        <v>232</v>
      </c>
      <c r="E156" s="380">
        <v>32</v>
      </c>
      <c r="F156" s="515"/>
      <c r="G156" s="446">
        <f t="shared" si="6"/>
        <v>0</v>
      </c>
    </row>
    <row r="157" spans="1:7" ht="12.2" customHeight="1" x14ac:dyDescent="0.2">
      <c r="A157" s="444"/>
      <c r="B157" s="467" t="s">
        <v>2968</v>
      </c>
      <c r="C157" s="375" t="s">
        <v>2969</v>
      </c>
      <c r="D157" s="376" t="s">
        <v>120</v>
      </c>
      <c r="E157" s="380">
        <v>160</v>
      </c>
      <c r="F157" s="515"/>
      <c r="G157" s="446">
        <f t="shared" si="6"/>
        <v>0</v>
      </c>
    </row>
    <row r="158" spans="1:7" ht="12.2" customHeight="1" x14ac:dyDescent="0.2">
      <c r="A158" s="444"/>
      <c r="B158" s="467" t="s">
        <v>2970</v>
      </c>
      <c r="C158" s="375" t="s">
        <v>2971</v>
      </c>
      <c r="D158" s="376" t="s">
        <v>120</v>
      </c>
      <c r="E158" s="380">
        <v>105</v>
      </c>
      <c r="F158" s="515"/>
      <c r="G158" s="446">
        <f t="shared" si="6"/>
        <v>0</v>
      </c>
    </row>
    <row r="159" spans="1:7" ht="12.2" customHeight="1" x14ac:dyDescent="0.2">
      <c r="A159" s="444"/>
      <c r="B159" s="467" t="s">
        <v>2972</v>
      </c>
      <c r="C159" s="375" t="s">
        <v>2973</v>
      </c>
      <c r="D159" s="376" t="s">
        <v>120</v>
      </c>
      <c r="E159" s="380">
        <v>25</v>
      </c>
      <c r="F159" s="515"/>
      <c r="G159" s="446">
        <f t="shared" si="6"/>
        <v>0</v>
      </c>
    </row>
    <row r="160" spans="1:7" ht="12.2" customHeight="1" x14ac:dyDescent="0.2">
      <c r="A160" s="444"/>
      <c r="B160" s="467" t="s">
        <v>2974</v>
      </c>
      <c r="C160" s="375" t="s">
        <v>2975</v>
      </c>
      <c r="D160" s="376" t="s">
        <v>120</v>
      </c>
      <c r="E160" s="380">
        <v>52</v>
      </c>
      <c r="F160" s="515"/>
      <c r="G160" s="446">
        <f t="shared" si="6"/>
        <v>0</v>
      </c>
    </row>
    <row r="161" spans="1:7" ht="12.2" customHeight="1" x14ac:dyDescent="0.2">
      <c r="A161" s="444"/>
      <c r="B161" s="467" t="s">
        <v>2976</v>
      </c>
      <c r="C161" s="375" t="s">
        <v>2977</v>
      </c>
      <c r="D161" s="376" t="s">
        <v>120</v>
      </c>
      <c r="E161" s="380">
        <v>12</v>
      </c>
      <c r="F161" s="515"/>
      <c r="G161" s="446">
        <f t="shared" si="6"/>
        <v>0</v>
      </c>
    </row>
    <row r="162" spans="1:7" ht="12.2" customHeight="1" x14ac:dyDescent="0.2">
      <c r="A162" s="444"/>
      <c r="B162" s="467" t="s">
        <v>2978</v>
      </c>
      <c r="C162" s="375" t="s">
        <v>2979</v>
      </c>
      <c r="D162" s="376" t="s">
        <v>120</v>
      </c>
      <c r="E162" s="380">
        <v>16</v>
      </c>
      <c r="F162" s="515"/>
      <c r="G162" s="446">
        <f t="shared" si="6"/>
        <v>0</v>
      </c>
    </row>
    <row r="163" spans="1:7" ht="12.2" customHeight="1" x14ac:dyDescent="0.2">
      <c r="A163" s="444"/>
      <c r="B163" s="467" t="s">
        <v>2980</v>
      </c>
      <c r="C163" s="375" t="s">
        <v>2981</v>
      </c>
      <c r="D163" s="376" t="s">
        <v>120</v>
      </c>
      <c r="E163" s="380">
        <v>8</v>
      </c>
      <c r="F163" s="515"/>
      <c r="G163" s="446">
        <f t="shared" si="6"/>
        <v>0</v>
      </c>
    </row>
    <row r="164" spans="1:7" ht="12.2" customHeight="1" x14ac:dyDescent="0.2">
      <c r="A164" s="444"/>
      <c r="B164" s="467" t="s">
        <v>2982</v>
      </c>
      <c r="C164" s="375" t="s">
        <v>2983</v>
      </c>
      <c r="D164" s="376" t="s">
        <v>120</v>
      </c>
      <c r="E164" s="380">
        <v>5</v>
      </c>
      <c r="F164" s="515"/>
      <c r="G164" s="446">
        <f t="shared" si="6"/>
        <v>0</v>
      </c>
    </row>
    <row r="165" spans="1:7" ht="12.2" customHeight="1" x14ac:dyDescent="0.2">
      <c r="A165" s="444"/>
      <c r="B165" s="467" t="s">
        <v>2984</v>
      </c>
      <c r="C165" s="375" t="s">
        <v>2985</v>
      </c>
      <c r="D165" s="376" t="s">
        <v>120</v>
      </c>
      <c r="E165" s="380">
        <v>30</v>
      </c>
      <c r="F165" s="515"/>
      <c r="G165" s="446">
        <f t="shared" si="6"/>
        <v>0</v>
      </c>
    </row>
    <row r="166" spans="1:7" ht="12.2" customHeight="1" x14ac:dyDescent="0.2">
      <c r="A166" s="444"/>
      <c r="B166" s="467" t="s">
        <v>2986</v>
      </c>
      <c r="C166" s="375" t="s">
        <v>2987</v>
      </c>
      <c r="D166" s="376" t="s">
        <v>809</v>
      </c>
      <c r="E166" s="380">
        <v>4</v>
      </c>
      <c r="F166" s="515"/>
      <c r="G166" s="446">
        <f t="shared" si="6"/>
        <v>0</v>
      </c>
    </row>
    <row r="167" spans="1:7" ht="12.2" customHeight="1" x14ac:dyDescent="0.2">
      <c r="A167" s="444"/>
      <c r="B167" s="467" t="s">
        <v>2988</v>
      </c>
      <c r="C167" s="375" t="s">
        <v>2989</v>
      </c>
      <c r="D167" s="376" t="s">
        <v>120</v>
      </c>
      <c r="E167" s="380">
        <v>8</v>
      </c>
      <c r="F167" s="515"/>
      <c r="G167" s="446">
        <f t="shared" si="6"/>
        <v>0</v>
      </c>
    </row>
    <row r="168" spans="1:7" ht="12.2" customHeight="1" x14ac:dyDescent="0.2">
      <c r="A168" s="444"/>
      <c r="B168" s="467" t="s">
        <v>2990</v>
      </c>
      <c r="C168" s="375" t="s">
        <v>2991</v>
      </c>
      <c r="D168" s="376" t="s">
        <v>120</v>
      </c>
      <c r="E168" s="380">
        <v>1</v>
      </c>
      <c r="F168" s="515"/>
      <c r="G168" s="446">
        <f>E168*F168</f>
        <v>0</v>
      </c>
    </row>
    <row r="169" spans="1:7" ht="12.2" customHeight="1" x14ac:dyDescent="0.2">
      <c r="A169" s="444"/>
      <c r="B169" s="467" t="s">
        <v>2992</v>
      </c>
      <c r="C169" s="375" t="s">
        <v>2993</v>
      </c>
      <c r="D169" s="376" t="s">
        <v>120</v>
      </c>
      <c r="E169" s="380">
        <v>2</v>
      </c>
      <c r="F169" s="515"/>
      <c r="G169" s="446">
        <f>E169*F169</f>
        <v>0</v>
      </c>
    </row>
    <row r="170" spans="1:7" ht="12.2" customHeight="1" x14ac:dyDescent="0.2">
      <c r="A170" s="444"/>
      <c r="B170" s="467" t="s">
        <v>2994</v>
      </c>
      <c r="C170" s="375" t="s">
        <v>2995</v>
      </c>
      <c r="D170" s="376" t="s">
        <v>120</v>
      </c>
      <c r="E170" s="380">
        <v>8</v>
      </c>
      <c r="F170" s="515"/>
      <c r="G170" s="446">
        <f t="shared" si="6"/>
        <v>0</v>
      </c>
    </row>
    <row r="171" spans="1:7" ht="12.2" customHeight="1" x14ac:dyDescent="0.2">
      <c r="A171" s="444"/>
      <c r="B171" s="467" t="s">
        <v>2996</v>
      </c>
      <c r="C171" s="382" t="s">
        <v>2997</v>
      </c>
      <c r="D171" s="376" t="s">
        <v>232</v>
      </c>
      <c r="E171" s="380">
        <v>0</v>
      </c>
      <c r="F171" s="516"/>
      <c r="G171" s="447">
        <f t="shared" si="6"/>
        <v>0</v>
      </c>
    </row>
    <row r="172" spans="1:7" ht="12.2" customHeight="1" x14ac:dyDescent="0.2">
      <c r="A172" s="444"/>
      <c r="B172" s="467" t="s">
        <v>2998</v>
      </c>
      <c r="C172" s="379" t="s">
        <v>2999</v>
      </c>
      <c r="D172" s="388" t="s">
        <v>120</v>
      </c>
      <c r="E172" s="389">
        <v>0</v>
      </c>
      <c r="F172" s="518"/>
      <c r="G172" s="447">
        <f t="shared" si="6"/>
        <v>0</v>
      </c>
    </row>
    <row r="173" spans="1:7" ht="12.2" customHeight="1" x14ac:dyDescent="0.2">
      <c r="A173" s="444"/>
      <c r="B173" s="467" t="s">
        <v>3000</v>
      </c>
      <c r="C173" s="375" t="s">
        <v>3001</v>
      </c>
      <c r="D173" s="376" t="s">
        <v>120</v>
      </c>
      <c r="E173" s="380">
        <v>0</v>
      </c>
      <c r="F173" s="516"/>
      <c r="G173" s="447">
        <f>E173*F173</f>
        <v>0</v>
      </c>
    </row>
    <row r="174" spans="1:7" s="397" customFormat="1" ht="12.2" customHeight="1" x14ac:dyDescent="0.2">
      <c r="A174" s="451"/>
      <c r="B174" s="467" t="s">
        <v>3002</v>
      </c>
      <c r="C174" s="382" t="s">
        <v>3003</v>
      </c>
      <c r="D174" s="376" t="s">
        <v>120</v>
      </c>
      <c r="E174" s="380">
        <v>16</v>
      </c>
      <c r="F174" s="516"/>
      <c r="G174" s="447">
        <f>E174*F174</f>
        <v>0</v>
      </c>
    </row>
    <row r="175" spans="1:7" s="397" customFormat="1" ht="12.2" customHeight="1" x14ac:dyDescent="0.2">
      <c r="A175" s="451"/>
      <c r="B175" s="467" t="s">
        <v>3004</v>
      </c>
      <c r="C175" s="382" t="s">
        <v>3005</v>
      </c>
      <c r="D175" s="376" t="s">
        <v>120</v>
      </c>
      <c r="E175" s="380">
        <v>10</v>
      </c>
      <c r="F175" s="516"/>
      <c r="G175" s="447">
        <f>E175*F175</f>
        <v>0</v>
      </c>
    </row>
    <row r="176" spans="1:7" s="397" customFormat="1" ht="12.2" customHeight="1" x14ac:dyDescent="0.2">
      <c r="A176" s="451"/>
      <c r="B176" s="467" t="s">
        <v>3006</v>
      </c>
      <c r="C176" s="382" t="s">
        <v>3007</v>
      </c>
      <c r="D176" s="376" t="s">
        <v>120</v>
      </c>
      <c r="E176" s="380">
        <v>8</v>
      </c>
      <c r="F176" s="516"/>
      <c r="G176" s="447">
        <f>E176*F176</f>
        <v>0</v>
      </c>
    </row>
    <row r="177" spans="1:7" ht="12.2" customHeight="1" thickBot="1" x14ac:dyDescent="0.25">
      <c r="A177" s="452"/>
      <c r="B177" s="468" t="s">
        <v>3008</v>
      </c>
      <c r="C177" s="453" t="s">
        <v>3009</v>
      </c>
      <c r="D177" s="454" t="s">
        <v>120</v>
      </c>
      <c r="E177" s="455">
        <v>1</v>
      </c>
      <c r="F177" s="520"/>
      <c r="G177" s="456">
        <f t="shared" si="6"/>
        <v>0</v>
      </c>
    </row>
    <row r="178" spans="1:7" ht="12.2" customHeight="1" x14ac:dyDescent="0.2">
      <c r="D178" s="399"/>
      <c r="F178" s="513">
        <v>0</v>
      </c>
    </row>
    <row r="179" spans="1:7" ht="12.2" customHeight="1" x14ac:dyDescent="0.2">
      <c r="C179" s="400" t="s">
        <v>28</v>
      </c>
      <c r="D179" s="399"/>
      <c r="F179" s="513">
        <v>0</v>
      </c>
      <c r="G179" s="381">
        <f>SUM(G6:G177)</f>
        <v>0</v>
      </c>
    </row>
    <row r="180" spans="1:7" ht="12.2" customHeight="1" x14ac:dyDescent="0.2">
      <c r="D180" s="399"/>
      <c r="F180" s="513">
        <v>0</v>
      </c>
    </row>
    <row r="181" spans="1:7" ht="12.2" customHeight="1" thickBot="1" x14ac:dyDescent="0.25">
      <c r="D181" s="399"/>
      <c r="F181" s="513">
        <v>0</v>
      </c>
    </row>
    <row r="182" spans="1:7" ht="12.2" customHeight="1" x14ac:dyDescent="0.2">
      <c r="A182" s="428"/>
      <c r="B182" s="469"/>
      <c r="C182" s="430" t="s">
        <v>3011</v>
      </c>
      <c r="D182" s="430"/>
      <c r="E182" s="429"/>
      <c r="F182" s="521">
        <v>0</v>
      </c>
      <c r="G182" s="431"/>
    </row>
    <row r="183" spans="1:7" ht="12.2" customHeight="1" x14ac:dyDescent="0.2">
      <c r="A183" s="432">
        <v>1</v>
      </c>
      <c r="B183" s="470"/>
      <c r="C183" s="426" t="s">
        <v>3012</v>
      </c>
      <c r="D183" s="427"/>
      <c r="E183" s="406"/>
      <c r="F183" s="522">
        <v>0</v>
      </c>
      <c r="G183" s="433"/>
    </row>
    <row r="184" spans="1:7" ht="12.2" customHeight="1" x14ac:dyDescent="0.2">
      <c r="A184" s="432">
        <v>2</v>
      </c>
      <c r="B184" s="471" t="s">
        <v>3013</v>
      </c>
      <c r="C184" s="403" t="s">
        <v>3014</v>
      </c>
      <c r="D184" s="405" t="s">
        <v>120</v>
      </c>
      <c r="E184" s="404">
        <v>1</v>
      </c>
      <c r="F184" s="523"/>
      <c r="G184" s="433">
        <f>F184*E184</f>
        <v>0</v>
      </c>
    </row>
    <row r="185" spans="1:7" ht="12.2" customHeight="1" x14ac:dyDescent="0.2">
      <c r="A185" s="432">
        <v>3</v>
      </c>
      <c r="B185" s="472"/>
      <c r="C185" s="403" t="s">
        <v>3015</v>
      </c>
      <c r="D185" s="405" t="s">
        <v>120</v>
      </c>
      <c r="E185" s="404">
        <v>1</v>
      </c>
      <c r="F185" s="523"/>
      <c r="G185" s="433">
        <f t="shared" ref="G185:G214" si="7">F185*E185</f>
        <v>0</v>
      </c>
    </row>
    <row r="186" spans="1:7" ht="12.2" customHeight="1" x14ac:dyDescent="0.2">
      <c r="A186" s="432">
        <v>4</v>
      </c>
      <c r="B186" s="470"/>
      <c r="C186" s="403" t="s">
        <v>3016</v>
      </c>
      <c r="D186" s="405" t="s">
        <v>120</v>
      </c>
      <c r="E186" s="404">
        <v>1</v>
      </c>
      <c r="F186" s="523"/>
      <c r="G186" s="433">
        <f t="shared" si="7"/>
        <v>0</v>
      </c>
    </row>
    <row r="187" spans="1:7" ht="12.2" customHeight="1" x14ac:dyDescent="0.2">
      <c r="A187" s="432">
        <v>5</v>
      </c>
      <c r="B187" s="470"/>
      <c r="C187" s="403" t="s">
        <v>3017</v>
      </c>
      <c r="D187" s="405" t="s">
        <v>120</v>
      </c>
      <c r="E187" s="404">
        <v>1</v>
      </c>
      <c r="F187" s="523"/>
      <c r="G187" s="433">
        <f t="shared" si="7"/>
        <v>0</v>
      </c>
    </row>
    <row r="188" spans="1:7" ht="12.2" customHeight="1" x14ac:dyDescent="0.2">
      <c r="A188" s="432">
        <v>6</v>
      </c>
      <c r="B188" s="470"/>
      <c r="C188" s="407" t="s">
        <v>3018</v>
      </c>
      <c r="D188" s="405" t="s">
        <v>120</v>
      </c>
      <c r="E188" s="404">
        <v>1</v>
      </c>
      <c r="F188" s="523"/>
      <c r="G188" s="433">
        <f t="shared" si="7"/>
        <v>0</v>
      </c>
    </row>
    <row r="189" spans="1:7" ht="12.2" customHeight="1" x14ac:dyDescent="0.2">
      <c r="A189" s="432">
        <v>7</v>
      </c>
      <c r="B189" s="470"/>
      <c r="C189" s="407"/>
      <c r="D189" s="405"/>
      <c r="E189" s="404"/>
      <c r="F189" s="523"/>
      <c r="G189" s="433">
        <f t="shared" si="7"/>
        <v>0</v>
      </c>
    </row>
    <row r="190" spans="1:7" ht="12.2" customHeight="1" x14ac:dyDescent="0.2">
      <c r="A190" s="432">
        <v>8</v>
      </c>
      <c r="B190" s="470"/>
      <c r="C190" s="408" t="s">
        <v>3019</v>
      </c>
      <c r="D190" s="405"/>
      <c r="E190" s="404"/>
      <c r="F190" s="523"/>
      <c r="G190" s="433">
        <f t="shared" si="7"/>
        <v>0</v>
      </c>
    </row>
    <row r="191" spans="1:7" ht="12.2" customHeight="1" x14ac:dyDescent="0.2">
      <c r="A191" s="432">
        <v>9</v>
      </c>
      <c r="B191" s="470"/>
      <c r="C191" s="407" t="s">
        <v>3020</v>
      </c>
      <c r="D191" s="405" t="s">
        <v>120</v>
      </c>
      <c r="E191" s="404">
        <v>2</v>
      </c>
      <c r="F191" s="523"/>
      <c r="G191" s="433">
        <f t="shared" si="7"/>
        <v>0</v>
      </c>
    </row>
    <row r="192" spans="1:7" ht="12.2" customHeight="1" x14ac:dyDescent="0.2">
      <c r="A192" s="432">
        <v>10</v>
      </c>
      <c r="B192" s="470"/>
      <c r="C192" s="407" t="s">
        <v>3021</v>
      </c>
      <c r="D192" s="405" t="s">
        <v>120</v>
      </c>
      <c r="E192" s="404">
        <v>1</v>
      </c>
      <c r="F192" s="523"/>
      <c r="G192" s="433">
        <f t="shared" si="7"/>
        <v>0</v>
      </c>
    </row>
    <row r="193" spans="1:7" ht="12.2" customHeight="1" x14ac:dyDescent="0.2">
      <c r="A193" s="432">
        <v>11</v>
      </c>
      <c r="B193" s="470"/>
      <c r="C193" s="407" t="s">
        <v>3022</v>
      </c>
      <c r="D193" s="405" t="s">
        <v>120</v>
      </c>
      <c r="E193" s="404">
        <v>1</v>
      </c>
      <c r="F193" s="523"/>
      <c r="G193" s="433">
        <f t="shared" si="7"/>
        <v>0</v>
      </c>
    </row>
    <row r="194" spans="1:7" ht="12.2" customHeight="1" x14ac:dyDescent="0.2">
      <c r="A194" s="432">
        <v>12</v>
      </c>
      <c r="B194" s="470"/>
      <c r="C194" s="407" t="s">
        <v>3023</v>
      </c>
      <c r="D194" s="405" t="s">
        <v>120</v>
      </c>
      <c r="E194" s="404">
        <v>520</v>
      </c>
      <c r="F194" s="523"/>
      <c r="G194" s="433">
        <f t="shared" si="7"/>
        <v>0</v>
      </c>
    </row>
    <row r="195" spans="1:7" ht="12.2" customHeight="1" x14ac:dyDescent="0.2">
      <c r="A195" s="432">
        <v>13</v>
      </c>
      <c r="B195" s="470"/>
      <c r="C195" s="407" t="s">
        <v>3024</v>
      </c>
      <c r="D195" s="405" t="s">
        <v>120</v>
      </c>
      <c r="E195" s="404">
        <v>1</v>
      </c>
      <c r="F195" s="523"/>
      <c r="G195" s="433">
        <f t="shared" si="7"/>
        <v>0</v>
      </c>
    </row>
    <row r="196" spans="1:7" ht="12.2" customHeight="1" x14ac:dyDescent="0.2">
      <c r="A196" s="432">
        <v>14</v>
      </c>
      <c r="B196" s="470"/>
      <c r="C196" s="409"/>
      <c r="D196" s="410"/>
      <c r="E196" s="410"/>
      <c r="F196" s="523"/>
      <c r="G196" s="433">
        <f t="shared" si="7"/>
        <v>0</v>
      </c>
    </row>
    <row r="197" spans="1:7" ht="12.2" customHeight="1" x14ac:dyDescent="0.2">
      <c r="A197" s="432">
        <v>15</v>
      </c>
      <c r="B197" s="471" t="s">
        <v>2748</v>
      </c>
      <c r="C197" s="409" t="s">
        <v>3025</v>
      </c>
      <c r="D197" s="412" t="s">
        <v>232</v>
      </c>
      <c r="E197" s="411">
        <v>780</v>
      </c>
      <c r="F197" s="523"/>
      <c r="G197" s="433">
        <f t="shared" si="7"/>
        <v>0</v>
      </c>
    </row>
    <row r="198" spans="1:7" ht="12.2" customHeight="1" x14ac:dyDescent="0.2">
      <c r="A198" s="432">
        <v>16</v>
      </c>
      <c r="B198" s="471"/>
      <c r="C198" s="409" t="s">
        <v>3026</v>
      </c>
      <c r="D198" s="414" t="s">
        <v>232</v>
      </c>
      <c r="E198" s="413">
        <v>180</v>
      </c>
      <c r="F198" s="523"/>
      <c r="G198" s="433">
        <f t="shared" si="7"/>
        <v>0</v>
      </c>
    </row>
    <row r="199" spans="1:7" ht="12.2" customHeight="1" x14ac:dyDescent="0.2">
      <c r="A199" s="432">
        <v>17</v>
      </c>
      <c r="B199" s="473"/>
      <c r="C199" s="415"/>
      <c r="D199" s="417"/>
      <c r="E199" s="416"/>
      <c r="F199" s="523"/>
      <c r="G199" s="433">
        <f t="shared" si="7"/>
        <v>0</v>
      </c>
    </row>
    <row r="200" spans="1:7" ht="24.75" customHeight="1" x14ac:dyDescent="0.2">
      <c r="A200" s="432">
        <v>18</v>
      </c>
      <c r="B200" s="472" t="s">
        <v>3027</v>
      </c>
      <c r="C200" s="402" t="s">
        <v>3028</v>
      </c>
      <c r="D200" s="414" t="s">
        <v>232</v>
      </c>
      <c r="E200" s="414">
        <v>225</v>
      </c>
      <c r="F200" s="523"/>
      <c r="G200" s="433">
        <f t="shared" si="7"/>
        <v>0</v>
      </c>
    </row>
    <row r="201" spans="1:7" ht="12.2" customHeight="1" x14ac:dyDescent="0.2">
      <c r="A201" s="432">
        <v>19</v>
      </c>
      <c r="B201" s="471"/>
      <c r="C201" s="418" t="s">
        <v>3029</v>
      </c>
      <c r="D201" s="414" t="s">
        <v>120</v>
      </c>
      <c r="E201" s="419">
        <v>50</v>
      </c>
      <c r="F201" s="523"/>
      <c r="G201" s="433">
        <f t="shared" si="7"/>
        <v>0</v>
      </c>
    </row>
    <row r="202" spans="1:7" ht="12.2" customHeight="1" x14ac:dyDescent="0.2">
      <c r="A202" s="432">
        <v>20</v>
      </c>
      <c r="B202" s="471"/>
      <c r="C202" s="418" t="s">
        <v>3030</v>
      </c>
      <c r="D202" s="414" t="s">
        <v>120</v>
      </c>
      <c r="E202" s="419">
        <v>1</v>
      </c>
      <c r="F202" s="523"/>
      <c r="G202" s="433">
        <f t="shared" si="7"/>
        <v>0</v>
      </c>
    </row>
    <row r="203" spans="1:7" ht="12.2" customHeight="1" x14ac:dyDescent="0.2">
      <c r="A203" s="432">
        <v>21</v>
      </c>
      <c r="B203" s="471"/>
      <c r="C203" s="418" t="s">
        <v>3031</v>
      </c>
      <c r="D203" s="414" t="s">
        <v>120</v>
      </c>
      <c r="E203" s="419">
        <v>6</v>
      </c>
      <c r="F203" s="523"/>
      <c r="G203" s="433">
        <f t="shared" si="7"/>
        <v>0</v>
      </c>
    </row>
    <row r="204" spans="1:7" ht="12.2" customHeight="1" x14ac:dyDescent="0.2">
      <c r="A204" s="432">
        <v>22</v>
      </c>
      <c r="B204" s="471"/>
      <c r="C204" s="409" t="s">
        <v>3032</v>
      </c>
      <c r="D204" s="414" t="s">
        <v>120</v>
      </c>
      <c r="E204" s="412">
        <v>3</v>
      </c>
      <c r="F204" s="523"/>
      <c r="G204" s="433">
        <f t="shared" si="7"/>
        <v>0</v>
      </c>
    </row>
    <row r="205" spans="1:7" ht="12.2" customHeight="1" x14ac:dyDescent="0.2">
      <c r="A205" s="432">
        <v>23</v>
      </c>
      <c r="B205" s="471"/>
      <c r="C205" s="409" t="s">
        <v>3033</v>
      </c>
      <c r="D205" s="414" t="s">
        <v>120</v>
      </c>
      <c r="E205" s="412">
        <v>100</v>
      </c>
      <c r="F205" s="523"/>
      <c r="G205" s="433">
        <f t="shared" si="7"/>
        <v>0</v>
      </c>
    </row>
    <row r="206" spans="1:7" ht="12.2" customHeight="1" x14ac:dyDescent="0.2">
      <c r="A206" s="432">
        <v>24</v>
      </c>
      <c r="B206" s="471"/>
      <c r="C206" s="402" t="s">
        <v>3034</v>
      </c>
      <c r="D206" s="414" t="s">
        <v>120</v>
      </c>
      <c r="E206" s="414">
        <v>7</v>
      </c>
      <c r="F206" s="523"/>
      <c r="G206" s="433">
        <f t="shared" si="7"/>
        <v>0</v>
      </c>
    </row>
    <row r="207" spans="1:7" ht="12.2" customHeight="1" x14ac:dyDescent="0.2">
      <c r="A207" s="432">
        <v>25</v>
      </c>
      <c r="B207" s="471"/>
      <c r="C207" s="409" t="s">
        <v>3035</v>
      </c>
      <c r="D207" s="412" t="s">
        <v>120</v>
      </c>
      <c r="E207" s="411">
        <v>5</v>
      </c>
      <c r="F207" s="523"/>
      <c r="G207" s="433">
        <f t="shared" si="7"/>
        <v>0</v>
      </c>
    </row>
    <row r="208" spans="1:7" ht="12.2" customHeight="1" x14ac:dyDescent="0.2">
      <c r="A208" s="432">
        <v>26</v>
      </c>
      <c r="B208" s="471"/>
      <c r="C208" s="409" t="s">
        <v>3036</v>
      </c>
      <c r="D208" s="412" t="s">
        <v>120</v>
      </c>
      <c r="E208" s="411">
        <v>1</v>
      </c>
      <c r="F208" s="523"/>
      <c r="G208" s="433">
        <f t="shared" si="7"/>
        <v>0</v>
      </c>
    </row>
    <row r="209" spans="1:7" ht="12.2" customHeight="1" x14ac:dyDescent="0.2">
      <c r="A209" s="432">
        <v>27</v>
      </c>
      <c r="B209" s="471"/>
      <c r="C209" s="420" t="s">
        <v>3037</v>
      </c>
      <c r="D209" s="422" t="s">
        <v>120</v>
      </c>
      <c r="E209" s="421">
        <v>1</v>
      </c>
      <c r="F209" s="523"/>
      <c r="G209" s="433">
        <f t="shared" si="7"/>
        <v>0</v>
      </c>
    </row>
    <row r="210" spans="1:7" ht="12.2" customHeight="1" x14ac:dyDescent="0.2">
      <c r="A210" s="432">
        <v>28</v>
      </c>
      <c r="B210" s="471"/>
      <c r="C210" s="403" t="s">
        <v>3038</v>
      </c>
      <c r="D210" s="423" t="s">
        <v>559</v>
      </c>
      <c r="E210" s="423">
        <v>16</v>
      </c>
      <c r="F210" s="523"/>
      <c r="G210" s="433">
        <f t="shared" si="7"/>
        <v>0</v>
      </c>
    </row>
    <row r="211" spans="1:7" ht="12.2" customHeight="1" x14ac:dyDescent="0.2">
      <c r="A211" s="432">
        <v>29</v>
      </c>
      <c r="B211" s="471"/>
      <c r="C211" s="403" t="s">
        <v>3039</v>
      </c>
      <c r="D211" s="423" t="s">
        <v>559</v>
      </c>
      <c r="E211" s="423">
        <v>16</v>
      </c>
      <c r="F211" s="523"/>
      <c r="G211" s="433">
        <f t="shared" si="7"/>
        <v>0</v>
      </c>
    </row>
    <row r="212" spans="1:7" ht="12.2" customHeight="1" x14ac:dyDescent="0.2">
      <c r="A212" s="432">
        <v>30</v>
      </c>
      <c r="B212" s="471"/>
      <c r="C212" s="403" t="s">
        <v>3040</v>
      </c>
      <c r="D212" s="424" t="s">
        <v>120</v>
      </c>
      <c r="E212" s="424">
        <v>2</v>
      </c>
      <c r="F212" s="523"/>
      <c r="G212" s="433">
        <f t="shared" si="7"/>
        <v>0</v>
      </c>
    </row>
    <row r="213" spans="1:7" ht="12.2" customHeight="1" x14ac:dyDescent="0.2">
      <c r="A213" s="432">
        <v>31</v>
      </c>
      <c r="B213" s="471"/>
      <c r="C213" s="425" t="s">
        <v>3041</v>
      </c>
      <c r="D213" s="424" t="s">
        <v>120</v>
      </c>
      <c r="E213" s="424">
        <v>2</v>
      </c>
      <c r="F213" s="523"/>
      <c r="G213" s="433">
        <f t="shared" si="7"/>
        <v>0</v>
      </c>
    </row>
    <row r="214" spans="1:7" ht="12.2" customHeight="1" thickBot="1" x14ac:dyDescent="0.25">
      <c r="A214" s="434">
        <v>32</v>
      </c>
      <c r="B214" s="474"/>
      <c r="C214" s="435" t="s">
        <v>3042</v>
      </c>
      <c r="D214" s="436" t="s">
        <v>120</v>
      </c>
      <c r="E214" s="436">
        <v>1</v>
      </c>
      <c r="F214" s="524"/>
      <c r="G214" s="438">
        <f t="shared" si="7"/>
        <v>0</v>
      </c>
    </row>
    <row r="215" spans="1:7" ht="12.2" customHeight="1" x14ac:dyDescent="0.2">
      <c r="D215" s="399"/>
      <c r="F215" s="513">
        <v>0</v>
      </c>
    </row>
    <row r="216" spans="1:7" ht="12.2" customHeight="1" x14ac:dyDescent="0.2">
      <c r="C216" s="400" t="s">
        <v>28</v>
      </c>
      <c r="D216" s="399"/>
      <c r="F216" s="513">
        <v>0</v>
      </c>
      <c r="G216" s="381">
        <f>SUM(G184:G215)</f>
        <v>0</v>
      </c>
    </row>
    <row r="217" spans="1:7" ht="12.2" customHeight="1" x14ac:dyDescent="0.2">
      <c r="D217" s="399"/>
      <c r="F217" s="513">
        <v>0</v>
      </c>
    </row>
    <row r="218" spans="1:7" ht="12.2" customHeight="1" thickBot="1" x14ac:dyDescent="0.25">
      <c r="D218" s="399"/>
      <c r="F218" s="513">
        <v>0</v>
      </c>
    </row>
    <row r="219" spans="1:7" ht="12.2" customHeight="1" x14ac:dyDescent="0.2">
      <c r="A219" s="439"/>
      <c r="B219" s="475"/>
      <c r="C219" s="457" t="s">
        <v>3043</v>
      </c>
      <c r="D219" s="458"/>
      <c r="E219" s="459"/>
      <c r="F219" s="525">
        <v>0</v>
      </c>
      <c r="G219" s="431"/>
    </row>
    <row r="220" spans="1:7" ht="12.2" customHeight="1" x14ac:dyDescent="0.2">
      <c r="A220" s="432">
        <v>1</v>
      </c>
      <c r="B220" s="470"/>
      <c r="C220" s="407"/>
      <c r="D220" s="405"/>
      <c r="E220" s="404"/>
      <c r="F220" s="523">
        <v>0</v>
      </c>
      <c r="G220" s="433"/>
    </row>
    <row r="221" spans="1:7" ht="12.2" customHeight="1" x14ac:dyDescent="0.2">
      <c r="A221" s="432">
        <v>2</v>
      </c>
      <c r="B221" s="470" t="s">
        <v>3013</v>
      </c>
      <c r="C221" s="407" t="s">
        <v>3044</v>
      </c>
      <c r="D221" s="405" t="s">
        <v>120</v>
      </c>
      <c r="E221" s="404">
        <v>1</v>
      </c>
      <c r="F221" s="523"/>
      <c r="G221" s="433">
        <f>F221*E221</f>
        <v>0</v>
      </c>
    </row>
    <row r="222" spans="1:7" ht="12.2" customHeight="1" x14ac:dyDescent="0.2">
      <c r="A222" s="432">
        <v>3</v>
      </c>
      <c r="B222" s="470" t="s">
        <v>3045</v>
      </c>
      <c r="C222" s="407" t="s">
        <v>3046</v>
      </c>
      <c r="D222" s="405" t="s">
        <v>120</v>
      </c>
      <c r="E222" s="404">
        <v>2</v>
      </c>
      <c r="F222" s="523"/>
      <c r="G222" s="433">
        <f t="shared" ref="G222:G251" si="8">F222*E222</f>
        <v>0</v>
      </c>
    </row>
    <row r="223" spans="1:7" ht="12.2" customHeight="1" x14ac:dyDescent="0.2">
      <c r="A223" s="432">
        <v>4</v>
      </c>
      <c r="B223" s="470"/>
      <c r="C223" s="407" t="s">
        <v>3047</v>
      </c>
      <c r="D223" s="405" t="s">
        <v>120</v>
      </c>
      <c r="E223" s="404">
        <v>4</v>
      </c>
      <c r="F223" s="523"/>
      <c r="G223" s="433">
        <f t="shared" si="8"/>
        <v>0</v>
      </c>
    </row>
    <row r="224" spans="1:7" ht="12.2" customHeight="1" x14ac:dyDescent="0.2">
      <c r="A224" s="432">
        <v>5</v>
      </c>
      <c r="B224" s="470"/>
      <c r="C224" s="407" t="s">
        <v>3048</v>
      </c>
      <c r="D224" s="405" t="s">
        <v>120</v>
      </c>
      <c r="E224" s="404">
        <v>7</v>
      </c>
      <c r="F224" s="523"/>
      <c r="G224" s="433">
        <f t="shared" si="8"/>
        <v>0</v>
      </c>
    </row>
    <row r="225" spans="1:7" ht="12.2" customHeight="1" x14ac:dyDescent="0.2">
      <c r="A225" s="432">
        <v>6</v>
      </c>
      <c r="B225" s="470"/>
      <c r="C225" s="407" t="s">
        <v>3049</v>
      </c>
      <c r="D225" s="405" t="s">
        <v>120</v>
      </c>
      <c r="E225" s="404">
        <v>19</v>
      </c>
      <c r="F225" s="523"/>
      <c r="G225" s="433">
        <f t="shared" si="8"/>
        <v>0</v>
      </c>
    </row>
    <row r="226" spans="1:7" ht="12.2" customHeight="1" x14ac:dyDescent="0.2">
      <c r="A226" s="432">
        <v>7</v>
      </c>
      <c r="B226" s="470"/>
      <c r="C226" s="407" t="s">
        <v>3050</v>
      </c>
      <c r="D226" s="405" t="s">
        <v>120</v>
      </c>
      <c r="E226" s="404">
        <v>1</v>
      </c>
      <c r="F226" s="523"/>
      <c r="G226" s="433">
        <f t="shared" si="8"/>
        <v>0</v>
      </c>
    </row>
    <row r="227" spans="1:7" ht="12.2" customHeight="1" x14ac:dyDescent="0.2">
      <c r="A227" s="432">
        <v>8</v>
      </c>
      <c r="B227" s="470"/>
      <c r="C227" s="407" t="s">
        <v>3051</v>
      </c>
      <c r="D227" s="405" t="s">
        <v>120</v>
      </c>
      <c r="E227" s="404">
        <v>3</v>
      </c>
      <c r="F227" s="523"/>
      <c r="G227" s="433">
        <f t="shared" si="8"/>
        <v>0</v>
      </c>
    </row>
    <row r="228" spans="1:7" ht="12.2" customHeight="1" x14ac:dyDescent="0.2">
      <c r="A228" s="432">
        <v>9</v>
      </c>
      <c r="B228" s="470"/>
      <c r="C228" s="407" t="s">
        <v>3052</v>
      </c>
      <c r="D228" s="405" t="s">
        <v>120</v>
      </c>
      <c r="E228" s="404">
        <v>1</v>
      </c>
      <c r="F228" s="523"/>
      <c r="G228" s="433">
        <f t="shared" si="8"/>
        <v>0</v>
      </c>
    </row>
    <row r="229" spans="1:7" ht="12.2" customHeight="1" x14ac:dyDescent="0.2">
      <c r="A229" s="432">
        <v>10</v>
      </c>
      <c r="B229" s="470"/>
      <c r="C229" s="407" t="s">
        <v>3053</v>
      </c>
      <c r="D229" s="405" t="s">
        <v>120</v>
      </c>
      <c r="E229" s="404">
        <v>1</v>
      </c>
      <c r="F229" s="523"/>
      <c r="G229" s="433">
        <f t="shared" si="8"/>
        <v>0</v>
      </c>
    </row>
    <row r="230" spans="1:7" ht="12.2" customHeight="1" x14ac:dyDescent="0.2">
      <c r="A230" s="432">
        <v>11</v>
      </c>
      <c r="B230" s="470"/>
      <c r="C230" s="407" t="s">
        <v>3054</v>
      </c>
      <c r="D230" s="405" t="s">
        <v>120</v>
      </c>
      <c r="E230" s="404">
        <v>1</v>
      </c>
      <c r="F230" s="523"/>
      <c r="G230" s="433">
        <f t="shared" si="8"/>
        <v>0</v>
      </c>
    </row>
    <row r="231" spans="1:7" ht="12.2" customHeight="1" x14ac:dyDescent="0.2">
      <c r="A231" s="432">
        <v>12</v>
      </c>
      <c r="B231" s="470"/>
      <c r="C231" s="407" t="s">
        <v>3055</v>
      </c>
      <c r="D231" s="405" t="s">
        <v>120</v>
      </c>
      <c r="E231" s="404">
        <v>1</v>
      </c>
      <c r="F231" s="523"/>
      <c r="G231" s="433">
        <f t="shared" si="8"/>
        <v>0</v>
      </c>
    </row>
    <row r="232" spans="1:7" ht="12.2" customHeight="1" x14ac:dyDescent="0.2">
      <c r="A232" s="432">
        <v>13</v>
      </c>
      <c r="B232" s="470"/>
      <c r="C232" s="407"/>
      <c r="D232" s="405"/>
      <c r="E232" s="404"/>
      <c r="F232" s="523"/>
      <c r="G232" s="433">
        <f t="shared" si="8"/>
        <v>0</v>
      </c>
    </row>
    <row r="233" spans="1:7" ht="12.2" customHeight="1" x14ac:dyDescent="0.2">
      <c r="A233" s="432">
        <v>14</v>
      </c>
      <c r="B233" s="470" t="s">
        <v>2748</v>
      </c>
      <c r="C233" s="407" t="s">
        <v>3056</v>
      </c>
      <c r="D233" s="405" t="s">
        <v>232</v>
      </c>
      <c r="E233" s="404">
        <v>189</v>
      </c>
      <c r="F233" s="523"/>
      <c r="G233" s="433">
        <f t="shared" si="8"/>
        <v>0</v>
      </c>
    </row>
    <row r="234" spans="1:7" ht="12.2" customHeight="1" x14ac:dyDescent="0.2">
      <c r="A234" s="432">
        <v>15</v>
      </c>
      <c r="B234" s="470"/>
      <c r="C234" s="407" t="s">
        <v>3057</v>
      </c>
      <c r="D234" s="405" t="s">
        <v>232</v>
      </c>
      <c r="E234" s="404">
        <v>1260</v>
      </c>
      <c r="F234" s="523"/>
      <c r="G234" s="433">
        <f t="shared" si="8"/>
        <v>0</v>
      </c>
    </row>
    <row r="235" spans="1:7" ht="12.2" customHeight="1" x14ac:dyDescent="0.2">
      <c r="A235" s="432">
        <v>16</v>
      </c>
      <c r="B235" s="470"/>
      <c r="C235" s="407" t="s">
        <v>3058</v>
      </c>
      <c r="D235" s="405" t="s">
        <v>232</v>
      </c>
      <c r="E235" s="404">
        <v>189</v>
      </c>
      <c r="F235" s="523"/>
      <c r="G235" s="433">
        <f t="shared" si="8"/>
        <v>0</v>
      </c>
    </row>
    <row r="236" spans="1:7" ht="12.2" customHeight="1" x14ac:dyDescent="0.2">
      <c r="A236" s="432">
        <v>17</v>
      </c>
      <c r="B236" s="470"/>
      <c r="C236" s="407"/>
      <c r="D236" s="405"/>
      <c r="E236" s="404"/>
      <c r="F236" s="523"/>
      <c r="G236" s="433">
        <f t="shared" si="8"/>
        <v>0</v>
      </c>
    </row>
    <row r="237" spans="1:7" ht="12.2" customHeight="1" x14ac:dyDescent="0.2">
      <c r="A237" s="432">
        <v>18</v>
      </c>
      <c r="B237" s="470" t="s">
        <v>3027</v>
      </c>
      <c r="C237" s="407" t="s">
        <v>3059</v>
      </c>
      <c r="D237" s="405" t="s">
        <v>120</v>
      </c>
      <c r="E237" s="404">
        <v>4</v>
      </c>
      <c r="F237" s="523"/>
      <c r="G237" s="433">
        <f t="shared" si="8"/>
        <v>0</v>
      </c>
    </row>
    <row r="238" spans="1:7" ht="12.2" customHeight="1" x14ac:dyDescent="0.2">
      <c r="A238" s="432">
        <v>19</v>
      </c>
      <c r="B238" s="470"/>
      <c r="C238" s="407" t="s">
        <v>3028</v>
      </c>
      <c r="D238" s="405" t="s">
        <v>232</v>
      </c>
      <c r="E238" s="404">
        <v>670</v>
      </c>
      <c r="F238" s="523"/>
      <c r="G238" s="433">
        <f t="shared" si="8"/>
        <v>0</v>
      </c>
    </row>
    <row r="239" spans="1:7" ht="12.2" customHeight="1" x14ac:dyDescent="0.2">
      <c r="A239" s="432">
        <v>20</v>
      </c>
      <c r="B239" s="470"/>
      <c r="C239" s="407" t="s">
        <v>3060</v>
      </c>
      <c r="D239" s="405" t="s">
        <v>232</v>
      </c>
      <c r="E239" s="404">
        <v>95</v>
      </c>
      <c r="F239" s="523"/>
      <c r="G239" s="433">
        <f t="shared" si="8"/>
        <v>0</v>
      </c>
    </row>
    <row r="240" spans="1:7" ht="12.2" customHeight="1" x14ac:dyDescent="0.2">
      <c r="A240" s="432">
        <v>21</v>
      </c>
      <c r="B240" s="470"/>
      <c r="C240" s="407" t="s">
        <v>3061</v>
      </c>
      <c r="D240" s="405" t="s">
        <v>120</v>
      </c>
      <c r="E240" s="404">
        <v>350</v>
      </c>
      <c r="F240" s="523"/>
      <c r="G240" s="433">
        <f t="shared" si="8"/>
        <v>0</v>
      </c>
    </row>
    <row r="241" spans="1:7" ht="12.2" customHeight="1" x14ac:dyDescent="0.2">
      <c r="A241" s="432">
        <v>22</v>
      </c>
      <c r="B241" s="470"/>
      <c r="C241" s="407" t="s">
        <v>3062</v>
      </c>
      <c r="D241" s="405" t="s">
        <v>120</v>
      </c>
      <c r="E241" s="404">
        <v>6</v>
      </c>
      <c r="F241" s="523"/>
      <c r="G241" s="433">
        <f t="shared" si="8"/>
        <v>0</v>
      </c>
    </row>
    <row r="242" spans="1:7" ht="12.2" customHeight="1" x14ac:dyDescent="0.2">
      <c r="A242" s="432">
        <v>23</v>
      </c>
      <c r="B242" s="470"/>
      <c r="C242" s="407" t="s">
        <v>3032</v>
      </c>
      <c r="D242" s="405" t="s">
        <v>120</v>
      </c>
      <c r="E242" s="404">
        <v>4</v>
      </c>
      <c r="F242" s="523"/>
      <c r="G242" s="433">
        <f t="shared" si="8"/>
        <v>0</v>
      </c>
    </row>
    <row r="243" spans="1:7" ht="12.2" customHeight="1" x14ac:dyDescent="0.2">
      <c r="A243" s="432">
        <v>24</v>
      </c>
      <c r="B243" s="470"/>
      <c r="C243" s="407" t="s">
        <v>3033</v>
      </c>
      <c r="D243" s="405" t="s">
        <v>120</v>
      </c>
      <c r="E243" s="404">
        <v>250</v>
      </c>
      <c r="F243" s="523"/>
      <c r="G243" s="433">
        <f t="shared" si="8"/>
        <v>0</v>
      </c>
    </row>
    <row r="244" spans="1:7" ht="12.2" customHeight="1" x14ac:dyDescent="0.2">
      <c r="A244" s="432">
        <v>25</v>
      </c>
      <c r="B244" s="470"/>
      <c r="C244" s="407" t="s">
        <v>3063</v>
      </c>
      <c r="D244" s="405" t="s">
        <v>559</v>
      </c>
      <c r="E244" s="404">
        <v>8</v>
      </c>
      <c r="F244" s="523"/>
      <c r="G244" s="433">
        <f t="shared" si="8"/>
        <v>0</v>
      </c>
    </row>
    <row r="245" spans="1:7" ht="12.2" customHeight="1" x14ac:dyDescent="0.2">
      <c r="A245" s="432">
        <v>26</v>
      </c>
      <c r="B245" s="470"/>
      <c r="C245" s="407" t="s">
        <v>3064</v>
      </c>
      <c r="D245" s="405" t="s">
        <v>3065</v>
      </c>
      <c r="E245" s="404">
        <v>1</v>
      </c>
      <c r="F245" s="523"/>
      <c r="G245" s="433">
        <f t="shared" si="8"/>
        <v>0</v>
      </c>
    </row>
    <row r="246" spans="1:7" ht="12.2" customHeight="1" x14ac:dyDescent="0.2">
      <c r="A246" s="432">
        <v>27</v>
      </c>
      <c r="B246" s="470"/>
      <c r="C246" s="407" t="s">
        <v>3035</v>
      </c>
      <c r="D246" s="405" t="s">
        <v>120</v>
      </c>
      <c r="E246" s="404">
        <v>17</v>
      </c>
      <c r="F246" s="523"/>
      <c r="G246" s="433">
        <f t="shared" si="8"/>
        <v>0</v>
      </c>
    </row>
    <row r="247" spans="1:7" ht="12.2" customHeight="1" x14ac:dyDescent="0.2">
      <c r="A247" s="432">
        <v>28</v>
      </c>
      <c r="B247" s="470"/>
      <c r="C247" s="407" t="s">
        <v>3036</v>
      </c>
      <c r="D247" s="405" t="s">
        <v>120</v>
      </c>
      <c r="E247" s="404">
        <v>4</v>
      </c>
      <c r="F247" s="523"/>
      <c r="G247" s="433">
        <f t="shared" si="8"/>
        <v>0</v>
      </c>
    </row>
    <row r="248" spans="1:7" ht="12.2" customHeight="1" x14ac:dyDescent="0.2">
      <c r="A248" s="432">
        <v>29</v>
      </c>
      <c r="B248" s="470"/>
      <c r="C248" s="407" t="s">
        <v>3066</v>
      </c>
      <c r="D248" s="405" t="s">
        <v>559</v>
      </c>
      <c r="E248" s="404">
        <v>2</v>
      </c>
      <c r="F248" s="523"/>
      <c r="G248" s="433">
        <f t="shared" si="8"/>
        <v>0</v>
      </c>
    </row>
    <row r="249" spans="1:7" ht="12.2" customHeight="1" x14ac:dyDescent="0.2">
      <c r="A249" s="432">
        <v>30</v>
      </c>
      <c r="B249" s="470"/>
      <c r="C249" s="407" t="s">
        <v>3067</v>
      </c>
      <c r="D249" s="405" t="s">
        <v>559</v>
      </c>
      <c r="E249" s="404">
        <v>4</v>
      </c>
      <c r="F249" s="523"/>
      <c r="G249" s="433">
        <f t="shared" si="8"/>
        <v>0</v>
      </c>
    </row>
    <row r="250" spans="1:7" ht="12.2" customHeight="1" x14ac:dyDescent="0.2">
      <c r="A250" s="432">
        <v>31</v>
      </c>
      <c r="B250" s="470"/>
      <c r="C250" s="407" t="s">
        <v>3068</v>
      </c>
      <c r="D250" s="405" t="s">
        <v>120</v>
      </c>
      <c r="E250" s="404">
        <v>1</v>
      </c>
      <c r="F250" s="523"/>
      <c r="G250" s="433">
        <f t="shared" si="8"/>
        <v>0</v>
      </c>
    </row>
    <row r="251" spans="1:7" ht="12.2" customHeight="1" thickBot="1" x14ac:dyDescent="0.25">
      <c r="A251" s="434">
        <v>32</v>
      </c>
      <c r="B251" s="476"/>
      <c r="C251" s="460" t="s">
        <v>3042</v>
      </c>
      <c r="D251" s="437" t="s">
        <v>120</v>
      </c>
      <c r="E251" s="461">
        <v>1</v>
      </c>
      <c r="F251" s="524"/>
      <c r="G251" s="438">
        <f t="shared" si="8"/>
        <v>0</v>
      </c>
    </row>
    <row r="252" spans="1:7" ht="12.2" customHeight="1" x14ac:dyDescent="0.2">
      <c r="D252" s="399"/>
      <c r="F252" s="513">
        <v>0</v>
      </c>
    </row>
    <row r="253" spans="1:7" ht="12.2" customHeight="1" x14ac:dyDescent="0.2">
      <c r="C253" s="400" t="s">
        <v>28</v>
      </c>
      <c r="D253" s="399"/>
      <c r="F253" s="513">
        <v>0</v>
      </c>
      <c r="G253" s="381">
        <f>SUM(G219:G252)</f>
        <v>0</v>
      </c>
    </row>
    <row r="254" spans="1:7" ht="12.2" customHeight="1" x14ac:dyDescent="0.2">
      <c r="D254" s="399"/>
      <c r="F254" s="513">
        <v>0</v>
      </c>
    </row>
    <row r="255" spans="1:7" ht="12.2" customHeight="1" thickBot="1" x14ac:dyDescent="0.25">
      <c r="D255" s="399"/>
      <c r="F255" s="513">
        <v>0</v>
      </c>
    </row>
    <row r="256" spans="1:7" ht="12.2" customHeight="1" x14ac:dyDescent="0.2">
      <c r="A256" s="439"/>
      <c r="B256" s="475"/>
      <c r="C256" s="457" t="s">
        <v>3069</v>
      </c>
      <c r="D256" s="458"/>
      <c r="E256" s="459"/>
      <c r="F256" s="525">
        <v>0</v>
      </c>
      <c r="G256" s="431"/>
    </row>
    <row r="257" spans="1:7" ht="12.2" customHeight="1" x14ac:dyDescent="0.2">
      <c r="A257" s="432">
        <v>1</v>
      </c>
      <c r="B257" s="470"/>
      <c r="C257" s="407"/>
      <c r="D257" s="405"/>
      <c r="E257" s="404"/>
      <c r="F257" s="523">
        <v>0</v>
      </c>
      <c r="G257" s="433"/>
    </row>
    <row r="258" spans="1:7" ht="12.2" customHeight="1" x14ac:dyDescent="0.2">
      <c r="A258" s="432">
        <v>2</v>
      </c>
      <c r="B258" s="470" t="s">
        <v>3013</v>
      </c>
      <c r="C258" s="407" t="s">
        <v>3070</v>
      </c>
      <c r="D258" s="405" t="s">
        <v>120</v>
      </c>
      <c r="E258" s="404">
        <v>1</v>
      </c>
      <c r="F258" s="523"/>
      <c r="G258" s="433">
        <f t="shared" ref="G258:G296" si="9">F258*E258</f>
        <v>0</v>
      </c>
    </row>
    <row r="259" spans="1:7" ht="12.2" customHeight="1" x14ac:dyDescent="0.2">
      <c r="A259" s="432">
        <v>3</v>
      </c>
      <c r="B259" s="470"/>
      <c r="C259" s="407" t="s">
        <v>3071</v>
      </c>
      <c r="D259" s="405" t="s">
        <v>120</v>
      </c>
      <c r="E259" s="404">
        <v>1</v>
      </c>
      <c r="F259" s="523"/>
      <c r="G259" s="433">
        <f t="shared" si="9"/>
        <v>0</v>
      </c>
    </row>
    <row r="260" spans="1:7" ht="12.2" customHeight="1" x14ac:dyDescent="0.2">
      <c r="A260" s="432">
        <v>4</v>
      </c>
      <c r="B260" s="470"/>
      <c r="C260" s="407" t="s">
        <v>3072</v>
      </c>
      <c r="D260" s="405" t="s">
        <v>120</v>
      </c>
      <c r="E260" s="404">
        <v>5</v>
      </c>
      <c r="F260" s="523"/>
      <c r="G260" s="433">
        <f t="shared" si="9"/>
        <v>0</v>
      </c>
    </row>
    <row r="261" spans="1:7" ht="12.2" customHeight="1" x14ac:dyDescent="0.2">
      <c r="A261" s="432">
        <v>5</v>
      </c>
      <c r="B261" s="470"/>
      <c r="C261" s="407" t="s">
        <v>3073</v>
      </c>
      <c r="D261" s="405" t="s">
        <v>120</v>
      </c>
      <c r="E261" s="404">
        <v>120</v>
      </c>
      <c r="F261" s="523"/>
      <c r="G261" s="433">
        <f t="shared" si="9"/>
        <v>0</v>
      </c>
    </row>
    <row r="262" spans="1:7" ht="12.2" customHeight="1" x14ac:dyDescent="0.2">
      <c r="A262" s="432">
        <v>6</v>
      </c>
      <c r="B262" s="470"/>
      <c r="C262" s="407" t="s">
        <v>3074</v>
      </c>
      <c r="D262" s="405" t="s">
        <v>120</v>
      </c>
      <c r="E262" s="404">
        <v>1</v>
      </c>
      <c r="F262" s="523"/>
      <c r="G262" s="433">
        <f t="shared" si="9"/>
        <v>0</v>
      </c>
    </row>
    <row r="263" spans="1:7" ht="12.2" customHeight="1" x14ac:dyDescent="0.2">
      <c r="A263" s="432">
        <v>7</v>
      </c>
      <c r="B263" s="470"/>
      <c r="C263" s="407" t="s">
        <v>3075</v>
      </c>
      <c r="D263" s="405" t="s">
        <v>120</v>
      </c>
      <c r="E263" s="404">
        <v>5</v>
      </c>
      <c r="F263" s="523"/>
      <c r="G263" s="433">
        <f t="shared" si="9"/>
        <v>0</v>
      </c>
    </row>
    <row r="264" spans="1:7" ht="12.2" customHeight="1" x14ac:dyDescent="0.2">
      <c r="A264" s="432">
        <v>8</v>
      </c>
      <c r="B264" s="470"/>
      <c r="C264" s="407" t="s">
        <v>3076</v>
      </c>
      <c r="D264" s="405" t="s">
        <v>120</v>
      </c>
      <c r="E264" s="404">
        <v>1</v>
      </c>
      <c r="F264" s="523"/>
      <c r="G264" s="433">
        <f t="shared" si="9"/>
        <v>0</v>
      </c>
    </row>
    <row r="265" spans="1:7" ht="12.2" customHeight="1" x14ac:dyDescent="0.2">
      <c r="A265" s="432">
        <v>9</v>
      </c>
      <c r="B265" s="470"/>
      <c r="C265" s="407" t="s">
        <v>3077</v>
      </c>
      <c r="D265" s="405" t="s">
        <v>120</v>
      </c>
      <c r="E265" s="404">
        <v>1</v>
      </c>
      <c r="F265" s="523"/>
      <c r="G265" s="433">
        <f t="shared" si="9"/>
        <v>0</v>
      </c>
    </row>
    <row r="266" spans="1:7" ht="12.2" customHeight="1" x14ac:dyDescent="0.2">
      <c r="A266" s="432">
        <v>10</v>
      </c>
      <c r="B266" s="470"/>
      <c r="C266" s="407" t="s">
        <v>3078</v>
      </c>
      <c r="D266" s="405" t="s">
        <v>120</v>
      </c>
      <c r="E266" s="404">
        <v>1</v>
      </c>
      <c r="F266" s="523"/>
      <c r="G266" s="433">
        <f t="shared" si="9"/>
        <v>0</v>
      </c>
    </row>
    <row r="267" spans="1:7" ht="12.2" customHeight="1" x14ac:dyDescent="0.2">
      <c r="A267" s="432">
        <v>11</v>
      </c>
      <c r="B267" s="470"/>
      <c r="C267" s="407" t="s">
        <v>3079</v>
      </c>
      <c r="D267" s="405" t="s">
        <v>120</v>
      </c>
      <c r="E267" s="404">
        <v>2</v>
      </c>
      <c r="F267" s="523"/>
      <c r="G267" s="433">
        <f t="shared" si="9"/>
        <v>0</v>
      </c>
    </row>
    <row r="268" spans="1:7" ht="12.2" customHeight="1" x14ac:dyDescent="0.2">
      <c r="A268" s="432">
        <v>12</v>
      </c>
      <c r="B268" s="470"/>
      <c r="C268" s="407" t="s">
        <v>3080</v>
      </c>
      <c r="D268" s="405" t="s">
        <v>120</v>
      </c>
      <c r="E268" s="404">
        <v>1</v>
      </c>
      <c r="F268" s="523"/>
      <c r="G268" s="433">
        <f t="shared" si="9"/>
        <v>0</v>
      </c>
    </row>
    <row r="269" spans="1:7" ht="12.2" customHeight="1" x14ac:dyDescent="0.2">
      <c r="A269" s="432">
        <v>13</v>
      </c>
      <c r="B269" s="470"/>
      <c r="C269" s="407" t="s">
        <v>3081</v>
      </c>
      <c r="D269" s="405" t="s">
        <v>120</v>
      </c>
      <c r="E269" s="404">
        <v>3</v>
      </c>
      <c r="F269" s="523"/>
      <c r="G269" s="433">
        <f t="shared" si="9"/>
        <v>0</v>
      </c>
    </row>
    <row r="270" spans="1:7" ht="12.2" customHeight="1" x14ac:dyDescent="0.2">
      <c r="A270" s="432">
        <v>14</v>
      </c>
      <c r="B270" s="470"/>
      <c r="C270" s="407"/>
      <c r="D270" s="405"/>
      <c r="E270" s="404"/>
      <c r="F270" s="523"/>
      <c r="G270" s="433">
        <f t="shared" si="9"/>
        <v>0</v>
      </c>
    </row>
    <row r="271" spans="1:7" ht="12.2" customHeight="1" x14ac:dyDescent="0.2">
      <c r="A271" s="432">
        <v>15</v>
      </c>
      <c r="B271" s="470" t="s">
        <v>2748</v>
      </c>
      <c r="C271" s="407" t="s">
        <v>3025</v>
      </c>
      <c r="D271" s="405" t="s">
        <v>232</v>
      </c>
      <c r="E271" s="404">
        <v>7625</v>
      </c>
      <c r="F271" s="523"/>
      <c r="G271" s="433">
        <f t="shared" si="9"/>
        <v>0</v>
      </c>
    </row>
    <row r="272" spans="1:7" ht="12.2" customHeight="1" x14ac:dyDescent="0.2">
      <c r="A272" s="432">
        <v>16</v>
      </c>
      <c r="B272" s="470"/>
      <c r="C272" s="407" t="s">
        <v>3082</v>
      </c>
      <c r="D272" s="405" t="s">
        <v>232</v>
      </c>
      <c r="E272" s="404">
        <v>115</v>
      </c>
      <c r="F272" s="523"/>
      <c r="G272" s="433">
        <f t="shared" si="9"/>
        <v>0</v>
      </c>
    </row>
    <row r="273" spans="1:7" ht="12.2" customHeight="1" x14ac:dyDescent="0.2">
      <c r="A273" s="432">
        <v>17</v>
      </c>
      <c r="B273" s="470"/>
      <c r="C273" s="407" t="s">
        <v>3083</v>
      </c>
      <c r="D273" s="405" t="s">
        <v>120</v>
      </c>
      <c r="E273" s="404">
        <v>2</v>
      </c>
      <c r="F273" s="523"/>
      <c r="G273" s="433">
        <f t="shared" si="9"/>
        <v>0</v>
      </c>
    </row>
    <row r="274" spans="1:7" ht="12.2" customHeight="1" x14ac:dyDescent="0.2">
      <c r="A274" s="432">
        <v>18</v>
      </c>
      <c r="B274" s="470"/>
      <c r="C274" s="407" t="s">
        <v>3084</v>
      </c>
      <c r="D274" s="405" t="s">
        <v>120</v>
      </c>
      <c r="E274" s="404">
        <v>92</v>
      </c>
      <c r="F274" s="523"/>
      <c r="G274" s="433">
        <f t="shared" si="9"/>
        <v>0</v>
      </c>
    </row>
    <row r="275" spans="1:7" ht="12.2" customHeight="1" x14ac:dyDescent="0.2">
      <c r="A275" s="432">
        <v>19</v>
      </c>
      <c r="B275" s="470"/>
      <c r="C275" s="407" t="s">
        <v>3085</v>
      </c>
      <c r="D275" s="405" t="s">
        <v>120</v>
      </c>
      <c r="E275" s="404">
        <v>92</v>
      </c>
      <c r="F275" s="523"/>
      <c r="G275" s="433">
        <f t="shared" si="9"/>
        <v>0</v>
      </c>
    </row>
    <row r="276" spans="1:7" ht="12.2" customHeight="1" x14ac:dyDescent="0.2">
      <c r="A276" s="432">
        <v>20</v>
      </c>
      <c r="B276" s="470"/>
      <c r="C276" s="407"/>
      <c r="D276" s="405"/>
      <c r="E276" s="404"/>
      <c r="F276" s="523"/>
      <c r="G276" s="433">
        <f t="shared" si="9"/>
        <v>0</v>
      </c>
    </row>
    <row r="277" spans="1:7" ht="12.2" customHeight="1" x14ac:dyDescent="0.2">
      <c r="A277" s="432">
        <v>21</v>
      </c>
      <c r="B277" s="470" t="s">
        <v>3027</v>
      </c>
      <c r="C277" s="407" t="s">
        <v>3086</v>
      </c>
      <c r="D277" s="405" t="s">
        <v>120</v>
      </c>
      <c r="E277" s="404">
        <v>16</v>
      </c>
      <c r="F277" s="523"/>
      <c r="G277" s="433">
        <f t="shared" si="9"/>
        <v>0</v>
      </c>
    </row>
    <row r="278" spans="1:7" ht="12.2" customHeight="1" x14ac:dyDescent="0.2">
      <c r="A278" s="432">
        <v>22</v>
      </c>
      <c r="B278" s="470"/>
      <c r="C278" s="407" t="s">
        <v>3087</v>
      </c>
      <c r="D278" s="405" t="s">
        <v>120</v>
      </c>
      <c r="E278" s="404">
        <v>30</v>
      </c>
      <c r="F278" s="523"/>
      <c r="G278" s="433">
        <f t="shared" si="9"/>
        <v>0</v>
      </c>
    </row>
    <row r="279" spans="1:7" ht="12.2" customHeight="1" x14ac:dyDescent="0.2">
      <c r="A279" s="432">
        <v>23</v>
      </c>
      <c r="B279" s="470"/>
      <c r="C279" s="407" t="s">
        <v>3028</v>
      </c>
      <c r="D279" s="405" t="s">
        <v>232</v>
      </c>
      <c r="E279" s="404">
        <v>2890</v>
      </c>
      <c r="F279" s="523"/>
      <c r="G279" s="433">
        <f t="shared" si="9"/>
        <v>0</v>
      </c>
    </row>
    <row r="280" spans="1:7" ht="12.2" customHeight="1" x14ac:dyDescent="0.2">
      <c r="A280" s="432">
        <v>24</v>
      </c>
      <c r="B280" s="470"/>
      <c r="C280" s="407" t="s">
        <v>3060</v>
      </c>
      <c r="D280" s="405" t="s">
        <v>232</v>
      </c>
      <c r="E280" s="404">
        <v>930</v>
      </c>
      <c r="F280" s="523"/>
      <c r="G280" s="433">
        <f t="shared" si="9"/>
        <v>0</v>
      </c>
    </row>
    <row r="281" spans="1:7" ht="12.2" customHeight="1" x14ac:dyDescent="0.2">
      <c r="A281" s="432">
        <v>25</v>
      </c>
      <c r="B281" s="470"/>
      <c r="C281" s="407" t="s">
        <v>3061</v>
      </c>
      <c r="D281" s="405" t="s">
        <v>120</v>
      </c>
      <c r="E281" s="404">
        <v>600</v>
      </c>
      <c r="F281" s="523"/>
      <c r="G281" s="433">
        <f t="shared" si="9"/>
        <v>0</v>
      </c>
    </row>
    <row r="282" spans="1:7" ht="12.2" customHeight="1" x14ac:dyDescent="0.2">
      <c r="A282" s="432">
        <v>26</v>
      </c>
      <c r="B282" s="470"/>
      <c r="C282" s="407" t="s">
        <v>3088</v>
      </c>
      <c r="D282" s="405" t="s">
        <v>232</v>
      </c>
      <c r="E282" s="404">
        <v>8</v>
      </c>
      <c r="F282" s="523"/>
      <c r="G282" s="433">
        <f t="shared" si="9"/>
        <v>0</v>
      </c>
    </row>
    <row r="283" spans="1:7" ht="12.2" customHeight="1" x14ac:dyDescent="0.2">
      <c r="A283" s="432">
        <v>27</v>
      </c>
      <c r="B283" s="470"/>
      <c r="C283" s="407" t="s">
        <v>3089</v>
      </c>
      <c r="D283" s="405" t="s">
        <v>232</v>
      </c>
      <c r="E283" s="404">
        <v>16</v>
      </c>
      <c r="F283" s="523"/>
      <c r="G283" s="433">
        <f t="shared" si="9"/>
        <v>0</v>
      </c>
    </row>
    <row r="284" spans="1:7" ht="12.2" customHeight="1" x14ac:dyDescent="0.2">
      <c r="A284" s="432">
        <v>28</v>
      </c>
      <c r="B284" s="470"/>
      <c r="C284" s="407" t="s">
        <v>3090</v>
      </c>
      <c r="D284" s="405" t="s">
        <v>120</v>
      </c>
      <c r="E284" s="404">
        <v>46</v>
      </c>
      <c r="F284" s="523"/>
      <c r="G284" s="433">
        <f t="shared" si="9"/>
        <v>0</v>
      </c>
    </row>
    <row r="285" spans="1:7" ht="12.2" customHeight="1" x14ac:dyDescent="0.2">
      <c r="A285" s="432">
        <v>29</v>
      </c>
      <c r="B285" s="470"/>
      <c r="C285" s="407" t="s">
        <v>3032</v>
      </c>
      <c r="D285" s="405" t="s">
        <v>120</v>
      </c>
      <c r="E285" s="404">
        <v>48</v>
      </c>
      <c r="F285" s="523"/>
      <c r="G285" s="433">
        <f t="shared" si="9"/>
        <v>0</v>
      </c>
    </row>
    <row r="286" spans="1:7" ht="12.2" customHeight="1" x14ac:dyDescent="0.2">
      <c r="A286" s="432">
        <v>30</v>
      </c>
      <c r="B286" s="470"/>
      <c r="C286" s="407" t="s">
        <v>3033</v>
      </c>
      <c r="D286" s="405" t="s">
        <v>120</v>
      </c>
      <c r="E286" s="404">
        <v>200</v>
      </c>
      <c r="F286" s="523"/>
      <c r="G286" s="433">
        <f t="shared" si="9"/>
        <v>0</v>
      </c>
    </row>
    <row r="287" spans="1:7" ht="12.2" customHeight="1" x14ac:dyDescent="0.2">
      <c r="A287" s="432">
        <v>31</v>
      </c>
      <c r="B287" s="470"/>
      <c r="C287" s="407" t="s">
        <v>3091</v>
      </c>
      <c r="D287" s="405" t="s">
        <v>559</v>
      </c>
      <c r="E287" s="404">
        <v>6</v>
      </c>
      <c r="F287" s="523"/>
      <c r="G287" s="433">
        <f t="shared" si="9"/>
        <v>0</v>
      </c>
    </row>
    <row r="288" spans="1:7" ht="12.2" customHeight="1" x14ac:dyDescent="0.2">
      <c r="A288" s="432">
        <v>32</v>
      </c>
      <c r="B288" s="470"/>
      <c r="C288" s="407" t="s">
        <v>3092</v>
      </c>
      <c r="D288" s="405" t="s">
        <v>559</v>
      </c>
      <c r="E288" s="404">
        <v>6</v>
      </c>
      <c r="F288" s="523"/>
      <c r="G288" s="433">
        <f t="shared" si="9"/>
        <v>0</v>
      </c>
    </row>
    <row r="289" spans="1:7" ht="12.2" customHeight="1" x14ac:dyDescent="0.2">
      <c r="A289" s="432">
        <v>33</v>
      </c>
      <c r="B289" s="470"/>
      <c r="C289" s="407" t="s">
        <v>3093</v>
      </c>
      <c r="D289" s="405" t="s">
        <v>120</v>
      </c>
      <c r="E289" s="404">
        <v>184</v>
      </c>
      <c r="F289" s="523"/>
      <c r="G289" s="433">
        <f t="shared" si="9"/>
        <v>0</v>
      </c>
    </row>
    <row r="290" spans="1:7" ht="12.2" customHeight="1" x14ac:dyDescent="0.2">
      <c r="A290" s="432">
        <v>34</v>
      </c>
      <c r="B290" s="470"/>
      <c r="C290" s="407" t="s">
        <v>3094</v>
      </c>
      <c r="D290" s="405" t="s">
        <v>120</v>
      </c>
      <c r="E290" s="404">
        <v>92</v>
      </c>
      <c r="F290" s="523"/>
      <c r="G290" s="433">
        <f t="shared" si="9"/>
        <v>0</v>
      </c>
    </row>
    <row r="291" spans="1:7" ht="12.2" customHeight="1" x14ac:dyDescent="0.2">
      <c r="A291" s="432">
        <v>35</v>
      </c>
      <c r="B291" s="470"/>
      <c r="C291" s="407" t="s">
        <v>3095</v>
      </c>
      <c r="D291" s="405" t="s">
        <v>120</v>
      </c>
      <c r="E291" s="404">
        <v>12</v>
      </c>
      <c r="F291" s="523"/>
      <c r="G291" s="433">
        <f t="shared" si="9"/>
        <v>0</v>
      </c>
    </row>
    <row r="292" spans="1:7" ht="12.2" customHeight="1" x14ac:dyDescent="0.2">
      <c r="A292" s="432">
        <v>36</v>
      </c>
      <c r="B292" s="470"/>
      <c r="C292" s="407" t="s">
        <v>3096</v>
      </c>
      <c r="D292" s="405" t="s">
        <v>120</v>
      </c>
      <c r="E292" s="404">
        <v>12</v>
      </c>
      <c r="F292" s="523"/>
      <c r="G292" s="433">
        <f t="shared" si="9"/>
        <v>0</v>
      </c>
    </row>
    <row r="293" spans="1:7" ht="12.2" customHeight="1" x14ac:dyDescent="0.2">
      <c r="A293" s="432">
        <v>37</v>
      </c>
      <c r="B293" s="470"/>
      <c r="C293" s="407" t="s">
        <v>3097</v>
      </c>
      <c r="D293" s="405" t="s">
        <v>559</v>
      </c>
      <c r="E293" s="404">
        <v>24</v>
      </c>
      <c r="F293" s="523"/>
      <c r="G293" s="433">
        <f t="shared" si="9"/>
        <v>0</v>
      </c>
    </row>
    <row r="294" spans="1:7" ht="12.2" customHeight="1" x14ac:dyDescent="0.2">
      <c r="A294" s="432">
        <v>38</v>
      </c>
      <c r="B294" s="470"/>
      <c r="C294" s="407" t="s">
        <v>3035</v>
      </c>
      <c r="D294" s="405" t="s">
        <v>120</v>
      </c>
      <c r="E294" s="404">
        <v>24</v>
      </c>
      <c r="F294" s="523"/>
      <c r="G294" s="433">
        <f t="shared" si="9"/>
        <v>0</v>
      </c>
    </row>
    <row r="295" spans="1:7" ht="12.2" customHeight="1" x14ac:dyDescent="0.2">
      <c r="A295" s="432">
        <v>39</v>
      </c>
      <c r="B295" s="470"/>
      <c r="C295" s="407" t="s">
        <v>3036</v>
      </c>
      <c r="D295" s="405" t="s">
        <v>120</v>
      </c>
      <c r="E295" s="404">
        <v>7</v>
      </c>
      <c r="F295" s="523"/>
      <c r="G295" s="433">
        <f t="shared" si="9"/>
        <v>0</v>
      </c>
    </row>
    <row r="296" spans="1:7" ht="12.2" customHeight="1" thickBot="1" x14ac:dyDescent="0.25">
      <c r="A296" s="434">
        <v>40</v>
      </c>
      <c r="B296" s="476"/>
      <c r="C296" s="460" t="s">
        <v>3042</v>
      </c>
      <c r="D296" s="437" t="s">
        <v>120</v>
      </c>
      <c r="E296" s="461">
        <v>1</v>
      </c>
      <c r="F296" s="524"/>
      <c r="G296" s="438">
        <f t="shared" si="9"/>
        <v>0</v>
      </c>
    </row>
    <row r="297" spans="1:7" ht="12.2" customHeight="1" x14ac:dyDescent="0.2">
      <c r="D297" s="399"/>
      <c r="F297" s="513">
        <v>0</v>
      </c>
    </row>
    <row r="298" spans="1:7" ht="12.2" customHeight="1" x14ac:dyDescent="0.2">
      <c r="C298" s="400" t="s">
        <v>28</v>
      </c>
      <c r="D298" s="399"/>
      <c r="F298" s="513">
        <v>0</v>
      </c>
      <c r="G298" s="381">
        <f>SUM(G258:G297)</f>
        <v>0</v>
      </c>
    </row>
    <row r="299" spans="1:7" ht="12.2" customHeight="1" x14ac:dyDescent="0.2">
      <c r="D299" s="399"/>
      <c r="F299" s="513">
        <v>0</v>
      </c>
    </row>
    <row r="300" spans="1:7" ht="12.2" customHeight="1" thickBot="1" x14ac:dyDescent="0.25">
      <c r="D300" s="399"/>
      <c r="F300" s="513">
        <v>0</v>
      </c>
    </row>
    <row r="301" spans="1:7" ht="12.2" customHeight="1" x14ac:dyDescent="0.2">
      <c r="A301" s="439"/>
      <c r="B301" s="475"/>
      <c r="C301" s="457" t="s">
        <v>3098</v>
      </c>
      <c r="D301" s="458"/>
      <c r="E301" s="459"/>
      <c r="F301" s="525">
        <v>0</v>
      </c>
      <c r="G301" s="431"/>
    </row>
    <row r="302" spans="1:7" ht="12.2" customHeight="1" x14ac:dyDescent="0.2">
      <c r="A302" s="432">
        <v>1</v>
      </c>
      <c r="B302" s="470"/>
      <c r="C302" s="407"/>
      <c r="D302" s="405"/>
      <c r="E302" s="404"/>
      <c r="F302" s="523">
        <v>0</v>
      </c>
      <c r="G302" s="433"/>
    </row>
    <row r="303" spans="1:7" ht="12.2" customHeight="1" x14ac:dyDescent="0.2">
      <c r="A303" s="432">
        <v>2</v>
      </c>
      <c r="B303" s="470" t="s">
        <v>3013</v>
      </c>
      <c r="C303" s="407" t="s">
        <v>3099</v>
      </c>
      <c r="D303" s="405"/>
      <c r="E303" s="404"/>
      <c r="F303" s="523">
        <v>0</v>
      </c>
      <c r="G303" s="433"/>
    </row>
    <row r="304" spans="1:7" ht="12.2" customHeight="1" x14ac:dyDescent="0.2">
      <c r="A304" s="432">
        <v>3</v>
      </c>
      <c r="B304" s="470"/>
      <c r="C304" s="407" t="s">
        <v>3100</v>
      </c>
      <c r="D304" s="405" t="s">
        <v>120</v>
      </c>
      <c r="E304" s="404">
        <v>1</v>
      </c>
      <c r="F304" s="523"/>
      <c r="G304" s="433">
        <f t="shared" ref="G304:G320" si="10">F304*E304</f>
        <v>0</v>
      </c>
    </row>
    <row r="305" spans="1:7" ht="12.2" customHeight="1" x14ac:dyDescent="0.2">
      <c r="A305" s="432">
        <v>4</v>
      </c>
      <c r="B305" s="470"/>
      <c r="C305" s="407" t="s">
        <v>3101</v>
      </c>
      <c r="D305" s="405" t="s">
        <v>120</v>
      </c>
      <c r="E305" s="404">
        <v>1</v>
      </c>
      <c r="F305" s="523"/>
      <c r="G305" s="433">
        <f t="shared" si="10"/>
        <v>0</v>
      </c>
    </row>
    <row r="306" spans="1:7" ht="12.2" customHeight="1" x14ac:dyDescent="0.2">
      <c r="A306" s="432">
        <v>5</v>
      </c>
      <c r="B306" s="470"/>
      <c r="C306" s="407" t="s">
        <v>3102</v>
      </c>
      <c r="D306" s="405" t="s">
        <v>120</v>
      </c>
      <c r="E306" s="404">
        <v>1</v>
      </c>
      <c r="F306" s="523"/>
      <c r="G306" s="433">
        <f t="shared" si="10"/>
        <v>0</v>
      </c>
    </row>
    <row r="307" spans="1:7" ht="12.2" customHeight="1" x14ac:dyDescent="0.2">
      <c r="A307" s="432">
        <v>6</v>
      </c>
      <c r="B307" s="470"/>
      <c r="C307" s="407" t="s">
        <v>3103</v>
      </c>
      <c r="D307" s="405" t="s">
        <v>120</v>
      </c>
      <c r="E307" s="404">
        <v>2</v>
      </c>
      <c r="F307" s="523"/>
      <c r="G307" s="433">
        <f t="shared" si="10"/>
        <v>0</v>
      </c>
    </row>
    <row r="308" spans="1:7" ht="12.2" customHeight="1" x14ac:dyDescent="0.2">
      <c r="A308" s="432">
        <v>7</v>
      </c>
      <c r="B308" s="470"/>
      <c r="C308" s="407" t="s">
        <v>3104</v>
      </c>
      <c r="D308" s="405" t="s">
        <v>120</v>
      </c>
      <c r="E308" s="404">
        <v>1</v>
      </c>
      <c r="F308" s="523"/>
      <c r="G308" s="433">
        <f t="shared" si="10"/>
        <v>0</v>
      </c>
    </row>
    <row r="309" spans="1:7" ht="12.2" customHeight="1" x14ac:dyDescent="0.2">
      <c r="A309" s="432">
        <v>8</v>
      </c>
      <c r="B309" s="470"/>
      <c r="C309" s="407"/>
      <c r="D309" s="405"/>
      <c r="E309" s="404"/>
      <c r="F309" s="523"/>
      <c r="G309" s="433">
        <f t="shared" si="10"/>
        <v>0</v>
      </c>
    </row>
    <row r="310" spans="1:7" ht="12.2" customHeight="1" x14ac:dyDescent="0.2">
      <c r="A310" s="432">
        <v>9</v>
      </c>
      <c r="B310" s="470" t="s">
        <v>2748</v>
      </c>
      <c r="C310" s="407" t="s">
        <v>3105</v>
      </c>
      <c r="D310" s="405" t="s">
        <v>232</v>
      </c>
      <c r="E310" s="404">
        <v>21</v>
      </c>
      <c r="F310" s="523"/>
      <c r="G310" s="433">
        <f t="shared" si="10"/>
        <v>0</v>
      </c>
    </row>
    <row r="311" spans="1:7" ht="12.2" customHeight="1" x14ac:dyDescent="0.2">
      <c r="A311" s="432">
        <v>10</v>
      </c>
      <c r="B311" s="470"/>
      <c r="C311" s="407" t="s">
        <v>2762</v>
      </c>
      <c r="D311" s="405" t="s">
        <v>232</v>
      </c>
      <c r="E311" s="404">
        <v>30</v>
      </c>
      <c r="F311" s="523"/>
      <c r="G311" s="433">
        <f t="shared" si="10"/>
        <v>0</v>
      </c>
    </row>
    <row r="312" spans="1:7" ht="12.2" customHeight="1" x14ac:dyDescent="0.2">
      <c r="A312" s="432">
        <v>11</v>
      </c>
      <c r="B312" s="470"/>
      <c r="C312" s="407"/>
      <c r="D312" s="405"/>
      <c r="E312" s="404"/>
      <c r="F312" s="523"/>
      <c r="G312" s="433">
        <f t="shared" si="10"/>
        <v>0</v>
      </c>
    </row>
    <row r="313" spans="1:7" ht="12.2" customHeight="1" x14ac:dyDescent="0.2">
      <c r="A313" s="432">
        <v>12</v>
      </c>
      <c r="B313" s="470" t="s">
        <v>3027</v>
      </c>
      <c r="C313" s="407" t="s">
        <v>3028</v>
      </c>
      <c r="D313" s="405" t="s">
        <v>232</v>
      </c>
      <c r="E313" s="404">
        <v>16</v>
      </c>
      <c r="F313" s="523"/>
      <c r="G313" s="433">
        <f t="shared" si="10"/>
        <v>0</v>
      </c>
    </row>
    <row r="314" spans="1:7" ht="12.2" customHeight="1" x14ac:dyDescent="0.2">
      <c r="A314" s="432">
        <v>13</v>
      </c>
      <c r="B314" s="470"/>
      <c r="C314" s="407" t="s">
        <v>3061</v>
      </c>
      <c r="D314" s="405" t="s">
        <v>120</v>
      </c>
      <c r="E314" s="404">
        <v>20</v>
      </c>
      <c r="F314" s="523"/>
      <c r="G314" s="433">
        <f t="shared" si="10"/>
        <v>0</v>
      </c>
    </row>
    <row r="315" spans="1:7" ht="12.2" customHeight="1" x14ac:dyDescent="0.2">
      <c r="A315" s="432">
        <v>14</v>
      </c>
      <c r="B315" s="470"/>
      <c r="C315" s="407" t="s">
        <v>3062</v>
      </c>
      <c r="D315" s="405" t="s">
        <v>120</v>
      </c>
      <c r="E315" s="404">
        <v>2</v>
      </c>
      <c r="F315" s="523"/>
      <c r="G315" s="433">
        <f t="shared" si="10"/>
        <v>0</v>
      </c>
    </row>
    <row r="316" spans="1:7" ht="12.2" customHeight="1" x14ac:dyDescent="0.2">
      <c r="A316" s="432">
        <v>15</v>
      </c>
      <c r="B316" s="470"/>
      <c r="C316" s="407" t="s">
        <v>3033</v>
      </c>
      <c r="D316" s="405" t="s">
        <v>120</v>
      </c>
      <c r="E316" s="404">
        <v>25</v>
      </c>
      <c r="F316" s="523"/>
      <c r="G316" s="433">
        <f t="shared" si="10"/>
        <v>0</v>
      </c>
    </row>
    <row r="317" spans="1:7" ht="12.2" customHeight="1" x14ac:dyDescent="0.2">
      <c r="A317" s="432">
        <v>16</v>
      </c>
      <c r="B317" s="470"/>
      <c r="C317" s="407" t="s">
        <v>3106</v>
      </c>
      <c r="D317" s="405" t="s">
        <v>559</v>
      </c>
      <c r="E317" s="404">
        <v>1</v>
      </c>
      <c r="F317" s="523"/>
      <c r="G317" s="433">
        <f t="shared" si="10"/>
        <v>0</v>
      </c>
    </row>
    <row r="318" spans="1:7" ht="12.2" customHeight="1" x14ac:dyDescent="0.2">
      <c r="A318" s="432">
        <v>17</v>
      </c>
      <c r="B318" s="470"/>
      <c r="C318" s="407" t="s">
        <v>3035</v>
      </c>
      <c r="D318" s="405" t="s">
        <v>120</v>
      </c>
      <c r="E318" s="404">
        <v>3</v>
      </c>
      <c r="F318" s="523"/>
      <c r="G318" s="433">
        <f t="shared" si="10"/>
        <v>0</v>
      </c>
    </row>
    <row r="319" spans="1:7" ht="12.2" customHeight="1" x14ac:dyDescent="0.2">
      <c r="A319" s="432">
        <v>18</v>
      </c>
      <c r="B319" s="470"/>
      <c r="C319" s="407" t="s">
        <v>3041</v>
      </c>
      <c r="D319" s="405" t="s">
        <v>120</v>
      </c>
      <c r="E319" s="404">
        <v>1</v>
      </c>
      <c r="F319" s="523"/>
      <c r="G319" s="433">
        <f t="shared" si="10"/>
        <v>0</v>
      </c>
    </row>
    <row r="320" spans="1:7" ht="12.2" customHeight="1" thickBot="1" x14ac:dyDescent="0.25">
      <c r="A320" s="434">
        <v>19</v>
      </c>
      <c r="B320" s="476"/>
      <c r="C320" s="460" t="s">
        <v>3066</v>
      </c>
      <c r="D320" s="437" t="s">
        <v>559</v>
      </c>
      <c r="E320" s="461">
        <v>1</v>
      </c>
      <c r="F320" s="524"/>
      <c r="G320" s="438">
        <f t="shared" si="10"/>
        <v>0</v>
      </c>
    </row>
    <row r="321" spans="1:7" ht="12.2" customHeight="1" x14ac:dyDescent="0.2">
      <c r="D321" s="399"/>
      <c r="F321" s="513">
        <v>0</v>
      </c>
    </row>
    <row r="322" spans="1:7" ht="12.2" customHeight="1" x14ac:dyDescent="0.2">
      <c r="C322" s="400" t="s">
        <v>28</v>
      </c>
      <c r="D322" s="399"/>
      <c r="F322" s="513">
        <v>0</v>
      </c>
      <c r="G322" s="381">
        <f>SUM(G304:G321)</f>
        <v>0</v>
      </c>
    </row>
    <row r="323" spans="1:7" ht="12.2" customHeight="1" x14ac:dyDescent="0.2">
      <c r="C323" s="400"/>
      <c r="D323" s="399"/>
      <c r="F323" s="513">
        <v>0</v>
      </c>
      <c r="G323" s="462"/>
    </row>
    <row r="324" spans="1:7" ht="12.2" customHeight="1" thickBot="1" x14ac:dyDescent="0.25">
      <c r="D324" s="399"/>
      <c r="F324" s="513">
        <v>0</v>
      </c>
    </row>
    <row r="325" spans="1:7" ht="12.2" customHeight="1" x14ac:dyDescent="0.2">
      <c r="A325" s="439"/>
      <c r="B325" s="475"/>
      <c r="C325" s="457" t="s">
        <v>3107</v>
      </c>
      <c r="D325" s="458"/>
      <c r="E325" s="459"/>
      <c r="F325" s="525">
        <v>0</v>
      </c>
      <c r="G325" s="431"/>
    </row>
    <row r="326" spans="1:7" ht="12.2" customHeight="1" x14ac:dyDescent="0.2">
      <c r="A326" s="432">
        <v>1</v>
      </c>
      <c r="B326" s="470"/>
      <c r="C326" s="407"/>
      <c r="D326" s="405"/>
      <c r="E326" s="404"/>
      <c r="F326" s="523">
        <v>0</v>
      </c>
      <c r="G326" s="433"/>
    </row>
    <row r="327" spans="1:7" ht="12.2" customHeight="1" x14ac:dyDescent="0.2">
      <c r="A327" s="432">
        <v>2</v>
      </c>
      <c r="B327" s="470" t="s">
        <v>3013</v>
      </c>
      <c r="C327" s="407" t="s">
        <v>3108</v>
      </c>
      <c r="D327" s="405" t="s">
        <v>120</v>
      </c>
      <c r="E327" s="404">
        <v>1</v>
      </c>
      <c r="F327" s="523"/>
      <c r="G327" s="433">
        <f t="shared" ref="G327:G344" si="11">F327*E327</f>
        <v>0</v>
      </c>
    </row>
    <row r="328" spans="1:7" ht="12.2" customHeight="1" x14ac:dyDescent="0.2">
      <c r="A328" s="432">
        <v>3</v>
      </c>
      <c r="B328" s="470"/>
      <c r="C328" s="407" t="s">
        <v>3109</v>
      </c>
      <c r="D328" s="405" t="s">
        <v>120</v>
      </c>
      <c r="E328" s="404">
        <v>1</v>
      </c>
      <c r="F328" s="523"/>
      <c r="G328" s="433">
        <f t="shared" si="11"/>
        <v>0</v>
      </c>
    </row>
    <row r="329" spans="1:7" ht="12.2" customHeight="1" x14ac:dyDescent="0.2">
      <c r="A329" s="432">
        <v>4</v>
      </c>
      <c r="B329" s="470"/>
      <c r="C329" s="407" t="s">
        <v>3110</v>
      </c>
      <c r="D329" s="405" t="s">
        <v>120</v>
      </c>
      <c r="E329" s="404">
        <v>3</v>
      </c>
      <c r="F329" s="523"/>
      <c r="G329" s="433">
        <f t="shared" si="11"/>
        <v>0</v>
      </c>
    </row>
    <row r="330" spans="1:7" ht="12.2" customHeight="1" x14ac:dyDescent="0.2">
      <c r="A330" s="432">
        <v>5</v>
      </c>
      <c r="B330" s="470"/>
      <c r="C330" s="407" t="s">
        <v>3111</v>
      </c>
      <c r="D330" s="405" t="s">
        <v>120</v>
      </c>
      <c r="E330" s="404">
        <v>3</v>
      </c>
      <c r="F330" s="523"/>
      <c r="G330" s="433">
        <f t="shared" si="11"/>
        <v>0</v>
      </c>
    </row>
    <row r="331" spans="1:7" ht="12.2" customHeight="1" x14ac:dyDescent="0.2">
      <c r="A331" s="432">
        <v>6</v>
      </c>
      <c r="B331" s="470"/>
      <c r="C331" s="407"/>
      <c r="D331" s="405"/>
      <c r="E331" s="404"/>
      <c r="F331" s="523"/>
      <c r="G331" s="433">
        <f t="shared" si="11"/>
        <v>0</v>
      </c>
    </row>
    <row r="332" spans="1:7" ht="12.2" customHeight="1" x14ac:dyDescent="0.2">
      <c r="A332" s="432">
        <v>7</v>
      </c>
      <c r="B332" s="470" t="s">
        <v>2748</v>
      </c>
      <c r="C332" s="407" t="s">
        <v>2762</v>
      </c>
      <c r="D332" s="405" t="s">
        <v>232</v>
      </c>
      <c r="E332" s="404">
        <v>115</v>
      </c>
      <c r="F332" s="523"/>
      <c r="G332" s="433">
        <f t="shared" si="11"/>
        <v>0</v>
      </c>
    </row>
    <row r="333" spans="1:7" ht="12.2" customHeight="1" x14ac:dyDescent="0.2">
      <c r="A333" s="432">
        <v>8</v>
      </c>
      <c r="B333" s="470"/>
      <c r="C333" s="407" t="s">
        <v>2760</v>
      </c>
      <c r="D333" s="405" t="s">
        <v>232</v>
      </c>
      <c r="E333" s="404">
        <v>115</v>
      </c>
      <c r="F333" s="523"/>
      <c r="G333" s="433">
        <f t="shared" si="11"/>
        <v>0</v>
      </c>
    </row>
    <row r="334" spans="1:7" ht="12.2" customHeight="1" x14ac:dyDescent="0.2">
      <c r="A334" s="432">
        <v>9</v>
      </c>
      <c r="B334" s="470"/>
      <c r="C334" s="407"/>
      <c r="D334" s="405"/>
      <c r="E334" s="404"/>
      <c r="F334" s="523"/>
      <c r="G334" s="433">
        <f t="shared" si="11"/>
        <v>0</v>
      </c>
    </row>
    <row r="335" spans="1:7" ht="12.2" customHeight="1" x14ac:dyDescent="0.2">
      <c r="A335" s="432">
        <v>10</v>
      </c>
      <c r="B335" s="470" t="s">
        <v>3027</v>
      </c>
      <c r="C335" s="407" t="s">
        <v>3028</v>
      </c>
      <c r="D335" s="405" t="s">
        <v>232</v>
      </c>
      <c r="E335" s="404">
        <v>300</v>
      </c>
      <c r="F335" s="523"/>
      <c r="G335" s="433">
        <f t="shared" si="11"/>
        <v>0</v>
      </c>
    </row>
    <row r="336" spans="1:7" ht="12.2" customHeight="1" x14ac:dyDescent="0.2">
      <c r="A336" s="432">
        <v>11</v>
      </c>
      <c r="B336" s="470"/>
      <c r="C336" s="407" t="s">
        <v>3061</v>
      </c>
      <c r="D336" s="405" t="s">
        <v>120</v>
      </c>
      <c r="E336" s="404">
        <v>120</v>
      </c>
      <c r="F336" s="523"/>
      <c r="G336" s="433">
        <f t="shared" si="11"/>
        <v>0</v>
      </c>
    </row>
    <row r="337" spans="1:7" ht="12.2" customHeight="1" x14ac:dyDescent="0.2">
      <c r="A337" s="432">
        <v>12</v>
      </c>
      <c r="B337" s="470"/>
      <c r="C337" s="407" t="s">
        <v>3062</v>
      </c>
      <c r="D337" s="405" t="s">
        <v>120</v>
      </c>
      <c r="E337" s="404">
        <v>6</v>
      </c>
      <c r="F337" s="523"/>
      <c r="G337" s="433">
        <f t="shared" si="11"/>
        <v>0</v>
      </c>
    </row>
    <row r="338" spans="1:7" ht="12.2" customHeight="1" x14ac:dyDescent="0.2">
      <c r="A338" s="432">
        <v>13</v>
      </c>
      <c r="B338" s="470"/>
      <c r="C338" s="407" t="s">
        <v>3033</v>
      </c>
      <c r="D338" s="405" t="s">
        <v>120</v>
      </c>
      <c r="E338" s="404">
        <v>200</v>
      </c>
      <c r="F338" s="523"/>
      <c r="G338" s="433">
        <f t="shared" si="11"/>
        <v>0</v>
      </c>
    </row>
    <row r="339" spans="1:7" ht="12.2" customHeight="1" x14ac:dyDescent="0.2">
      <c r="A339" s="432">
        <v>14</v>
      </c>
      <c r="B339" s="470"/>
      <c r="C339" s="407" t="s">
        <v>3063</v>
      </c>
      <c r="D339" s="405" t="s">
        <v>559</v>
      </c>
      <c r="E339" s="404">
        <v>10</v>
      </c>
      <c r="F339" s="523"/>
      <c r="G339" s="433">
        <f t="shared" si="11"/>
        <v>0</v>
      </c>
    </row>
    <row r="340" spans="1:7" ht="12.2" customHeight="1" x14ac:dyDescent="0.2">
      <c r="A340" s="432">
        <v>15</v>
      </c>
      <c r="B340" s="470"/>
      <c r="C340" s="407" t="s">
        <v>3035</v>
      </c>
      <c r="D340" s="405" t="s">
        <v>120</v>
      </c>
      <c r="E340" s="404">
        <v>3</v>
      </c>
      <c r="F340" s="523"/>
      <c r="G340" s="433">
        <f t="shared" si="11"/>
        <v>0</v>
      </c>
    </row>
    <row r="341" spans="1:7" ht="12.2" customHeight="1" x14ac:dyDescent="0.2">
      <c r="A341" s="432">
        <v>16</v>
      </c>
      <c r="B341" s="470"/>
      <c r="C341" s="407" t="s">
        <v>3036</v>
      </c>
      <c r="D341" s="405" t="s">
        <v>120</v>
      </c>
      <c r="E341" s="404">
        <v>3</v>
      </c>
      <c r="F341" s="523"/>
      <c r="G341" s="433">
        <f t="shared" si="11"/>
        <v>0</v>
      </c>
    </row>
    <row r="342" spans="1:7" ht="12.2" customHeight="1" x14ac:dyDescent="0.2">
      <c r="A342" s="432">
        <v>17</v>
      </c>
      <c r="B342" s="470"/>
      <c r="C342" s="407" t="s">
        <v>3041</v>
      </c>
      <c r="D342" s="405" t="s">
        <v>120</v>
      </c>
      <c r="E342" s="404">
        <v>1</v>
      </c>
      <c r="F342" s="523"/>
      <c r="G342" s="433">
        <f t="shared" si="11"/>
        <v>0</v>
      </c>
    </row>
    <row r="343" spans="1:7" ht="12.2" customHeight="1" x14ac:dyDescent="0.2">
      <c r="A343" s="432">
        <v>18</v>
      </c>
      <c r="B343" s="470"/>
      <c r="C343" s="407" t="s">
        <v>3066</v>
      </c>
      <c r="D343" s="405" t="s">
        <v>559</v>
      </c>
      <c r="E343" s="404">
        <v>3</v>
      </c>
      <c r="F343" s="523"/>
      <c r="G343" s="433">
        <f t="shared" si="11"/>
        <v>0</v>
      </c>
    </row>
    <row r="344" spans="1:7" ht="12.2" customHeight="1" thickBot="1" x14ac:dyDescent="0.25">
      <c r="A344" s="434">
        <v>19</v>
      </c>
      <c r="B344" s="476"/>
      <c r="C344" s="460" t="s">
        <v>3042</v>
      </c>
      <c r="D344" s="437" t="s">
        <v>120</v>
      </c>
      <c r="E344" s="461">
        <v>1</v>
      </c>
      <c r="F344" s="524"/>
      <c r="G344" s="438">
        <f t="shared" si="11"/>
        <v>0</v>
      </c>
    </row>
    <row r="345" spans="1:7" ht="12.2" customHeight="1" x14ac:dyDescent="0.2">
      <c r="D345" s="399"/>
    </row>
    <row r="346" spans="1:7" ht="12.2" customHeight="1" x14ac:dyDescent="0.2">
      <c r="C346" s="400" t="s">
        <v>28</v>
      </c>
      <c r="D346" s="399"/>
      <c r="G346" s="381">
        <f>SUM(G327:G345)</f>
        <v>0</v>
      </c>
    </row>
    <row r="347" spans="1:7" ht="12.2" customHeight="1" x14ac:dyDescent="0.2">
      <c r="D347" s="399"/>
    </row>
    <row r="348" spans="1:7" ht="12.2" customHeight="1" x14ac:dyDescent="0.2">
      <c r="D348" s="399"/>
    </row>
    <row r="349" spans="1:7" ht="23.25" customHeight="1" x14ac:dyDescent="0.25">
      <c r="A349" s="477"/>
      <c r="B349" s="478"/>
      <c r="C349" s="479" t="s">
        <v>3113</v>
      </c>
      <c r="D349" s="480"/>
      <c r="E349" s="481"/>
      <c r="F349" s="526"/>
      <c r="G349" s="482">
        <f>G346+G322+G298+G253+G216+G179</f>
        <v>0</v>
      </c>
    </row>
    <row r="350" spans="1:7" ht="12.2" customHeight="1" x14ac:dyDescent="0.2">
      <c r="D350" s="399"/>
    </row>
    <row r="351" spans="1:7" ht="12.2" customHeight="1" x14ac:dyDescent="0.2">
      <c r="D351" s="399"/>
    </row>
    <row r="352" spans="1:7" ht="12.2" customHeight="1" x14ac:dyDescent="0.2">
      <c r="D352" s="399"/>
    </row>
    <row r="353" spans="4:4" ht="12.2" customHeight="1" x14ac:dyDescent="0.2">
      <c r="D353" s="399"/>
    </row>
    <row r="354" spans="4:4" ht="12.2" customHeight="1" x14ac:dyDescent="0.2">
      <c r="D354" s="399"/>
    </row>
    <row r="355" spans="4:4" ht="12.2" customHeight="1" x14ac:dyDescent="0.2">
      <c r="D355" s="399"/>
    </row>
    <row r="356" spans="4:4" ht="12.2" customHeight="1" x14ac:dyDescent="0.2">
      <c r="D356" s="399"/>
    </row>
    <row r="357" spans="4:4" ht="12.2" customHeight="1" x14ac:dyDescent="0.2">
      <c r="D357" s="399"/>
    </row>
    <row r="358" spans="4:4" ht="12.2" customHeight="1" x14ac:dyDescent="0.2">
      <c r="D358" s="399"/>
    </row>
    <row r="359" spans="4:4" ht="12.2" customHeight="1" x14ac:dyDescent="0.2">
      <c r="D359" s="399"/>
    </row>
    <row r="360" spans="4:4" ht="12.2" customHeight="1" x14ac:dyDescent="0.2">
      <c r="D360" s="399"/>
    </row>
    <row r="361" spans="4:4" ht="12.2" customHeight="1" x14ac:dyDescent="0.2">
      <c r="D361" s="399"/>
    </row>
    <row r="362" spans="4:4" ht="12.2" customHeight="1" x14ac:dyDescent="0.2">
      <c r="D362" s="399"/>
    </row>
    <row r="363" spans="4:4" ht="12.2" customHeight="1" x14ac:dyDescent="0.2">
      <c r="D363" s="399"/>
    </row>
    <row r="364" spans="4:4" ht="12.2" customHeight="1" x14ac:dyDescent="0.2">
      <c r="D364" s="399"/>
    </row>
    <row r="365" spans="4:4" ht="12.2" customHeight="1" x14ac:dyDescent="0.2">
      <c r="D365" s="399"/>
    </row>
    <row r="366" spans="4:4" ht="12.2" customHeight="1" x14ac:dyDescent="0.2">
      <c r="D366" s="399"/>
    </row>
    <row r="367" spans="4:4" ht="12.2" customHeight="1" x14ac:dyDescent="0.2">
      <c r="D367" s="399"/>
    </row>
    <row r="368" spans="4:4" ht="12.2" customHeight="1" x14ac:dyDescent="0.2">
      <c r="D368" s="399"/>
    </row>
    <row r="369" spans="4:4" ht="12.2" customHeight="1" x14ac:dyDescent="0.2">
      <c r="D369" s="399"/>
    </row>
    <row r="370" spans="4:4" ht="12.2" customHeight="1" x14ac:dyDescent="0.2">
      <c r="D370" s="399"/>
    </row>
    <row r="371" spans="4:4" ht="12.2" customHeight="1" x14ac:dyDescent="0.2">
      <c r="D371" s="399"/>
    </row>
    <row r="372" spans="4:4" ht="12.2" customHeight="1" x14ac:dyDescent="0.2">
      <c r="D372" s="399"/>
    </row>
    <row r="373" spans="4:4" ht="12.2" customHeight="1" x14ac:dyDescent="0.2">
      <c r="D373" s="399"/>
    </row>
    <row r="374" spans="4:4" ht="12.2" customHeight="1" x14ac:dyDescent="0.2">
      <c r="D374" s="399"/>
    </row>
    <row r="375" spans="4:4" ht="12.2" customHeight="1" x14ac:dyDescent="0.2">
      <c r="D375" s="399"/>
    </row>
    <row r="376" spans="4:4" ht="12.2" customHeight="1" x14ac:dyDescent="0.2">
      <c r="D376" s="399"/>
    </row>
    <row r="377" spans="4:4" ht="12.2" customHeight="1" x14ac:dyDescent="0.2">
      <c r="D377" s="399"/>
    </row>
    <row r="378" spans="4:4" ht="12.2" customHeight="1" x14ac:dyDescent="0.2">
      <c r="D378" s="399"/>
    </row>
    <row r="379" spans="4:4" ht="12.2" customHeight="1" x14ac:dyDescent="0.2">
      <c r="D379" s="399"/>
    </row>
    <row r="380" spans="4:4" ht="12.2" customHeight="1" x14ac:dyDescent="0.2">
      <c r="D380" s="399"/>
    </row>
    <row r="381" spans="4:4" ht="12.2" customHeight="1" x14ac:dyDescent="0.2">
      <c r="D381" s="399"/>
    </row>
    <row r="382" spans="4:4" ht="12.2" customHeight="1" x14ac:dyDescent="0.2">
      <c r="D382" s="399"/>
    </row>
    <row r="383" spans="4:4" ht="12.2" customHeight="1" x14ac:dyDescent="0.2">
      <c r="D383" s="399"/>
    </row>
    <row r="384" spans="4:4" ht="12.2" customHeight="1" x14ac:dyDescent="0.2">
      <c r="D384" s="399"/>
    </row>
    <row r="385" spans="4:4" ht="12.2" customHeight="1" x14ac:dyDescent="0.2">
      <c r="D385" s="399"/>
    </row>
    <row r="386" spans="4:4" ht="12.2" customHeight="1" x14ac:dyDescent="0.2">
      <c r="D386" s="399"/>
    </row>
    <row r="387" spans="4:4" ht="12.2" customHeight="1" x14ac:dyDescent="0.2">
      <c r="D387" s="399"/>
    </row>
    <row r="388" spans="4:4" ht="12.2" customHeight="1" x14ac:dyDescent="0.2">
      <c r="D388" s="399"/>
    </row>
    <row r="389" spans="4:4" ht="12.2" customHeight="1" x14ac:dyDescent="0.2">
      <c r="D389" s="399"/>
    </row>
    <row r="390" spans="4:4" ht="12.2" customHeight="1" x14ac:dyDescent="0.2">
      <c r="D390" s="399"/>
    </row>
    <row r="391" spans="4:4" ht="12.2" customHeight="1" x14ac:dyDescent="0.2">
      <c r="D391" s="399"/>
    </row>
    <row r="392" spans="4:4" ht="12.2" customHeight="1" x14ac:dyDescent="0.2">
      <c r="D392" s="399"/>
    </row>
    <row r="393" spans="4:4" ht="12.2" customHeight="1" x14ac:dyDescent="0.2">
      <c r="D393" s="399"/>
    </row>
    <row r="394" spans="4:4" ht="12.2" customHeight="1" x14ac:dyDescent="0.2">
      <c r="D394" s="399"/>
    </row>
    <row r="395" spans="4:4" ht="12.2" customHeight="1" x14ac:dyDescent="0.2">
      <c r="D395" s="399"/>
    </row>
    <row r="396" spans="4:4" ht="12.2" customHeight="1" x14ac:dyDescent="0.2">
      <c r="D396" s="399"/>
    </row>
    <row r="397" spans="4:4" ht="12.2" customHeight="1" x14ac:dyDescent="0.2">
      <c r="D397" s="399"/>
    </row>
    <row r="398" spans="4:4" ht="12.2" customHeight="1" x14ac:dyDescent="0.2">
      <c r="D398" s="399"/>
    </row>
    <row r="399" spans="4:4" ht="12.2" customHeight="1" x14ac:dyDescent="0.2">
      <c r="D399" s="399"/>
    </row>
    <row r="400" spans="4:4" ht="12.2" customHeight="1" x14ac:dyDescent="0.2">
      <c r="D400" s="399"/>
    </row>
    <row r="401" spans="4:4" ht="12.2" customHeight="1" x14ac:dyDescent="0.2">
      <c r="D401" s="399"/>
    </row>
    <row r="402" spans="4:4" ht="12.2" customHeight="1" x14ac:dyDescent="0.2">
      <c r="D402" s="399"/>
    </row>
    <row r="403" spans="4:4" ht="12.2" customHeight="1" x14ac:dyDescent="0.2">
      <c r="D403" s="399"/>
    </row>
    <row r="404" spans="4:4" ht="12.2" customHeight="1" x14ac:dyDescent="0.2">
      <c r="D404" s="399"/>
    </row>
    <row r="405" spans="4:4" ht="12.2" customHeight="1" x14ac:dyDescent="0.2">
      <c r="D405" s="399"/>
    </row>
    <row r="406" spans="4:4" ht="12.2" customHeight="1" x14ac:dyDescent="0.2">
      <c r="D406" s="399"/>
    </row>
    <row r="407" spans="4:4" ht="12.2" customHeight="1" x14ac:dyDescent="0.2">
      <c r="D407" s="399"/>
    </row>
    <row r="408" spans="4:4" ht="12.2" customHeight="1" x14ac:dyDescent="0.2">
      <c r="D408" s="399"/>
    </row>
    <row r="409" spans="4:4" ht="12.2" customHeight="1" x14ac:dyDescent="0.2">
      <c r="D409" s="399"/>
    </row>
    <row r="410" spans="4:4" ht="12.2" customHeight="1" x14ac:dyDescent="0.2">
      <c r="D410" s="399"/>
    </row>
    <row r="411" spans="4:4" ht="12.2" customHeight="1" x14ac:dyDescent="0.2">
      <c r="D411" s="399"/>
    </row>
    <row r="412" spans="4:4" ht="12.2" customHeight="1" x14ac:dyDescent="0.2">
      <c r="D412" s="399"/>
    </row>
    <row r="413" spans="4:4" ht="12.2" customHeight="1" x14ac:dyDescent="0.2">
      <c r="D413" s="399"/>
    </row>
    <row r="414" spans="4:4" ht="12.2" customHeight="1" x14ac:dyDescent="0.2">
      <c r="D414" s="399"/>
    </row>
    <row r="415" spans="4:4" ht="12.2" customHeight="1" x14ac:dyDescent="0.2">
      <c r="D415" s="399"/>
    </row>
    <row r="416" spans="4:4" ht="12.2" customHeight="1" x14ac:dyDescent="0.2">
      <c r="D416" s="399"/>
    </row>
    <row r="417" spans="4:4" ht="12.2" customHeight="1" x14ac:dyDescent="0.2">
      <c r="D417" s="399"/>
    </row>
    <row r="418" spans="4:4" ht="12.2" customHeight="1" x14ac:dyDescent="0.2">
      <c r="D418" s="399"/>
    </row>
    <row r="419" spans="4:4" ht="12.2" customHeight="1" x14ac:dyDescent="0.2">
      <c r="D419" s="399"/>
    </row>
    <row r="420" spans="4:4" ht="12.2" customHeight="1" x14ac:dyDescent="0.2">
      <c r="D420" s="399"/>
    </row>
    <row r="421" spans="4:4" ht="12.2" customHeight="1" x14ac:dyDescent="0.2">
      <c r="D421" s="399"/>
    </row>
    <row r="422" spans="4:4" ht="12.2" customHeight="1" x14ac:dyDescent="0.2">
      <c r="D422" s="399"/>
    </row>
    <row r="423" spans="4:4" ht="12.2" customHeight="1" x14ac:dyDescent="0.2">
      <c r="D423" s="399"/>
    </row>
    <row r="424" spans="4:4" ht="12.2" customHeight="1" x14ac:dyDescent="0.2">
      <c r="D424" s="399"/>
    </row>
    <row r="425" spans="4:4" ht="12.2" customHeight="1" x14ac:dyDescent="0.2">
      <c r="D425" s="399"/>
    </row>
    <row r="426" spans="4:4" ht="12.2" customHeight="1" x14ac:dyDescent="0.2">
      <c r="D426" s="399"/>
    </row>
    <row r="427" spans="4:4" ht="12.2" customHeight="1" x14ac:dyDescent="0.2">
      <c r="D427" s="399"/>
    </row>
    <row r="428" spans="4:4" ht="12.2" customHeight="1" x14ac:dyDescent="0.2">
      <c r="D428" s="399"/>
    </row>
    <row r="429" spans="4:4" ht="12.2" customHeight="1" x14ac:dyDescent="0.2">
      <c r="D429" s="399"/>
    </row>
    <row r="430" spans="4:4" ht="12.2" customHeight="1" x14ac:dyDescent="0.2">
      <c r="D430" s="399"/>
    </row>
    <row r="431" spans="4:4" ht="12.2" customHeight="1" x14ac:dyDescent="0.2">
      <c r="D431" s="399"/>
    </row>
    <row r="432" spans="4:4" ht="12.2" customHeight="1" x14ac:dyDescent="0.2">
      <c r="D432" s="399"/>
    </row>
    <row r="433" spans="4:4" ht="12.2" customHeight="1" x14ac:dyDescent="0.2">
      <c r="D433" s="399"/>
    </row>
    <row r="434" spans="4:4" ht="12.2" customHeight="1" x14ac:dyDescent="0.2">
      <c r="D434" s="399"/>
    </row>
    <row r="435" spans="4:4" ht="12.2" customHeight="1" x14ac:dyDescent="0.2">
      <c r="D435" s="399"/>
    </row>
    <row r="436" spans="4:4" ht="12.2" customHeight="1" x14ac:dyDescent="0.2">
      <c r="D436" s="399"/>
    </row>
    <row r="437" spans="4:4" ht="12.2" customHeight="1" x14ac:dyDescent="0.2">
      <c r="D437" s="399"/>
    </row>
    <row r="438" spans="4:4" ht="12.2" customHeight="1" x14ac:dyDescent="0.2">
      <c r="D438" s="399"/>
    </row>
    <row r="439" spans="4:4" ht="12.2" customHeight="1" x14ac:dyDescent="0.2">
      <c r="D439" s="399"/>
    </row>
    <row r="440" spans="4:4" ht="12.2" customHeight="1" x14ac:dyDescent="0.2">
      <c r="D440" s="399"/>
    </row>
    <row r="441" spans="4:4" ht="12.2" customHeight="1" x14ac:dyDescent="0.2">
      <c r="D441" s="399"/>
    </row>
    <row r="442" spans="4:4" ht="12.2" customHeight="1" x14ac:dyDescent="0.2">
      <c r="D442" s="399"/>
    </row>
    <row r="443" spans="4:4" ht="12.2" customHeight="1" x14ac:dyDescent="0.2">
      <c r="D443" s="399"/>
    </row>
    <row r="444" spans="4:4" ht="12.2" customHeight="1" x14ac:dyDescent="0.2">
      <c r="D444" s="399"/>
    </row>
    <row r="445" spans="4:4" ht="12.2" customHeight="1" x14ac:dyDescent="0.2">
      <c r="D445" s="399"/>
    </row>
    <row r="446" spans="4:4" ht="12.2" customHeight="1" x14ac:dyDescent="0.2">
      <c r="D446" s="399"/>
    </row>
    <row r="447" spans="4:4" ht="12.2" customHeight="1" x14ac:dyDescent="0.2">
      <c r="D447" s="399"/>
    </row>
    <row r="448" spans="4:4" ht="12.2" customHeight="1" x14ac:dyDescent="0.2">
      <c r="D448" s="399"/>
    </row>
    <row r="449" spans="4:4" ht="12.2" customHeight="1" x14ac:dyDescent="0.2">
      <c r="D449" s="399"/>
    </row>
    <row r="450" spans="4:4" ht="12.2" customHeight="1" x14ac:dyDescent="0.2">
      <c r="D450" s="399"/>
    </row>
    <row r="451" spans="4:4" ht="12.2" customHeight="1" x14ac:dyDescent="0.2">
      <c r="D451" s="399"/>
    </row>
  </sheetData>
  <sheetProtection password="CCE1" sheet="1" objects="1" scenarios="1"/>
  <protectedRanges>
    <protectedRange sqref="F6:F177 F184:F214 F221:F251 F258:F296 F304:F320 F327:F344" name="Oblast1"/>
  </protectedRanges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Footer>Stránka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N117"/>
  <sheetViews>
    <sheetView view="pageBreakPreview" topLeftCell="A19" zoomScale="115" zoomScaleNormal="100" zoomScaleSheetLayoutView="115" workbookViewId="0">
      <selection activeCell="E57" sqref="E57"/>
    </sheetView>
  </sheetViews>
  <sheetFormatPr defaultRowHeight="12.75" x14ac:dyDescent="0.2"/>
  <cols>
    <col min="1" max="1" width="8.42578125" style="527" customWidth="1"/>
    <col min="2" max="2" width="7.5703125" style="527" customWidth="1"/>
    <col min="3" max="3" width="7.7109375" style="527" customWidth="1"/>
    <col min="4" max="4" width="9.140625" style="527"/>
    <col min="5" max="5" width="57.42578125" style="527" customWidth="1"/>
    <col min="6" max="6" width="6.85546875" style="527" customWidth="1"/>
    <col min="7" max="7" width="14.42578125" style="527" customWidth="1"/>
    <col min="8" max="8" width="17.5703125" style="527" customWidth="1"/>
    <col min="9" max="9" width="15.5703125" style="527" customWidth="1"/>
    <col min="10" max="10" width="12" style="527" customWidth="1"/>
    <col min="11" max="11" width="14.140625" style="527" customWidth="1"/>
    <col min="12" max="12" width="11.42578125" style="527" customWidth="1"/>
    <col min="13" max="13" width="12.5703125" style="527" customWidth="1"/>
    <col min="14" max="14" width="13" style="527" customWidth="1"/>
    <col min="15" max="15" width="12.7109375" style="527" customWidth="1"/>
    <col min="16" max="256" width="9.140625" style="527"/>
    <col min="257" max="257" width="8.42578125" style="527" customWidth="1"/>
    <col min="258" max="258" width="7.5703125" style="527" customWidth="1"/>
    <col min="259" max="259" width="7.7109375" style="527" customWidth="1"/>
    <col min="260" max="260" width="9.140625" style="527"/>
    <col min="261" max="261" width="81.28515625" style="527" customWidth="1"/>
    <col min="262" max="262" width="6.85546875" style="527" customWidth="1"/>
    <col min="263" max="263" width="14.42578125" style="527" customWidth="1"/>
    <col min="264" max="264" width="17.5703125" style="527" customWidth="1"/>
    <col min="265" max="265" width="15.5703125" style="527" customWidth="1"/>
    <col min="266" max="266" width="12" style="527" customWidth="1"/>
    <col min="267" max="267" width="14.140625" style="527" customWidth="1"/>
    <col min="268" max="268" width="11.42578125" style="527" customWidth="1"/>
    <col min="269" max="269" width="12.5703125" style="527" customWidth="1"/>
    <col min="270" max="270" width="13" style="527" customWidth="1"/>
    <col min="271" max="271" width="12.7109375" style="527" customWidth="1"/>
    <col min="272" max="512" width="9.140625" style="527"/>
    <col min="513" max="513" width="8.42578125" style="527" customWidth="1"/>
    <col min="514" max="514" width="7.5703125" style="527" customWidth="1"/>
    <col min="515" max="515" width="7.7109375" style="527" customWidth="1"/>
    <col min="516" max="516" width="9.140625" style="527"/>
    <col min="517" max="517" width="81.28515625" style="527" customWidth="1"/>
    <col min="518" max="518" width="6.85546875" style="527" customWidth="1"/>
    <col min="519" max="519" width="14.42578125" style="527" customWidth="1"/>
    <col min="520" max="520" width="17.5703125" style="527" customWidth="1"/>
    <col min="521" max="521" width="15.5703125" style="527" customWidth="1"/>
    <col min="522" max="522" width="12" style="527" customWidth="1"/>
    <col min="523" max="523" width="14.140625" style="527" customWidth="1"/>
    <col min="524" max="524" width="11.42578125" style="527" customWidth="1"/>
    <col min="525" max="525" width="12.5703125" style="527" customWidth="1"/>
    <col min="526" max="526" width="13" style="527" customWidth="1"/>
    <col min="527" max="527" width="12.7109375" style="527" customWidth="1"/>
    <col min="528" max="768" width="9.140625" style="527"/>
    <col min="769" max="769" width="8.42578125" style="527" customWidth="1"/>
    <col min="770" max="770" width="7.5703125" style="527" customWidth="1"/>
    <col min="771" max="771" width="7.7109375" style="527" customWidth="1"/>
    <col min="772" max="772" width="9.140625" style="527"/>
    <col min="773" max="773" width="81.28515625" style="527" customWidth="1"/>
    <col min="774" max="774" width="6.85546875" style="527" customWidth="1"/>
    <col min="775" max="775" width="14.42578125" style="527" customWidth="1"/>
    <col min="776" max="776" width="17.5703125" style="527" customWidth="1"/>
    <col min="777" max="777" width="15.5703125" style="527" customWidth="1"/>
    <col min="778" max="778" width="12" style="527" customWidth="1"/>
    <col min="779" max="779" width="14.140625" style="527" customWidth="1"/>
    <col min="780" max="780" width="11.42578125" style="527" customWidth="1"/>
    <col min="781" max="781" width="12.5703125" style="527" customWidth="1"/>
    <col min="782" max="782" width="13" style="527" customWidth="1"/>
    <col min="783" max="783" width="12.7109375" style="527" customWidth="1"/>
    <col min="784" max="1024" width="9.140625" style="527"/>
    <col min="1025" max="1025" width="8.42578125" style="527" customWidth="1"/>
    <col min="1026" max="1026" width="7.5703125" style="527" customWidth="1"/>
    <col min="1027" max="1027" width="7.7109375" style="527" customWidth="1"/>
    <col min="1028" max="1028" width="9.140625" style="527"/>
    <col min="1029" max="1029" width="81.28515625" style="527" customWidth="1"/>
    <col min="1030" max="1030" width="6.85546875" style="527" customWidth="1"/>
    <col min="1031" max="1031" width="14.42578125" style="527" customWidth="1"/>
    <col min="1032" max="1032" width="17.5703125" style="527" customWidth="1"/>
    <col min="1033" max="1033" width="15.5703125" style="527" customWidth="1"/>
    <col min="1034" max="1034" width="12" style="527" customWidth="1"/>
    <col min="1035" max="1035" width="14.140625" style="527" customWidth="1"/>
    <col min="1036" max="1036" width="11.42578125" style="527" customWidth="1"/>
    <col min="1037" max="1037" width="12.5703125" style="527" customWidth="1"/>
    <col min="1038" max="1038" width="13" style="527" customWidth="1"/>
    <col min="1039" max="1039" width="12.7109375" style="527" customWidth="1"/>
    <col min="1040" max="1280" width="9.140625" style="527"/>
    <col min="1281" max="1281" width="8.42578125" style="527" customWidth="1"/>
    <col min="1282" max="1282" width="7.5703125" style="527" customWidth="1"/>
    <col min="1283" max="1283" width="7.7109375" style="527" customWidth="1"/>
    <col min="1284" max="1284" width="9.140625" style="527"/>
    <col min="1285" max="1285" width="81.28515625" style="527" customWidth="1"/>
    <col min="1286" max="1286" width="6.85546875" style="527" customWidth="1"/>
    <col min="1287" max="1287" width="14.42578125" style="527" customWidth="1"/>
    <col min="1288" max="1288" width="17.5703125" style="527" customWidth="1"/>
    <col min="1289" max="1289" width="15.5703125" style="527" customWidth="1"/>
    <col min="1290" max="1290" width="12" style="527" customWidth="1"/>
    <col min="1291" max="1291" width="14.140625" style="527" customWidth="1"/>
    <col min="1292" max="1292" width="11.42578125" style="527" customWidth="1"/>
    <col min="1293" max="1293" width="12.5703125" style="527" customWidth="1"/>
    <col min="1294" max="1294" width="13" style="527" customWidth="1"/>
    <col min="1295" max="1295" width="12.7109375" style="527" customWidth="1"/>
    <col min="1296" max="1536" width="9.140625" style="527"/>
    <col min="1537" max="1537" width="8.42578125" style="527" customWidth="1"/>
    <col min="1538" max="1538" width="7.5703125" style="527" customWidth="1"/>
    <col min="1539" max="1539" width="7.7109375" style="527" customWidth="1"/>
    <col min="1540" max="1540" width="9.140625" style="527"/>
    <col min="1541" max="1541" width="81.28515625" style="527" customWidth="1"/>
    <col min="1542" max="1542" width="6.85546875" style="527" customWidth="1"/>
    <col min="1543" max="1543" width="14.42578125" style="527" customWidth="1"/>
    <col min="1544" max="1544" width="17.5703125" style="527" customWidth="1"/>
    <col min="1545" max="1545" width="15.5703125" style="527" customWidth="1"/>
    <col min="1546" max="1546" width="12" style="527" customWidth="1"/>
    <col min="1547" max="1547" width="14.140625" style="527" customWidth="1"/>
    <col min="1548" max="1548" width="11.42578125" style="527" customWidth="1"/>
    <col min="1549" max="1549" width="12.5703125" style="527" customWidth="1"/>
    <col min="1550" max="1550" width="13" style="527" customWidth="1"/>
    <col min="1551" max="1551" width="12.7109375" style="527" customWidth="1"/>
    <col min="1552" max="1792" width="9.140625" style="527"/>
    <col min="1793" max="1793" width="8.42578125" style="527" customWidth="1"/>
    <col min="1794" max="1794" width="7.5703125" style="527" customWidth="1"/>
    <col min="1795" max="1795" width="7.7109375" style="527" customWidth="1"/>
    <col min="1796" max="1796" width="9.140625" style="527"/>
    <col min="1797" max="1797" width="81.28515625" style="527" customWidth="1"/>
    <col min="1798" max="1798" width="6.85546875" style="527" customWidth="1"/>
    <col min="1799" max="1799" width="14.42578125" style="527" customWidth="1"/>
    <col min="1800" max="1800" width="17.5703125" style="527" customWidth="1"/>
    <col min="1801" max="1801" width="15.5703125" style="527" customWidth="1"/>
    <col min="1802" max="1802" width="12" style="527" customWidth="1"/>
    <col min="1803" max="1803" width="14.140625" style="527" customWidth="1"/>
    <col min="1804" max="1804" width="11.42578125" style="527" customWidth="1"/>
    <col min="1805" max="1805" width="12.5703125" style="527" customWidth="1"/>
    <col min="1806" max="1806" width="13" style="527" customWidth="1"/>
    <col min="1807" max="1807" width="12.7109375" style="527" customWidth="1"/>
    <col min="1808" max="2048" width="9.140625" style="527"/>
    <col min="2049" max="2049" width="8.42578125" style="527" customWidth="1"/>
    <col min="2050" max="2050" width="7.5703125" style="527" customWidth="1"/>
    <col min="2051" max="2051" width="7.7109375" style="527" customWidth="1"/>
    <col min="2052" max="2052" width="9.140625" style="527"/>
    <col min="2053" max="2053" width="81.28515625" style="527" customWidth="1"/>
    <col min="2054" max="2054" width="6.85546875" style="527" customWidth="1"/>
    <col min="2055" max="2055" width="14.42578125" style="527" customWidth="1"/>
    <col min="2056" max="2056" width="17.5703125" style="527" customWidth="1"/>
    <col min="2057" max="2057" width="15.5703125" style="527" customWidth="1"/>
    <col min="2058" max="2058" width="12" style="527" customWidth="1"/>
    <col min="2059" max="2059" width="14.140625" style="527" customWidth="1"/>
    <col min="2060" max="2060" width="11.42578125" style="527" customWidth="1"/>
    <col min="2061" max="2061" width="12.5703125" style="527" customWidth="1"/>
    <col min="2062" max="2062" width="13" style="527" customWidth="1"/>
    <col min="2063" max="2063" width="12.7109375" style="527" customWidth="1"/>
    <col min="2064" max="2304" width="9.140625" style="527"/>
    <col min="2305" max="2305" width="8.42578125" style="527" customWidth="1"/>
    <col min="2306" max="2306" width="7.5703125" style="527" customWidth="1"/>
    <col min="2307" max="2307" width="7.7109375" style="527" customWidth="1"/>
    <col min="2308" max="2308" width="9.140625" style="527"/>
    <col min="2309" max="2309" width="81.28515625" style="527" customWidth="1"/>
    <col min="2310" max="2310" width="6.85546875" style="527" customWidth="1"/>
    <col min="2311" max="2311" width="14.42578125" style="527" customWidth="1"/>
    <col min="2312" max="2312" width="17.5703125" style="527" customWidth="1"/>
    <col min="2313" max="2313" width="15.5703125" style="527" customWidth="1"/>
    <col min="2314" max="2314" width="12" style="527" customWidth="1"/>
    <col min="2315" max="2315" width="14.140625" style="527" customWidth="1"/>
    <col min="2316" max="2316" width="11.42578125" style="527" customWidth="1"/>
    <col min="2317" max="2317" width="12.5703125" style="527" customWidth="1"/>
    <col min="2318" max="2318" width="13" style="527" customWidth="1"/>
    <col min="2319" max="2319" width="12.7109375" style="527" customWidth="1"/>
    <col min="2320" max="2560" width="9.140625" style="527"/>
    <col min="2561" max="2561" width="8.42578125" style="527" customWidth="1"/>
    <col min="2562" max="2562" width="7.5703125" style="527" customWidth="1"/>
    <col min="2563" max="2563" width="7.7109375" style="527" customWidth="1"/>
    <col min="2564" max="2564" width="9.140625" style="527"/>
    <col min="2565" max="2565" width="81.28515625" style="527" customWidth="1"/>
    <col min="2566" max="2566" width="6.85546875" style="527" customWidth="1"/>
    <col min="2567" max="2567" width="14.42578125" style="527" customWidth="1"/>
    <col min="2568" max="2568" width="17.5703125" style="527" customWidth="1"/>
    <col min="2569" max="2569" width="15.5703125" style="527" customWidth="1"/>
    <col min="2570" max="2570" width="12" style="527" customWidth="1"/>
    <col min="2571" max="2571" width="14.140625" style="527" customWidth="1"/>
    <col min="2572" max="2572" width="11.42578125" style="527" customWidth="1"/>
    <col min="2573" max="2573" width="12.5703125" style="527" customWidth="1"/>
    <col min="2574" max="2574" width="13" style="527" customWidth="1"/>
    <col min="2575" max="2575" width="12.7109375" style="527" customWidth="1"/>
    <col min="2576" max="2816" width="9.140625" style="527"/>
    <col min="2817" max="2817" width="8.42578125" style="527" customWidth="1"/>
    <col min="2818" max="2818" width="7.5703125" style="527" customWidth="1"/>
    <col min="2819" max="2819" width="7.7109375" style="527" customWidth="1"/>
    <col min="2820" max="2820" width="9.140625" style="527"/>
    <col min="2821" max="2821" width="81.28515625" style="527" customWidth="1"/>
    <col min="2822" max="2822" width="6.85546875" style="527" customWidth="1"/>
    <col min="2823" max="2823" width="14.42578125" style="527" customWidth="1"/>
    <col min="2824" max="2824" width="17.5703125" style="527" customWidth="1"/>
    <col min="2825" max="2825" width="15.5703125" style="527" customWidth="1"/>
    <col min="2826" max="2826" width="12" style="527" customWidth="1"/>
    <col min="2827" max="2827" width="14.140625" style="527" customWidth="1"/>
    <col min="2828" max="2828" width="11.42578125" style="527" customWidth="1"/>
    <col min="2829" max="2829" width="12.5703125" style="527" customWidth="1"/>
    <col min="2830" max="2830" width="13" style="527" customWidth="1"/>
    <col min="2831" max="2831" width="12.7109375" style="527" customWidth="1"/>
    <col min="2832" max="3072" width="9.140625" style="527"/>
    <col min="3073" max="3073" width="8.42578125" style="527" customWidth="1"/>
    <col min="3074" max="3074" width="7.5703125" style="527" customWidth="1"/>
    <col min="3075" max="3075" width="7.7109375" style="527" customWidth="1"/>
    <col min="3076" max="3076" width="9.140625" style="527"/>
    <col min="3077" max="3077" width="81.28515625" style="527" customWidth="1"/>
    <col min="3078" max="3078" width="6.85546875" style="527" customWidth="1"/>
    <col min="3079" max="3079" width="14.42578125" style="527" customWidth="1"/>
    <col min="3080" max="3080" width="17.5703125" style="527" customWidth="1"/>
    <col min="3081" max="3081" width="15.5703125" style="527" customWidth="1"/>
    <col min="3082" max="3082" width="12" style="527" customWidth="1"/>
    <col min="3083" max="3083" width="14.140625" style="527" customWidth="1"/>
    <col min="3084" max="3084" width="11.42578125" style="527" customWidth="1"/>
    <col min="3085" max="3085" width="12.5703125" style="527" customWidth="1"/>
    <col min="3086" max="3086" width="13" style="527" customWidth="1"/>
    <col min="3087" max="3087" width="12.7109375" style="527" customWidth="1"/>
    <col min="3088" max="3328" width="9.140625" style="527"/>
    <col min="3329" max="3329" width="8.42578125" style="527" customWidth="1"/>
    <col min="3330" max="3330" width="7.5703125" style="527" customWidth="1"/>
    <col min="3331" max="3331" width="7.7109375" style="527" customWidth="1"/>
    <col min="3332" max="3332" width="9.140625" style="527"/>
    <col min="3333" max="3333" width="81.28515625" style="527" customWidth="1"/>
    <col min="3334" max="3334" width="6.85546875" style="527" customWidth="1"/>
    <col min="3335" max="3335" width="14.42578125" style="527" customWidth="1"/>
    <col min="3336" max="3336" width="17.5703125" style="527" customWidth="1"/>
    <col min="3337" max="3337" width="15.5703125" style="527" customWidth="1"/>
    <col min="3338" max="3338" width="12" style="527" customWidth="1"/>
    <col min="3339" max="3339" width="14.140625" style="527" customWidth="1"/>
    <col min="3340" max="3340" width="11.42578125" style="527" customWidth="1"/>
    <col min="3341" max="3341" width="12.5703125" style="527" customWidth="1"/>
    <col min="3342" max="3342" width="13" style="527" customWidth="1"/>
    <col min="3343" max="3343" width="12.7109375" style="527" customWidth="1"/>
    <col min="3344" max="3584" width="9.140625" style="527"/>
    <col min="3585" max="3585" width="8.42578125" style="527" customWidth="1"/>
    <col min="3586" max="3586" width="7.5703125" style="527" customWidth="1"/>
    <col min="3587" max="3587" width="7.7109375" style="527" customWidth="1"/>
    <col min="3588" max="3588" width="9.140625" style="527"/>
    <col min="3589" max="3589" width="81.28515625" style="527" customWidth="1"/>
    <col min="3590" max="3590" width="6.85546875" style="527" customWidth="1"/>
    <col min="3591" max="3591" width="14.42578125" style="527" customWidth="1"/>
    <col min="3592" max="3592" width="17.5703125" style="527" customWidth="1"/>
    <col min="3593" max="3593" width="15.5703125" style="527" customWidth="1"/>
    <col min="3594" max="3594" width="12" style="527" customWidth="1"/>
    <col min="3595" max="3595" width="14.140625" style="527" customWidth="1"/>
    <col min="3596" max="3596" width="11.42578125" style="527" customWidth="1"/>
    <col min="3597" max="3597" width="12.5703125" style="527" customWidth="1"/>
    <col min="3598" max="3598" width="13" style="527" customWidth="1"/>
    <col min="3599" max="3599" width="12.7109375" style="527" customWidth="1"/>
    <col min="3600" max="3840" width="9.140625" style="527"/>
    <col min="3841" max="3841" width="8.42578125" style="527" customWidth="1"/>
    <col min="3842" max="3842" width="7.5703125" style="527" customWidth="1"/>
    <col min="3843" max="3843" width="7.7109375" style="527" customWidth="1"/>
    <col min="3844" max="3844" width="9.140625" style="527"/>
    <col min="3845" max="3845" width="81.28515625" style="527" customWidth="1"/>
    <col min="3846" max="3846" width="6.85546875" style="527" customWidth="1"/>
    <col min="3847" max="3847" width="14.42578125" style="527" customWidth="1"/>
    <col min="3848" max="3848" width="17.5703125" style="527" customWidth="1"/>
    <col min="3849" max="3849" width="15.5703125" style="527" customWidth="1"/>
    <col min="3850" max="3850" width="12" style="527" customWidth="1"/>
    <col min="3851" max="3851" width="14.140625" style="527" customWidth="1"/>
    <col min="3852" max="3852" width="11.42578125" style="527" customWidth="1"/>
    <col min="3853" max="3853" width="12.5703125" style="527" customWidth="1"/>
    <col min="3854" max="3854" width="13" style="527" customWidth="1"/>
    <col min="3855" max="3855" width="12.7109375" style="527" customWidth="1"/>
    <col min="3856" max="4096" width="9.140625" style="527"/>
    <col min="4097" max="4097" width="8.42578125" style="527" customWidth="1"/>
    <col min="4098" max="4098" width="7.5703125" style="527" customWidth="1"/>
    <col min="4099" max="4099" width="7.7109375" style="527" customWidth="1"/>
    <col min="4100" max="4100" width="9.140625" style="527"/>
    <col min="4101" max="4101" width="81.28515625" style="527" customWidth="1"/>
    <col min="4102" max="4102" width="6.85546875" style="527" customWidth="1"/>
    <col min="4103" max="4103" width="14.42578125" style="527" customWidth="1"/>
    <col min="4104" max="4104" width="17.5703125" style="527" customWidth="1"/>
    <col min="4105" max="4105" width="15.5703125" style="527" customWidth="1"/>
    <col min="4106" max="4106" width="12" style="527" customWidth="1"/>
    <col min="4107" max="4107" width="14.140625" style="527" customWidth="1"/>
    <col min="4108" max="4108" width="11.42578125" style="527" customWidth="1"/>
    <col min="4109" max="4109" width="12.5703125" style="527" customWidth="1"/>
    <col min="4110" max="4110" width="13" style="527" customWidth="1"/>
    <col min="4111" max="4111" width="12.7109375" style="527" customWidth="1"/>
    <col min="4112" max="4352" width="9.140625" style="527"/>
    <col min="4353" max="4353" width="8.42578125" style="527" customWidth="1"/>
    <col min="4354" max="4354" width="7.5703125" style="527" customWidth="1"/>
    <col min="4355" max="4355" width="7.7109375" style="527" customWidth="1"/>
    <col min="4356" max="4356" width="9.140625" style="527"/>
    <col min="4357" max="4357" width="81.28515625" style="527" customWidth="1"/>
    <col min="4358" max="4358" width="6.85546875" style="527" customWidth="1"/>
    <col min="4359" max="4359" width="14.42578125" style="527" customWidth="1"/>
    <col min="4360" max="4360" width="17.5703125" style="527" customWidth="1"/>
    <col min="4361" max="4361" width="15.5703125" style="527" customWidth="1"/>
    <col min="4362" max="4362" width="12" style="527" customWidth="1"/>
    <col min="4363" max="4363" width="14.140625" style="527" customWidth="1"/>
    <col min="4364" max="4364" width="11.42578125" style="527" customWidth="1"/>
    <col min="4365" max="4365" width="12.5703125" style="527" customWidth="1"/>
    <col min="4366" max="4366" width="13" style="527" customWidth="1"/>
    <col min="4367" max="4367" width="12.7109375" style="527" customWidth="1"/>
    <col min="4368" max="4608" width="9.140625" style="527"/>
    <col min="4609" max="4609" width="8.42578125" style="527" customWidth="1"/>
    <col min="4610" max="4610" width="7.5703125" style="527" customWidth="1"/>
    <col min="4611" max="4611" width="7.7109375" style="527" customWidth="1"/>
    <col min="4612" max="4612" width="9.140625" style="527"/>
    <col min="4613" max="4613" width="81.28515625" style="527" customWidth="1"/>
    <col min="4614" max="4614" width="6.85546875" style="527" customWidth="1"/>
    <col min="4615" max="4615" width="14.42578125" style="527" customWidth="1"/>
    <col min="4616" max="4616" width="17.5703125" style="527" customWidth="1"/>
    <col min="4617" max="4617" width="15.5703125" style="527" customWidth="1"/>
    <col min="4618" max="4618" width="12" style="527" customWidth="1"/>
    <col min="4619" max="4619" width="14.140625" style="527" customWidth="1"/>
    <col min="4620" max="4620" width="11.42578125" style="527" customWidth="1"/>
    <col min="4621" max="4621" width="12.5703125" style="527" customWidth="1"/>
    <col min="4622" max="4622" width="13" style="527" customWidth="1"/>
    <col min="4623" max="4623" width="12.7109375" style="527" customWidth="1"/>
    <col min="4624" max="4864" width="9.140625" style="527"/>
    <col min="4865" max="4865" width="8.42578125" style="527" customWidth="1"/>
    <col min="4866" max="4866" width="7.5703125" style="527" customWidth="1"/>
    <col min="4867" max="4867" width="7.7109375" style="527" customWidth="1"/>
    <col min="4868" max="4868" width="9.140625" style="527"/>
    <col min="4869" max="4869" width="81.28515625" style="527" customWidth="1"/>
    <col min="4870" max="4870" width="6.85546875" style="527" customWidth="1"/>
    <col min="4871" max="4871" width="14.42578125" style="527" customWidth="1"/>
    <col min="4872" max="4872" width="17.5703125" style="527" customWidth="1"/>
    <col min="4873" max="4873" width="15.5703125" style="527" customWidth="1"/>
    <col min="4874" max="4874" width="12" style="527" customWidth="1"/>
    <col min="4875" max="4875" width="14.140625" style="527" customWidth="1"/>
    <col min="4876" max="4876" width="11.42578125" style="527" customWidth="1"/>
    <col min="4877" max="4877" width="12.5703125" style="527" customWidth="1"/>
    <col min="4878" max="4878" width="13" style="527" customWidth="1"/>
    <col min="4879" max="4879" width="12.7109375" style="527" customWidth="1"/>
    <col min="4880" max="5120" width="9.140625" style="527"/>
    <col min="5121" max="5121" width="8.42578125" style="527" customWidth="1"/>
    <col min="5122" max="5122" width="7.5703125" style="527" customWidth="1"/>
    <col min="5123" max="5123" width="7.7109375" style="527" customWidth="1"/>
    <col min="5124" max="5124" width="9.140625" style="527"/>
    <col min="5125" max="5125" width="81.28515625" style="527" customWidth="1"/>
    <col min="5126" max="5126" width="6.85546875" style="527" customWidth="1"/>
    <col min="5127" max="5127" width="14.42578125" style="527" customWidth="1"/>
    <col min="5128" max="5128" width="17.5703125" style="527" customWidth="1"/>
    <col min="5129" max="5129" width="15.5703125" style="527" customWidth="1"/>
    <col min="5130" max="5130" width="12" style="527" customWidth="1"/>
    <col min="5131" max="5131" width="14.140625" style="527" customWidth="1"/>
    <col min="5132" max="5132" width="11.42578125" style="527" customWidth="1"/>
    <col min="5133" max="5133" width="12.5703125" style="527" customWidth="1"/>
    <col min="5134" max="5134" width="13" style="527" customWidth="1"/>
    <col min="5135" max="5135" width="12.7109375" style="527" customWidth="1"/>
    <col min="5136" max="5376" width="9.140625" style="527"/>
    <col min="5377" max="5377" width="8.42578125" style="527" customWidth="1"/>
    <col min="5378" max="5378" width="7.5703125" style="527" customWidth="1"/>
    <col min="5379" max="5379" width="7.7109375" style="527" customWidth="1"/>
    <col min="5380" max="5380" width="9.140625" style="527"/>
    <col min="5381" max="5381" width="81.28515625" style="527" customWidth="1"/>
    <col min="5382" max="5382" width="6.85546875" style="527" customWidth="1"/>
    <col min="5383" max="5383" width="14.42578125" style="527" customWidth="1"/>
    <col min="5384" max="5384" width="17.5703125" style="527" customWidth="1"/>
    <col min="5385" max="5385" width="15.5703125" style="527" customWidth="1"/>
    <col min="5386" max="5386" width="12" style="527" customWidth="1"/>
    <col min="5387" max="5387" width="14.140625" style="527" customWidth="1"/>
    <col min="5388" max="5388" width="11.42578125" style="527" customWidth="1"/>
    <col min="5389" max="5389" width="12.5703125" style="527" customWidth="1"/>
    <col min="5390" max="5390" width="13" style="527" customWidth="1"/>
    <col min="5391" max="5391" width="12.7109375" style="527" customWidth="1"/>
    <col min="5392" max="5632" width="9.140625" style="527"/>
    <col min="5633" max="5633" width="8.42578125" style="527" customWidth="1"/>
    <col min="5634" max="5634" width="7.5703125" style="527" customWidth="1"/>
    <col min="5635" max="5635" width="7.7109375" style="527" customWidth="1"/>
    <col min="5636" max="5636" width="9.140625" style="527"/>
    <col min="5637" max="5637" width="81.28515625" style="527" customWidth="1"/>
    <col min="5638" max="5638" width="6.85546875" style="527" customWidth="1"/>
    <col min="5639" max="5639" width="14.42578125" style="527" customWidth="1"/>
    <col min="5640" max="5640" width="17.5703125" style="527" customWidth="1"/>
    <col min="5641" max="5641" width="15.5703125" style="527" customWidth="1"/>
    <col min="5642" max="5642" width="12" style="527" customWidth="1"/>
    <col min="5643" max="5643" width="14.140625" style="527" customWidth="1"/>
    <col min="5644" max="5644" width="11.42578125" style="527" customWidth="1"/>
    <col min="5645" max="5645" width="12.5703125" style="527" customWidth="1"/>
    <col min="5646" max="5646" width="13" style="527" customWidth="1"/>
    <col min="5647" max="5647" width="12.7109375" style="527" customWidth="1"/>
    <col min="5648" max="5888" width="9.140625" style="527"/>
    <col min="5889" max="5889" width="8.42578125" style="527" customWidth="1"/>
    <col min="5890" max="5890" width="7.5703125" style="527" customWidth="1"/>
    <col min="5891" max="5891" width="7.7109375" style="527" customWidth="1"/>
    <col min="5892" max="5892" width="9.140625" style="527"/>
    <col min="5893" max="5893" width="81.28515625" style="527" customWidth="1"/>
    <col min="5894" max="5894" width="6.85546875" style="527" customWidth="1"/>
    <col min="5895" max="5895" width="14.42578125" style="527" customWidth="1"/>
    <col min="5896" max="5896" width="17.5703125" style="527" customWidth="1"/>
    <col min="5897" max="5897" width="15.5703125" style="527" customWidth="1"/>
    <col min="5898" max="5898" width="12" style="527" customWidth="1"/>
    <col min="5899" max="5899" width="14.140625" style="527" customWidth="1"/>
    <col min="5900" max="5900" width="11.42578125" style="527" customWidth="1"/>
    <col min="5901" max="5901" width="12.5703125" style="527" customWidth="1"/>
    <col min="5902" max="5902" width="13" style="527" customWidth="1"/>
    <col min="5903" max="5903" width="12.7109375" style="527" customWidth="1"/>
    <col min="5904" max="6144" width="9.140625" style="527"/>
    <col min="6145" max="6145" width="8.42578125" style="527" customWidth="1"/>
    <col min="6146" max="6146" width="7.5703125" style="527" customWidth="1"/>
    <col min="6147" max="6147" width="7.7109375" style="527" customWidth="1"/>
    <col min="6148" max="6148" width="9.140625" style="527"/>
    <col min="6149" max="6149" width="81.28515625" style="527" customWidth="1"/>
    <col min="6150" max="6150" width="6.85546875" style="527" customWidth="1"/>
    <col min="6151" max="6151" width="14.42578125" style="527" customWidth="1"/>
    <col min="6152" max="6152" width="17.5703125" style="527" customWidth="1"/>
    <col min="6153" max="6153" width="15.5703125" style="527" customWidth="1"/>
    <col min="6154" max="6154" width="12" style="527" customWidth="1"/>
    <col min="6155" max="6155" width="14.140625" style="527" customWidth="1"/>
    <col min="6156" max="6156" width="11.42578125" style="527" customWidth="1"/>
    <col min="6157" max="6157" width="12.5703125" style="527" customWidth="1"/>
    <col min="6158" max="6158" width="13" style="527" customWidth="1"/>
    <col min="6159" max="6159" width="12.7109375" style="527" customWidth="1"/>
    <col min="6160" max="6400" width="9.140625" style="527"/>
    <col min="6401" max="6401" width="8.42578125" style="527" customWidth="1"/>
    <col min="6402" max="6402" width="7.5703125" style="527" customWidth="1"/>
    <col min="6403" max="6403" width="7.7109375" style="527" customWidth="1"/>
    <col min="6404" max="6404" width="9.140625" style="527"/>
    <col min="6405" max="6405" width="81.28515625" style="527" customWidth="1"/>
    <col min="6406" max="6406" width="6.85546875" style="527" customWidth="1"/>
    <col min="6407" max="6407" width="14.42578125" style="527" customWidth="1"/>
    <col min="6408" max="6408" width="17.5703125" style="527" customWidth="1"/>
    <col min="6409" max="6409" width="15.5703125" style="527" customWidth="1"/>
    <col min="6410" max="6410" width="12" style="527" customWidth="1"/>
    <col min="6411" max="6411" width="14.140625" style="527" customWidth="1"/>
    <col min="6412" max="6412" width="11.42578125" style="527" customWidth="1"/>
    <col min="6413" max="6413" width="12.5703125" style="527" customWidth="1"/>
    <col min="6414" max="6414" width="13" style="527" customWidth="1"/>
    <col min="6415" max="6415" width="12.7109375" style="527" customWidth="1"/>
    <col min="6416" max="6656" width="9.140625" style="527"/>
    <col min="6657" max="6657" width="8.42578125" style="527" customWidth="1"/>
    <col min="6658" max="6658" width="7.5703125" style="527" customWidth="1"/>
    <col min="6659" max="6659" width="7.7109375" style="527" customWidth="1"/>
    <col min="6660" max="6660" width="9.140625" style="527"/>
    <col min="6661" max="6661" width="81.28515625" style="527" customWidth="1"/>
    <col min="6662" max="6662" width="6.85546875" style="527" customWidth="1"/>
    <col min="6663" max="6663" width="14.42578125" style="527" customWidth="1"/>
    <col min="6664" max="6664" width="17.5703125" style="527" customWidth="1"/>
    <col min="6665" max="6665" width="15.5703125" style="527" customWidth="1"/>
    <col min="6666" max="6666" width="12" style="527" customWidth="1"/>
    <col min="6667" max="6667" width="14.140625" style="527" customWidth="1"/>
    <col min="6668" max="6668" width="11.42578125" style="527" customWidth="1"/>
    <col min="6669" max="6669" width="12.5703125" style="527" customWidth="1"/>
    <col min="6670" max="6670" width="13" style="527" customWidth="1"/>
    <col min="6671" max="6671" width="12.7109375" style="527" customWidth="1"/>
    <col min="6672" max="6912" width="9.140625" style="527"/>
    <col min="6913" max="6913" width="8.42578125" style="527" customWidth="1"/>
    <col min="6914" max="6914" width="7.5703125" style="527" customWidth="1"/>
    <col min="6915" max="6915" width="7.7109375" style="527" customWidth="1"/>
    <col min="6916" max="6916" width="9.140625" style="527"/>
    <col min="6917" max="6917" width="81.28515625" style="527" customWidth="1"/>
    <col min="6918" max="6918" width="6.85546875" style="527" customWidth="1"/>
    <col min="6919" max="6919" width="14.42578125" style="527" customWidth="1"/>
    <col min="6920" max="6920" width="17.5703125" style="527" customWidth="1"/>
    <col min="6921" max="6921" width="15.5703125" style="527" customWidth="1"/>
    <col min="6922" max="6922" width="12" style="527" customWidth="1"/>
    <col min="6923" max="6923" width="14.140625" style="527" customWidth="1"/>
    <col min="6924" max="6924" width="11.42578125" style="527" customWidth="1"/>
    <col min="6925" max="6925" width="12.5703125" style="527" customWidth="1"/>
    <col min="6926" max="6926" width="13" style="527" customWidth="1"/>
    <col min="6927" max="6927" width="12.7109375" style="527" customWidth="1"/>
    <col min="6928" max="7168" width="9.140625" style="527"/>
    <col min="7169" max="7169" width="8.42578125" style="527" customWidth="1"/>
    <col min="7170" max="7170" width="7.5703125" style="527" customWidth="1"/>
    <col min="7171" max="7171" width="7.7109375" style="527" customWidth="1"/>
    <col min="7172" max="7172" width="9.140625" style="527"/>
    <col min="7173" max="7173" width="81.28515625" style="527" customWidth="1"/>
    <col min="7174" max="7174" width="6.85546875" style="527" customWidth="1"/>
    <col min="7175" max="7175" width="14.42578125" style="527" customWidth="1"/>
    <col min="7176" max="7176" width="17.5703125" style="527" customWidth="1"/>
    <col min="7177" max="7177" width="15.5703125" style="527" customWidth="1"/>
    <col min="7178" max="7178" width="12" style="527" customWidth="1"/>
    <col min="7179" max="7179" width="14.140625" style="527" customWidth="1"/>
    <col min="7180" max="7180" width="11.42578125" style="527" customWidth="1"/>
    <col min="7181" max="7181" width="12.5703125" style="527" customWidth="1"/>
    <col min="7182" max="7182" width="13" style="527" customWidth="1"/>
    <col min="7183" max="7183" width="12.7109375" style="527" customWidth="1"/>
    <col min="7184" max="7424" width="9.140625" style="527"/>
    <col min="7425" max="7425" width="8.42578125" style="527" customWidth="1"/>
    <col min="7426" max="7426" width="7.5703125" style="527" customWidth="1"/>
    <col min="7427" max="7427" width="7.7109375" style="527" customWidth="1"/>
    <col min="7428" max="7428" width="9.140625" style="527"/>
    <col min="7429" max="7429" width="81.28515625" style="527" customWidth="1"/>
    <col min="7430" max="7430" width="6.85546875" style="527" customWidth="1"/>
    <col min="7431" max="7431" width="14.42578125" style="527" customWidth="1"/>
    <col min="7432" max="7432" width="17.5703125" style="527" customWidth="1"/>
    <col min="7433" max="7433" width="15.5703125" style="527" customWidth="1"/>
    <col min="7434" max="7434" width="12" style="527" customWidth="1"/>
    <col min="7435" max="7435" width="14.140625" style="527" customWidth="1"/>
    <col min="7436" max="7436" width="11.42578125" style="527" customWidth="1"/>
    <col min="7437" max="7437" width="12.5703125" style="527" customWidth="1"/>
    <col min="7438" max="7438" width="13" style="527" customWidth="1"/>
    <col min="7439" max="7439" width="12.7109375" style="527" customWidth="1"/>
    <col min="7440" max="7680" width="9.140625" style="527"/>
    <col min="7681" max="7681" width="8.42578125" style="527" customWidth="1"/>
    <col min="7682" max="7682" width="7.5703125" style="527" customWidth="1"/>
    <col min="7683" max="7683" width="7.7109375" style="527" customWidth="1"/>
    <col min="7684" max="7684" width="9.140625" style="527"/>
    <col min="7685" max="7685" width="81.28515625" style="527" customWidth="1"/>
    <col min="7686" max="7686" width="6.85546875" style="527" customWidth="1"/>
    <col min="7687" max="7687" width="14.42578125" style="527" customWidth="1"/>
    <col min="7688" max="7688" width="17.5703125" style="527" customWidth="1"/>
    <col min="7689" max="7689" width="15.5703125" style="527" customWidth="1"/>
    <col min="7690" max="7690" width="12" style="527" customWidth="1"/>
    <col min="7691" max="7691" width="14.140625" style="527" customWidth="1"/>
    <col min="7692" max="7692" width="11.42578125" style="527" customWidth="1"/>
    <col min="7693" max="7693" width="12.5703125" style="527" customWidth="1"/>
    <col min="7694" max="7694" width="13" style="527" customWidth="1"/>
    <col min="7695" max="7695" width="12.7109375" style="527" customWidth="1"/>
    <col min="7696" max="7936" width="9.140625" style="527"/>
    <col min="7937" max="7937" width="8.42578125" style="527" customWidth="1"/>
    <col min="7938" max="7938" width="7.5703125" style="527" customWidth="1"/>
    <col min="7939" max="7939" width="7.7109375" style="527" customWidth="1"/>
    <col min="7940" max="7940" width="9.140625" style="527"/>
    <col min="7941" max="7941" width="81.28515625" style="527" customWidth="1"/>
    <col min="7942" max="7942" width="6.85546875" style="527" customWidth="1"/>
    <col min="7943" max="7943" width="14.42578125" style="527" customWidth="1"/>
    <col min="7944" max="7944" width="17.5703125" style="527" customWidth="1"/>
    <col min="7945" max="7945" width="15.5703125" style="527" customWidth="1"/>
    <col min="7946" max="7946" width="12" style="527" customWidth="1"/>
    <col min="7947" max="7947" width="14.140625" style="527" customWidth="1"/>
    <col min="7948" max="7948" width="11.42578125" style="527" customWidth="1"/>
    <col min="7949" max="7949" width="12.5703125" style="527" customWidth="1"/>
    <col min="7950" max="7950" width="13" style="527" customWidth="1"/>
    <col min="7951" max="7951" width="12.7109375" style="527" customWidth="1"/>
    <col min="7952" max="8192" width="9.140625" style="527"/>
    <col min="8193" max="8193" width="8.42578125" style="527" customWidth="1"/>
    <col min="8194" max="8194" width="7.5703125" style="527" customWidth="1"/>
    <col min="8195" max="8195" width="7.7109375" style="527" customWidth="1"/>
    <col min="8196" max="8196" width="9.140625" style="527"/>
    <col min="8197" max="8197" width="81.28515625" style="527" customWidth="1"/>
    <col min="8198" max="8198" width="6.85546875" style="527" customWidth="1"/>
    <col min="8199" max="8199" width="14.42578125" style="527" customWidth="1"/>
    <col min="8200" max="8200" width="17.5703125" style="527" customWidth="1"/>
    <col min="8201" max="8201" width="15.5703125" style="527" customWidth="1"/>
    <col min="8202" max="8202" width="12" style="527" customWidth="1"/>
    <col min="8203" max="8203" width="14.140625" style="527" customWidth="1"/>
    <col min="8204" max="8204" width="11.42578125" style="527" customWidth="1"/>
    <col min="8205" max="8205" width="12.5703125" style="527" customWidth="1"/>
    <col min="8206" max="8206" width="13" style="527" customWidth="1"/>
    <col min="8207" max="8207" width="12.7109375" style="527" customWidth="1"/>
    <col min="8208" max="8448" width="9.140625" style="527"/>
    <col min="8449" max="8449" width="8.42578125" style="527" customWidth="1"/>
    <col min="8450" max="8450" width="7.5703125" style="527" customWidth="1"/>
    <col min="8451" max="8451" width="7.7109375" style="527" customWidth="1"/>
    <col min="8452" max="8452" width="9.140625" style="527"/>
    <col min="8453" max="8453" width="81.28515625" style="527" customWidth="1"/>
    <col min="8454" max="8454" width="6.85546875" style="527" customWidth="1"/>
    <col min="8455" max="8455" width="14.42578125" style="527" customWidth="1"/>
    <col min="8456" max="8456" width="17.5703125" style="527" customWidth="1"/>
    <col min="8457" max="8457" width="15.5703125" style="527" customWidth="1"/>
    <col min="8458" max="8458" width="12" style="527" customWidth="1"/>
    <col min="8459" max="8459" width="14.140625" style="527" customWidth="1"/>
    <col min="8460" max="8460" width="11.42578125" style="527" customWidth="1"/>
    <col min="8461" max="8461" width="12.5703125" style="527" customWidth="1"/>
    <col min="8462" max="8462" width="13" style="527" customWidth="1"/>
    <col min="8463" max="8463" width="12.7109375" style="527" customWidth="1"/>
    <col min="8464" max="8704" width="9.140625" style="527"/>
    <col min="8705" max="8705" width="8.42578125" style="527" customWidth="1"/>
    <col min="8706" max="8706" width="7.5703125" style="527" customWidth="1"/>
    <col min="8707" max="8707" width="7.7109375" style="527" customWidth="1"/>
    <col min="8708" max="8708" width="9.140625" style="527"/>
    <col min="8709" max="8709" width="81.28515625" style="527" customWidth="1"/>
    <col min="8710" max="8710" width="6.85546875" style="527" customWidth="1"/>
    <col min="8711" max="8711" width="14.42578125" style="527" customWidth="1"/>
    <col min="8712" max="8712" width="17.5703125" style="527" customWidth="1"/>
    <col min="8713" max="8713" width="15.5703125" style="527" customWidth="1"/>
    <col min="8714" max="8714" width="12" style="527" customWidth="1"/>
    <col min="8715" max="8715" width="14.140625" style="527" customWidth="1"/>
    <col min="8716" max="8716" width="11.42578125" style="527" customWidth="1"/>
    <col min="8717" max="8717" width="12.5703125" style="527" customWidth="1"/>
    <col min="8718" max="8718" width="13" style="527" customWidth="1"/>
    <col min="8719" max="8719" width="12.7109375" style="527" customWidth="1"/>
    <col min="8720" max="8960" width="9.140625" style="527"/>
    <col min="8961" max="8961" width="8.42578125" style="527" customWidth="1"/>
    <col min="8962" max="8962" width="7.5703125" style="527" customWidth="1"/>
    <col min="8963" max="8963" width="7.7109375" style="527" customWidth="1"/>
    <col min="8964" max="8964" width="9.140625" style="527"/>
    <col min="8965" max="8965" width="81.28515625" style="527" customWidth="1"/>
    <col min="8966" max="8966" width="6.85546875" style="527" customWidth="1"/>
    <col min="8967" max="8967" width="14.42578125" style="527" customWidth="1"/>
    <col min="8968" max="8968" width="17.5703125" style="527" customWidth="1"/>
    <col min="8969" max="8969" width="15.5703125" style="527" customWidth="1"/>
    <col min="8970" max="8970" width="12" style="527" customWidth="1"/>
    <col min="8971" max="8971" width="14.140625" style="527" customWidth="1"/>
    <col min="8972" max="8972" width="11.42578125" style="527" customWidth="1"/>
    <col min="8973" max="8973" width="12.5703125" style="527" customWidth="1"/>
    <col min="8974" max="8974" width="13" style="527" customWidth="1"/>
    <col min="8975" max="8975" width="12.7109375" style="527" customWidth="1"/>
    <col min="8976" max="9216" width="9.140625" style="527"/>
    <col min="9217" max="9217" width="8.42578125" style="527" customWidth="1"/>
    <col min="9218" max="9218" width="7.5703125" style="527" customWidth="1"/>
    <col min="9219" max="9219" width="7.7109375" style="527" customWidth="1"/>
    <col min="9220" max="9220" width="9.140625" style="527"/>
    <col min="9221" max="9221" width="81.28515625" style="527" customWidth="1"/>
    <col min="9222" max="9222" width="6.85546875" style="527" customWidth="1"/>
    <col min="9223" max="9223" width="14.42578125" style="527" customWidth="1"/>
    <col min="9224" max="9224" width="17.5703125" style="527" customWidth="1"/>
    <col min="9225" max="9225" width="15.5703125" style="527" customWidth="1"/>
    <col min="9226" max="9226" width="12" style="527" customWidth="1"/>
    <col min="9227" max="9227" width="14.140625" style="527" customWidth="1"/>
    <col min="9228" max="9228" width="11.42578125" style="527" customWidth="1"/>
    <col min="9229" max="9229" width="12.5703125" style="527" customWidth="1"/>
    <col min="9230" max="9230" width="13" style="527" customWidth="1"/>
    <col min="9231" max="9231" width="12.7109375" style="527" customWidth="1"/>
    <col min="9232" max="9472" width="9.140625" style="527"/>
    <col min="9473" max="9473" width="8.42578125" style="527" customWidth="1"/>
    <col min="9474" max="9474" width="7.5703125" style="527" customWidth="1"/>
    <col min="9475" max="9475" width="7.7109375" style="527" customWidth="1"/>
    <col min="9476" max="9476" width="9.140625" style="527"/>
    <col min="9477" max="9477" width="81.28515625" style="527" customWidth="1"/>
    <col min="9478" max="9478" width="6.85546875" style="527" customWidth="1"/>
    <col min="9479" max="9479" width="14.42578125" style="527" customWidth="1"/>
    <col min="9480" max="9480" width="17.5703125" style="527" customWidth="1"/>
    <col min="9481" max="9481" width="15.5703125" style="527" customWidth="1"/>
    <col min="9482" max="9482" width="12" style="527" customWidth="1"/>
    <col min="9483" max="9483" width="14.140625" style="527" customWidth="1"/>
    <col min="9484" max="9484" width="11.42578125" style="527" customWidth="1"/>
    <col min="9485" max="9485" width="12.5703125" style="527" customWidth="1"/>
    <col min="9486" max="9486" width="13" style="527" customWidth="1"/>
    <col min="9487" max="9487" width="12.7109375" style="527" customWidth="1"/>
    <col min="9488" max="9728" width="9.140625" style="527"/>
    <col min="9729" max="9729" width="8.42578125" style="527" customWidth="1"/>
    <col min="9730" max="9730" width="7.5703125" style="527" customWidth="1"/>
    <col min="9731" max="9731" width="7.7109375" style="527" customWidth="1"/>
    <col min="9732" max="9732" width="9.140625" style="527"/>
    <col min="9733" max="9733" width="81.28515625" style="527" customWidth="1"/>
    <col min="9734" max="9734" width="6.85546875" style="527" customWidth="1"/>
    <col min="9735" max="9735" width="14.42578125" style="527" customWidth="1"/>
    <col min="9736" max="9736" width="17.5703125" style="527" customWidth="1"/>
    <col min="9737" max="9737" width="15.5703125" style="527" customWidth="1"/>
    <col min="9738" max="9738" width="12" style="527" customWidth="1"/>
    <col min="9739" max="9739" width="14.140625" style="527" customWidth="1"/>
    <col min="9740" max="9740" width="11.42578125" style="527" customWidth="1"/>
    <col min="9741" max="9741" width="12.5703125" style="527" customWidth="1"/>
    <col min="9742" max="9742" width="13" style="527" customWidth="1"/>
    <col min="9743" max="9743" width="12.7109375" style="527" customWidth="1"/>
    <col min="9744" max="9984" width="9.140625" style="527"/>
    <col min="9985" max="9985" width="8.42578125" style="527" customWidth="1"/>
    <col min="9986" max="9986" width="7.5703125" style="527" customWidth="1"/>
    <col min="9987" max="9987" width="7.7109375" style="527" customWidth="1"/>
    <col min="9988" max="9988" width="9.140625" style="527"/>
    <col min="9989" max="9989" width="81.28515625" style="527" customWidth="1"/>
    <col min="9990" max="9990" width="6.85546875" style="527" customWidth="1"/>
    <col min="9991" max="9991" width="14.42578125" style="527" customWidth="1"/>
    <col min="9992" max="9992" width="17.5703125" style="527" customWidth="1"/>
    <col min="9993" max="9993" width="15.5703125" style="527" customWidth="1"/>
    <col min="9994" max="9994" width="12" style="527" customWidth="1"/>
    <col min="9995" max="9995" width="14.140625" style="527" customWidth="1"/>
    <col min="9996" max="9996" width="11.42578125" style="527" customWidth="1"/>
    <col min="9997" max="9997" width="12.5703125" style="527" customWidth="1"/>
    <col min="9998" max="9998" width="13" style="527" customWidth="1"/>
    <col min="9999" max="9999" width="12.7109375" style="527" customWidth="1"/>
    <col min="10000" max="10240" width="9.140625" style="527"/>
    <col min="10241" max="10241" width="8.42578125" style="527" customWidth="1"/>
    <col min="10242" max="10242" width="7.5703125" style="527" customWidth="1"/>
    <col min="10243" max="10243" width="7.7109375" style="527" customWidth="1"/>
    <col min="10244" max="10244" width="9.140625" style="527"/>
    <col min="10245" max="10245" width="81.28515625" style="527" customWidth="1"/>
    <col min="10246" max="10246" width="6.85546875" style="527" customWidth="1"/>
    <col min="10247" max="10247" width="14.42578125" style="527" customWidth="1"/>
    <col min="10248" max="10248" width="17.5703125" style="527" customWidth="1"/>
    <col min="10249" max="10249" width="15.5703125" style="527" customWidth="1"/>
    <col min="10250" max="10250" width="12" style="527" customWidth="1"/>
    <col min="10251" max="10251" width="14.140625" style="527" customWidth="1"/>
    <col min="10252" max="10252" width="11.42578125" style="527" customWidth="1"/>
    <col min="10253" max="10253" width="12.5703125" style="527" customWidth="1"/>
    <col min="10254" max="10254" width="13" style="527" customWidth="1"/>
    <col min="10255" max="10255" width="12.7109375" style="527" customWidth="1"/>
    <col min="10256" max="10496" width="9.140625" style="527"/>
    <col min="10497" max="10497" width="8.42578125" style="527" customWidth="1"/>
    <col min="10498" max="10498" width="7.5703125" style="527" customWidth="1"/>
    <col min="10499" max="10499" width="7.7109375" style="527" customWidth="1"/>
    <col min="10500" max="10500" width="9.140625" style="527"/>
    <col min="10501" max="10501" width="81.28515625" style="527" customWidth="1"/>
    <col min="10502" max="10502" width="6.85546875" style="527" customWidth="1"/>
    <col min="10503" max="10503" width="14.42578125" style="527" customWidth="1"/>
    <col min="10504" max="10504" width="17.5703125" style="527" customWidth="1"/>
    <col min="10505" max="10505" width="15.5703125" style="527" customWidth="1"/>
    <col min="10506" max="10506" width="12" style="527" customWidth="1"/>
    <col min="10507" max="10507" width="14.140625" style="527" customWidth="1"/>
    <col min="10508" max="10508" width="11.42578125" style="527" customWidth="1"/>
    <col min="10509" max="10509" width="12.5703125" style="527" customWidth="1"/>
    <col min="10510" max="10510" width="13" style="527" customWidth="1"/>
    <col min="10511" max="10511" width="12.7109375" style="527" customWidth="1"/>
    <col min="10512" max="10752" width="9.140625" style="527"/>
    <col min="10753" max="10753" width="8.42578125" style="527" customWidth="1"/>
    <col min="10754" max="10754" width="7.5703125" style="527" customWidth="1"/>
    <col min="10755" max="10755" width="7.7109375" style="527" customWidth="1"/>
    <col min="10756" max="10756" width="9.140625" style="527"/>
    <col min="10757" max="10757" width="81.28515625" style="527" customWidth="1"/>
    <col min="10758" max="10758" width="6.85546875" style="527" customWidth="1"/>
    <col min="10759" max="10759" width="14.42578125" style="527" customWidth="1"/>
    <col min="10760" max="10760" width="17.5703125" style="527" customWidth="1"/>
    <col min="10761" max="10761" width="15.5703125" style="527" customWidth="1"/>
    <col min="10762" max="10762" width="12" style="527" customWidth="1"/>
    <col min="10763" max="10763" width="14.140625" style="527" customWidth="1"/>
    <col min="10764" max="10764" width="11.42578125" style="527" customWidth="1"/>
    <col min="10765" max="10765" width="12.5703125" style="527" customWidth="1"/>
    <col min="10766" max="10766" width="13" style="527" customWidth="1"/>
    <col min="10767" max="10767" width="12.7109375" style="527" customWidth="1"/>
    <col min="10768" max="11008" width="9.140625" style="527"/>
    <col min="11009" max="11009" width="8.42578125" style="527" customWidth="1"/>
    <col min="11010" max="11010" width="7.5703125" style="527" customWidth="1"/>
    <col min="11011" max="11011" width="7.7109375" style="527" customWidth="1"/>
    <col min="11012" max="11012" width="9.140625" style="527"/>
    <col min="11013" max="11013" width="81.28515625" style="527" customWidth="1"/>
    <col min="11014" max="11014" width="6.85546875" style="527" customWidth="1"/>
    <col min="11015" max="11015" width="14.42578125" style="527" customWidth="1"/>
    <col min="11016" max="11016" width="17.5703125" style="527" customWidth="1"/>
    <col min="11017" max="11017" width="15.5703125" style="527" customWidth="1"/>
    <col min="11018" max="11018" width="12" style="527" customWidth="1"/>
    <col min="11019" max="11019" width="14.140625" style="527" customWidth="1"/>
    <col min="11020" max="11020" width="11.42578125" style="527" customWidth="1"/>
    <col min="11021" max="11021" width="12.5703125" style="527" customWidth="1"/>
    <col min="11022" max="11022" width="13" style="527" customWidth="1"/>
    <col min="11023" max="11023" width="12.7109375" style="527" customWidth="1"/>
    <col min="11024" max="11264" width="9.140625" style="527"/>
    <col min="11265" max="11265" width="8.42578125" style="527" customWidth="1"/>
    <col min="11266" max="11266" width="7.5703125" style="527" customWidth="1"/>
    <col min="11267" max="11267" width="7.7109375" style="527" customWidth="1"/>
    <col min="11268" max="11268" width="9.140625" style="527"/>
    <col min="11269" max="11269" width="81.28515625" style="527" customWidth="1"/>
    <col min="11270" max="11270" width="6.85546875" style="527" customWidth="1"/>
    <col min="11271" max="11271" width="14.42578125" style="527" customWidth="1"/>
    <col min="11272" max="11272" width="17.5703125" style="527" customWidth="1"/>
    <col min="11273" max="11273" width="15.5703125" style="527" customWidth="1"/>
    <col min="11274" max="11274" width="12" style="527" customWidth="1"/>
    <col min="11275" max="11275" width="14.140625" style="527" customWidth="1"/>
    <col min="11276" max="11276" width="11.42578125" style="527" customWidth="1"/>
    <col min="11277" max="11277" width="12.5703125" style="527" customWidth="1"/>
    <col min="11278" max="11278" width="13" style="527" customWidth="1"/>
    <col min="11279" max="11279" width="12.7109375" style="527" customWidth="1"/>
    <col min="11280" max="11520" width="9.140625" style="527"/>
    <col min="11521" max="11521" width="8.42578125" style="527" customWidth="1"/>
    <col min="11522" max="11522" width="7.5703125" style="527" customWidth="1"/>
    <col min="11523" max="11523" width="7.7109375" style="527" customWidth="1"/>
    <col min="11524" max="11524" width="9.140625" style="527"/>
    <col min="11525" max="11525" width="81.28515625" style="527" customWidth="1"/>
    <col min="11526" max="11526" width="6.85546875" style="527" customWidth="1"/>
    <col min="11527" max="11527" width="14.42578125" style="527" customWidth="1"/>
    <col min="11528" max="11528" width="17.5703125" style="527" customWidth="1"/>
    <col min="11529" max="11529" width="15.5703125" style="527" customWidth="1"/>
    <col min="11530" max="11530" width="12" style="527" customWidth="1"/>
    <col min="11531" max="11531" width="14.140625" style="527" customWidth="1"/>
    <col min="11532" max="11532" width="11.42578125" style="527" customWidth="1"/>
    <col min="11533" max="11533" width="12.5703125" style="527" customWidth="1"/>
    <col min="11534" max="11534" width="13" style="527" customWidth="1"/>
    <col min="11535" max="11535" width="12.7109375" style="527" customWidth="1"/>
    <col min="11536" max="11776" width="9.140625" style="527"/>
    <col min="11777" max="11777" width="8.42578125" style="527" customWidth="1"/>
    <col min="11778" max="11778" width="7.5703125" style="527" customWidth="1"/>
    <col min="11779" max="11779" width="7.7109375" style="527" customWidth="1"/>
    <col min="11780" max="11780" width="9.140625" style="527"/>
    <col min="11781" max="11781" width="81.28515625" style="527" customWidth="1"/>
    <col min="11782" max="11782" width="6.85546875" style="527" customWidth="1"/>
    <col min="11783" max="11783" width="14.42578125" style="527" customWidth="1"/>
    <col min="11784" max="11784" width="17.5703125" style="527" customWidth="1"/>
    <col min="11785" max="11785" width="15.5703125" style="527" customWidth="1"/>
    <col min="11786" max="11786" width="12" style="527" customWidth="1"/>
    <col min="11787" max="11787" width="14.140625" style="527" customWidth="1"/>
    <col min="11788" max="11788" width="11.42578125" style="527" customWidth="1"/>
    <col min="11789" max="11789" width="12.5703125" style="527" customWidth="1"/>
    <col min="11790" max="11790" width="13" style="527" customWidth="1"/>
    <col min="11791" max="11791" width="12.7109375" style="527" customWidth="1"/>
    <col min="11792" max="12032" width="9.140625" style="527"/>
    <col min="12033" max="12033" width="8.42578125" style="527" customWidth="1"/>
    <col min="12034" max="12034" width="7.5703125" style="527" customWidth="1"/>
    <col min="12035" max="12035" width="7.7109375" style="527" customWidth="1"/>
    <col min="12036" max="12036" width="9.140625" style="527"/>
    <col min="12037" max="12037" width="81.28515625" style="527" customWidth="1"/>
    <col min="12038" max="12038" width="6.85546875" style="527" customWidth="1"/>
    <col min="12039" max="12039" width="14.42578125" style="527" customWidth="1"/>
    <col min="12040" max="12040" width="17.5703125" style="527" customWidth="1"/>
    <col min="12041" max="12041" width="15.5703125" style="527" customWidth="1"/>
    <col min="12042" max="12042" width="12" style="527" customWidth="1"/>
    <col min="12043" max="12043" width="14.140625" style="527" customWidth="1"/>
    <col min="12044" max="12044" width="11.42578125" style="527" customWidth="1"/>
    <col min="12045" max="12045" width="12.5703125" style="527" customWidth="1"/>
    <col min="12046" max="12046" width="13" style="527" customWidth="1"/>
    <col min="12047" max="12047" width="12.7109375" style="527" customWidth="1"/>
    <col min="12048" max="12288" width="9.140625" style="527"/>
    <col min="12289" max="12289" width="8.42578125" style="527" customWidth="1"/>
    <col min="12290" max="12290" width="7.5703125" style="527" customWidth="1"/>
    <col min="12291" max="12291" width="7.7109375" style="527" customWidth="1"/>
    <col min="12292" max="12292" width="9.140625" style="527"/>
    <col min="12293" max="12293" width="81.28515625" style="527" customWidth="1"/>
    <col min="12294" max="12294" width="6.85546875" style="527" customWidth="1"/>
    <col min="12295" max="12295" width="14.42578125" style="527" customWidth="1"/>
    <col min="12296" max="12296" width="17.5703125" style="527" customWidth="1"/>
    <col min="12297" max="12297" width="15.5703125" style="527" customWidth="1"/>
    <col min="12298" max="12298" width="12" style="527" customWidth="1"/>
    <col min="12299" max="12299" width="14.140625" style="527" customWidth="1"/>
    <col min="12300" max="12300" width="11.42578125" style="527" customWidth="1"/>
    <col min="12301" max="12301" width="12.5703125" style="527" customWidth="1"/>
    <col min="12302" max="12302" width="13" style="527" customWidth="1"/>
    <col min="12303" max="12303" width="12.7109375" style="527" customWidth="1"/>
    <col min="12304" max="12544" width="9.140625" style="527"/>
    <col min="12545" max="12545" width="8.42578125" style="527" customWidth="1"/>
    <col min="12546" max="12546" width="7.5703125" style="527" customWidth="1"/>
    <col min="12547" max="12547" width="7.7109375" style="527" customWidth="1"/>
    <col min="12548" max="12548" width="9.140625" style="527"/>
    <col min="12549" max="12549" width="81.28515625" style="527" customWidth="1"/>
    <col min="12550" max="12550" width="6.85546875" style="527" customWidth="1"/>
    <col min="12551" max="12551" width="14.42578125" style="527" customWidth="1"/>
    <col min="12552" max="12552" width="17.5703125" style="527" customWidth="1"/>
    <col min="12553" max="12553" width="15.5703125" style="527" customWidth="1"/>
    <col min="12554" max="12554" width="12" style="527" customWidth="1"/>
    <col min="12555" max="12555" width="14.140625" style="527" customWidth="1"/>
    <col min="12556" max="12556" width="11.42578125" style="527" customWidth="1"/>
    <col min="12557" max="12557" width="12.5703125" style="527" customWidth="1"/>
    <col min="12558" max="12558" width="13" style="527" customWidth="1"/>
    <col min="12559" max="12559" width="12.7109375" style="527" customWidth="1"/>
    <col min="12560" max="12800" width="9.140625" style="527"/>
    <col min="12801" max="12801" width="8.42578125" style="527" customWidth="1"/>
    <col min="12802" max="12802" width="7.5703125" style="527" customWidth="1"/>
    <col min="12803" max="12803" width="7.7109375" style="527" customWidth="1"/>
    <col min="12804" max="12804" width="9.140625" style="527"/>
    <col min="12805" max="12805" width="81.28515625" style="527" customWidth="1"/>
    <col min="12806" max="12806" width="6.85546875" style="527" customWidth="1"/>
    <col min="12807" max="12807" width="14.42578125" style="527" customWidth="1"/>
    <col min="12808" max="12808" width="17.5703125" style="527" customWidth="1"/>
    <col min="12809" max="12809" width="15.5703125" style="527" customWidth="1"/>
    <col min="12810" max="12810" width="12" style="527" customWidth="1"/>
    <col min="12811" max="12811" width="14.140625" style="527" customWidth="1"/>
    <col min="12812" max="12812" width="11.42578125" style="527" customWidth="1"/>
    <col min="12813" max="12813" width="12.5703125" style="527" customWidth="1"/>
    <col min="12814" max="12814" width="13" style="527" customWidth="1"/>
    <col min="12815" max="12815" width="12.7109375" style="527" customWidth="1"/>
    <col min="12816" max="13056" width="9.140625" style="527"/>
    <col min="13057" max="13057" width="8.42578125" style="527" customWidth="1"/>
    <col min="13058" max="13058" width="7.5703125" style="527" customWidth="1"/>
    <col min="13059" max="13059" width="7.7109375" style="527" customWidth="1"/>
    <col min="13060" max="13060" width="9.140625" style="527"/>
    <col min="13061" max="13061" width="81.28515625" style="527" customWidth="1"/>
    <col min="13062" max="13062" width="6.85546875" style="527" customWidth="1"/>
    <col min="13063" max="13063" width="14.42578125" style="527" customWidth="1"/>
    <col min="13064" max="13064" width="17.5703125" style="527" customWidth="1"/>
    <col min="13065" max="13065" width="15.5703125" style="527" customWidth="1"/>
    <col min="13066" max="13066" width="12" style="527" customWidth="1"/>
    <col min="13067" max="13067" width="14.140625" style="527" customWidth="1"/>
    <col min="13068" max="13068" width="11.42578125" style="527" customWidth="1"/>
    <col min="13069" max="13069" width="12.5703125" style="527" customWidth="1"/>
    <col min="13070" max="13070" width="13" style="527" customWidth="1"/>
    <col min="13071" max="13071" width="12.7109375" style="527" customWidth="1"/>
    <col min="13072" max="13312" width="9.140625" style="527"/>
    <col min="13313" max="13313" width="8.42578125" style="527" customWidth="1"/>
    <col min="13314" max="13314" width="7.5703125" style="527" customWidth="1"/>
    <col min="13315" max="13315" width="7.7109375" style="527" customWidth="1"/>
    <col min="13316" max="13316" width="9.140625" style="527"/>
    <col min="13317" max="13317" width="81.28515625" style="527" customWidth="1"/>
    <col min="13318" max="13318" width="6.85546875" style="527" customWidth="1"/>
    <col min="13319" max="13319" width="14.42578125" style="527" customWidth="1"/>
    <col min="13320" max="13320" width="17.5703125" style="527" customWidth="1"/>
    <col min="13321" max="13321" width="15.5703125" style="527" customWidth="1"/>
    <col min="13322" max="13322" width="12" style="527" customWidth="1"/>
    <col min="13323" max="13323" width="14.140625" style="527" customWidth="1"/>
    <col min="13324" max="13324" width="11.42578125" style="527" customWidth="1"/>
    <col min="13325" max="13325" width="12.5703125" style="527" customWidth="1"/>
    <col min="13326" max="13326" width="13" style="527" customWidth="1"/>
    <col min="13327" max="13327" width="12.7109375" style="527" customWidth="1"/>
    <col min="13328" max="13568" width="9.140625" style="527"/>
    <col min="13569" max="13569" width="8.42578125" style="527" customWidth="1"/>
    <col min="13570" max="13570" width="7.5703125" style="527" customWidth="1"/>
    <col min="13571" max="13571" width="7.7109375" style="527" customWidth="1"/>
    <col min="13572" max="13572" width="9.140625" style="527"/>
    <col min="13573" max="13573" width="81.28515625" style="527" customWidth="1"/>
    <col min="13574" max="13574" width="6.85546875" style="527" customWidth="1"/>
    <col min="13575" max="13575" width="14.42578125" style="527" customWidth="1"/>
    <col min="13576" max="13576" width="17.5703125" style="527" customWidth="1"/>
    <col min="13577" max="13577" width="15.5703125" style="527" customWidth="1"/>
    <col min="13578" max="13578" width="12" style="527" customWidth="1"/>
    <col min="13579" max="13579" width="14.140625" style="527" customWidth="1"/>
    <col min="13580" max="13580" width="11.42578125" style="527" customWidth="1"/>
    <col min="13581" max="13581" width="12.5703125" style="527" customWidth="1"/>
    <col min="13582" max="13582" width="13" style="527" customWidth="1"/>
    <col min="13583" max="13583" width="12.7109375" style="527" customWidth="1"/>
    <col min="13584" max="13824" width="9.140625" style="527"/>
    <col min="13825" max="13825" width="8.42578125" style="527" customWidth="1"/>
    <col min="13826" max="13826" width="7.5703125" style="527" customWidth="1"/>
    <col min="13827" max="13827" width="7.7109375" style="527" customWidth="1"/>
    <col min="13828" max="13828" width="9.140625" style="527"/>
    <col min="13829" max="13829" width="81.28515625" style="527" customWidth="1"/>
    <col min="13830" max="13830" width="6.85546875" style="527" customWidth="1"/>
    <col min="13831" max="13831" width="14.42578125" style="527" customWidth="1"/>
    <col min="13832" max="13832" width="17.5703125" style="527" customWidth="1"/>
    <col min="13833" max="13833" width="15.5703125" style="527" customWidth="1"/>
    <col min="13834" max="13834" width="12" style="527" customWidth="1"/>
    <col min="13835" max="13835" width="14.140625" style="527" customWidth="1"/>
    <col min="13836" max="13836" width="11.42578125" style="527" customWidth="1"/>
    <col min="13837" max="13837" width="12.5703125" style="527" customWidth="1"/>
    <col min="13838" max="13838" width="13" style="527" customWidth="1"/>
    <col min="13839" max="13839" width="12.7109375" style="527" customWidth="1"/>
    <col min="13840" max="14080" width="9.140625" style="527"/>
    <col min="14081" max="14081" width="8.42578125" style="527" customWidth="1"/>
    <col min="14082" max="14082" width="7.5703125" style="527" customWidth="1"/>
    <col min="14083" max="14083" width="7.7109375" style="527" customWidth="1"/>
    <col min="14084" max="14084" width="9.140625" style="527"/>
    <col min="14085" max="14085" width="81.28515625" style="527" customWidth="1"/>
    <col min="14086" max="14086" width="6.85546875" style="527" customWidth="1"/>
    <col min="14087" max="14087" width="14.42578125" style="527" customWidth="1"/>
    <col min="14088" max="14088" width="17.5703125" style="527" customWidth="1"/>
    <col min="14089" max="14089" width="15.5703125" style="527" customWidth="1"/>
    <col min="14090" max="14090" width="12" style="527" customWidth="1"/>
    <col min="14091" max="14091" width="14.140625" style="527" customWidth="1"/>
    <col min="14092" max="14092" width="11.42578125" style="527" customWidth="1"/>
    <col min="14093" max="14093" width="12.5703125" style="527" customWidth="1"/>
    <col min="14094" max="14094" width="13" style="527" customWidth="1"/>
    <col min="14095" max="14095" width="12.7109375" style="527" customWidth="1"/>
    <col min="14096" max="14336" width="9.140625" style="527"/>
    <col min="14337" max="14337" width="8.42578125" style="527" customWidth="1"/>
    <col min="14338" max="14338" width="7.5703125" style="527" customWidth="1"/>
    <col min="14339" max="14339" width="7.7109375" style="527" customWidth="1"/>
    <col min="14340" max="14340" width="9.140625" style="527"/>
    <col min="14341" max="14341" width="81.28515625" style="527" customWidth="1"/>
    <col min="14342" max="14342" width="6.85546875" style="527" customWidth="1"/>
    <col min="14343" max="14343" width="14.42578125" style="527" customWidth="1"/>
    <col min="14344" max="14344" width="17.5703125" style="527" customWidth="1"/>
    <col min="14345" max="14345" width="15.5703125" style="527" customWidth="1"/>
    <col min="14346" max="14346" width="12" style="527" customWidth="1"/>
    <col min="14347" max="14347" width="14.140625" style="527" customWidth="1"/>
    <col min="14348" max="14348" width="11.42578125" style="527" customWidth="1"/>
    <col min="14349" max="14349" width="12.5703125" style="527" customWidth="1"/>
    <col min="14350" max="14350" width="13" style="527" customWidth="1"/>
    <col min="14351" max="14351" width="12.7109375" style="527" customWidth="1"/>
    <col min="14352" max="14592" width="9.140625" style="527"/>
    <col min="14593" max="14593" width="8.42578125" style="527" customWidth="1"/>
    <col min="14594" max="14594" width="7.5703125" style="527" customWidth="1"/>
    <col min="14595" max="14595" width="7.7109375" style="527" customWidth="1"/>
    <col min="14596" max="14596" width="9.140625" style="527"/>
    <col min="14597" max="14597" width="81.28515625" style="527" customWidth="1"/>
    <col min="14598" max="14598" width="6.85546875" style="527" customWidth="1"/>
    <col min="14599" max="14599" width="14.42578125" style="527" customWidth="1"/>
    <col min="14600" max="14600" width="17.5703125" style="527" customWidth="1"/>
    <col min="14601" max="14601" width="15.5703125" style="527" customWidth="1"/>
    <col min="14602" max="14602" width="12" style="527" customWidth="1"/>
    <col min="14603" max="14603" width="14.140625" style="527" customWidth="1"/>
    <col min="14604" max="14604" width="11.42578125" style="527" customWidth="1"/>
    <col min="14605" max="14605" width="12.5703125" style="527" customWidth="1"/>
    <col min="14606" max="14606" width="13" style="527" customWidth="1"/>
    <col min="14607" max="14607" width="12.7109375" style="527" customWidth="1"/>
    <col min="14608" max="14848" width="9.140625" style="527"/>
    <col min="14849" max="14849" width="8.42578125" style="527" customWidth="1"/>
    <col min="14850" max="14850" width="7.5703125" style="527" customWidth="1"/>
    <col min="14851" max="14851" width="7.7109375" style="527" customWidth="1"/>
    <col min="14852" max="14852" width="9.140625" style="527"/>
    <col min="14853" max="14853" width="81.28515625" style="527" customWidth="1"/>
    <col min="14854" max="14854" width="6.85546875" style="527" customWidth="1"/>
    <col min="14855" max="14855" width="14.42578125" style="527" customWidth="1"/>
    <col min="14856" max="14856" width="17.5703125" style="527" customWidth="1"/>
    <col min="14857" max="14857" width="15.5703125" style="527" customWidth="1"/>
    <col min="14858" max="14858" width="12" style="527" customWidth="1"/>
    <col min="14859" max="14859" width="14.140625" style="527" customWidth="1"/>
    <col min="14860" max="14860" width="11.42578125" style="527" customWidth="1"/>
    <col min="14861" max="14861" width="12.5703125" style="527" customWidth="1"/>
    <col min="14862" max="14862" width="13" style="527" customWidth="1"/>
    <col min="14863" max="14863" width="12.7109375" style="527" customWidth="1"/>
    <col min="14864" max="15104" width="9.140625" style="527"/>
    <col min="15105" max="15105" width="8.42578125" style="527" customWidth="1"/>
    <col min="15106" max="15106" width="7.5703125" style="527" customWidth="1"/>
    <col min="15107" max="15107" width="7.7109375" style="527" customWidth="1"/>
    <col min="15108" max="15108" width="9.140625" style="527"/>
    <col min="15109" max="15109" width="81.28515625" style="527" customWidth="1"/>
    <col min="15110" max="15110" width="6.85546875" style="527" customWidth="1"/>
    <col min="15111" max="15111" width="14.42578125" style="527" customWidth="1"/>
    <col min="15112" max="15112" width="17.5703125" style="527" customWidth="1"/>
    <col min="15113" max="15113" width="15.5703125" style="527" customWidth="1"/>
    <col min="15114" max="15114" width="12" style="527" customWidth="1"/>
    <col min="15115" max="15115" width="14.140625" style="527" customWidth="1"/>
    <col min="15116" max="15116" width="11.42578125" style="527" customWidth="1"/>
    <col min="15117" max="15117" width="12.5703125" style="527" customWidth="1"/>
    <col min="15118" max="15118" width="13" style="527" customWidth="1"/>
    <col min="15119" max="15119" width="12.7109375" style="527" customWidth="1"/>
    <col min="15120" max="15360" width="9.140625" style="527"/>
    <col min="15361" max="15361" width="8.42578125" style="527" customWidth="1"/>
    <col min="15362" max="15362" width="7.5703125" style="527" customWidth="1"/>
    <col min="15363" max="15363" width="7.7109375" style="527" customWidth="1"/>
    <col min="15364" max="15364" width="9.140625" style="527"/>
    <col min="15365" max="15365" width="81.28515625" style="527" customWidth="1"/>
    <col min="15366" max="15366" width="6.85546875" style="527" customWidth="1"/>
    <col min="15367" max="15367" width="14.42578125" style="527" customWidth="1"/>
    <col min="15368" max="15368" width="17.5703125" style="527" customWidth="1"/>
    <col min="15369" max="15369" width="15.5703125" style="527" customWidth="1"/>
    <col min="15370" max="15370" width="12" style="527" customWidth="1"/>
    <col min="15371" max="15371" width="14.140625" style="527" customWidth="1"/>
    <col min="15372" max="15372" width="11.42578125" style="527" customWidth="1"/>
    <col min="15373" max="15373" width="12.5703125" style="527" customWidth="1"/>
    <col min="15374" max="15374" width="13" style="527" customWidth="1"/>
    <col min="15375" max="15375" width="12.7109375" style="527" customWidth="1"/>
    <col min="15376" max="15616" width="9.140625" style="527"/>
    <col min="15617" max="15617" width="8.42578125" style="527" customWidth="1"/>
    <col min="15618" max="15618" width="7.5703125" style="527" customWidth="1"/>
    <col min="15619" max="15619" width="7.7109375" style="527" customWidth="1"/>
    <col min="15620" max="15620" width="9.140625" style="527"/>
    <col min="15621" max="15621" width="81.28515625" style="527" customWidth="1"/>
    <col min="15622" max="15622" width="6.85546875" style="527" customWidth="1"/>
    <col min="15623" max="15623" width="14.42578125" style="527" customWidth="1"/>
    <col min="15624" max="15624" width="17.5703125" style="527" customWidth="1"/>
    <col min="15625" max="15625" width="15.5703125" style="527" customWidth="1"/>
    <col min="15626" max="15626" width="12" style="527" customWidth="1"/>
    <col min="15627" max="15627" width="14.140625" style="527" customWidth="1"/>
    <col min="15628" max="15628" width="11.42578125" style="527" customWidth="1"/>
    <col min="15629" max="15629" width="12.5703125" style="527" customWidth="1"/>
    <col min="15630" max="15630" width="13" style="527" customWidth="1"/>
    <col min="15631" max="15631" width="12.7109375" style="527" customWidth="1"/>
    <col min="15632" max="15872" width="9.140625" style="527"/>
    <col min="15873" max="15873" width="8.42578125" style="527" customWidth="1"/>
    <col min="15874" max="15874" width="7.5703125" style="527" customWidth="1"/>
    <col min="15875" max="15875" width="7.7109375" style="527" customWidth="1"/>
    <col min="15876" max="15876" width="9.140625" style="527"/>
    <col min="15877" max="15877" width="81.28515625" style="527" customWidth="1"/>
    <col min="15878" max="15878" width="6.85546875" style="527" customWidth="1"/>
    <col min="15879" max="15879" width="14.42578125" style="527" customWidth="1"/>
    <col min="15880" max="15880" width="17.5703125" style="527" customWidth="1"/>
    <col min="15881" max="15881" width="15.5703125" style="527" customWidth="1"/>
    <col min="15882" max="15882" width="12" style="527" customWidth="1"/>
    <col min="15883" max="15883" width="14.140625" style="527" customWidth="1"/>
    <col min="15884" max="15884" width="11.42578125" style="527" customWidth="1"/>
    <col min="15885" max="15885" width="12.5703125" style="527" customWidth="1"/>
    <col min="15886" max="15886" width="13" style="527" customWidth="1"/>
    <col min="15887" max="15887" width="12.7109375" style="527" customWidth="1"/>
    <col min="15888" max="16128" width="9.140625" style="527"/>
    <col min="16129" max="16129" width="8.42578125" style="527" customWidth="1"/>
    <col min="16130" max="16130" width="7.5703125" style="527" customWidth="1"/>
    <col min="16131" max="16131" width="7.7109375" style="527" customWidth="1"/>
    <col min="16132" max="16132" width="9.140625" style="527"/>
    <col min="16133" max="16133" width="81.28515625" style="527" customWidth="1"/>
    <col min="16134" max="16134" width="6.85546875" style="527" customWidth="1"/>
    <col min="16135" max="16135" width="14.42578125" style="527" customWidth="1"/>
    <col min="16136" max="16136" width="17.5703125" style="527" customWidth="1"/>
    <col min="16137" max="16137" width="15.5703125" style="527" customWidth="1"/>
    <col min="16138" max="16138" width="12" style="527" customWidth="1"/>
    <col min="16139" max="16139" width="14.140625" style="527" customWidth="1"/>
    <col min="16140" max="16140" width="11.42578125" style="527" customWidth="1"/>
    <col min="16141" max="16141" width="12.5703125" style="527" customWidth="1"/>
    <col min="16142" max="16142" width="13" style="527" customWidth="1"/>
    <col min="16143" max="16143" width="12.7109375" style="527" customWidth="1"/>
    <col min="16144" max="16384" width="9.140625" style="527"/>
  </cols>
  <sheetData>
    <row r="1" spans="1:14" ht="21" x14ac:dyDescent="0.35">
      <c r="A1" s="530" t="s">
        <v>3323</v>
      </c>
    </row>
    <row r="2" spans="1:14" x14ac:dyDescent="0.2">
      <c r="I2" s="527" t="s">
        <v>3045</v>
      </c>
      <c r="J2" s="527" t="s">
        <v>3045</v>
      </c>
    </row>
    <row r="3" spans="1:14" x14ac:dyDescent="0.2">
      <c r="A3" s="487" t="s">
        <v>3136</v>
      </c>
      <c r="B3" s="487" t="s">
        <v>3137</v>
      </c>
      <c r="C3" s="487" t="s">
        <v>3138</v>
      </c>
      <c r="D3" s="487" t="s">
        <v>3139</v>
      </c>
      <c r="E3" s="487" t="s">
        <v>2684</v>
      </c>
      <c r="F3" s="487" t="s">
        <v>112</v>
      </c>
      <c r="G3" s="487" t="s">
        <v>3140</v>
      </c>
      <c r="H3" s="487" t="s">
        <v>3141</v>
      </c>
      <c r="I3" s="487" t="s">
        <v>28</v>
      </c>
      <c r="J3" s="487" t="s">
        <v>3142</v>
      </c>
      <c r="K3" s="487" t="s">
        <v>28</v>
      </c>
      <c r="L3" s="487" t="s">
        <v>3143</v>
      </c>
      <c r="M3" s="487" t="s">
        <v>28</v>
      </c>
      <c r="N3" s="487" t="s">
        <v>3144</v>
      </c>
    </row>
    <row r="4" spans="1:14" x14ac:dyDescent="0.2">
      <c r="A4" s="527">
        <v>1</v>
      </c>
      <c r="E4" s="527" t="s">
        <v>3145</v>
      </c>
    </row>
    <row r="5" spans="1:14" x14ac:dyDescent="0.2">
      <c r="A5" s="527" t="s">
        <v>3146</v>
      </c>
      <c r="B5" s="531">
        <v>42675</v>
      </c>
      <c r="C5" s="531">
        <v>42680</v>
      </c>
      <c r="D5" s="527" t="s">
        <v>3147</v>
      </c>
      <c r="E5" s="527" t="s">
        <v>3148</v>
      </c>
      <c r="F5" s="527" t="s">
        <v>120</v>
      </c>
      <c r="G5" s="527">
        <v>1</v>
      </c>
      <c r="I5" s="527">
        <f t="shared" ref="I5:I52" si="0">SUM(G5*H5)</f>
        <v>0</v>
      </c>
      <c r="K5" s="527">
        <f t="shared" ref="K5:K52" si="1">SUM(G5*J5)</f>
        <v>0</v>
      </c>
      <c r="L5" s="527">
        <v>1220</v>
      </c>
      <c r="M5" s="527">
        <v>1220</v>
      </c>
      <c r="N5" s="527">
        <v>0</v>
      </c>
    </row>
    <row r="6" spans="1:14" x14ac:dyDescent="0.2">
      <c r="A6" s="527" t="s">
        <v>3149</v>
      </c>
      <c r="B6" s="531">
        <v>42676</v>
      </c>
      <c r="C6" s="531">
        <v>42680</v>
      </c>
      <c r="D6" s="527" t="s">
        <v>3147</v>
      </c>
      <c r="E6" s="527" t="s">
        <v>3150</v>
      </c>
      <c r="F6" s="527" t="s">
        <v>120</v>
      </c>
      <c r="G6" s="527">
        <v>1</v>
      </c>
      <c r="I6" s="527">
        <f t="shared" si="0"/>
        <v>0</v>
      </c>
      <c r="K6" s="527">
        <f t="shared" si="1"/>
        <v>0</v>
      </c>
      <c r="L6" s="527">
        <v>10</v>
      </c>
      <c r="M6" s="527">
        <v>10</v>
      </c>
      <c r="N6" s="527">
        <v>0</v>
      </c>
    </row>
    <row r="7" spans="1:14" x14ac:dyDescent="0.2">
      <c r="A7" s="527" t="s">
        <v>3151</v>
      </c>
      <c r="B7" s="531">
        <v>42676</v>
      </c>
      <c r="C7" s="531">
        <v>42680</v>
      </c>
      <c r="D7" s="527" t="s">
        <v>3147</v>
      </c>
      <c r="E7" s="527" t="s">
        <v>3152</v>
      </c>
      <c r="F7" s="527" t="s">
        <v>120</v>
      </c>
      <c r="G7" s="527">
        <v>1</v>
      </c>
      <c r="I7" s="527">
        <f t="shared" si="0"/>
        <v>0</v>
      </c>
      <c r="K7" s="527">
        <f t="shared" si="1"/>
        <v>0</v>
      </c>
      <c r="L7" s="527">
        <v>10</v>
      </c>
      <c r="M7" s="527">
        <v>10</v>
      </c>
      <c r="N7" s="527">
        <v>0</v>
      </c>
    </row>
    <row r="8" spans="1:14" x14ac:dyDescent="0.2">
      <c r="A8" s="527" t="s">
        <v>3153</v>
      </c>
      <c r="B8" s="531">
        <v>42676</v>
      </c>
      <c r="C8" s="531">
        <v>42680</v>
      </c>
      <c r="D8" s="527" t="s">
        <v>3147</v>
      </c>
      <c r="E8" s="527" t="s">
        <v>3154</v>
      </c>
      <c r="F8" s="527" t="s">
        <v>120</v>
      </c>
      <c r="G8" s="527">
        <v>1</v>
      </c>
      <c r="I8" s="527">
        <f t="shared" si="0"/>
        <v>0</v>
      </c>
      <c r="K8" s="527">
        <f t="shared" si="1"/>
        <v>0</v>
      </c>
      <c r="L8" s="527">
        <v>10</v>
      </c>
      <c r="M8" s="527">
        <v>10</v>
      </c>
      <c r="N8" s="527">
        <v>0</v>
      </c>
    </row>
    <row r="9" spans="1:14" x14ac:dyDescent="0.2">
      <c r="A9" s="527" t="s">
        <v>3155</v>
      </c>
      <c r="B9" s="531">
        <v>42530</v>
      </c>
      <c r="C9" s="531">
        <v>42622</v>
      </c>
      <c r="D9" s="527" t="s">
        <v>3147</v>
      </c>
      <c r="E9" s="527" t="s">
        <v>3156</v>
      </c>
      <c r="F9" s="527" t="s">
        <v>120</v>
      </c>
      <c r="G9" s="527">
        <v>2</v>
      </c>
      <c r="I9" s="527">
        <f t="shared" si="0"/>
        <v>0</v>
      </c>
      <c r="K9" s="527">
        <f t="shared" si="1"/>
        <v>0</v>
      </c>
      <c r="L9" s="527">
        <v>0</v>
      </c>
      <c r="M9" s="527">
        <v>0</v>
      </c>
      <c r="N9" s="527">
        <v>20</v>
      </c>
    </row>
    <row r="10" spans="1:14" x14ac:dyDescent="0.2">
      <c r="A10" s="527" t="s">
        <v>3157</v>
      </c>
      <c r="B10" s="531">
        <v>42496</v>
      </c>
      <c r="C10" s="531">
        <v>42622</v>
      </c>
      <c r="D10" s="527" t="s">
        <v>3147</v>
      </c>
      <c r="E10" s="527" t="s">
        <v>3158</v>
      </c>
      <c r="F10" s="527" t="s">
        <v>120</v>
      </c>
      <c r="G10" s="527">
        <v>12</v>
      </c>
      <c r="I10" s="527">
        <f t="shared" si="0"/>
        <v>0</v>
      </c>
      <c r="K10" s="527">
        <f t="shared" si="1"/>
        <v>0</v>
      </c>
      <c r="L10" s="527">
        <v>0</v>
      </c>
      <c r="M10" s="527">
        <v>0</v>
      </c>
      <c r="N10" s="527">
        <v>72</v>
      </c>
    </row>
    <row r="11" spans="1:14" x14ac:dyDescent="0.2">
      <c r="A11" s="527" t="s">
        <v>3159</v>
      </c>
      <c r="B11" s="531">
        <v>42496</v>
      </c>
      <c r="C11" s="531">
        <v>42622</v>
      </c>
      <c r="D11" s="527" t="s">
        <v>3147</v>
      </c>
      <c r="E11" s="527" t="s">
        <v>3160</v>
      </c>
      <c r="F11" s="527" t="s">
        <v>120</v>
      </c>
      <c r="G11" s="527">
        <v>10</v>
      </c>
      <c r="I11" s="527">
        <f t="shared" si="0"/>
        <v>0</v>
      </c>
      <c r="K11" s="527">
        <f t="shared" si="1"/>
        <v>0</v>
      </c>
      <c r="L11" s="527">
        <v>0</v>
      </c>
      <c r="M11" s="527">
        <v>0</v>
      </c>
      <c r="N11" s="527">
        <v>72</v>
      </c>
    </row>
    <row r="12" spans="1:14" x14ac:dyDescent="0.2">
      <c r="A12" s="527" t="s">
        <v>3161</v>
      </c>
      <c r="B12" s="531">
        <v>42528</v>
      </c>
      <c r="C12" s="531">
        <v>42530</v>
      </c>
      <c r="D12" s="527" t="s">
        <v>3147</v>
      </c>
      <c r="E12" s="527" t="s">
        <v>3162</v>
      </c>
      <c r="F12" s="527" t="s">
        <v>120</v>
      </c>
      <c r="G12" s="527">
        <v>0</v>
      </c>
      <c r="I12" s="527">
        <f t="shared" si="0"/>
        <v>0</v>
      </c>
      <c r="K12" s="527">
        <f t="shared" si="1"/>
        <v>0</v>
      </c>
      <c r="L12" s="527">
        <v>0</v>
      </c>
      <c r="M12" s="527">
        <v>0</v>
      </c>
      <c r="N12" s="527">
        <v>0</v>
      </c>
    </row>
    <row r="13" spans="1:14" x14ac:dyDescent="0.2">
      <c r="A13" s="527" t="s">
        <v>3163</v>
      </c>
      <c r="B13" s="531">
        <v>42438</v>
      </c>
      <c r="C13" s="531">
        <v>42530</v>
      </c>
      <c r="D13" s="527" t="s">
        <v>3147</v>
      </c>
      <c r="E13" s="527" t="s">
        <v>3164</v>
      </c>
      <c r="F13" s="527" t="s">
        <v>120</v>
      </c>
      <c r="G13" s="527">
        <v>1</v>
      </c>
      <c r="I13" s="527">
        <f t="shared" si="0"/>
        <v>0</v>
      </c>
      <c r="K13" s="527">
        <f t="shared" si="1"/>
        <v>0</v>
      </c>
      <c r="L13" s="527">
        <v>0</v>
      </c>
      <c r="M13" s="527">
        <v>0</v>
      </c>
      <c r="N13" s="527">
        <v>70</v>
      </c>
    </row>
    <row r="14" spans="1:14" x14ac:dyDescent="0.2">
      <c r="A14" s="527" t="s">
        <v>3165</v>
      </c>
      <c r="B14" s="531">
        <v>42438</v>
      </c>
      <c r="C14" s="531">
        <v>42530</v>
      </c>
      <c r="D14" s="527" t="s">
        <v>3147</v>
      </c>
      <c r="E14" s="527" t="s">
        <v>3166</v>
      </c>
      <c r="F14" s="527" t="s">
        <v>120</v>
      </c>
      <c r="G14" s="527">
        <v>4</v>
      </c>
      <c r="I14" s="527">
        <f t="shared" si="0"/>
        <v>0</v>
      </c>
      <c r="K14" s="527">
        <f t="shared" si="1"/>
        <v>0</v>
      </c>
      <c r="L14" s="527">
        <v>0</v>
      </c>
      <c r="M14" s="527">
        <v>0</v>
      </c>
      <c r="N14" s="527">
        <v>70</v>
      </c>
    </row>
    <row r="15" spans="1:14" x14ac:dyDescent="0.2">
      <c r="A15" s="527" t="s">
        <v>3167</v>
      </c>
      <c r="B15" s="531">
        <v>42466</v>
      </c>
      <c r="C15" s="531">
        <v>42530</v>
      </c>
      <c r="D15" s="527" t="s">
        <v>3147</v>
      </c>
      <c r="E15" s="527" t="s">
        <v>3168</v>
      </c>
      <c r="F15" s="527" t="s">
        <v>120</v>
      </c>
      <c r="G15" s="527">
        <v>8</v>
      </c>
      <c r="I15" s="527">
        <f t="shared" si="0"/>
        <v>0</v>
      </c>
      <c r="K15" s="527">
        <f t="shared" si="1"/>
        <v>0</v>
      </c>
      <c r="L15" s="527">
        <v>0</v>
      </c>
      <c r="M15" s="527">
        <v>0</v>
      </c>
      <c r="N15" s="527">
        <v>11</v>
      </c>
    </row>
    <row r="16" spans="1:14" x14ac:dyDescent="0.2">
      <c r="A16" s="527" t="s">
        <v>3169</v>
      </c>
      <c r="B16" s="531">
        <v>42466</v>
      </c>
      <c r="C16" s="531">
        <v>42530</v>
      </c>
      <c r="D16" s="527" t="s">
        <v>3147</v>
      </c>
      <c r="E16" s="527" t="s">
        <v>3170</v>
      </c>
      <c r="F16" s="527" t="s">
        <v>120</v>
      </c>
      <c r="G16" s="527">
        <v>2</v>
      </c>
      <c r="I16" s="527">
        <f t="shared" si="0"/>
        <v>0</v>
      </c>
      <c r="K16" s="527">
        <f t="shared" si="1"/>
        <v>0</v>
      </c>
      <c r="L16" s="527">
        <v>0</v>
      </c>
      <c r="M16" s="527">
        <v>0</v>
      </c>
      <c r="N16" s="527">
        <v>11</v>
      </c>
    </row>
    <row r="17" spans="1:14" x14ac:dyDescent="0.2">
      <c r="A17" s="527" t="s">
        <v>3171</v>
      </c>
      <c r="B17" s="531">
        <v>42591</v>
      </c>
      <c r="C17" s="531">
        <v>42616</v>
      </c>
      <c r="D17" s="527" t="s">
        <v>3147</v>
      </c>
      <c r="E17" s="527" t="s">
        <v>3172</v>
      </c>
      <c r="F17" s="527" t="s">
        <v>120</v>
      </c>
      <c r="G17" s="527">
        <v>1</v>
      </c>
      <c r="I17" s="527">
        <f t="shared" si="0"/>
        <v>0</v>
      </c>
      <c r="K17" s="527">
        <f t="shared" si="1"/>
        <v>0</v>
      </c>
      <c r="L17" s="527">
        <v>16.899999999999999</v>
      </c>
      <c r="M17" s="527">
        <v>16.899999999999999</v>
      </c>
      <c r="N17" s="527">
        <v>11</v>
      </c>
    </row>
    <row r="18" spans="1:14" x14ac:dyDescent="0.2">
      <c r="A18" s="527" t="s">
        <v>3173</v>
      </c>
      <c r="B18" s="531">
        <v>42583</v>
      </c>
      <c r="C18" s="531">
        <v>42622</v>
      </c>
      <c r="D18" s="527" t="s">
        <v>3147</v>
      </c>
      <c r="E18" s="527" t="s">
        <v>3174</v>
      </c>
      <c r="F18" s="527" t="s">
        <v>120</v>
      </c>
      <c r="G18" s="527">
        <v>1</v>
      </c>
      <c r="I18" s="527">
        <f t="shared" si="0"/>
        <v>0</v>
      </c>
      <c r="K18" s="527">
        <f t="shared" si="1"/>
        <v>0</v>
      </c>
      <c r="L18" s="527">
        <v>0</v>
      </c>
      <c r="M18" s="527">
        <v>0</v>
      </c>
      <c r="N18" s="527">
        <v>67</v>
      </c>
    </row>
    <row r="19" spans="1:14" x14ac:dyDescent="0.2">
      <c r="A19" s="527" t="s">
        <v>3175</v>
      </c>
      <c r="B19" s="531">
        <v>42528</v>
      </c>
      <c r="C19" s="531">
        <v>42530</v>
      </c>
      <c r="D19" s="527" t="s">
        <v>3147</v>
      </c>
      <c r="E19" s="527" t="s">
        <v>3162</v>
      </c>
      <c r="F19" s="527" t="s">
        <v>120</v>
      </c>
      <c r="G19" s="527">
        <v>0</v>
      </c>
      <c r="I19" s="527">
        <f t="shared" si="0"/>
        <v>0</v>
      </c>
      <c r="K19" s="527">
        <f t="shared" si="1"/>
        <v>0</v>
      </c>
      <c r="L19" s="527">
        <v>0</v>
      </c>
      <c r="M19" s="527">
        <v>0</v>
      </c>
      <c r="N19" s="527">
        <v>0</v>
      </c>
    </row>
    <row r="20" spans="1:14" x14ac:dyDescent="0.2">
      <c r="A20" s="527" t="s">
        <v>3176</v>
      </c>
      <c r="B20" s="531">
        <v>42591</v>
      </c>
      <c r="C20" s="531">
        <v>42619</v>
      </c>
      <c r="D20" s="527" t="s">
        <v>3147</v>
      </c>
      <c r="E20" s="527" t="s">
        <v>3177</v>
      </c>
      <c r="F20" s="527" t="s">
        <v>120</v>
      </c>
      <c r="G20" s="527">
        <v>1</v>
      </c>
      <c r="I20" s="527">
        <f t="shared" si="0"/>
        <v>0</v>
      </c>
      <c r="K20" s="527">
        <f t="shared" si="1"/>
        <v>0</v>
      </c>
      <c r="L20" s="527">
        <v>0.4</v>
      </c>
      <c r="M20" s="527">
        <v>0.4</v>
      </c>
      <c r="N20" s="527">
        <v>11</v>
      </c>
    </row>
    <row r="21" spans="1:14" x14ac:dyDescent="0.2">
      <c r="A21" s="527" t="s">
        <v>3178</v>
      </c>
      <c r="B21" s="531">
        <v>42591</v>
      </c>
      <c r="C21" s="531">
        <v>42616</v>
      </c>
      <c r="D21" s="527" t="s">
        <v>3147</v>
      </c>
      <c r="E21" s="527" t="s">
        <v>3179</v>
      </c>
      <c r="F21" s="527" t="s">
        <v>120</v>
      </c>
      <c r="G21" s="527">
        <v>1</v>
      </c>
      <c r="I21" s="527">
        <f t="shared" si="0"/>
        <v>0</v>
      </c>
      <c r="K21" s="527">
        <f t="shared" si="1"/>
        <v>0</v>
      </c>
      <c r="L21" s="527">
        <v>1.1000000000000001</v>
      </c>
      <c r="M21" s="527">
        <v>1.1000000000000001</v>
      </c>
      <c r="N21" s="527">
        <v>11</v>
      </c>
    </row>
    <row r="22" spans="1:14" x14ac:dyDescent="0.2">
      <c r="A22" s="527" t="s">
        <v>3180</v>
      </c>
      <c r="B22" s="531">
        <v>42591</v>
      </c>
      <c r="C22" s="531">
        <v>42616</v>
      </c>
      <c r="D22" s="527" t="s">
        <v>3147</v>
      </c>
      <c r="E22" s="527" t="s">
        <v>3181</v>
      </c>
      <c r="F22" s="527" t="s">
        <v>120</v>
      </c>
      <c r="G22" s="527">
        <v>19</v>
      </c>
      <c r="I22" s="527">
        <f t="shared" si="0"/>
        <v>0</v>
      </c>
      <c r="K22" s="527">
        <f t="shared" si="1"/>
        <v>0</v>
      </c>
      <c r="L22" s="527">
        <v>2.4</v>
      </c>
      <c r="M22" s="527">
        <v>45.6</v>
      </c>
      <c r="N22" s="527">
        <v>11</v>
      </c>
    </row>
    <row r="23" spans="1:14" x14ac:dyDescent="0.2">
      <c r="A23" s="527" t="s">
        <v>3182</v>
      </c>
      <c r="B23" s="531">
        <v>42591</v>
      </c>
      <c r="C23" s="531">
        <v>42616</v>
      </c>
      <c r="D23" s="527" t="s">
        <v>3147</v>
      </c>
      <c r="E23" s="527" t="s">
        <v>3183</v>
      </c>
      <c r="F23" s="527" t="s">
        <v>120</v>
      </c>
      <c r="G23" s="527">
        <v>19</v>
      </c>
      <c r="I23" s="527">
        <f t="shared" si="0"/>
        <v>0</v>
      </c>
      <c r="K23" s="527">
        <f t="shared" si="1"/>
        <v>0</v>
      </c>
      <c r="L23" s="527">
        <v>6.7</v>
      </c>
      <c r="M23" s="527">
        <v>127.3</v>
      </c>
      <c r="N23" s="527">
        <v>11</v>
      </c>
    </row>
    <row r="24" spans="1:14" x14ac:dyDescent="0.2">
      <c r="A24" s="527" t="s">
        <v>3184</v>
      </c>
      <c r="B24" s="531">
        <v>42588</v>
      </c>
      <c r="C24" s="531">
        <v>42622</v>
      </c>
      <c r="D24" s="527" t="s">
        <v>3147</v>
      </c>
      <c r="E24" s="527" t="s">
        <v>3185</v>
      </c>
      <c r="F24" s="527" t="s">
        <v>120</v>
      </c>
      <c r="G24" s="527">
        <v>3</v>
      </c>
      <c r="I24" s="527">
        <f t="shared" si="0"/>
        <v>0</v>
      </c>
      <c r="K24" s="527">
        <f t="shared" si="1"/>
        <v>0</v>
      </c>
      <c r="L24" s="527">
        <v>0</v>
      </c>
      <c r="M24" s="527">
        <v>0</v>
      </c>
      <c r="N24" s="527">
        <v>78</v>
      </c>
    </row>
    <row r="25" spans="1:14" x14ac:dyDescent="0.2">
      <c r="A25" s="527" t="s">
        <v>3186</v>
      </c>
      <c r="B25" s="531">
        <v>42588</v>
      </c>
      <c r="C25" s="531">
        <v>42622</v>
      </c>
      <c r="D25" s="527" t="s">
        <v>3147</v>
      </c>
      <c r="E25" s="527" t="s">
        <v>3187</v>
      </c>
      <c r="F25" s="527" t="s">
        <v>120</v>
      </c>
      <c r="G25" s="527">
        <v>2</v>
      </c>
      <c r="I25" s="527">
        <f t="shared" si="0"/>
        <v>0</v>
      </c>
      <c r="K25" s="527">
        <f t="shared" si="1"/>
        <v>0</v>
      </c>
      <c r="L25" s="527">
        <v>0</v>
      </c>
      <c r="M25" s="527">
        <v>0</v>
      </c>
      <c r="N25" s="527">
        <v>78</v>
      </c>
    </row>
    <row r="26" spans="1:14" x14ac:dyDescent="0.2">
      <c r="A26" s="527" t="s">
        <v>3188</v>
      </c>
      <c r="B26" s="531">
        <v>42588</v>
      </c>
      <c r="C26" s="531">
        <v>42622</v>
      </c>
      <c r="D26" s="527" t="s">
        <v>3147</v>
      </c>
      <c r="E26" s="527" t="s">
        <v>3189</v>
      </c>
      <c r="F26" s="527" t="s">
        <v>120</v>
      </c>
      <c r="G26" s="527">
        <v>1</v>
      </c>
      <c r="I26" s="527">
        <f t="shared" si="0"/>
        <v>0</v>
      </c>
      <c r="K26" s="527">
        <f t="shared" si="1"/>
        <v>0</v>
      </c>
      <c r="L26" s="527">
        <v>0</v>
      </c>
      <c r="M26" s="527">
        <v>0</v>
      </c>
      <c r="N26" s="527">
        <v>78</v>
      </c>
    </row>
    <row r="27" spans="1:14" x14ac:dyDescent="0.2">
      <c r="A27" s="527" t="s">
        <v>3190</v>
      </c>
      <c r="B27" s="531">
        <v>42528</v>
      </c>
      <c r="C27" s="531">
        <v>42530</v>
      </c>
      <c r="D27" s="527" t="s">
        <v>3147</v>
      </c>
      <c r="E27" s="527" t="s">
        <v>3162</v>
      </c>
      <c r="F27" s="527" t="s">
        <v>120</v>
      </c>
      <c r="G27" s="527">
        <v>0</v>
      </c>
      <c r="I27" s="527">
        <f t="shared" si="0"/>
        <v>0</v>
      </c>
      <c r="K27" s="527">
        <f t="shared" si="1"/>
        <v>0</v>
      </c>
      <c r="L27" s="527">
        <v>0</v>
      </c>
      <c r="M27" s="527">
        <v>0</v>
      </c>
      <c r="N27" s="527">
        <v>0</v>
      </c>
    </row>
    <row r="28" spans="1:14" x14ac:dyDescent="0.2">
      <c r="A28" s="527" t="s">
        <v>3191</v>
      </c>
      <c r="B28" s="531">
        <v>42404</v>
      </c>
      <c r="C28" s="531">
        <v>42524</v>
      </c>
      <c r="D28" s="527" t="s">
        <v>3147</v>
      </c>
      <c r="E28" s="527" t="s">
        <v>3192</v>
      </c>
      <c r="F28" s="527" t="s">
        <v>239</v>
      </c>
      <c r="G28" s="527">
        <v>3</v>
      </c>
      <c r="I28" s="527">
        <f t="shared" si="0"/>
        <v>0</v>
      </c>
      <c r="K28" s="527">
        <f t="shared" si="1"/>
        <v>0</v>
      </c>
      <c r="L28" s="527">
        <v>5</v>
      </c>
      <c r="M28" s="527">
        <v>15</v>
      </c>
      <c r="N28" s="527">
        <v>84</v>
      </c>
    </row>
    <row r="29" spans="1:14" x14ac:dyDescent="0.2">
      <c r="A29" s="527" t="s">
        <v>3193</v>
      </c>
      <c r="B29" s="531">
        <v>42404</v>
      </c>
      <c r="C29" s="531">
        <v>42524</v>
      </c>
      <c r="D29" s="527" t="s">
        <v>3147</v>
      </c>
      <c r="E29" s="527" t="s">
        <v>3194</v>
      </c>
      <c r="F29" s="527" t="s">
        <v>239</v>
      </c>
      <c r="G29" s="527">
        <v>6</v>
      </c>
      <c r="I29" s="527">
        <f t="shared" si="0"/>
        <v>0</v>
      </c>
      <c r="K29" s="527">
        <f t="shared" si="1"/>
        <v>0</v>
      </c>
      <c r="L29" s="527">
        <v>5</v>
      </c>
      <c r="M29" s="527">
        <v>30</v>
      </c>
      <c r="N29" s="527">
        <v>84</v>
      </c>
    </row>
    <row r="30" spans="1:14" x14ac:dyDescent="0.2">
      <c r="A30" s="527" t="s">
        <v>3195</v>
      </c>
      <c r="B30" s="531">
        <v>42404</v>
      </c>
      <c r="C30" s="531">
        <v>42524</v>
      </c>
      <c r="D30" s="527" t="s">
        <v>3147</v>
      </c>
      <c r="E30" s="527" t="s">
        <v>3196</v>
      </c>
      <c r="F30" s="527" t="s">
        <v>239</v>
      </c>
      <c r="G30" s="527">
        <v>1</v>
      </c>
      <c r="I30" s="527">
        <f t="shared" si="0"/>
        <v>0</v>
      </c>
      <c r="K30" s="527">
        <f t="shared" si="1"/>
        <v>0</v>
      </c>
      <c r="L30" s="527">
        <v>5</v>
      </c>
      <c r="M30" s="527">
        <v>5</v>
      </c>
      <c r="N30" s="527">
        <v>84</v>
      </c>
    </row>
    <row r="31" spans="1:14" x14ac:dyDescent="0.2">
      <c r="A31" s="527" t="s">
        <v>3197</v>
      </c>
      <c r="B31" s="531">
        <v>42404</v>
      </c>
      <c r="C31" s="531">
        <v>42524</v>
      </c>
      <c r="D31" s="527" t="s">
        <v>3147</v>
      </c>
      <c r="E31" s="527" t="s">
        <v>3198</v>
      </c>
      <c r="F31" s="527" t="s">
        <v>239</v>
      </c>
      <c r="G31" s="527">
        <v>2</v>
      </c>
      <c r="I31" s="527">
        <f t="shared" si="0"/>
        <v>0</v>
      </c>
      <c r="K31" s="527">
        <f t="shared" si="1"/>
        <v>0</v>
      </c>
      <c r="L31" s="527">
        <v>5</v>
      </c>
      <c r="M31" s="527">
        <v>10</v>
      </c>
      <c r="N31" s="527">
        <v>84</v>
      </c>
    </row>
    <row r="32" spans="1:14" x14ac:dyDescent="0.2">
      <c r="A32" s="527" t="s">
        <v>3199</v>
      </c>
      <c r="B32" s="531">
        <v>42404</v>
      </c>
      <c r="C32" s="531">
        <v>42524</v>
      </c>
      <c r="D32" s="527" t="s">
        <v>3147</v>
      </c>
      <c r="E32" s="527" t="s">
        <v>3200</v>
      </c>
      <c r="F32" s="527" t="s">
        <v>239</v>
      </c>
      <c r="G32" s="527">
        <v>42</v>
      </c>
      <c r="I32" s="527">
        <f t="shared" si="0"/>
        <v>0</v>
      </c>
      <c r="K32" s="527">
        <f t="shared" si="1"/>
        <v>0</v>
      </c>
      <c r="L32" s="527">
        <v>5</v>
      </c>
      <c r="M32" s="527">
        <v>210</v>
      </c>
      <c r="N32" s="527">
        <v>84</v>
      </c>
    </row>
    <row r="33" spans="1:14" x14ac:dyDescent="0.2">
      <c r="A33" s="527" t="s">
        <v>3201</v>
      </c>
      <c r="B33" s="531">
        <v>42404</v>
      </c>
      <c r="C33" s="531">
        <v>42524</v>
      </c>
      <c r="D33" s="527" t="s">
        <v>3147</v>
      </c>
      <c r="E33" s="527" t="s">
        <v>3202</v>
      </c>
      <c r="F33" s="527" t="s">
        <v>239</v>
      </c>
      <c r="G33" s="527">
        <v>4</v>
      </c>
      <c r="I33" s="527">
        <f t="shared" si="0"/>
        <v>0</v>
      </c>
      <c r="K33" s="527">
        <f t="shared" si="1"/>
        <v>0</v>
      </c>
      <c r="L33" s="527">
        <v>5</v>
      </c>
      <c r="M33" s="527">
        <v>20</v>
      </c>
      <c r="N33" s="527">
        <v>84</v>
      </c>
    </row>
    <row r="34" spans="1:14" x14ac:dyDescent="0.2">
      <c r="A34" s="527" t="s">
        <v>3203</v>
      </c>
      <c r="B34" s="531">
        <v>42588</v>
      </c>
      <c r="C34" s="531">
        <v>42622</v>
      </c>
      <c r="D34" s="527" t="s">
        <v>3147</v>
      </c>
      <c r="E34" s="527" t="s">
        <v>3204</v>
      </c>
      <c r="F34" s="527" t="s">
        <v>239</v>
      </c>
      <c r="G34" s="527">
        <v>3</v>
      </c>
      <c r="I34" s="527">
        <f t="shared" si="0"/>
        <v>0</v>
      </c>
      <c r="K34" s="527">
        <f t="shared" si="1"/>
        <v>0</v>
      </c>
      <c r="L34" s="527">
        <v>0</v>
      </c>
      <c r="M34" s="527">
        <v>0</v>
      </c>
      <c r="N34" s="527">
        <v>78</v>
      </c>
    </row>
    <row r="35" spans="1:14" x14ac:dyDescent="0.2">
      <c r="A35" s="527" t="s">
        <v>3205</v>
      </c>
      <c r="B35" s="531">
        <v>42522</v>
      </c>
      <c r="C35" s="531">
        <v>42527</v>
      </c>
      <c r="D35" s="527" t="s">
        <v>3147</v>
      </c>
      <c r="E35" s="527" t="s">
        <v>3206</v>
      </c>
      <c r="F35" s="527" t="s">
        <v>127</v>
      </c>
      <c r="G35" s="527">
        <v>140</v>
      </c>
      <c r="I35" s="527">
        <f t="shared" si="0"/>
        <v>0</v>
      </c>
      <c r="K35" s="527">
        <f t="shared" si="1"/>
        <v>0</v>
      </c>
      <c r="L35" s="527">
        <v>10</v>
      </c>
      <c r="M35" s="527">
        <v>1400</v>
      </c>
      <c r="N35" s="527">
        <v>41</v>
      </c>
    </row>
    <row r="36" spans="1:14" x14ac:dyDescent="0.2">
      <c r="A36" s="527" t="s">
        <v>3207</v>
      </c>
      <c r="B36" s="531">
        <v>42522</v>
      </c>
      <c r="C36" s="531">
        <v>42527</v>
      </c>
      <c r="D36" s="527" t="s">
        <v>3147</v>
      </c>
      <c r="E36" s="527" t="s">
        <v>3208</v>
      </c>
      <c r="F36" s="527" t="s">
        <v>127</v>
      </c>
      <c r="G36" s="527">
        <v>153</v>
      </c>
      <c r="I36" s="527">
        <f t="shared" si="0"/>
        <v>0</v>
      </c>
      <c r="K36" s="527">
        <f t="shared" si="1"/>
        <v>0</v>
      </c>
      <c r="L36" s="527">
        <v>10</v>
      </c>
      <c r="M36" s="527">
        <v>1530</v>
      </c>
      <c r="N36" s="527">
        <v>41</v>
      </c>
    </row>
    <row r="37" spans="1:14" x14ac:dyDescent="0.2">
      <c r="A37" s="527" t="s">
        <v>3209</v>
      </c>
      <c r="B37" s="531">
        <v>42404</v>
      </c>
      <c r="C37" s="531">
        <v>42432</v>
      </c>
      <c r="D37" s="527" t="s">
        <v>3147</v>
      </c>
      <c r="E37" s="527" t="s">
        <v>3210</v>
      </c>
      <c r="F37" s="527" t="s">
        <v>127</v>
      </c>
      <c r="G37" s="527">
        <v>10.4</v>
      </c>
      <c r="I37" s="527">
        <f t="shared" si="0"/>
        <v>0</v>
      </c>
      <c r="K37" s="527">
        <f t="shared" si="1"/>
        <v>0</v>
      </c>
      <c r="L37" s="527">
        <v>12.7</v>
      </c>
      <c r="M37" s="527">
        <v>132.1</v>
      </c>
      <c r="N37" s="527">
        <v>54</v>
      </c>
    </row>
    <row r="38" spans="1:14" x14ac:dyDescent="0.2">
      <c r="A38" s="527" t="s">
        <v>3211</v>
      </c>
      <c r="B38" s="531">
        <v>42496</v>
      </c>
      <c r="C38" s="531">
        <v>42530</v>
      </c>
      <c r="D38" s="527" t="s">
        <v>3147</v>
      </c>
      <c r="E38" s="527" t="s">
        <v>3212</v>
      </c>
      <c r="F38" s="527" t="s">
        <v>127</v>
      </c>
      <c r="G38" s="527">
        <v>184</v>
      </c>
      <c r="I38" s="527">
        <f t="shared" si="0"/>
        <v>0</v>
      </c>
      <c r="K38" s="527">
        <f t="shared" si="1"/>
        <v>0</v>
      </c>
      <c r="L38" s="527">
        <v>0</v>
      </c>
      <c r="M38" s="527">
        <v>0</v>
      </c>
      <c r="N38" s="527">
        <v>48</v>
      </c>
    </row>
    <row r="39" spans="1:14" x14ac:dyDescent="0.2">
      <c r="A39" s="527" t="s">
        <v>3213</v>
      </c>
      <c r="B39" s="531">
        <v>42496</v>
      </c>
      <c r="C39" s="531">
        <v>42530</v>
      </c>
      <c r="D39" s="527" t="s">
        <v>3147</v>
      </c>
      <c r="E39" s="527" t="s">
        <v>3214</v>
      </c>
      <c r="F39" s="527" t="s">
        <v>127</v>
      </c>
      <c r="G39" s="527">
        <v>16.2</v>
      </c>
      <c r="I39" s="527">
        <f t="shared" si="0"/>
        <v>0</v>
      </c>
      <c r="K39" s="527">
        <f t="shared" si="1"/>
        <v>0</v>
      </c>
      <c r="L39" s="527">
        <v>0</v>
      </c>
      <c r="M39" s="527">
        <v>0</v>
      </c>
      <c r="N39" s="527">
        <v>48</v>
      </c>
    </row>
    <row r="40" spans="1:14" x14ac:dyDescent="0.2">
      <c r="A40" s="527" t="s">
        <v>3215</v>
      </c>
      <c r="B40" s="531">
        <v>42588</v>
      </c>
      <c r="C40" s="531">
        <v>42622</v>
      </c>
      <c r="D40" s="527" t="s">
        <v>3147</v>
      </c>
      <c r="E40" s="527" t="s">
        <v>3216</v>
      </c>
      <c r="F40" s="527" t="s">
        <v>239</v>
      </c>
      <c r="G40" s="527">
        <v>4</v>
      </c>
      <c r="I40" s="527">
        <f t="shared" si="0"/>
        <v>0</v>
      </c>
      <c r="K40" s="527">
        <f t="shared" si="1"/>
        <v>0</v>
      </c>
      <c r="L40" s="527">
        <v>0</v>
      </c>
      <c r="M40" s="527">
        <v>0</v>
      </c>
      <c r="N40" s="527">
        <v>78</v>
      </c>
    </row>
    <row r="41" spans="1:14" x14ac:dyDescent="0.2">
      <c r="A41" s="527" t="s">
        <v>3217</v>
      </c>
      <c r="B41" s="531">
        <v>42588</v>
      </c>
      <c r="C41" s="531">
        <v>42622</v>
      </c>
      <c r="D41" s="527" t="s">
        <v>3147</v>
      </c>
      <c r="E41" s="527" t="s">
        <v>3218</v>
      </c>
      <c r="F41" s="527" t="s">
        <v>239</v>
      </c>
      <c r="G41" s="527">
        <v>4</v>
      </c>
      <c r="I41" s="527">
        <f t="shared" si="0"/>
        <v>0</v>
      </c>
      <c r="K41" s="527">
        <f t="shared" si="1"/>
        <v>0</v>
      </c>
      <c r="L41" s="527">
        <v>0</v>
      </c>
      <c r="M41" s="527">
        <v>0</v>
      </c>
      <c r="N41" s="527">
        <v>78</v>
      </c>
    </row>
    <row r="42" spans="1:14" x14ac:dyDescent="0.2">
      <c r="A42" s="527" t="s">
        <v>3219</v>
      </c>
      <c r="B42" s="531">
        <v>42588</v>
      </c>
      <c r="C42" s="531">
        <v>42622</v>
      </c>
      <c r="D42" s="527" t="s">
        <v>3147</v>
      </c>
      <c r="E42" s="527" t="s">
        <v>3220</v>
      </c>
      <c r="F42" s="527" t="s">
        <v>239</v>
      </c>
      <c r="G42" s="527">
        <v>2</v>
      </c>
      <c r="I42" s="527">
        <f t="shared" si="0"/>
        <v>0</v>
      </c>
      <c r="K42" s="527">
        <f t="shared" si="1"/>
        <v>0</v>
      </c>
      <c r="L42" s="527">
        <v>0</v>
      </c>
      <c r="M42" s="527">
        <v>0</v>
      </c>
      <c r="N42" s="527">
        <v>78</v>
      </c>
    </row>
    <row r="43" spans="1:14" x14ac:dyDescent="0.2">
      <c r="A43" s="527" t="s">
        <v>3221</v>
      </c>
      <c r="B43" s="531">
        <v>42588</v>
      </c>
      <c r="C43" s="531">
        <v>42622</v>
      </c>
      <c r="D43" s="527" t="s">
        <v>3147</v>
      </c>
      <c r="E43" s="527" t="s">
        <v>3222</v>
      </c>
      <c r="F43" s="527" t="s">
        <v>239</v>
      </c>
      <c r="G43" s="527">
        <v>2</v>
      </c>
      <c r="I43" s="527">
        <f t="shared" si="0"/>
        <v>0</v>
      </c>
      <c r="K43" s="527">
        <f t="shared" si="1"/>
        <v>0</v>
      </c>
      <c r="L43" s="527">
        <v>0</v>
      </c>
      <c r="M43" s="527">
        <v>0</v>
      </c>
      <c r="N43" s="527">
        <v>78</v>
      </c>
    </row>
    <row r="44" spans="1:14" x14ac:dyDescent="0.2">
      <c r="A44" s="527" t="s">
        <v>3223</v>
      </c>
      <c r="B44" s="531">
        <v>42470</v>
      </c>
      <c r="C44" s="531">
        <v>42530</v>
      </c>
      <c r="D44" s="527" t="s">
        <v>3147</v>
      </c>
      <c r="E44" s="527" t="s">
        <v>3224</v>
      </c>
      <c r="F44" s="527" t="s">
        <v>239</v>
      </c>
      <c r="G44" s="527">
        <v>16</v>
      </c>
      <c r="I44" s="527">
        <f t="shared" si="0"/>
        <v>0</v>
      </c>
      <c r="K44" s="527">
        <f t="shared" si="1"/>
        <v>0</v>
      </c>
      <c r="L44" s="527">
        <v>0</v>
      </c>
      <c r="M44" s="527">
        <v>0</v>
      </c>
      <c r="N44" s="527">
        <v>78</v>
      </c>
    </row>
    <row r="45" spans="1:14" x14ac:dyDescent="0.2">
      <c r="A45" s="527" t="s">
        <v>3225</v>
      </c>
      <c r="B45" s="531">
        <v>42470</v>
      </c>
      <c r="C45" s="531">
        <v>42530</v>
      </c>
      <c r="D45" s="527" t="s">
        <v>3147</v>
      </c>
      <c r="E45" s="527" t="s">
        <v>3226</v>
      </c>
      <c r="F45" s="527" t="s">
        <v>239</v>
      </c>
      <c r="G45" s="527">
        <v>4</v>
      </c>
      <c r="I45" s="527">
        <f t="shared" si="0"/>
        <v>0</v>
      </c>
      <c r="K45" s="527">
        <f t="shared" si="1"/>
        <v>0</v>
      </c>
      <c r="L45" s="527">
        <v>0</v>
      </c>
      <c r="M45" s="527">
        <v>0</v>
      </c>
      <c r="N45" s="527">
        <v>78</v>
      </c>
    </row>
    <row r="46" spans="1:14" x14ac:dyDescent="0.2">
      <c r="A46" s="527" t="s">
        <v>3227</v>
      </c>
      <c r="B46" s="531">
        <v>42491</v>
      </c>
      <c r="C46" s="531">
        <v>42493</v>
      </c>
      <c r="D46" s="527" t="s">
        <v>3147</v>
      </c>
      <c r="E46" s="527" t="s">
        <v>3228</v>
      </c>
      <c r="F46" s="527" t="s">
        <v>120</v>
      </c>
      <c r="G46" s="527">
        <v>16</v>
      </c>
      <c r="I46" s="527">
        <f t="shared" si="0"/>
        <v>0</v>
      </c>
      <c r="K46" s="527">
        <f t="shared" si="1"/>
        <v>0</v>
      </c>
      <c r="L46" s="527">
        <v>0</v>
      </c>
      <c r="M46" s="527">
        <v>0</v>
      </c>
      <c r="N46" s="527">
        <v>73</v>
      </c>
    </row>
    <row r="47" spans="1:14" x14ac:dyDescent="0.2">
      <c r="A47" s="527" t="s">
        <v>3229</v>
      </c>
      <c r="B47" s="531">
        <v>42463</v>
      </c>
      <c r="C47" s="531">
        <v>42530</v>
      </c>
      <c r="D47" s="527" t="s">
        <v>3147</v>
      </c>
      <c r="E47" s="527" t="s">
        <v>3230</v>
      </c>
      <c r="F47" s="527" t="s">
        <v>120</v>
      </c>
      <c r="G47" s="527">
        <v>12</v>
      </c>
      <c r="I47" s="527">
        <f t="shared" si="0"/>
        <v>0</v>
      </c>
      <c r="K47" s="527">
        <f t="shared" si="1"/>
        <v>0</v>
      </c>
      <c r="L47" s="527">
        <v>0</v>
      </c>
      <c r="M47" s="527">
        <v>0</v>
      </c>
      <c r="N47" s="527">
        <v>92</v>
      </c>
    </row>
    <row r="48" spans="1:14" x14ac:dyDescent="0.2">
      <c r="A48" s="527" t="s">
        <v>3231</v>
      </c>
      <c r="B48" s="531">
        <v>42493</v>
      </c>
      <c r="C48" s="531">
        <v>42530</v>
      </c>
      <c r="D48" s="527" t="s">
        <v>3147</v>
      </c>
      <c r="E48" s="527" t="s">
        <v>3232</v>
      </c>
      <c r="F48" s="527" t="s">
        <v>120</v>
      </c>
      <c r="G48" s="527">
        <v>64</v>
      </c>
      <c r="I48" s="527">
        <f t="shared" si="0"/>
        <v>0</v>
      </c>
      <c r="K48" s="527">
        <f t="shared" si="1"/>
        <v>0</v>
      </c>
      <c r="L48" s="527">
        <v>0</v>
      </c>
      <c r="M48" s="527">
        <v>0</v>
      </c>
      <c r="N48" s="527">
        <v>89</v>
      </c>
    </row>
    <row r="49" spans="1:14" x14ac:dyDescent="0.2">
      <c r="A49" s="527" t="s">
        <v>3233</v>
      </c>
      <c r="B49" s="531">
        <v>42466</v>
      </c>
      <c r="C49" s="531">
        <v>42530</v>
      </c>
      <c r="D49" s="527" t="s">
        <v>3147</v>
      </c>
      <c r="E49" s="527" t="s">
        <v>3234</v>
      </c>
      <c r="F49" s="527" t="s">
        <v>120</v>
      </c>
      <c r="G49" s="527">
        <v>32</v>
      </c>
      <c r="I49" s="527">
        <f t="shared" si="0"/>
        <v>0</v>
      </c>
      <c r="K49" s="527">
        <f t="shared" si="1"/>
        <v>0</v>
      </c>
      <c r="L49" s="527">
        <v>2</v>
      </c>
      <c r="M49" s="527">
        <v>64</v>
      </c>
      <c r="N49" s="527">
        <v>11</v>
      </c>
    </row>
    <row r="50" spans="1:14" x14ac:dyDescent="0.2">
      <c r="A50" s="527" t="s">
        <v>3235</v>
      </c>
      <c r="B50" s="531">
        <v>42522</v>
      </c>
      <c r="C50" s="531">
        <v>42530</v>
      </c>
      <c r="D50" s="527" t="s">
        <v>3147</v>
      </c>
      <c r="E50" s="527" t="s">
        <v>3236</v>
      </c>
      <c r="F50" s="527" t="s">
        <v>120</v>
      </c>
      <c r="G50" s="527">
        <v>1</v>
      </c>
      <c r="I50" s="527">
        <f t="shared" si="0"/>
        <v>0</v>
      </c>
      <c r="K50" s="527">
        <f t="shared" si="1"/>
        <v>0</v>
      </c>
      <c r="L50" s="527">
        <v>0</v>
      </c>
      <c r="M50" s="527">
        <v>0</v>
      </c>
      <c r="N50" s="527">
        <v>25</v>
      </c>
    </row>
    <row r="51" spans="1:14" x14ac:dyDescent="0.2">
      <c r="A51" s="527" t="s">
        <v>3237</v>
      </c>
      <c r="B51" s="531">
        <v>42470</v>
      </c>
      <c r="C51" s="531">
        <v>42530</v>
      </c>
      <c r="D51" s="527" t="s">
        <v>3147</v>
      </c>
      <c r="E51" s="527" t="s">
        <v>3238</v>
      </c>
      <c r="F51" s="527" t="s">
        <v>120</v>
      </c>
      <c r="G51" s="527">
        <v>32</v>
      </c>
      <c r="I51" s="527">
        <f t="shared" si="0"/>
        <v>0</v>
      </c>
      <c r="K51" s="527">
        <f t="shared" si="1"/>
        <v>0</v>
      </c>
      <c r="L51" s="527">
        <v>0</v>
      </c>
      <c r="M51" s="527">
        <v>0</v>
      </c>
      <c r="N51" s="527">
        <v>78</v>
      </c>
    </row>
    <row r="52" spans="1:14" x14ac:dyDescent="0.2">
      <c r="A52" s="527" t="s">
        <v>3239</v>
      </c>
      <c r="B52" s="531">
        <v>42676</v>
      </c>
      <c r="C52" s="531">
        <v>42680</v>
      </c>
      <c r="D52" s="527" t="s">
        <v>3147</v>
      </c>
      <c r="E52" s="527" t="s">
        <v>3240</v>
      </c>
      <c r="F52" s="527" t="s">
        <v>120</v>
      </c>
      <c r="G52" s="527">
        <v>0</v>
      </c>
      <c r="I52" s="527">
        <f t="shared" si="0"/>
        <v>0</v>
      </c>
      <c r="K52" s="527">
        <f t="shared" si="1"/>
        <v>0</v>
      </c>
      <c r="L52" s="527">
        <v>112</v>
      </c>
      <c r="M52" s="527">
        <v>0</v>
      </c>
      <c r="N52" s="527">
        <v>0</v>
      </c>
    </row>
    <row r="53" spans="1:14" x14ac:dyDescent="0.2">
      <c r="E53" s="527" t="s">
        <v>2687</v>
      </c>
      <c r="I53" s="527">
        <f>SUM(I5:I52)</f>
        <v>0</v>
      </c>
      <c r="K53" s="527">
        <f>SUM(K5:K52)</f>
        <v>0</v>
      </c>
      <c r="M53" s="527">
        <f>SUM(M5:M52)</f>
        <v>4857.4000000000005</v>
      </c>
    </row>
    <row r="55" spans="1:14" x14ac:dyDescent="0.2">
      <c r="A55" s="527">
        <v>2</v>
      </c>
      <c r="E55" s="527" t="s">
        <v>3241</v>
      </c>
    </row>
    <row r="56" spans="1:14" x14ac:dyDescent="0.2">
      <c r="A56" s="527" t="s">
        <v>3242</v>
      </c>
      <c r="B56" s="531">
        <v>42675</v>
      </c>
      <c r="C56" s="531">
        <v>42680</v>
      </c>
      <c r="D56" s="527" t="s">
        <v>3147</v>
      </c>
      <c r="E56" s="527" t="s">
        <v>3337</v>
      </c>
      <c r="F56" s="527" t="s">
        <v>120</v>
      </c>
      <c r="G56" s="527">
        <v>1</v>
      </c>
      <c r="I56" s="527">
        <f t="shared" ref="I56:I78" si="2">SUM(G56*H56)</f>
        <v>0</v>
      </c>
      <c r="K56" s="527">
        <f t="shared" ref="K56:K78" si="3">SUM(G56*J56)</f>
        <v>0</v>
      </c>
      <c r="L56" s="527">
        <v>595</v>
      </c>
      <c r="M56" s="527">
        <v>595</v>
      </c>
      <c r="N56" s="527">
        <v>0</v>
      </c>
    </row>
    <row r="57" spans="1:14" x14ac:dyDescent="0.2">
      <c r="A57" s="527" t="s">
        <v>3243</v>
      </c>
      <c r="B57" s="531">
        <v>42676</v>
      </c>
      <c r="C57" s="531">
        <v>42680</v>
      </c>
      <c r="D57" s="527" t="s">
        <v>3147</v>
      </c>
      <c r="E57" s="527" t="s">
        <v>3150</v>
      </c>
      <c r="F57" s="527" t="s">
        <v>120</v>
      </c>
      <c r="G57" s="527">
        <v>1</v>
      </c>
      <c r="I57" s="527">
        <f t="shared" si="2"/>
        <v>0</v>
      </c>
      <c r="K57" s="527">
        <f t="shared" si="3"/>
        <v>0</v>
      </c>
      <c r="L57" s="527">
        <v>10</v>
      </c>
      <c r="M57" s="527">
        <v>10</v>
      </c>
      <c r="N57" s="527">
        <v>0</v>
      </c>
    </row>
    <row r="58" spans="1:14" x14ac:dyDescent="0.2">
      <c r="A58" s="527" t="s">
        <v>3244</v>
      </c>
      <c r="B58" s="531">
        <v>42676</v>
      </c>
      <c r="C58" s="531">
        <v>42680</v>
      </c>
      <c r="D58" s="527" t="s">
        <v>3147</v>
      </c>
      <c r="E58" s="527" t="s">
        <v>3152</v>
      </c>
      <c r="F58" s="527" t="s">
        <v>120</v>
      </c>
      <c r="G58" s="527">
        <v>1</v>
      </c>
      <c r="I58" s="527">
        <f t="shared" si="2"/>
        <v>0</v>
      </c>
      <c r="K58" s="527">
        <f t="shared" si="3"/>
        <v>0</v>
      </c>
      <c r="L58" s="527">
        <v>10</v>
      </c>
      <c r="M58" s="527">
        <v>10</v>
      </c>
      <c r="N58" s="527">
        <v>0</v>
      </c>
    </row>
    <row r="59" spans="1:14" x14ac:dyDescent="0.2">
      <c r="A59" s="527" t="s">
        <v>3245</v>
      </c>
      <c r="B59" s="531">
        <v>42676</v>
      </c>
      <c r="C59" s="531">
        <v>42680</v>
      </c>
      <c r="D59" s="527" t="s">
        <v>3147</v>
      </c>
      <c r="E59" s="527" t="s">
        <v>3154</v>
      </c>
      <c r="F59" s="527" t="s">
        <v>120</v>
      </c>
      <c r="G59" s="527">
        <v>1</v>
      </c>
      <c r="I59" s="527">
        <f t="shared" si="2"/>
        <v>0</v>
      </c>
      <c r="K59" s="527">
        <f t="shared" si="3"/>
        <v>0</v>
      </c>
      <c r="L59" s="527">
        <v>10</v>
      </c>
      <c r="M59" s="527">
        <v>10</v>
      </c>
      <c r="N59" s="527">
        <v>0</v>
      </c>
    </row>
    <row r="60" spans="1:14" x14ac:dyDescent="0.2">
      <c r="A60" s="527" t="s">
        <v>3246</v>
      </c>
      <c r="B60" s="531">
        <v>42530</v>
      </c>
      <c r="C60" s="531">
        <v>42622</v>
      </c>
      <c r="D60" s="527" t="s">
        <v>3147</v>
      </c>
      <c r="E60" s="527" t="s">
        <v>3247</v>
      </c>
      <c r="F60" s="527" t="s">
        <v>120</v>
      </c>
      <c r="G60" s="527">
        <v>2</v>
      </c>
      <c r="I60" s="527">
        <f t="shared" si="2"/>
        <v>0</v>
      </c>
      <c r="K60" s="527">
        <f t="shared" si="3"/>
        <v>0</v>
      </c>
      <c r="L60" s="527">
        <v>0</v>
      </c>
      <c r="M60" s="527">
        <v>0</v>
      </c>
      <c r="N60" s="527">
        <v>20</v>
      </c>
    </row>
    <row r="61" spans="1:14" x14ac:dyDescent="0.2">
      <c r="A61" s="527" t="s">
        <v>3248</v>
      </c>
      <c r="B61" s="531">
        <v>42496</v>
      </c>
      <c r="C61" s="531">
        <v>42622</v>
      </c>
      <c r="D61" s="527" t="s">
        <v>3147</v>
      </c>
      <c r="E61" s="527" t="s">
        <v>3249</v>
      </c>
      <c r="F61" s="527" t="s">
        <v>120</v>
      </c>
      <c r="G61" s="527">
        <v>10</v>
      </c>
      <c r="I61" s="527">
        <f t="shared" si="2"/>
        <v>0</v>
      </c>
      <c r="K61" s="527">
        <f t="shared" si="3"/>
        <v>0</v>
      </c>
      <c r="L61" s="527">
        <v>0</v>
      </c>
      <c r="M61" s="527">
        <v>0</v>
      </c>
      <c r="N61" s="527">
        <v>72</v>
      </c>
    </row>
    <row r="62" spans="1:14" x14ac:dyDescent="0.2">
      <c r="A62" s="527" t="s">
        <v>3250</v>
      </c>
      <c r="B62" s="531">
        <v>42496</v>
      </c>
      <c r="C62" s="531">
        <v>42622</v>
      </c>
      <c r="D62" s="527" t="s">
        <v>3147</v>
      </c>
      <c r="E62" s="527" t="s">
        <v>3251</v>
      </c>
      <c r="F62" s="527" t="s">
        <v>120</v>
      </c>
      <c r="G62" s="527">
        <v>10</v>
      </c>
      <c r="I62" s="527">
        <f t="shared" si="2"/>
        <v>0</v>
      </c>
      <c r="K62" s="527">
        <f t="shared" si="3"/>
        <v>0</v>
      </c>
      <c r="L62" s="527">
        <v>0</v>
      </c>
      <c r="M62" s="527">
        <v>0</v>
      </c>
      <c r="N62" s="527">
        <v>72</v>
      </c>
    </row>
    <row r="63" spans="1:14" x14ac:dyDescent="0.2">
      <c r="A63" s="527" t="s">
        <v>3252</v>
      </c>
      <c r="B63" s="531">
        <v>42528</v>
      </c>
      <c r="C63" s="531">
        <v>42530</v>
      </c>
      <c r="D63" s="527" t="s">
        <v>3147</v>
      </c>
      <c r="E63" s="527" t="s">
        <v>3162</v>
      </c>
      <c r="F63" s="527" t="s">
        <v>120</v>
      </c>
      <c r="G63" s="527">
        <v>0</v>
      </c>
      <c r="I63" s="527">
        <f t="shared" si="2"/>
        <v>0</v>
      </c>
      <c r="K63" s="527">
        <f t="shared" si="3"/>
        <v>0</v>
      </c>
      <c r="L63" s="527">
        <v>0</v>
      </c>
      <c r="M63" s="527">
        <v>0</v>
      </c>
      <c r="N63" s="527">
        <v>0</v>
      </c>
    </row>
    <row r="64" spans="1:14" x14ac:dyDescent="0.2">
      <c r="A64" s="527" t="s">
        <v>3253</v>
      </c>
      <c r="B64" s="531">
        <v>42591</v>
      </c>
      <c r="C64" s="531">
        <v>42616</v>
      </c>
      <c r="D64" s="527" t="s">
        <v>3147</v>
      </c>
      <c r="E64" s="527" t="s">
        <v>3254</v>
      </c>
      <c r="F64" s="527" t="s">
        <v>120</v>
      </c>
      <c r="G64" s="527">
        <v>4</v>
      </c>
      <c r="I64" s="527">
        <f t="shared" si="2"/>
        <v>0</v>
      </c>
      <c r="K64" s="527">
        <f t="shared" si="3"/>
        <v>0</v>
      </c>
      <c r="L64" s="527">
        <v>2.4</v>
      </c>
      <c r="M64" s="527">
        <v>9.6</v>
      </c>
      <c r="N64" s="527">
        <v>11</v>
      </c>
    </row>
    <row r="65" spans="1:14" x14ac:dyDescent="0.2">
      <c r="A65" s="527" t="s">
        <v>3255</v>
      </c>
      <c r="B65" s="531">
        <v>42591</v>
      </c>
      <c r="C65" s="531">
        <v>42616</v>
      </c>
      <c r="D65" s="527" t="s">
        <v>3147</v>
      </c>
      <c r="E65" s="527" t="s">
        <v>3256</v>
      </c>
      <c r="F65" s="527" t="s">
        <v>120</v>
      </c>
      <c r="G65" s="527">
        <v>4</v>
      </c>
      <c r="I65" s="527">
        <f t="shared" si="2"/>
        <v>0</v>
      </c>
      <c r="K65" s="527">
        <f t="shared" si="3"/>
        <v>0</v>
      </c>
      <c r="L65" s="527">
        <v>6.7</v>
      </c>
      <c r="M65" s="527">
        <v>26.8</v>
      </c>
      <c r="N65" s="527">
        <v>11</v>
      </c>
    </row>
    <row r="66" spans="1:14" x14ac:dyDescent="0.2">
      <c r="A66" s="527" t="s">
        <v>3257</v>
      </c>
      <c r="B66" s="531">
        <v>42591</v>
      </c>
      <c r="C66" s="531">
        <v>42616</v>
      </c>
      <c r="D66" s="527" t="s">
        <v>3147</v>
      </c>
      <c r="E66" s="527" t="s">
        <v>3258</v>
      </c>
      <c r="F66" s="527" t="s">
        <v>120</v>
      </c>
      <c r="G66" s="527">
        <v>4</v>
      </c>
      <c r="I66" s="527">
        <f t="shared" si="2"/>
        <v>0</v>
      </c>
      <c r="K66" s="527">
        <f t="shared" si="3"/>
        <v>0</v>
      </c>
      <c r="L66" s="527">
        <v>2.4</v>
      </c>
      <c r="M66" s="527">
        <v>9.6</v>
      </c>
      <c r="N66" s="527">
        <v>11</v>
      </c>
    </row>
    <row r="67" spans="1:14" x14ac:dyDescent="0.2">
      <c r="A67" s="527" t="s">
        <v>3259</v>
      </c>
      <c r="B67" s="531">
        <v>42591</v>
      </c>
      <c r="C67" s="531">
        <v>42616</v>
      </c>
      <c r="D67" s="527" t="s">
        <v>3147</v>
      </c>
      <c r="E67" s="527" t="s">
        <v>3260</v>
      </c>
      <c r="F67" s="527" t="s">
        <v>120</v>
      </c>
      <c r="G67" s="527">
        <v>4</v>
      </c>
      <c r="I67" s="527">
        <f t="shared" si="2"/>
        <v>0</v>
      </c>
      <c r="K67" s="527">
        <f t="shared" si="3"/>
        <v>0</v>
      </c>
      <c r="L67" s="527">
        <v>5.0999999999999996</v>
      </c>
      <c r="M67" s="527">
        <v>20.399999999999999</v>
      </c>
      <c r="N67" s="527">
        <v>11</v>
      </c>
    </row>
    <row r="68" spans="1:14" x14ac:dyDescent="0.2">
      <c r="A68" s="527" t="s">
        <v>3261</v>
      </c>
      <c r="B68" s="531">
        <v>42522</v>
      </c>
      <c r="C68" s="531">
        <v>42527</v>
      </c>
      <c r="D68" s="527" t="s">
        <v>3147</v>
      </c>
      <c r="E68" s="527" t="s">
        <v>3206</v>
      </c>
      <c r="F68" s="527" t="s">
        <v>127</v>
      </c>
      <c r="G68" s="527">
        <v>32</v>
      </c>
      <c r="I68" s="527">
        <f t="shared" si="2"/>
        <v>0</v>
      </c>
      <c r="K68" s="527">
        <f t="shared" si="3"/>
        <v>0</v>
      </c>
      <c r="L68" s="527">
        <v>10</v>
      </c>
      <c r="M68" s="527">
        <v>320</v>
      </c>
      <c r="N68" s="527">
        <v>41</v>
      </c>
    </row>
    <row r="69" spans="1:14" x14ac:dyDescent="0.2">
      <c r="A69" s="527" t="s">
        <v>3262</v>
      </c>
      <c r="B69" s="531">
        <v>42522</v>
      </c>
      <c r="C69" s="531">
        <v>42527</v>
      </c>
      <c r="D69" s="527" t="s">
        <v>3147</v>
      </c>
      <c r="E69" s="527" t="s">
        <v>3208</v>
      </c>
      <c r="F69" s="527" t="s">
        <v>127</v>
      </c>
      <c r="G69" s="527">
        <v>70</v>
      </c>
      <c r="I69" s="527">
        <f t="shared" si="2"/>
        <v>0</v>
      </c>
      <c r="K69" s="527">
        <f t="shared" si="3"/>
        <v>0</v>
      </c>
      <c r="L69" s="527">
        <v>10</v>
      </c>
      <c r="M69" s="527">
        <v>700</v>
      </c>
      <c r="N69" s="527">
        <v>41</v>
      </c>
    </row>
    <row r="70" spans="1:14" x14ac:dyDescent="0.2">
      <c r="A70" s="527" t="s">
        <v>3263</v>
      </c>
      <c r="B70" s="531">
        <v>42404</v>
      </c>
      <c r="C70" s="531">
        <v>42432</v>
      </c>
      <c r="D70" s="527" t="s">
        <v>3147</v>
      </c>
      <c r="E70" s="527" t="s">
        <v>3210</v>
      </c>
      <c r="F70" s="527" t="s">
        <v>127</v>
      </c>
      <c r="G70" s="527">
        <v>4.8</v>
      </c>
      <c r="I70" s="527">
        <f t="shared" si="2"/>
        <v>0</v>
      </c>
      <c r="K70" s="527">
        <f t="shared" si="3"/>
        <v>0</v>
      </c>
      <c r="L70" s="527">
        <v>12.7</v>
      </c>
      <c r="M70" s="527">
        <v>61</v>
      </c>
      <c r="N70" s="527">
        <v>54</v>
      </c>
    </row>
    <row r="71" spans="1:14" x14ac:dyDescent="0.2">
      <c r="A71" s="527" t="s">
        <v>3264</v>
      </c>
      <c r="B71" s="531">
        <v>42496</v>
      </c>
      <c r="C71" s="531">
        <v>42530</v>
      </c>
      <c r="D71" s="527" t="s">
        <v>3147</v>
      </c>
      <c r="E71" s="527" t="s">
        <v>3265</v>
      </c>
      <c r="F71" s="527" t="s">
        <v>127</v>
      </c>
      <c r="G71" s="527">
        <v>51</v>
      </c>
      <c r="I71" s="527">
        <f t="shared" si="2"/>
        <v>0</v>
      </c>
      <c r="K71" s="527">
        <f t="shared" si="3"/>
        <v>0</v>
      </c>
      <c r="L71" s="527">
        <v>0</v>
      </c>
      <c r="M71" s="527">
        <v>0</v>
      </c>
      <c r="N71" s="527">
        <v>48</v>
      </c>
    </row>
    <row r="72" spans="1:14" x14ac:dyDescent="0.2">
      <c r="A72" s="527" t="s">
        <v>3266</v>
      </c>
      <c r="B72" s="531">
        <v>42491</v>
      </c>
      <c r="C72" s="531">
        <v>42493</v>
      </c>
      <c r="D72" s="527" t="s">
        <v>3147</v>
      </c>
      <c r="E72" s="527" t="s">
        <v>3228</v>
      </c>
      <c r="F72" s="527" t="s">
        <v>120</v>
      </c>
      <c r="G72" s="527">
        <v>8</v>
      </c>
      <c r="I72" s="527">
        <f t="shared" si="2"/>
        <v>0</v>
      </c>
      <c r="K72" s="527">
        <f t="shared" si="3"/>
        <v>0</v>
      </c>
      <c r="L72" s="527">
        <v>0</v>
      </c>
      <c r="M72" s="527">
        <v>0</v>
      </c>
      <c r="N72" s="527">
        <v>73</v>
      </c>
    </row>
    <row r="73" spans="1:14" x14ac:dyDescent="0.2">
      <c r="A73" s="527" t="s">
        <v>3267</v>
      </c>
      <c r="B73" s="531">
        <v>42463</v>
      </c>
      <c r="C73" s="531">
        <v>42530</v>
      </c>
      <c r="D73" s="527" t="s">
        <v>3147</v>
      </c>
      <c r="E73" s="527" t="s">
        <v>3268</v>
      </c>
      <c r="F73" s="527" t="s">
        <v>120</v>
      </c>
      <c r="G73" s="527">
        <v>4.5999999999999996</v>
      </c>
      <c r="I73" s="527">
        <f t="shared" si="2"/>
        <v>0</v>
      </c>
      <c r="K73" s="527">
        <f t="shared" si="3"/>
        <v>0</v>
      </c>
      <c r="L73" s="527">
        <v>0</v>
      </c>
      <c r="M73" s="527">
        <v>0</v>
      </c>
      <c r="N73" s="527">
        <v>92</v>
      </c>
    </row>
    <row r="74" spans="1:14" x14ac:dyDescent="0.2">
      <c r="A74" s="527" t="s">
        <v>3269</v>
      </c>
      <c r="B74" s="531">
        <v>42493</v>
      </c>
      <c r="C74" s="531">
        <v>42530</v>
      </c>
      <c r="D74" s="527" t="s">
        <v>3147</v>
      </c>
      <c r="E74" s="527" t="s">
        <v>3232</v>
      </c>
      <c r="F74" s="527" t="s">
        <v>120</v>
      </c>
      <c r="G74" s="527">
        <v>34</v>
      </c>
      <c r="I74" s="527">
        <f t="shared" si="2"/>
        <v>0</v>
      </c>
      <c r="K74" s="527">
        <f t="shared" si="3"/>
        <v>0</v>
      </c>
      <c r="L74" s="527">
        <v>0</v>
      </c>
      <c r="M74" s="527">
        <v>0</v>
      </c>
      <c r="N74" s="527">
        <v>89</v>
      </c>
    </row>
    <row r="75" spans="1:14" x14ac:dyDescent="0.2">
      <c r="A75" s="527" t="s">
        <v>3270</v>
      </c>
      <c r="B75" s="531">
        <v>42466</v>
      </c>
      <c r="C75" s="531">
        <v>42530</v>
      </c>
      <c r="D75" s="527" t="s">
        <v>3147</v>
      </c>
      <c r="E75" s="527" t="s">
        <v>3234</v>
      </c>
      <c r="F75" s="527" t="s">
        <v>120</v>
      </c>
      <c r="G75" s="527">
        <v>16</v>
      </c>
      <c r="I75" s="527">
        <f t="shared" si="2"/>
        <v>0</v>
      </c>
      <c r="K75" s="527">
        <f t="shared" si="3"/>
        <v>0</v>
      </c>
      <c r="L75" s="527">
        <v>2</v>
      </c>
      <c r="M75" s="527">
        <v>32</v>
      </c>
      <c r="N75" s="527">
        <v>11</v>
      </c>
    </row>
    <row r="76" spans="1:14" x14ac:dyDescent="0.2">
      <c r="A76" s="527" t="s">
        <v>3271</v>
      </c>
      <c r="B76" s="531">
        <v>42522</v>
      </c>
      <c r="C76" s="531">
        <v>42530</v>
      </c>
      <c r="D76" s="527" t="s">
        <v>3147</v>
      </c>
      <c r="E76" s="527" t="s">
        <v>3236</v>
      </c>
      <c r="F76" s="527" t="s">
        <v>120</v>
      </c>
      <c r="G76" s="527">
        <v>1</v>
      </c>
      <c r="I76" s="527">
        <f t="shared" si="2"/>
        <v>0</v>
      </c>
      <c r="K76" s="527">
        <f t="shared" si="3"/>
        <v>0</v>
      </c>
      <c r="L76" s="527">
        <v>0</v>
      </c>
      <c r="M76" s="527">
        <v>0</v>
      </c>
      <c r="N76" s="527">
        <v>25</v>
      </c>
    </row>
    <row r="77" spans="1:14" x14ac:dyDescent="0.2">
      <c r="A77" s="527" t="s">
        <v>3272</v>
      </c>
      <c r="B77" s="531">
        <v>42470</v>
      </c>
      <c r="C77" s="531">
        <v>42530</v>
      </c>
      <c r="D77" s="527" t="s">
        <v>3147</v>
      </c>
      <c r="E77" s="527" t="s">
        <v>3273</v>
      </c>
      <c r="F77" s="527" t="s">
        <v>120</v>
      </c>
      <c r="G77" s="527">
        <v>16</v>
      </c>
      <c r="I77" s="527">
        <f t="shared" si="2"/>
        <v>0</v>
      </c>
      <c r="K77" s="527">
        <f t="shared" si="3"/>
        <v>0</v>
      </c>
      <c r="L77" s="527">
        <v>0</v>
      </c>
      <c r="M77" s="527">
        <v>0</v>
      </c>
      <c r="N77" s="527">
        <v>78</v>
      </c>
    </row>
    <row r="78" spans="1:14" x14ac:dyDescent="0.2">
      <c r="A78" s="527" t="s">
        <v>3274</v>
      </c>
      <c r="B78" s="531">
        <v>42676</v>
      </c>
      <c r="C78" s="531">
        <v>42680</v>
      </c>
      <c r="D78" s="527" t="s">
        <v>3147</v>
      </c>
      <c r="E78" s="527" t="s">
        <v>3240</v>
      </c>
      <c r="F78" s="527" t="s">
        <v>120</v>
      </c>
      <c r="G78" s="527">
        <v>0</v>
      </c>
      <c r="I78" s="527">
        <f t="shared" si="2"/>
        <v>0</v>
      </c>
      <c r="K78" s="527">
        <f t="shared" si="3"/>
        <v>0</v>
      </c>
      <c r="L78" s="527">
        <v>112</v>
      </c>
      <c r="M78" s="527">
        <v>0</v>
      </c>
      <c r="N78" s="527">
        <v>0</v>
      </c>
    </row>
    <row r="79" spans="1:14" x14ac:dyDescent="0.2">
      <c r="E79" s="527" t="s">
        <v>2687</v>
      </c>
      <c r="I79" s="532">
        <f>SUM(I56:I78)</f>
        <v>0</v>
      </c>
      <c r="K79" s="527">
        <f>SUM(K56:K78)</f>
        <v>0</v>
      </c>
      <c r="M79" s="527">
        <f>SUM(M56:M78)</f>
        <v>1804.4</v>
      </c>
    </row>
    <row r="81" spans="1:14" x14ac:dyDescent="0.2">
      <c r="A81" s="527">
        <v>3</v>
      </c>
      <c r="E81" s="527" t="s">
        <v>3275</v>
      </c>
    </row>
    <row r="82" spans="1:14" x14ac:dyDescent="0.2">
      <c r="A82" s="527" t="s">
        <v>3276</v>
      </c>
      <c r="B82" s="531">
        <v>42588</v>
      </c>
      <c r="C82" s="531">
        <v>42622</v>
      </c>
      <c r="D82" s="527" t="s">
        <v>3147</v>
      </c>
      <c r="E82" s="527" t="s">
        <v>3277</v>
      </c>
      <c r="F82" s="527" t="s">
        <v>120</v>
      </c>
      <c r="G82" s="527">
        <v>9</v>
      </c>
      <c r="I82" s="527">
        <f t="shared" ref="I82:I95" si="4">SUM(G82*H82)</f>
        <v>0</v>
      </c>
      <c r="K82" s="527">
        <f t="shared" ref="K82:K95" si="5">SUM(G82*J82)</f>
        <v>0</v>
      </c>
      <c r="L82" s="527">
        <v>2</v>
      </c>
      <c r="M82" s="527">
        <v>18</v>
      </c>
      <c r="N82" s="527">
        <v>78</v>
      </c>
    </row>
    <row r="83" spans="1:14" x14ac:dyDescent="0.2">
      <c r="A83" s="527" t="s">
        <v>3278</v>
      </c>
      <c r="B83" s="531">
        <v>42470</v>
      </c>
      <c r="C83" s="531">
        <v>42530</v>
      </c>
      <c r="D83" s="527" t="s">
        <v>3147</v>
      </c>
      <c r="E83" s="527" t="s">
        <v>3279</v>
      </c>
      <c r="F83" s="527" t="s">
        <v>120</v>
      </c>
      <c r="G83" s="527">
        <v>9</v>
      </c>
      <c r="I83" s="527">
        <f t="shared" si="4"/>
        <v>0</v>
      </c>
      <c r="K83" s="527">
        <f t="shared" si="5"/>
        <v>0</v>
      </c>
      <c r="L83" s="527">
        <v>0</v>
      </c>
      <c r="M83" s="527">
        <v>0</v>
      </c>
      <c r="N83" s="527">
        <v>78</v>
      </c>
    </row>
    <row r="84" spans="1:14" x14ac:dyDescent="0.2">
      <c r="A84" s="527" t="s">
        <v>3280</v>
      </c>
      <c r="B84" s="531">
        <v>42588</v>
      </c>
      <c r="C84" s="531">
        <v>42622</v>
      </c>
      <c r="D84" s="527" t="s">
        <v>3147</v>
      </c>
      <c r="E84" s="527" t="s">
        <v>3281</v>
      </c>
      <c r="F84" s="527" t="s">
        <v>120</v>
      </c>
      <c r="G84" s="527">
        <v>9</v>
      </c>
      <c r="I84" s="527">
        <f t="shared" si="4"/>
        <v>0</v>
      </c>
      <c r="K84" s="527">
        <f t="shared" si="5"/>
        <v>0</v>
      </c>
      <c r="L84" s="527">
        <v>0</v>
      </c>
      <c r="M84" s="527">
        <v>0</v>
      </c>
      <c r="N84" s="527">
        <v>78</v>
      </c>
    </row>
    <row r="85" spans="1:14" x14ac:dyDescent="0.2">
      <c r="A85" s="527" t="s">
        <v>3282</v>
      </c>
      <c r="B85" s="531">
        <v>42588</v>
      </c>
      <c r="C85" s="531">
        <v>42622</v>
      </c>
      <c r="D85" s="527" t="s">
        <v>3147</v>
      </c>
      <c r="E85" s="527" t="s">
        <v>3283</v>
      </c>
      <c r="F85" s="527" t="s">
        <v>120</v>
      </c>
      <c r="G85" s="527">
        <v>22</v>
      </c>
      <c r="I85" s="527">
        <f t="shared" si="4"/>
        <v>0</v>
      </c>
      <c r="K85" s="527">
        <f t="shared" si="5"/>
        <v>0</v>
      </c>
      <c r="L85" s="527">
        <v>0</v>
      </c>
      <c r="M85" s="527">
        <v>0</v>
      </c>
      <c r="N85" s="527">
        <v>78</v>
      </c>
    </row>
    <row r="86" spans="1:14" x14ac:dyDescent="0.2">
      <c r="A86" s="527" t="s">
        <v>3284</v>
      </c>
      <c r="B86" s="531">
        <v>42588</v>
      </c>
      <c r="C86" s="531">
        <v>42622</v>
      </c>
      <c r="D86" s="527" t="s">
        <v>3147</v>
      </c>
      <c r="E86" s="527" t="s">
        <v>3285</v>
      </c>
      <c r="F86" s="527" t="s">
        <v>120</v>
      </c>
      <c r="G86" s="527">
        <v>2</v>
      </c>
      <c r="I86" s="527">
        <f t="shared" si="4"/>
        <v>0</v>
      </c>
      <c r="K86" s="527">
        <f t="shared" si="5"/>
        <v>0</v>
      </c>
      <c r="L86" s="527">
        <v>0</v>
      </c>
      <c r="M86" s="527">
        <v>0</v>
      </c>
      <c r="N86" s="527">
        <v>78</v>
      </c>
    </row>
    <row r="87" spans="1:14" x14ac:dyDescent="0.2">
      <c r="A87" s="527" t="s">
        <v>3286</v>
      </c>
      <c r="B87" s="531">
        <v>42404</v>
      </c>
      <c r="C87" s="531">
        <v>42524</v>
      </c>
      <c r="D87" s="527" t="s">
        <v>3147</v>
      </c>
      <c r="E87" s="527" t="s">
        <v>3287</v>
      </c>
      <c r="F87" s="527" t="s">
        <v>239</v>
      </c>
      <c r="G87" s="527">
        <v>8</v>
      </c>
      <c r="I87" s="527">
        <f t="shared" si="4"/>
        <v>0</v>
      </c>
      <c r="K87" s="527">
        <f t="shared" si="5"/>
        <v>0</v>
      </c>
      <c r="L87" s="527">
        <v>5</v>
      </c>
      <c r="M87" s="527">
        <v>40</v>
      </c>
      <c r="N87" s="527">
        <v>84</v>
      </c>
    </row>
    <row r="88" spans="1:14" x14ac:dyDescent="0.2">
      <c r="A88" s="527" t="s">
        <v>3288</v>
      </c>
      <c r="B88" s="531">
        <v>42404</v>
      </c>
      <c r="C88" s="531">
        <v>42524</v>
      </c>
      <c r="D88" s="527" t="s">
        <v>3147</v>
      </c>
      <c r="E88" s="527" t="s">
        <v>3194</v>
      </c>
      <c r="F88" s="527" t="s">
        <v>239</v>
      </c>
      <c r="G88" s="527">
        <v>28</v>
      </c>
      <c r="I88" s="527">
        <f t="shared" si="4"/>
        <v>0</v>
      </c>
      <c r="K88" s="527">
        <f t="shared" si="5"/>
        <v>0</v>
      </c>
      <c r="L88" s="527">
        <v>5</v>
      </c>
      <c r="M88" s="527">
        <v>140</v>
      </c>
      <c r="N88" s="527">
        <v>84</v>
      </c>
    </row>
    <row r="89" spans="1:14" x14ac:dyDescent="0.2">
      <c r="A89" s="527" t="s">
        <v>3289</v>
      </c>
      <c r="B89" s="531">
        <v>42588</v>
      </c>
      <c r="C89" s="531">
        <v>42622</v>
      </c>
      <c r="D89" s="527" t="s">
        <v>3147</v>
      </c>
      <c r="E89" s="527" t="s">
        <v>3290</v>
      </c>
      <c r="F89" s="527" t="s">
        <v>120</v>
      </c>
      <c r="G89" s="527">
        <v>14</v>
      </c>
      <c r="I89" s="527">
        <f t="shared" si="4"/>
        <v>0</v>
      </c>
      <c r="K89" s="527">
        <f t="shared" si="5"/>
        <v>0</v>
      </c>
      <c r="L89" s="527">
        <v>0</v>
      </c>
      <c r="M89" s="527">
        <v>0</v>
      </c>
      <c r="N89" s="527">
        <v>78</v>
      </c>
    </row>
    <row r="90" spans="1:14" x14ac:dyDescent="0.2">
      <c r="A90" s="527" t="s">
        <v>3291</v>
      </c>
      <c r="B90" s="531">
        <v>42588</v>
      </c>
      <c r="C90" s="531">
        <v>42622</v>
      </c>
      <c r="D90" s="527" t="s">
        <v>3147</v>
      </c>
      <c r="E90" s="527" t="s">
        <v>3216</v>
      </c>
      <c r="F90" s="527" t="s">
        <v>239</v>
      </c>
      <c r="G90" s="527">
        <v>8</v>
      </c>
      <c r="I90" s="527">
        <f t="shared" si="4"/>
        <v>0</v>
      </c>
      <c r="K90" s="527">
        <f t="shared" si="5"/>
        <v>0</v>
      </c>
      <c r="L90" s="527">
        <v>0</v>
      </c>
      <c r="M90" s="527">
        <v>0</v>
      </c>
      <c r="N90" s="527">
        <v>78</v>
      </c>
    </row>
    <row r="91" spans="1:14" x14ac:dyDescent="0.2">
      <c r="A91" s="527" t="s">
        <v>3292</v>
      </c>
      <c r="B91" s="531">
        <v>42588</v>
      </c>
      <c r="C91" s="531">
        <v>42622</v>
      </c>
      <c r="D91" s="527" t="s">
        <v>3147</v>
      </c>
      <c r="E91" s="527" t="s">
        <v>3218</v>
      </c>
      <c r="F91" s="527" t="s">
        <v>239</v>
      </c>
      <c r="G91" s="527">
        <v>14</v>
      </c>
      <c r="I91" s="527">
        <f t="shared" si="4"/>
        <v>0</v>
      </c>
      <c r="K91" s="527">
        <f t="shared" si="5"/>
        <v>0</v>
      </c>
      <c r="L91" s="527">
        <v>0</v>
      </c>
      <c r="M91" s="527">
        <v>0</v>
      </c>
      <c r="N91" s="527">
        <v>78</v>
      </c>
    </row>
    <row r="92" spans="1:14" x14ac:dyDescent="0.2">
      <c r="A92" s="527" t="s">
        <v>3293</v>
      </c>
      <c r="B92" s="531">
        <v>42493</v>
      </c>
      <c r="C92" s="531">
        <v>42530</v>
      </c>
      <c r="D92" s="527" t="s">
        <v>3147</v>
      </c>
      <c r="E92" s="527" t="s">
        <v>3232</v>
      </c>
      <c r="F92" s="527" t="s">
        <v>120</v>
      </c>
      <c r="G92" s="527">
        <v>44</v>
      </c>
      <c r="I92" s="527">
        <f t="shared" si="4"/>
        <v>0</v>
      </c>
      <c r="K92" s="527">
        <f t="shared" si="5"/>
        <v>0</v>
      </c>
      <c r="L92" s="527">
        <v>0</v>
      </c>
      <c r="M92" s="527">
        <v>0</v>
      </c>
      <c r="N92" s="527">
        <v>89</v>
      </c>
    </row>
    <row r="93" spans="1:14" x14ac:dyDescent="0.2">
      <c r="A93" s="527" t="s">
        <v>3294</v>
      </c>
      <c r="B93" s="531">
        <v>42466</v>
      </c>
      <c r="C93" s="531">
        <v>42530</v>
      </c>
      <c r="D93" s="527" t="s">
        <v>3147</v>
      </c>
      <c r="E93" s="527" t="s">
        <v>3234</v>
      </c>
      <c r="F93" s="527" t="s">
        <v>120</v>
      </c>
      <c r="G93" s="527">
        <v>22</v>
      </c>
      <c r="I93" s="527">
        <f t="shared" si="4"/>
        <v>0</v>
      </c>
      <c r="K93" s="527">
        <f t="shared" si="5"/>
        <v>0</v>
      </c>
      <c r="L93" s="527">
        <v>2</v>
      </c>
      <c r="M93" s="527">
        <v>44</v>
      </c>
      <c r="N93" s="527">
        <v>11</v>
      </c>
    </row>
    <row r="94" spans="1:14" x14ac:dyDescent="0.2">
      <c r="A94" s="527" t="s">
        <v>3295</v>
      </c>
      <c r="B94" s="531">
        <v>42676</v>
      </c>
      <c r="C94" s="531">
        <v>42680</v>
      </c>
      <c r="D94" s="527" t="s">
        <v>3147</v>
      </c>
      <c r="E94" s="527" t="s">
        <v>3296</v>
      </c>
      <c r="F94" s="527" t="s">
        <v>120</v>
      </c>
      <c r="G94" s="527">
        <v>0</v>
      </c>
      <c r="I94" s="527">
        <f t="shared" si="4"/>
        <v>0</v>
      </c>
      <c r="K94" s="527">
        <f t="shared" si="5"/>
        <v>0</v>
      </c>
      <c r="L94" s="527">
        <v>112</v>
      </c>
      <c r="M94" s="527">
        <v>44</v>
      </c>
      <c r="N94" s="527">
        <v>0</v>
      </c>
    </row>
    <row r="95" spans="1:14" x14ac:dyDescent="0.2">
      <c r="A95" s="527" t="s">
        <v>3297</v>
      </c>
      <c r="B95" s="531">
        <v>42466</v>
      </c>
      <c r="C95" s="531">
        <v>42530</v>
      </c>
      <c r="D95" s="527" t="s">
        <v>3147</v>
      </c>
      <c r="E95" s="527" t="s">
        <v>3234</v>
      </c>
      <c r="F95" s="527" t="s">
        <v>120</v>
      </c>
      <c r="G95" s="527">
        <v>32</v>
      </c>
      <c r="I95" s="527">
        <f t="shared" si="4"/>
        <v>0</v>
      </c>
      <c r="K95" s="527">
        <f t="shared" si="5"/>
        <v>0</v>
      </c>
      <c r="L95" s="527">
        <v>2</v>
      </c>
      <c r="M95" s="527">
        <v>64</v>
      </c>
      <c r="N95" s="527">
        <v>11</v>
      </c>
    </row>
    <row r="96" spans="1:14" x14ac:dyDescent="0.2">
      <c r="E96" s="527" t="s">
        <v>2687</v>
      </c>
      <c r="I96" s="527">
        <f>SUM(I82:I95)</f>
        <v>0</v>
      </c>
      <c r="K96" s="527">
        <f>SUM(K82:K95)</f>
        <v>0</v>
      </c>
      <c r="M96" s="527">
        <f>SUM(M82:M95)</f>
        <v>350</v>
      </c>
    </row>
    <row r="99" spans="4:13" ht="21" x14ac:dyDescent="0.35">
      <c r="D99" s="530" t="s">
        <v>3298</v>
      </c>
    </row>
    <row r="101" spans="4:13" ht="40.5" customHeight="1" x14ac:dyDescent="0.2">
      <c r="D101" s="487" t="s">
        <v>3299</v>
      </c>
      <c r="E101" s="487" t="s">
        <v>3114</v>
      </c>
      <c r="F101" s="487"/>
      <c r="G101" s="533" t="s">
        <v>3300</v>
      </c>
      <c r="H101" s="533" t="s">
        <v>3301</v>
      </c>
      <c r="I101" s="533" t="s">
        <v>1</v>
      </c>
      <c r="J101" s="533" t="s">
        <v>3302</v>
      </c>
      <c r="K101" s="533" t="s">
        <v>3303</v>
      </c>
      <c r="L101" s="533" t="s">
        <v>3304</v>
      </c>
      <c r="M101" s="533"/>
    </row>
    <row r="102" spans="4:13" x14ac:dyDescent="0.2">
      <c r="D102" s="527">
        <v>1</v>
      </c>
      <c r="E102" s="527" t="s">
        <v>3145</v>
      </c>
      <c r="G102" s="527">
        <f>I53</f>
        <v>0</v>
      </c>
      <c r="H102" s="527">
        <f>K53</f>
        <v>0</v>
      </c>
      <c r="I102" s="527">
        <f>G102+H102</f>
        <v>0</v>
      </c>
      <c r="J102" s="527">
        <v>1637.4</v>
      </c>
      <c r="K102" s="527">
        <v>3220</v>
      </c>
      <c r="L102" s="527">
        <v>4857.3999999999996</v>
      </c>
    </row>
    <row r="103" spans="4:13" x14ac:dyDescent="0.2">
      <c r="D103" s="527">
        <v>2</v>
      </c>
      <c r="E103" s="527" t="s">
        <v>3241</v>
      </c>
      <c r="G103" s="532">
        <f>I79</f>
        <v>0</v>
      </c>
      <c r="H103" s="527">
        <f>K79</f>
        <v>0</v>
      </c>
      <c r="I103" s="532">
        <f>G103+H103</f>
        <v>0</v>
      </c>
      <c r="J103" s="527">
        <v>784.4</v>
      </c>
      <c r="K103" s="527">
        <v>1020</v>
      </c>
      <c r="L103" s="527">
        <v>1804.4</v>
      </c>
    </row>
    <row r="104" spans="4:13" x14ac:dyDescent="0.2">
      <c r="D104" s="527">
        <v>3</v>
      </c>
      <c r="E104" s="527" t="s">
        <v>3275</v>
      </c>
      <c r="G104" s="527">
        <f>I96</f>
        <v>0</v>
      </c>
      <c r="H104" s="527">
        <f>K96</f>
        <v>0</v>
      </c>
      <c r="I104" s="527">
        <f>G104+H104</f>
        <v>0</v>
      </c>
      <c r="J104" s="527">
        <v>126</v>
      </c>
      <c r="K104" s="527">
        <v>180</v>
      </c>
      <c r="L104" s="527">
        <v>306</v>
      </c>
    </row>
    <row r="105" spans="4:13" x14ac:dyDescent="0.2">
      <c r="E105" s="527" t="s">
        <v>3305</v>
      </c>
      <c r="G105" s="527">
        <f>SUM(G102:G104)</f>
        <v>0</v>
      </c>
      <c r="H105" s="527">
        <f>SUM(H102:H104)</f>
        <v>0</v>
      </c>
      <c r="I105" s="527">
        <f>SUM(I102:I104)</f>
        <v>0</v>
      </c>
      <c r="J105" s="527">
        <v>2547.6999999999998</v>
      </c>
      <c r="K105" s="527">
        <v>4420</v>
      </c>
      <c r="L105" s="527">
        <v>6967.7</v>
      </c>
    </row>
    <row r="106" spans="4:13" x14ac:dyDescent="0.2">
      <c r="H106" s="527" t="s">
        <v>3045</v>
      </c>
    </row>
    <row r="107" spans="4:13" x14ac:dyDescent="0.2">
      <c r="E107" s="527" t="s">
        <v>3306</v>
      </c>
    </row>
    <row r="108" spans="4:13" x14ac:dyDescent="0.2">
      <c r="E108" s="527" t="s">
        <v>3307</v>
      </c>
      <c r="I108" s="527">
        <f>I105</f>
        <v>0</v>
      </c>
      <c r="L108" s="527">
        <v>6967.7</v>
      </c>
    </row>
    <row r="109" spans="4:13" x14ac:dyDescent="0.2">
      <c r="E109" s="527" t="s">
        <v>3308</v>
      </c>
    </row>
    <row r="110" spans="4:13" x14ac:dyDescent="0.2">
      <c r="E110" s="527" t="s">
        <v>3309</v>
      </c>
    </row>
    <row r="111" spans="4:13" x14ac:dyDescent="0.2">
      <c r="E111" s="527" t="s">
        <v>3310</v>
      </c>
    </row>
    <row r="112" spans="4:13" x14ac:dyDescent="0.2">
      <c r="E112" s="527" t="s">
        <v>3311</v>
      </c>
    </row>
    <row r="113" spans="5:12" x14ac:dyDescent="0.2">
      <c r="E113" s="527" t="s">
        <v>3312</v>
      </c>
    </row>
    <row r="114" spans="5:12" x14ac:dyDescent="0.2">
      <c r="E114" s="527" t="s">
        <v>3313</v>
      </c>
    </row>
    <row r="115" spans="5:12" x14ac:dyDescent="0.2">
      <c r="E115" s="527" t="s">
        <v>3314</v>
      </c>
    </row>
    <row r="116" spans="5:12" x14ac:dyDescent="0.2">
      <c r="E116" s="527" t="s">
        <v>3315</v>
      </c>
      <c r="G116" s="527">
        <f>SUM(G108:G115)</f>
        <v>0</v>
      </c>
      <c r="I116" s="527">
        <f>SUM(I108:I115)</f>
        <v>0</v>
      </c>
      <c r="L116" s="527">
        <v>6967.7</v>
      </c>
    </row>
    <row r="117" spans="5:12" ht="18.75" x14ac:dyDescent="0.3">
      <c r="E117" s="527" t="s">
        <v>3316</v>
      </c>
      <c r="I117" s="534">
        <f>I116</f>
        <v>0</v>
      </c>
    </row>
  </sheetData>
  <sheetProtection algorithmName="SHA-512" hashValue="lCP8vTtYweKZggqLXbYTLzzhbJDTMGpl6lPwHlLRB8NoIlVQoIsFpXkO8ksTst8Iz6YY0bQHrmcQvZTFHLlSNg==" saltValue="Gsqc91NwjjfG4/TJ8tH9tw==" spinCount="100000" sheet="1" objects="1" scenarios="1"/>
  <protectedRanges>
    <protectedRange sqref="H5:H52 J5:J52 H56:H78 J56:J78 H82:H95 J82:J95 G108:G109 I109:I115" name="Oblast1"/>
  </protectedRanges>
  <pageMargins left="0.70866141732283472" right="0.70866141732283472" top="0.78740157480314965" bottom="0.78740157480314965" header="0.31496062992125984" footer="0.31496062992125984"/>
  <pageSetup paperSize="9" scale="56" orientation="landscape" r:id="rId1"/>
  <headerFooter>
    <oddFooter>Stránka &amp;P z &amp;N</oddFooter>
  </headerFooter>
  <rowBreaks count="1" manualBreakCount="1">
    <brk id="59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Q4967"/>
  <sheetViews>
    <sheetView view="pageBreakPreview" zoomScaleNormal="100" zoomScaleSheetLayoutView="100" workbookViewId="0">
      <selection activeCell="C10" sqref="C10"/>
    </sheetView>
  </sheetViews>
  <sheetFormatPr defaultRowHeight="12.75" x14ac:dyDescent="0.2"/>
  <cols>
    <col min="1" max="1" width="4.28515625" style="259" customWidth="1"/>
    <col min="2" max="2" width="14.42578125" style="266" customWidth="1"/>
    <col min="3" max="3" width="63.7109375" style="266" customWidth="1"/>
    <col min="4" max="4" width="4.5703125" style="259" customWidth="1"/>
    <col min="5" max="5" width="10.5703125" style="259" customWidth="1"/>
    <col min="6" max="6" width="9.85546875" style="259" customWidth="1"/>
    <col min="7" max="7" width="14.140625" style="259" customWidth="1"/>
    <col min="8" max="8" width="10" style="258" customWidth="1"/>
    <col min="9" max="9" width="9.140625" style="259"/>
    <col min="10" max="10" width="10.85546875" style="259" bestFit="1" customWidth="1"/>
    <col min="11" max="16384" width="9.140625" style="259"/>
  </cols>
  <sheetData>
    <row r="1" spans="1:17" ht="16.5" thickBot="1" x14ac:dyDescent="0.3">
      <c r="A1" s="545" t="s">
        <v>3321</v>
      </c>
      <c r="B1" s="545"/>
      <c r="C1" s="621"/>
      <c r="D1" s="545"/>
      <c r="E1" s="545"/>
      <c r="F1" s="545"/>
      <c r="G1" s="545"/>
    </row>
    <row r="2" spans="1:17" ht="13.5" thickTop="1" x14ac:dyDescent="0.2">
      <c r="A2" s="260" t="s">
        <v>102</v>
      </c>
      <c r="B2" s="261"/>
      <c r="C2" s="651" t="s">
        <v>1783</v>
      </c>
      <c r="D2" s="652"/>
      <c r="E2" s="652"/>
      <c r="F2" s="652"/>
      <c r="G2" s="653"/>
    </row>
    <row r="3" spans="1:17" x14ac:dyDescent="0.2">
      <c r="A3" s="262" t="s">
        <v>7</v>
      </c>
      <c r="B3" s="263"/>
      <c r="C3" s="654" t="s">
        <v>3329</v>
      </c>
      <c r="D3" s="655"/>
      <c r="E3" s="655"/>
      <c r="F3" s="655"/>
      <c r="G3" s="656"/>
    </row>
    <row r="4" spans="1:17" ht="13.5" thickBot="1" x14ac:dyDescent="0.25">
      <c r="A4" s="264" t="s">
        <v>8</v>
      </c>
      <c r="B4" s="265"/>
      <c r="C4" s="657" t="s">
        <v>1784</v>
      </c>
      <c r="D4" s="658"/>
      <c r="E4" s="658"/>
      <c r="F4" s="658"/>
      <c r="G4" s="659"/>
    </row>
    <row r="5" spans="1:17" ht="14.25" thickTop="1" thickBot="1" x14ac:dyDescent="0.25">
      <c r="C5" s="267"/>
      <c r="D5" s="258"/>
    </row>
    <row r="6" spans="1:17" ht="39.75" thickTop="1" thickBot="1" x14ac:dyDescent="0.25">
      <c r="A6" s="268" t="s">
        <v>109</v>
      </c>
      <c r="B6" s="269" t="s">
        <v>110</v>
      </c>
      <c r="C6" s="270" t="s">
        <v>111</v>
      </c>
      <c r="D6" s="271" t="s">
        <v>112</v>
      </c>
      <c r="E6" s="271" t="s">
        <v>113</v>
      </c>
      <c r="F6" s="272" t="s">
        <v>1785</v>
      </c>
      <c r="G6" s="273" t="s">
        <v>1786</v>
      </c>
      <c r="H6" s="274" t="s">
        <v>115</v>
      </c>
    </row>
    <row r="7" spans="1:17" x14ac:dyDescent="0.2">
      <c r="A7" s="275"/>
      <c r="B7" s="276" t="s">
        <v>1787</v>
      </c>
      <c r="C7" s="660" t="s">
        <v>1788</v>
      </c>
      <c r="D7" s="661"/>
      <c r="E7" s="662"/>
      <c r="F7" s="663"/>
      <c r="G7" s="663"/>
      <c r="H7" s="277"/>
    </row>
    <row r="8" spans="1:17" x14ac:dyDescent="0.2">
      <c r="A8" s="278" t="s">
        <v>116</v>
      </c>
      <c r="B8" s="279" t="s">
        <v>100</v>
      </c>
      <c r="C8" s="280" t="s">
        <v>26</v>
      </c>
      <c r="D8" s="281"/>
      <c r="E8" s="282"/>
      <c r="F8" s="283"/>
      <c r="G8" s="284">
        <f>G10+G11+G13+G16+G19+G23</f>
        <v>0</v>
      </c>
      <c r="H8" s="285"/>
    </row>
    <row r="9" spans="1:17" ht="12.75" customHeight="1" x14ac:dyDescent="0.2">
      <c r="A9" s="286"/>
      <c r="B9" s="664" t="s">
        <v>1789</v>
      </c>
      <c r="C9" s="665"/>
      <c r="D9" s="665"/>
      <c r="E9" s="665"/>
      <c r="F9" s="665"/>
      <c r="G9" s="666"/>
      <c r="H9" s="287"/>
      <c r="I9" s="211"/>
      <c r="J9" s="211"/>
      <c r="K9" s="211"/>
      <c r="L9" s="211"/>
      <c r="M9" s="211"/>
      <c r="N9" s="211"/>
      <c r="O9" s="211"/>
      <c r="P9" s="211"/>
      <c r="Q9" s="211"/>
    </row>
    <row r="10" spans="1:17" ht="22.5" x14ac:dyDescent="0.2">
      <c r="A10" s="288">
        <v>1</v>
      </c>
      <c r="B10" s="154" t="s">
        <v>1790</v>
      </c>
      <c r="C10" s="170" t="s">
        <v>1791</v>
      </c>
      <c r="D10" s="181" t="s">
        <v>1792</v>
      </c>
      <c r="E10" s="289">
        <v>1</v>
      </c>
      <c r="F10" s="290"/>
      <c r="G10" s="291">
        <f>E10*F10</f>
        <v>0</v>
      </c>
      <c r="H10" s="292" t="s">
        <v>951</v>
      </c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17" ht="22.5" x14ac:dyDescent="0.2">
      <c r="A11" s="293">
        <v>2</v>
      </c>
      <c r="B11" s="154" t="s">
        <v>1793</v>
      </c>
      <c r="C11" s="170" t="s">
        <v>1794</v>
      </c>
      <c r="D11" s="181" t="s">
        <v>1792</v>
      </c>
      <c r="E11" s="289">
        <v>1</v>
      </c>
      <c r="F11" s="290"/>
      <c r="G11" s="291">
        <f>E11*F11</f>
        <v>0</v>
      </c>
      <c r="H11" s="292" t="s">
        <v>950</v>
      </c>
      <c r="I11" s="211"/>
      <c r="J11" s="211"/>
      <c r="K11" s="211"/>
      <c r="L11" s="211"/>
      <c r="M11" s="211"/>
      <c r="N11" s="211"/>
      <c r="O11" s="211"/>
      <c r="P11" s="211"/>
      <c r="Q11" s="211"/>
    </row>
    <row r="12" spans="1:17" x14ac:dyDescent="0.2">
      <c r="A12" s="286"/>
      <c r="B12" s="667" t="s">
        <v>1795</v>
      </c>
      <c r="C12" s="668"/>
      <c r="D12" s="668"/>
      <c r="E12" s="668"/>
      <c r="F12" s="668"/>
      <c r="G12" s="669"/>
      <c r="H12" s="287"/>
      <c r="I12" s="211"/>
      <c r="J12" s="211"/>
      <c r="K12" s="211"/>
      <c r="L12" s="211"/>
      <c r="M12" s="211"/>
      <c r="N12" s="211"/>
      <c r="O12" s="211"/>
      <c r="P12" s="211"/>
      <c r="Q12" s="211"/>
    </row>
    <row r="13" spans="1:17" ht="12.75" customHeight="1" x14ac:dyDescent="0.2">
      <c r="A13" s="288">
        <v>3</v>
      </c>
      <c r="B13" s="154" t="s">
        <v>1796</v>
      </c>
      <c r="C13" s="170" t="s">
        <v>1797</v>
      </c>
      <c r="D13" s="181" t="s">
        <v>1792</v>
      </c>
      <c r="E13" s="289">
        <v>1</v>
      </c>
      <c r="F13" s="290"/>
      <c r="G13" s="291">
        <f>E13*F13</f>
        <v>0</v>
      </c>
      <c r="H13" s="292" t="s">
        <v>951</v>
      </c>
      <c r="I13" s="211"/>
      <c r="J13" s="211"/>
      <c r="K13" s="211"/>
      <c r="L13" s="211"/>
      <c r="M13" s="211"/>
      <c r="N13" s="211"/>
      <c r="O13" s="211"/>
      <c r="P13" s="211"/>
      <c r="Q13" s="211"/>
    </row>
    <row r="14" spans="1:17" ht="36" customHeight="1" x14ac:dyDescent="0.2">
      <c r="A14" s="286"/>
      <c r="B14" s="294"/>
      <c r="C14" s="646" t="s">
        <v>1798</v>
      </c>
      <c r="D14" s="647"/>
      <c r="E14" s="648"/>
      <c r="F14" s="649"/>
      <c r="G14" s="650"/>
      <c r="H14" s="287"/>
      <c r="I14" s="211"/>
      <c r="J14" s="211"/>
      <c r="K14" s="211"/>
      <c r="L14" s="211"/>
      <c r="M14" s="211"/>
      <c r="N14" s="211"/>
      <c r="O14" s="211"/>
      <c r="P14" s="211"/>
      <c r="Q14" s="211"/>
    </row>
    <row r="15" spans="1:17" ht="12.75" customHeight="1" x14ac:dyDescent="0.2">
      <c r="A15" s="286"/>
      <c r="B15" s="667" t="s">
        <v>1795</v>
      </c>
      <c r="C15" s="670"/>
      <c r="D15" s="671"/>
      <c r="E15" s="672"/>
      <c r="F15" s="673"/>
      <c r="G15" s="674"/>
      <c r="H15" s="287"/>
      <c r="I15" s="211"/>
      <c r="J15" s="211"/>
      <c r="K15" s="211"/>
      <c r="L15" s="211"/>
      <c r="M15" s="211"/>
      <c r="N15" s="211"/>
      <c r="O15" s="211"/>
      <c r="P15" s="211"/>
      <c r="Q15" s="211"/>
    </row>
    <row r="16" spans="1:17" ht="12.75" customHeight="1" x14ac:dyDescent="0.2">
      <c r="A16" s="288">
        <v>4</v>
      </c>
      <c r="B16" s="154" t="s">
        <v>1799</v>
      </c>
      <c r="C16" s="170" t="s">
        <v>1800</v>
      </c>
      <c r="D16" s="181" t="s">
        <v>1792</v>
      </c>
      <c r="E16" s="289">
        <v>1</v>
      </c>
      <c r="F16" s="290"/>
      <c r="G16" s="291">
        <f>E16*F16</f>
        <v>0</v>
      </c>
      <c r="H16" s="292" t="s">
        <v>951</v>
      </c>
      <c r="I16" s="211"/>
      <c r="J16" s="211"/>
      <c r="K16" s="211"/>
      <c r="L16" s="211"/>
      <c r="M16" s="211"/>
      <c r="N16" s="211"/>
      <c r="O16" s="211"/>
      <c r="P16" s="211"/>
      <c r="Q16" s="211"/>
    </row>
    <row r="17" spans="1:17" ht="36" customHeight="1" x14ac:dyDescent="0.2">
      <c r="A17" s="286"/>
      <c r="B17" s="294"/>
      <c r="C17" s="646" t="s">
        <v>1801</v>
      </c>
      <c r="D17" s="647"/>
      <c r="E17" s="648"/>
      <c r="F17" s="649"/>
      <c r="G17" s="650"/>
      <c r="H17" s="287"/>
      <c r="I17" s="211"/>
      <c r="J17" s="211"/>
      <c r="K17" s="211"/>
      <c r="L17" s="211"/>
      <c r="M17" s="211"/>
      <c r="N17" s="211"/>
      <c r="O17" s="211"/>
      <c r="P17" s="211"/>
      <c r="Q17" s="211"/>
    </row>
    <row r="18" spans="1:17" ht="12.75" customHeight="1" x14ac:dyDescent="0.2">
      <c r="A18" s="286"/>
      <c r="B18" s="667" t="s">
        <v>1795</v>
      </c>
      <c r="C18" s="670"/>
      <c r="D18" s="671"/>
      <c r="E18" s="672"/>
      <c r="F18" s="673"/>
      <c r="G18" s="674"/>
      <c r="H18" s="287"/>
      <c r="I18" s="211"/>
      <c r="J18" s="211"/>
      <c r="K18" s="211"/>
      <c r="L18" s="211"/>
      <c r="M18" s="211"/>
      <c r="N18" s="211"/>
      <c r="O18" s="211"/>
      <c r="P18" s="211"/>
      <c r="Q18" s="211"/>
    </row>
    <row r="19" spans="1:17" ht="12.75" customHeight="1" x14ac:dyDescent="0.2">
      <c r="A19" s="288">
        <v>5</v>
      </c>
      <c r="B19" s="154" t="s">
        <v>1802</v>
      </c>
      <c r="C19" s="170" t="s">
        <v>1803</v>
      </c>
      <c r="D19" s="181" t="s">
        <v>1792</v>
      </c>
      <c r="E19" s="289">
        <v>1</v>
      </c>
      <c r="F19" s="290"/>
      <c r="G19" s="291">
        <f>E19*F19</f>
        <v>0</v>
      </c>
      <c r="H19" s="292" t="s">
        <v>951</v>
      </c>
      <c r="I19" s="211"/>
      <c r="J19" s="211"/>
      <c r="K19" s="211"/>
      <c r="L19" s="211"/>
      <c r="M19" s="211"/>
      <c r="N19" s="211"/>
      <c r="O19" s="211"/>
      <c r="P19" s="211"/>
      <c r="Q19" s="211"/>
    </row>
    <row r="20" spans="1:17" ht="25.5" customHeight="1" x14ac:dyDescent="0.2">
      <c r="A20" s="286"/>
      <c r="B20" s="294"/>
      <c r="C20" s="646" t="s">
        <v>1804</v>
      </c>
      <c r="D20" s="647"/>
      <c r="E20" s="648"/>
      <c r="F20" s="649"/>
      <c r="G20" s="650"/>
      <c r="H20" s="287"/>
      <c r="I20" s="211"/>
      <c r="J20" s="211"/>
      <c r="K20" s="211"/>
      <c r="L20" s="211"/>
      <c r="M20" s="211"/>
      <c r="N20" s="211"/>
      <c r="O20" s="211"/>
      <c r="P20" s="211"/>
      <c r="Q20" s="211"/>
    </row>
    <row r="21" spans="1:17" ht="12.75" customHeight="1" x14ac:dyDescent="0.2">
      <c r="A21" s="286"/>
      <c r="B21" s="667" t="s">
        <v>1805</v>
      </c>
      <c r="C21" s="670"/>
      <c r="D21" s="671"/>
      <c r="E21" s="672"/>
      <c r="F21" s="673"/>
      <c r="G21" s="674"/>
      <c r="H21" s="287"/>
      <c r="I21" s="211"/>
      <c r="J21" s="211"/>
      <c r="K21" s="211"/>
      <c r="L21" s="211"/>
      <c r="M21" s="211"/>
      <c r="N21" s="211"/>
      <c r="O21" s="211"/>
      <c r="P21" s="211"/>
      <c r="Q21" s="211"/>
    </row>
    <row r="22" spans="1:17" ht="12.75" customHeight="1" x14ac:dyDescent="0.2">
      <c r="A22" s="286"/>
      <c r="B22" s="667" t="s">
        <v>1806</v>
      </c>
      <c r="C22" s="670"/>
      <c r="D22" s="671"/>
      <c r="E22" s="672"/>
      <c r="F22" s="673"/>
      <c r="G22" s="674"/>
      <c r="H22" s="287"/>
      <c r="I22" s="211"/>
      <c r="J22" s="211"/>
      <c r="K22" s="211"/>
      <c r="L22" s="211"/>
      <c r="M22" s="211"/>
      <c r="N22" s="211"/>
      <c r="O22" s="211"/>
      <c r="P22" s="211"/>
      <c r="Q22" s="211"/>
    </row>
    <row r="23" spans="1:17" ht="12.75" customHeight="1" x14ac:dyDescent="0.2">
      <c r="A23" s="288">
        <v>6</v>
      </c>
      <c r="B23" s="154" t="s">
        <v>1807</v>
      </c>
      <c r="C23" s="170" t="s">
        <v>1808</v>
      </c>
      <c r="D23" s="181" t="s">
        <v>1792</v>
      </c>
      <c r="E23" s="289">
        <v>1</v>
      </c>
      <c r="F23" s="290"/>
      <c r="G23" s="291">
        <f>E23*F23</f>
        <v>0</v>
      </c>
      <c r="H23" s="292" t="s">
        <v>951</v>
      </c>
      <c r="I23" s="211"/>
      <c r="J23" s="211"/>
      <c r="K23" s="211"/>
      <c r="L23" s="211"/>
      <c r="M23" s="211"/>
      <c r="N23" s="211"/>
      <c r="O23" s="211"/>
      <c r="P23" s="211"/>
      <c r="Q23" s="211"/>
    </row>
    <row r="24" spans="1:17" ht="36" customHeight="1" x14ac:dyDescent="0.2">
      <c r="A24" s="286"/>
      <c r="B24" s="294"/>
      <c r="C24" s="646" t="s">
        <v>1806</v>
      </c>
      <c r="D24" s="647"/>
      <c r="E24" s="648"/>
      <c r="F24" s="649"/>
      <c r="G24" s="650"/>
      <c r="H24" s="287"/>
      <c r="I24" s="211"/>
      <c r="J24" s="211"/>
      <c r="K24" s="211"/>
      <c r="L24" s="211"/>
      <c r="M24" s="211"/>
      <c r="N24" s="211"/>
      <c r="O24" s="211"/>
      <c r="P24" s="211"/>
      <c r="Q24" s="211"/>
    </row>
    <row r="25" spans="1:17" ht="12.75" customHeight="1" x14ac:dyDescent="0.2">
      <c r="A25" s="278" t="s">
        <v>116</v>
      </c>
      <c r="B25" s="279" t="s">
        <v>101</v>
      </c>
      <c r="C25" s="280" t="s">
        <v>27</v>
      </c>
      <c r="D25" s="281"/>
      <c r="E25" s="282"/>
      <c r="F25" s="283"/>
      <c r="G25" s="284">
        <f>G28+G32+G36+G40+G43+SUM(G45:G58)</f>
        <v>0</v>
      </c>
      <c r="H25" s="285"/>
      <c r="I25" s="211"/>
      <c r="J25" s="211"/>
      <c r="K25" s="211"/>
      <c r="L25" s="211"/>
      <c r="M25" s="211"/>
      <c r="N25" s="211"/>
      <c r="O25" s="211"/>
      <c r="P25" s="211"/>
      <c r="Q25" s="211"/>
    </row>
    <row r="26" spans="1:17" x14ac:dyDescent="0.2">
      <c r="A26" s="286"/>
      <c r="B26" s="664" t="s">
        <v>1809</v>
      </c>
      <c r="C26" s="665"/>
      <c r="D26" s="665"/>
      <c r="E26" s="665"/>
      <c r="F26" s="665"/>
      <c r="G26" s="666"/>
      <c r="H26" s="287"/>
      <c r="I26" s="211"/>
      <c r="J26" s="211"/>
      <c r="K26" s="211"/>
      <c r="L26" s="211"/>
      <c r="M26" s="211"/>
      <c r="N26" s="211"/>
      <c r="O26" s="211"/>
      <c r="P26" s="211"/>
      <c r="Q26" s="211"/>
    </row>
    <row r="27" spans="1:17" ht="12.75" customHeight="1" x14ac:dyDescent="0.2">
      <c r="A27" s="286"/>
      <c r="B27" s="667" t="s">
        <v>1810</v>
      </c>
      <c r="C27" s="668"/>
      <c r="D27" s="668"/>
      <c r="E27" s="668"/>
      <c r="F27" s="668"/>
      <c r="G27" s="669"/>
      <c r="H27" s="287"/>
      <c r="I27" s="211"/>
      <c r="J27" s="211"/>
      <c r="K27" s="211"/>
      <c r="L27" s="211"/>
      <c r="M27" s="211"/>
      <c r="N27" s="211"/>
      <c r="O27" s="211"/>
      <c r="P27" s="211"/>
      <c r="Q27" s="211"/>
    </row>
    <row r="28" spans="1:17" x14ac:dyDescent="0.2">
      <c r="A28" s="288">
        <v>7</v>
      </c>
      <c r="B28" s="154" t="s">
        <v>1811</v>
      </c>
      <c r="C28" s="170" t="s">
        <v>1812</v>
      </c>
      <c r="D28" s="181" t="s">
        <v>1792</v>
      </c>
      <c r="E28" s="289">
        <v>1</v>
      </c>
      <c r="F28" s="290"/>
      <c r="G28" s="291">
        <f>E28*F28</f>
        <v>0</v>
      </c>
      <c r="H28" s="292" t="s">
        <v>951</v>
      </c>
      <c r="I28" s="211"/>
      <c r="J28" s="211"/>
      <c r="K28" s="211"/>
      <c r="L28" s="211"/>
      <c r="M28" s="211"/>
      <c r="N28" s="211"/>
      <c r="O28" s="211"/>
      <c r="P28" s="211"/>
      <c r="Q28" s="211"/>
    </row>
    <row r="29" spans="1:17" ht="16.5" customHeight="1" x14ac:dyDescent="0.2">
      <c r="A29" s="286"/>
      <c r="B29" s="294"/>
      <c r="C29" s="646" t="s">
        <v>1813</v>
      </c>
      <c r="D29" s="675"/>
      <c r="E29" s="675"/>
      <c r="F29" s="675"/>
      <c r="G29" s="676"/>
      <c r="H29" s="287"/>
      <c r="I29" s="211"/>
      <c r="J29" s="211"/>
      <c r="K29" s="211"/>
      <c r="L29" s="211"/>
      <c r="M29" s="211"/>
      <c r="N29" s="211"/>
      <c r="O29" s="211"/>
      <c r="P29" s="211"/>
      <c r="Q29" s="211"/>
    </row>
    <row r="30" spans="1:17" x14ac:dyDescent="0.2">
      <c r="A30" s="286"/>
      <c r="B30" s="667" t="s">
        <v>1809</v>
      </c>
      <c r="C30" s="668"/>
      <c r="D30" s="668"/>
      <c r="E30" s="668"/>
      <c r="F30" s="668"/>
      <c r="G30" s="669"/>
      <c r="H30" s="287"/>
      <c r="I30" s="211"/>
      <c r="J30" s="211"/>
    </row>
    <row r="31" spans="1:17" x14ac:dyDescent="0.2">
      <c r="A31" s="286"/>
      <c r="B31" s="667" t="s">
        <v>1810</v>
      </c>
      <c r="C31" s="668"/>
      <c r="D31" s="668"/>
      <c r="E31" s="668"/>
      <c r="F31" s="668"/>
      <c r="G31" s="669"/>
      <c r="H31" s="287"/>
      <c r="I31" s="211"/>
      <c r="J31" s="211"/>
      <c r="K31" s="211"/>
      <c r="L31" s="211"/>
      <c r="M31" s="211"/>
      <c r="N31" s="211"/>
      <c r="O31" s="211"/>
      <c r="P31" s="211"/>
      <c r="Q31" s="211"/>
    </row>
    <row r="32" spans="1:17" ht="12.75" customHeight="1" x14ac:dyDescent="0.2">
      <c r="A32" s="288">
        <v>8</v>
      </c>
      <c r="B32" s="154" t="s">
        <v>1814</v>
      </c>
      <c r="C32" s="170" t="s">
        <v>1815</v>
      </c>
      <c r="D32" s="181" t="s">
        <v>1792</v>
      </c>
      <c r="E32" s="289">
        <v>1</v>
      </c>
      <c r="F32" s="290"/>
      <c r="G32" s="291">
        <f>E32*F32</f>
        <v>0</v>
      </c>
      <c r="H32" s="292" t="s">
        <v>951</v>
      </c>
      <c r="I32" s="211"/>
      <c r="J32" s="211"/>
      <c r="K32" s="211"/>
      <c r="L32" s="211"/>
      <c r="M32" s="211"/>
      <c r="N32" s="211"/>
      <c r="O32" s="211"/>
      <c r="P32" s="211"/>
      <c r="Q32" s="211"/>
    </row>
    <row r="33" spans="1:17" ht="23.25" customHeight="1" x14ac:dyDescent="0.2">
      <c r="A33" s="286"/>
      <c r="B33" s="294"/>
      <c r="C33" s="646" t="s">
        <v>1816</v>
      </c>
      <c r="D33" s="675"/>
      <c r="E33" s="675"/>
      <c r="F33" s="675"/>
      <c r="G33" s="676"/>
      <c r="H33" s="287"/>
      <c r="I33" s="211"/>
      <c r="J33" s="211"/>
      <c r="K33" s="211"/>
      <c r="L33" s="211"/>
      <c r="M33" s="211"/>
      <c r="N33" s="211"/>
      <c r="O33" s="211"/>
      <c r="P33" s="211"/>
      <c r="Q33" s="211"/>
    </row>
    <row r="34" spans="1:17" x14ac:dyDescent="0.2">
      <c r="A34" s="286"/>
      <c r="B34" s="667" t="s">
        <v>1809</v>
      </c>
      <c r="C34" s="668"/>
      <c r="D34" s="668"/>
      <c r="E34" s="668"/>
      <c r="F34" s="668"/>
      <c r="G34" s="669"/>
      <c r="H34" s="287"/>
      <c r="I34" s="211"/>
      <c r="J34" s="211"/>
      <c r="K34" s="211"/>
      <c r="L34" s="211"/>
      <c r="M34" s="211"/>
      <c r="N34" s="211"/>
      <c r="O34" s="211"/>
      <c r="P34" s="211"/>
      <c r="Q34" s="211"/>
    </row>
    <row r="35" spans="1:17" x14ac:dyDescent="0.2">
      <c r="A35" s="286"/>
      <c r="B35" s="667" t="s">
        <v>1810</v>
      </c>
      <c r="C35" s="668"/>
      <c r="D35" s="668"/>
      <c r="E35" s="668"/>
      <c r="F35" s="668"/>
      <c r="G35" s="669"/>
      <c r="H35" s="287"/>
      <c r="I35" s="211"/>
      <c r="J35" s="211"/>
      <c r="K35" s="211"/>
      <c r="L35" s="211"/>
      <c r="M35" s="211"/>
      <c r="N35" s="211"/>
      <c r="O35" s="211"/>
      <c r="P35" s="211"/>
      <c r="Q35" s="211"/>
    </row>
    <row r="36" spans="1:17" ht="12.75" customHeight="1" x14ac:dyDescent="0.2">
      <c r="A36" s="288">
        <v>9</v>
      </c>
      <c r="B36" s="154" t="s">
        <v>1817</v>
      </c>
      <c r="C36" s="170" t="s">
        <v>1818</v>
      </c>
      <c r="D36" s="181" t="s">
        <v>1792</v>
      </c>
      <c r="E36" s="289">
        <v>1</v>
      </c>
      <c r="F36" s="290"/>
      <c r="G36" s="291">
        <f>E36*F36</f>
        <v>0</v>
      </c>
      <c r="H36" s="292" t="s">
        <v>951</v>
      </c>
      <c r="I36" s="211"/>
      <c r="J36" s="211"/>
      <c r="K36" s="211"/>
      <c r="L36" s="211"/>
      <c r="M36" s="211"/>
      <c r="N36" s="211"/>
      <c r="O36" s="211"/>
      <c r="P36" s="211"/>
      <c r="Q36" s="211"/>
    </row>
    <row r="37" spans="1:17" ht="35.25" customHeight="1" x14ac:dyDescent="0.2">
      <c r="A37" s="286"/>
      <c r="B37" s="294"/>
      <c r="C37" s="646" t="s">
        <v>1819</v>
      </c>
      <c r="D37" s="675"/>
      <c r="E37" s="675"/>
      <c r="F37" s="675"/>
      <c r="G37" s="676"/>
      <c r="H37" s="287"/>
      <c r="I37" s="211"/>
      <c r="J37" s="211"/>
      <c r="K37" s="211"/>
      <c r="L37" s="211"/>
      <c r="M37" s="211"/>
      <c r="N37" s="211"/>
      <c r="O37" s="211"/>
      <c r="P37" s="211"/>
      <c r="Q37" s="211"/>
    </row>
    <row r="38" spans="1:17" ht="12.75" customHeight="1" x14ac:dyDescent="0.2">
      <c r="A38" s="286"/>
      <c r="B38" s="667" t="s">
        <v>1809</v>
      </c>
      <c r="C38" s="668"/>
      <c r="D38" s="668"/>
      <c r="E38" s="668"/>
      <c r="F38" s="668"/>
      <c r="G38" s="669"/>
      <c r="H38" s="287"/>
      <c r="I38" s="211"/>
      <c r="J38" s="211"/>
      <c r="K38" s="211"/>
      <c r="L38" s="211"/>
      <c r="M38" s="211"/>
      <c r="N38" s="211"/>
      <c r="O38" s="211"/>
      <c r="P38" s="211"/>
      <c r="Q38" s="211"/>
    </row>
    <row r="39" spans="1:17" x14ac:dyDescent="0.2">
      <c r="A39" s="286"/>
      <c r="B39" s="667" t="s">
        <v>1810</v>
      </c>
      <c r="C39" s="668"/>
      <c r="D39" s="668"/>
      <c r="E39" s="668"/>
      <c r="F39" s="668"/>
      <c r="G39" s="669"/>
      <c r="H39" s="287"/>
      <c r="I39" s="211"/>
      <c r="J39" s="211"/>
      <c r="K39" s="211"/>
      <c r="L39" s="211"/>
      <c r="M39" s="211"/>
      <c r="N39" s="211"/>
      <c r="O39" s="211"/>
      <c r="P39" s="211"/>
      <c r="Q39" s="211"/>
    </row>
    <row r="40" spans="1:17" ht="21.75" customHeight="1" x14ac:dyDescent="0.2">
      <c r="A40" s="286">
        <v>10</v>
      </c>
      <c r="B40" s="294" t="s">
        <v>1820</v>
      </c>
      <c r="C40" s="170" t="s">
        <v>1821</v>
      </c>
      <c r="D40" s="181" t="s">
        <v>1792</v>
      </c>
      <c r="E40" s="289">
        <v>1</v>
      </c>
      <c r="F40" s="290"/>
      <c r="G40" s="291">
        <f>E40*F40</f>
        <v>0</v>
      </c>
      <c r="H40" s="292" t="s">
        <v>950</v>
      </c>
      <c r="I40" s="211"/>
      <c r="J40" s="211"/>
      <c r="K40" s="211"/>
      <c r="L40" s="211"/>
      <c r="M40" s="211"/>
      <c r="N40" s="211"/>
      <c r="O40" s="211"/>
      <c r="P40" s="211"/>
      <c r="Q40" s="211"/>
    </row>
    <row r="41" spans="1:17" x14ac:dyDescent="0.2">
      <c r="A41" s="286"/>
      <c r="B41" s="667"/>
      <c r="C41" s="668"/>
      <c r="D41" s="668"/>
      <c r="E41" s="668"/>
      <c r="F41" s="668"/>
      <c r="G41" s="669"/>
      <c r="H41" s="287"/>
      <c r="I41" s="211"/>
      <c r="J41" s="211"/>
      <c r="K41" s="211"/>
      <c r="L41" s="211"/>
      <c r="M41" s="211"/>
      <c r="N41" s="211"/>
      <c r="O41" s="211"/>
      <c r="P41" s="211"/>
      <c r="Q41" s="211"/>
    </row>
    <row r="42" spans="1:17" ht="12.75" customHeight="1" x14ac:dyDescent="0.2">
      <c r="A42" s="286"/>
      <c r="B42" s="667" t="s">
        <v>1810</v>
      </c>
      <c r="C42" s="668"/>
      <c r="D42" s="668"/>
      <c r="E42" s="668"/>
      <c r="F42" s="668"/>
      <c r="G42" s="669"/>
      <c r="H42" s="287"/>
      <c r="I42" s="211"/>
      <c r="J42" s="211"/>
      <c r="K42" s="211"/>
      <c r="L42" s="211"/>
      <c r="M42" s="211"/>
      <c r="N42" s="211"/>
      <c r="O42" s="211"/>
      <c r="P42" s="211"/>
      <c r="Q42" s="211"/>
    </row>
    <row r="43" spans="1:17" x14ac:dyDescent="0.2">
      <c r="A43" s="288">
        <v>11</v>
      </c>
      <c r="B43" s="154" t="s">
        <v>1822</v>
      </c>
      <c r="C43" s="170" t="s">
        <v>1823</v>
      </c>
      <c r="D43" s="181" t="s">
        <v>1792</v>
      </c>
      <c r="E43" s="289">
        <v>1</v>
      </c>
      <c r="F43" s="290"/>
      <c r="G43" s="291">
        <f>E43*F43</f>
        <v>0</v>
      </c>
      <c r="H43" s="292" t="s">
        <v>951</v>
      </c>
      <c r="I43" s="211"/>
      <c r="J43" s="211"/>
      <c r="K43" s="211"/>
      <c r="L43" s="211"/>
      <c r="M43" s="211"/>
      <c r="N43" s="211"/>
      <c r="O43" s="211"/>
      <c r="P43" s="211"/>
      <c r="Q43" s="211"/>
    </row>
    <row r="44" spans="1:17" ht="33.75" customHeight="1" x14ac:dyDescent="0.2">
      <c r="A44" s="286"/>
      <c r="B44" s="294"/>
      <c r="C44" s="646" t="s">
        <v>1824</v>
      </c>
      <c r="D44" s="675"/>
      <c r="E44" s="675"/>
      <c r="F44" s="675"/>
      <c r="G44" s="676"/>
      <c r="H44" s="287"/>
      <c r="I44" s="211"/>
      <c r="J44" s="211"/>
      <c r="K44" s="211"/>
      <c r="L44" s="211"/>
      <c r="M44" s="211"/>
      <c r="N44" s="211"/>
      <c r="O44" s="211"/>
      <c r="P44" s="211"/>
      <c r="Q44" s="211"/>
    </row>
    <row r="45" spans="1:17" ht="22.5" x14ac:dyDescent="0.2">
      <c r="A45" s="288">
        <v>12</v>
      </c>
      <c r="B45" s="295">
        <v>42370</v>
      </c>
      <c r="C45" s="170" t="s">
        <v>1825</v>
      </c>
      <c r="D45" s="181" t="s">
        <v>559</v>
      </c>
      <c r="E45" s="289">
        <v>55</v>
      </c>
      <c r="F45" s="290"/>
      <c r="G45" s="291">
        <f t="shared" ref="G45:G47" si="0">E45*F45</f>
        <v>0</v>
      </c>
      <c r="H45" s="292" t="s">
        <v>950</v>
      </c>
      <c r="I45" s="211"/>
      <c r="J45" s="211"/>
      <c r="K45" s="296"/>
      <c r="L45" s="296"/>
      <c r="M45" s="296"/>
      <c r="N45" s="296"/>
      <c r="O45" s="296"/>
      <c r="P45" s="211"/>
      <c r="Q45" s="211"/>
    </row>
    <row r="46" spans="1:17" x14ac:dyDescent="0.2">
      <c r="A46" s="288">
        <v>13</v>
      </c>
      <c r="B46" s="297" t="s">
        <v>180</v>
      </c>
      <c r="C46" s="170" t="s">
        <v>1826</v>
      </c>
      <c r="D46" s="181" t="s">
        <v>559</v>
      </c>
      <c r="E46" s="289">
        <v>60</v>
      </c>
      <c r="F46" s="290"/>
      <c r="G46" s="291">
        <f t="shared" si="0"/>
        <v>0</v>
      </c>
      <c r="H46" s="292" t="s">
        <v>950</v>
      </c>
      <c r="I46" s="211"/>
      <c r="J46" s="211"/>
      <c r="K46" s="296"/>
      <c r="L46" s="296"/>
      <c r="M46" s="296"/>
      <c r="N46" s="296"/>
      <c r="O46" s="296"/>
      <c r="P46" s="211"/>
      <c r="Q46" s="211"/>
    </row>
    <row r="47" spans="1:17" ht="12.75" customHeight="1" x14ac:dyDescent="0.2">
      <c r="A47" s="288">
        <v>14</v>
      </c>
      <c r="B47" s="297" t="s">
        <v>1827</v>
      </c>
      <c r="C47" s="170" t="s">
        <v>1828</v>
      </c>
      <c r="D47" s="181" t="s">
        <v>1792</v>
      </c>
      <c r="E47" s="289">
        <v>1</v>
      </c>
      <c r="F47" s="290"/>
      <c r="G47" s="291">
        <f t="shared" si="0"/>
        <v>0</v>
      </c>
      <c r="H47" s="292" t="s">
        <v>950</v>
      </c>
      <c r="I47" s="211"/>
      <c r="J47" s="211"/>
      <c r="K47" s="296"/>
      <c r="L47" s="296"/>
      <c r="M47" s="296"/>
      <c r="N47" s="296"/>
      <c r="O47" s="296"/>
      <c r="P47" s="211"/>
      <c r="Q47" s="211"/>
    </row>
    <row r="48" spans="1:17" x14ac:dyDescent="0.2">
      <c r="A48" s="288">
        <v>15</v>
      </c>
      <c r="B48" s="297" t="s">
        <v>1829</v>
      </c>
      <c r="C48" s="170" t="s">
        <v>1830</v>
      </c>
      <c r="D48" s="181" t="s">
        <v>1792</v>
      </c>
      <c r="E48" s="289">
        <v>1</v>
      </c>
      <c r="F48" s="290"/>
      <c r="G48" s="291">
        <f>E48*F48</f>
        <v>0</v>
      </c>
      <c r="H48" s="292" t="s">
        <v>950</v>
      </c>
      <c r="I48" s="211"/>
      <c r="J48" s="211"/>
      <c r="K48" s="296"/>
      <c r="L48" s="296"/>
      <c r="M48" s="296"/>
      <c r="N48" s="296"/>
      <c r="O48" s="296"/>
      <c r="P48" s="211"/>
      <c r="Q48" s="211"/>
    </row>
    <row r="49" spans="1:17" ht="25.5" customHeight="1" x14ac:dyDescent="0.2">
      <c r="A49" s="288">
        <v>16</v>
      </c>
      <c r="B49" s="297" t="s">
        <v>1831</v>
      </c>
      <c r="C49" s="170" t="s">
        <v>1832</v>
      </c>
      <c r="D49" s="181" t="s">
        <v>559</v>
      </c>
      <c r="E49" s="289">
        <v>230</v>
      </c>
      <c r="F49" s="290"/>
      <c r="G49" s="291">
        <f>E49*F49</f>
        <v>0</v>
      </c>
      <c r="H49" s="292" t="s">
        <v>950</v>
      </c>
      <c r="I49" s="211"/>
      <c r="J49" s="211"/>
      <c r="K49" s="296"/>
      <c r="L49" s="296"/>
      <c r="M49" s="296"/>
      <c r="N49" s="296"/>
      <c r="O49" s="296"/>
      <c r="P49" s="211"/>
      <c r="Q49" s="211"/>
    </row>
    <row r="50" spans="1:17" x14ac:dyDescent="0.2">
      <c r="A50" s="288">
        <v>17</v>
      </c>
      <c r="B50" s="297" t="s">
        <v>1833</v>
      </c>
      <c r="C50" s="170" t="s">
        <v>1834</v>
      </c>
      <c r="D50" s="181" t="s">
        <v>1792</v>
      </c>
      <c r="E50" s="289">
        <v>1</v>
      </c>
      <c r="F50" s="290"/>
      <c r="G50" s="291">
        <f t="shared" ref="G50:G58" si="1">E50*F50</f>
        <v>0</v>
      </c>
      <c r="H50" s="292" t="s">
        <v>950</v>
      </c>
      <c r="I50" s="211"/>
      <c r="J50" s="211"/>
      <c r="K50" s="296"/>
      <c r="L50" s="296"/>
      <c r="M50" s="296"/>
      <c r="N50" s="296"/>
      <c r="O50" s="296"/>
      <c r="P50" s="211"/>
      <c r="Q50" s="211"/>
    </row>
    <row r="51" spans="1:17" ht="22.5" x14ac:dyDescent="0.2">
      <c r="A51" s="288">
        <v>18</v>
      </c>
      <c r="B51" s="297" t="s">
        <v>1835</v>
      </c>
      <c r="C51" s="170" t="s">
        <v>1836</v>
      </c>
      <c r="D51" s="181" t="s">
        <v>1792</v>
      </c>
      <c r="E51" s="289">
        <v>1</v>
      </c>
      <c r="F51" s="290"/>
      <c r="G51" s="291">
        <f t="shared" si="1"/>
        <v>0</v>
      </c>
      <c r="H51" s="292" t="s">
        <v>950</v>
      </c>
      <c r="I51" s="211"/>
      <c r="J51" s="211"/>
      <c r="K51" s="296"/>
      <c r="L51" s="296"/>
      <c r="M51" s="296"/>
      <c r="N51" s="296"/>
      <c r="O51" s="296"/>
      <c r="P51" s="211"/>
      <c r="Q51" s="211"/>
    </row>
    <row r="52" spans="1:17" ht="22.5" x14ac:dyDescent="0.2">
      <c r="A52" s="288">
        <v>19</v>
      </c>
      <c r="B52" s="297" t="s">
        <v>1837</v>
      </c>
      <c r="C52" s="170" t="s">
        <v>1838</v>
      </c>
      <c r="D52" s="181" t="s">
        <v>1792</v>
      </c>
      <c r="E52" s="289">
        <v>1</v>
      </c>
      <c r="F52" s="290"/>
      <c r="G52" s="291">
        <f t="shared" si="1"/>
        <v>0</v>
      </c>
      <c r="H52" s="292" t="s">
        <v>950</v>
      </c>
      <c r="I52" s="211"/>
      <c r="J52" s="211"/>
      <c r="K52" s="211"/>
      <c r="L52" s="211"/>
      <c r="M52" s="211"/>
      <c r="N52" s="211"/>
      <c r="O52" s="211"/>
      <c r="P52" s="211"/>
      <c r="Q52" s="211"/>
    </row>
    <row r="53" spans="1:17" ht="22.5" x14ac:dyDescent="0.2">
      <c r="A53" s="288">
        <v>20</v>
      </c>
      <c r="B53" s="297" t="s">
        <v>1839</v>
      </c>
      <c r="C53" s="170" t="s">
        <v>1840</v>
      </c>
      <c r="D53" s="181" t="s">
        <v>1792</v>
      </c>
      <c r="E53" s="289">
        <v>1</v>
      </c>
      <c r="F53" s="290"/>
      <c r="G53" s="291">
        <f t="shared" si="1"/>
        <v>0</v>
      </c>
      <c r="H53" s="292" t="s">
        <v>950</v>
      </c>
      <c r="I53" s="211"/>
      <c r="J53" s="211"/>
      <c r="K53" s="211"/>
      <c r="L53" s="211"/>
      <c r="M53" s="211"/>
      <c r="N53" s="211"/>
      <c r="O53" s="211"/>
      <c r="P53" s="211"/>
      <c r="Q53" s="211"/>
    </row>
    <row r="54" spans="1:17" ht="33.75" x14ac:dyDescent="0.2">
      <c r="A54" s="288">
        <v>21</v>
      </c>
      <c r="B54" s="297" t="s">
        <v>1841</v>
      </c>
      <c r="C54" s="170" t="s">
        <v>1842</v>
      </c>
      <c r="D54" s="181" t="s">
        <v>1792</v>
      </c>
      <c r="E54" s="289">
        <v>1</v>
      </c>
      <c r="F54" s="290"/>
      <c r="G54" s="291">
        <f t="shared" si="1"/>
        <v>0</v>
      </c>
      <c r="H54" s="292" t="s">
        <v>950</v>
      </c>
      <c r="I54" s="211"/>
      <c r="J54" s="211"/>
      <c r="K54" s="211"/>
      <c r="L54" s="211"/>
      <c r="M54" s="211"/>
      <c r="N54" s="211"/>
      <c r="O54" s="211"/>
      <c r="P54" s="211"/>
      <c r="Q54" s="211"/>
    </row>
    <row r="55" spans="1:17" x14ac:dyDescent="0.2">
      <c r="A55" s="288">
        <v>22</v>
      </c>
      <c r="B55" s="297" t="s">
        <v>1843</v>
      </c>
      <c r="C55" s="170" t="s">
        <v>1844</v>
      </c>
      <c r="D55" s="181" t="s">
        <v>1792</v>
      </c>
      <c r="E55" s="289">
        <v>1</v>
      </c>
      <c r="F55" s="290"/>
      <c r="G55" s="291">
        <f t="shared" si="1"/>
        <v>0</v>
      </c>
      <c r="H55" s="292" t="s">
        <v>950</v>
      </c>
      <c r="I55" s="211"/>
      <c r="J55" s="211"/>
      <c r="K55" s="211"/>
      <c r="L55" s="211"/>
      <c r="M55" s="211"/>
      <c r="N55" s="211"/>
      <c r="O55" s="211"/>
      <c r="P55" s="211"/>
      <c r="Q55" s="211"/>
    </row>
    <row r="56" spans="1:17" ht="33.75" x14ac:dyDescent="0.2">
      <c r="A56" s="288">
        <v>23</v>
      </c>
      <c r="B56" s="297" t="s">
        <v>1845</v>
      </c>
      <c r="C56" s="170" t="s">
        <v>1846</v>
      </c>
      <c r="D56" s="181" t="s">
        <v>1792</v>
      </c>
      <c r="E56" s="289">
        <v>1</v>
      </c>
      <c r="F56" s="290"/>
      <c r="G56" s="291">
        <f t="shared" si="1"/>
        <v>0</v>
      </c>
      <c r="H56" s="292" t="s">
        <v>950</v>
      </c>
      <c r="I56" s="211"/>
      <c r="J56" s="211"/>
      <c r="K56" s="211"/>
      <c r="L56" s="211"/>
      <c r="M56" s="211"/>
      <c r="N56" s="211"/>
      <c r="O56" s="211"/>
      <c r="P56" s="211"/>
      <c r="Q56" s="211"/>
    </row>
    <row r="57" spans="1:17" x14ac:dyDescent="0.2">
      <c r="A57" s="288">
        <v>25</v>
      </c>
      <c r="B57" s="297" t="s">
        <v>1847</v>
      </c>
      <c r="C57" s="170" t="s">
        <v>1848</v>
      </c>
      <c r="D57" s="181" t="s">
        <v>1792</v>
      </c>
      <c r="E57" s="289">
        <v>1</v>
      </c>
      <c r="F57" s="290"/>
      <c r="G57" s="291">
        <f t="shared" si="1"/>
        <v>0</v>
      </c>
      <c r="H57" s="292" t="s">
        <v>950</v>
      </c>
      <c r="I57" s="211"/>
      <c r="J57" s="211"/>
      <c r="K57" s="211"/>
      <c r="L57" s="211"/>
      <c r="M57" s="211"/>
      <c r="N57" s="211"/>
      <c r="O57" s="211"/>
      <c r="P57" s="211"/>
      <c r="Q57" s="211"/>
    </row>
    <row r="58" spans="1:17" ht="34.5" thickBot="1" x14ac:dyDescent="0.25">
      <c r="A58" s="298">
        <v>26</v>
      </c>
      <c r="B58" s="299" t="s">
        <v>1849</v>
      </c>
      <c r="C58" s="300" t="s">
        <v>1850</v>
      </c>
      <c r="D58" s="301" t="s">
        <v>559</v>
      </c>
      <c r="E58" s="302">
        <v>90</v>
      </c>
      <c r="F58" s="303"/>
      <c r="G58" s="304">
        <f t="shared" si="1"/>
        <v>0</v>
      </c>
      <c r="H58" s="305" t="s">
        <v>950</v>
      </c>
      <c r="I58" s="211"/>
      <c r="J58" s="211"/>
      <c r="K58" s="211"/>
      <c r="L58" s="211"/>
      <c r="M58" s="211"/>
      <c r="N58" s="211"/>
      <c r="O58" s="211"/>
      <c r="P58" s="211"/>
      <c r="Q58" s="211"/>
    </row>
    <row r="59" spans="1:17" ht="13.5" thickBot="1" x14ac:dyDescent="0.25">
      <c r="A59" s="306"/>
      <c r="B59" s="307"/>
      <c r="C59" s="308"/>
      <c r="D59" s="309"/>
      <c r="E59" s="310"/>
      <c r="F59" s="311"/>
      <c r="G59" s="311"/>
      <c r="H59" s="312"/>
      <c r="I59" s="211"/>
      <c r="J59" s="211"/>
    </row>
    <row r="60" spans="1:17" ht="15.75" thickBot="1" x14ac:dyDescent="0.3">
      <c r="A60" s="313"/>
      <c r="B60" s="314" t="s">
        <v>1851</v>
      </c>
      <c r="C60" s="315" t="s">
        <v>1784</v>
      </c>
      <c r="D60" s="316"/>
      <c r="E60" s="317"/>
      <c r="F60" s="317"/>
      <c r="G60" s="318">
        <f>G25+G8</f>
        <v>0</v>
      </c>
      <c r="I60" s="211"/>
      <c r="J60" s="483"/>
    </row>
    <row r="61" spans="1:17" x14ac:dyDescent="0.2">
      <c r="D61" s="258"/>
      <c r="J61" s="535"/>
    </row>
    <row r="62" spans="1:17" x14ac:dyDescent="0.2">
      <c r="D62" s="258"/>
      <c r="J62" s="535"/>
    </row>
    <row r="63" spans="1:17" x14ac:dyDescent="0.2">
      <c r="D63" s="258"/>
    </row>
    <row r="64" spans="1:17" x14ac:dyDescent="0.2">
      <c r="D64" s="258"/>
    </row>
    <row r="65" spans="4:4" x14ac:dyDescent="0.2">
      <c r="D65" s="258"/>
    </row>
    <row r="66" spans="4:4" x14ac:dyDescent="0.2">
      <c r="D66" s="258"/>
    </row>
    <row r="67" spans="4:4" x14ac:dyDescent="0.2">
      <c r="D67" s="258"/>
    </row>
    <row r="68" spans="4:4" x14ac:dyDescent="0.2">
      <c r="D68" s="258"/>
    </row>
    <row r="69" spans="4:4" x14ac:dyDescent="0.2">
      <c r="D69" s="258"/>
    </row>
    <row r="70" spans="4:4" x14ac:dyDescent="0.2">
      <c r="D70" s="258"/>
    </row>
    <row r="71" spans="4:4" x14ac:dyDescent="0.2">
      <c r="D71" s="258"/>
    </row>
    <row r="72" spans="4:4" x14ac:dyDescent="0.2">
      <c r="D72" s="258"/>
    </row>
    <row r="73" spans="4:4" x14ac:dyDescent="0.2">
      <c r="D73" s="258"/>
    </row>
    <row r="74" spans="4:4" x14ac:dyDescent="0.2">
      <c r="D74" s="258"/>
    </row>
    <row r="75" spans="4:4" x14ac:dyDescent="0.2">
      <c r="D75" s="258"/>
    </row>
    <row r="76" spans="4:4" x14ac:dyDescent="0.2">
      <c r="D76" s="258"/>
    </row>
    <row r="77" spans="4:4" x14ac:dyDescent="0.2">
      <c r="D77" s="258"/>
    </row>
    <row r="78" spans="4:4" x14ac:dyDescent="0.2">
      <c r="D78" s="258"/>
    </row>
    <row r="79" spans="4:4" x14ac:dyDescent="0.2">
      <c r="D79" s="258"/>
    </row>
    <row r="80" spans="4:4" x14ac:dyDescent="0.2">
      <c r="D80" s="258"/>
    </row>
    <row r="81" spans="4:4" x14ac:dyDescent="0.2">
      <c r="D81" s="258"/>
    </row>
    <row r="82" spans="4:4" x14ac:dyDescent="0.2">
      <c r="D82" s="258"/>
    </row>
    <row r="83" spans="4:4" x14ac:dyDescent="0.2">
      <c r="D83" s="258"/>
    </row>
    <row r="84" spans="4:4" x14ac:dyDescent="0.2">
      <c r="D84" s="258"/>
    </row>
    <row r="85" spans="4:4" x14ac:dyDescent="0.2">
      <c r="D85" s="258"/>
    </row>
    <row r="86" spans="4:4" x14ac:dyDescent="0.2">
      <c r="D86" s="258"/>
    </row>
    <row r="87" spans="4:4" x14ac:dyDescent="0.2">
      <c r="D87" s="258"/>
    </row>
    <row r="88" spans="4:4" x14ac:dyDescent="0.2">
      <c r="D88" s="258"/>
    </row>
    <row r="89" spans="4:4" x14ac:dyDescent="0.2">
      <c r="D89" s="258"/>
    </row>
    <row r="90" spans="4:4" x14ac:dyDescent="0.2">
      <c r="D90" s="258"/>
    </row>
    <row r="91" spans="4:4" x14ac:dyDescent="0.2">
      <c r="D91" s="258"/>
    </row>
    <row r="92" spans="4:4" x14ac:dyDescent="0.2">
      <c r="D92" s="258"/>
    </row>
    <row r="93" spans="4:4" x14ac:dyDescent="0.2">
      <c r="D93" s="258"/>
    </row>
    <row r="94" spans="4:4" x14ac:dyDescent="0.2">
      <c r="D94" s="258"/>
    </row>
    <row r="95" spans="4:4" x14ac:dyDescent="0.2">
      <c r="D95" s="258"/>
    </row>
    <row r="96" spans="4:4" x14ac:dyDescent="0.2">
      <c r="D96" s="258"/>
    </row>
    <row r="97" spans="4:4" x14ac:dyDescent="0.2">
      <c r="D97" s="258"/>
    </row>
    <row r="98" spans="4:4" x14ac:dyDescent="0.2">
      <c r="D98" s="258"/>
    </row>
    <row r="99" spans="4:4" x14ac:dyDescent="0.2">
      <c r="D99" s="258"/>
    </row>
    <row r="100" spans="4:4" x14ac:dyDescent="0.2">
      <c r="D100" s="258"/>
    </row>
    <row r="101" spans="4:4" x14ac:dyDescent="0.2">
      <c r="D101" s="258"/>
    </row>
    <row r="102" spans="4:4" x14ac:dyDescent="0.2">
      <c r="D102" s="258"/>
    </row>
    <row r="103" spans="4:4" x14ac:dyDescent="0.2">
      <c r="D103" s="258"/>
    </row>
    <row r="104" spans="4:4" x14ac:dyDescent="0.2">
      <c r="D104" s="258"/>
    </row>
    <row r="105" spans="4:4" x14ac:dyDescent="0.2">
      <c r="D105" s="258"/>
    </row>
    <row r="106" spans="4:4" x14ac:dyDescent="0.2">
      <c r="D106" s="258"/>
    </row>
    <row r="107" spans="4:4" x14ac:dyDescent="0.2">
      <c r="D107" s="258"/>
    </row>
    <row r="108" spans="4:4" x14ac:dyDescent="0.2">
      <c r="D108" s="258"/>
    </row>
    <row r="109" spans="4:4" x14ac:dyDescent="0.2">
      <c r="D109" s="258"/>
    </row>
    <row r="110" spans="4:4" x14ac:dyDescent="0.2">
      <c r="D110" s="258"/>
    </row>
    <row r="111" spans="4:4" x14ac:dyDescent="0.2">
      <c r="D111" s="258"/>
    </row>
    <row r="112" spans="4:4" x14ac:dyDescent="0.2">
      <c r="D112" s="258"/>
    </row>
    <row r="113" spans="4:4" x14ac:dyDescent="0.2">
      <c r="D113" s="258"/>
    </row>
    <row r="114" spans="4:4" x14ac:dyDescent="0.2">
      <c r="D114" s="258"/>
    </row>
    <row r="115" spans="4:4" x14ac:dyDescent="0.2">
      <c r="D115" s="258"/>
    </row>
    <row r="116" spans="4:4" x14ac:dyDescent="0.2">
      <c r="D116" s="258"/>
    </row>
    <row r="117" spans="4:4" x14ac:dyDescent="0.2">
      <c r="D117" s="258"/>
    </row>
    <row r="118" spans="4:4" x14ac:dyDescent="0.2">
      <c r="D118" s="258"/>
    </row>
    <row r="119" spans="4:4" x14ac:dyDescent="0.2">
      <c r="D119" s="258"/>
    </row>
    <row r="120" spans="4:4" x14ac:dyDescent="0.2">
      <c r="D120" s="258"/>
    </row>
    <row r="121" spans="4:4" x14ac:dyDescent="0.2">
      <c r="D121" s="258"/>
    </row>
    <row r="122" spans="4:4" x14ac:dyDescent="0.2">
      <c r="D122" s="258"/>
    </row>
    <row r="123" spans="4:4" x14ac:dyDescent="0.2">
      <c r="D123" s="258"/>
    </row>
    <row r="124" spans="4:4" x14ac:dyDescent="0.2">
      <c r="D124" s="258"/>
    </row>
    <row r="125" spans="4:4" x14ac:dyDescent="0.2">
      <c r="D125" s="258"/>
    </row>
    <row r="126" spans="4:4" x14ac:dyDescent="0.2">
      <c r="D126" s="258"/>
    </row>
    <row r="127" spans="4:4" x14ac:dyDescent="0.2">
      <c r="D127" s="258"/>
    </row>
    <row r="128" spans="4:4" x14ac:dyDescent="0.2">
      <c r="D128" s="258"/>
    </row>
    <row r="129" spans="4:4" x14ac:dyDescent="0.2">
      <c r="D129" s="258"/>
    </row>
    <row r="130" spans="4:4" x14ac:dyDescent="0.2">
      <c r="D130" s="258"/>
    </row>
    <row r="131" spans="4:4" x14ac:dyDescent="0.2">
      <c r="D131" s="258"/>
    </row>
    <row r="132" spans="4:4" x14ac:dyDescent="0.2">
      <c r="D132" s="258"/>
    </row>
    <row r="133" spans="4:4" x14ac:dyDescent="0.2">
      <c r="D133" s="258"/>
    </row>
    <row r="134" spans="4:4" x14ac:dyDescent="0.2">
      <c r="D134" s="258"/>
    </row>
    <row r="135" spans="4:4" x14ac:dyDescent="0.2">
      <c r="D135" s="258"/>
    </row>
    <row r="136" spans="4:4" x14ac:dyDescent="0.2">
      <c r="D136" s="258"/>
    </row>
    <row r="137" spans="4:4" x14ac:dyDescent="0.2">
      <c r="D137" s="258"/>
    </row>
    <row r="138" spans="4:4" x14ac:dyDescent="0.2">
      <c r="D138" s="258"/>
    </row>
    <row r="139" spans="4:4" x14ac:dyDescent="0.2">
      <c r="D139" s="258"/>
    </row>
    <row r="140" spans="4:4" x14ac:dyDescent="0.2">
      <c r="D140" s="258"/>
    </row>
    <row r="141" spans="4:4" x14ac:dyDescent="0.2">
      <c r="D141" s="258"/>
    </row>
    <row r="142" spans="4:4" x14ac:dyDescent="0.2">
      <c r="D142" s="258"/>
    </row>
    <row r="143" spans="4:4" x14ac:dyDescent="0.2">
      <c r="D143" s="258"/>
    </row>
    <row r="144" spans="4:4" x14ac:dyDescent="0.2">
      <c r="D144" s="258"/>
    </row>
    <row r="145" spans="4:4" x14ac:dyDescent="0.2">
      <c r="D145" s="258"/>
    </row>
    <row r="146" spans="4:4" x14ac:dyDescent="0.2">
      <c r="D146" s="258"/>
    </row>
    <row r="147" spans="4:4" x14ac:dyDescent="0.2">
      <c r="D147" s="258"/>
    </row>
    <row r="148" spans="4:4" x14ac:dyDescent="0.2">
      <c r="D148" s="258"/>
    </row>
    <row r="149" spans="4:4" x14ac:dyDescent="0.2">
      <c r="D149" s="258"/>
    </row>
    <row r="150" spans="4:4" x14ac:dyDescent="0.2">
      <c r="D150" s="258"/>
    </row>
    <row r="151" spans="4:4" x14ac:dyDescent="0.2">
      <c r="D151" s="258"/>
    </row>
    <row r="152" spans="4:4" x14ac:dyDescent="0.2">
      <c r="D152" s="258"/>
    </row>
    <row r="153" spans="4:4" x14ac:dyDescent="0.2">
      <c r="D153" s="258"/>
    </row>
    <row r="154" spans="4:4" x14ac:dyDescent="0.2">
      <c r="D154" s="258"/>
    </row>
    <row r="155" spans="4:4" x14ac:dyDescent="0.2">
      <c r="D155" s="258"/>
    </row>
    <row r="156" spans="4:4" x14ac:dyDescent="0.2">
      <c r="D156" s="258"/>
    </row>
    <row r="157" spans="4:4" x14ac:dyDescent="0.2">
      <c r="D157" s="258"/>
    </row>
    <row r="158" spans="4:4" x14ac:dyDescent="0.2">
      <c r="D158" s="258"/>
    </row>
    <row r="159" spans="4:4" x14ac:dyDescent="0.2">
      <c r="D159" s="258"/>
    </row>
    <row r="160" spans="4:4" x14ac:dyDescent="0.2">
      <c r="D160" s="258"/>
    </row>
    <row r="161" spans="4:4" x14ac:dyDescent="0.2">
      <c r="D161" s="258"/>
    </row>
    <row r="162" spans="4:4" x14ac:dyDescent="0.2">
      <c r="D162" s="258"/>
    </row>
    <row r="163" spans="4:4" x14ac:dyDescent="0.2">
      <c r="D163" s="258"/>
    </row>
    <row r="164" spans="4:4" x14ac:dyDescent="0.2">
      <c r="D164" s="258"/>
    </row>
    <row r="165" spans="4:4" x14ac:dyDescent="0.2">
      <c r="D165" s="258"/>
    </row>
    <row r="166" spans="4:4" x14ac:dyDescent="0.2">
      <c r="D166" s="258"/>
    </row>
    <row r="167" spans="4:4" x14ac:dyDescent="0.2">
      <c r="D167" s="258"/>
    </row>
    <row r="168" spans="4:4" x14ac:dyDescent="0.2">
      <c r="D168" s="258"/>
    </row>
    <row r="169" spans="4:4" x14ac:dyDescent="0.2">
      <c r="D169" s="258"/>
    </row>
    <row r="170" spans="4:4" x14ac:dyDescent="0.2">
      <c r="D170" s="258"/>
    </row>
    <row r="171" spans="4:4" x14ac:dyDescent="0.2">
      <c r="D171" s="258"/>
    </row>
    <row r="172" spans="4:4" x14ac:dyDescent="0.2">
      <c r="D172" s="258"/>
    </row>
    <row r="173" spans="4:4" x14ac:dyDescent="0.2">
      <c r="D173" s="258"/>
    </row>
    <row r="174" spans="4:4" x14ac:dyDescent="0.2">
      <c r="D174" s="258"/>
    </row>
    <row r="175" spans="4:4" x14ac:dyDescent="0.2">
      <c r="D175" s="258"/>
    </row>
    <row r="176" spans="4:4" x14ac:dyDescent="0.2">
      <c r="D176" s="258"/>
    </row>
    <row r="177" spans="4:4" x14ac:dyDescent="0.2">
      <c r="D177" s="258"/>
    </row>
    <row r="178" spans="4:4" x14ac:dyDescent="0.2">
      <c r="D178" s="258"/>
    </row>
    <row r="179" spans="4:4" x14ac:dyDescent="0.2">
      <c r="D179" s="258"/>
    </row>
    <row r="180" spans="4:4" x14ac:dyDescent="0.2">
      <c r="D180" s="258"/>
    </row>
    <row r="181" spans="4:4" x14ac:dyDescent="0.2">
      <c r="D181" s="258"/>
    </row>
    <row r="182" spans="4:4" x14ac:dyDescent="0.2">
      <c r="D182" s="258"/>
    </row>
    <row r="183" spans="4:4" x14ac:dyDescent="0.2">
      <c r="D183" s="258"/>
    </row>
    <row r="184" spans="4:4" x14ac:dyDescent="0.2">
      <c r="D184" s="258"/>
    </row>
    <row r="185" spans="4:4" x14ac:dyDescent="0.2">
      <c r="D185" s="258"/>
    </row>
    <row r="186" spans="4:4" x14ac:dyDescent="0.2">
      <c r="D186" s="258"/>
    </row>
    <row r="187" spans="4:4" x14ac:dyDescent="0.2">
      <c r="D187" s="258"/>
    </row>
    <row r="188" spans="4:4" x14ac:dyDescent="0.2">
      <c r="D188" s="258"/>
    </row>
    <row r="189" spans="4:4" x14ac:dyDescent="0.2">
      <c r="D189" s="258"/>
    </row>
    <row r="190" spans="4:4" x14ac:dyDescent="0.2">
      <c r="D190" s="258"/>
    </row>
    <row r="191" spans="4:4" x14ac:dyDescent="0.2">
      <c r="D191" s="258"/>
    </row>
    <row r="192" spans="4:4" x14ac:dyDescent="0.2">
      <c r="D192" s="258"/>
    </row>
    <row r="193" spans="4:4" x14ac:dyDescent="0.2">
      <c r="D193" s="258"/>
    </row>
    <row r="194" spans="4:4" x14ac:dyDescent="0.2">
      <c r="D194" s="258"/>
    </row>
    <row r="195" spans="4:4" x14ac:dyDescent="0.2">
      <c r="D195" s="258"/>
    </row>
    <row r="196" spans="4:4" x14ac:dyDescent="0.2">
      <c r="D196" s="258"/>
    </row>
    <row r="197" spans="4:4" x14ac:dyDescent="0.2">
      <c r="D197" s="258"/>
    </row>
    <row r="198" spans="4:4" x14ac:dyDescent="0.2">
      <c r="D198" s="258"/>
    </row>
    <row r="199" spans="4:4" x14ac:dyDescent="0.2">
      <c r="D199" s="258"/>
    </row>
    <row r="200" spans="4:4" x14ac:dyDescent="0.2">
      <c r="D200" s="258"/>
    </row>
    <row r="201" spans="4:4" x14ac:dyDescent="0.2">
      <c r="D201" s="258"/>
    </row>
    <row r="202" spans="4:4" x14ac:dyDescent="0.2">
      <c r="D202" s="258"/>
    </row>
    <row r="203" spans="4:4" x14ac:dyDescent="0.2">
      <c r="D203" s="258"/>
    </row>
    <row r="204" spans="4:4" x14ac:dyDescent="0.2">
      <c r="D204" s="258"/>
    </row>
    <row r="205" spans="4:4" x14ac:dyDescent="0.2">
      <c r="D205" s="258"/>
    </row>
    <row r="206" spans="4:4" x14ac:dyDescent="0.2">
      <c r="D206" s="258"/>
    </row>
    <row r="207" spans="4:4" x14ac:dyDescent="0.2">
      <c r="D207" s="258"/>
    </row>
    <row r="208" spans="4:4" x14ac:dyDescent="0.2">
      <c r="D208" s="258"/>
    </row>
    <row r="209" spans="4:4" x14ac:dyDescent="0.2">
      <c r="D209" s="258"/>
    </row>
    <row r="210" spans="4:4" x14ac:dyDescent="0.2">
      <c r="D210" s="258"/>
    </row>
    <row r="211" spans="4:4" x14ac:dyDescent="0.2">
      <c r="D211" s="258"/>
    </row>
    <row r="212" spans="4:4" x14ac:dyDescent="0.2">
      <c r="D212" s="258"/>
    </row>
    <row r="213" spans="4:4" x14ac:dyDescent="0.2">
      <c r="D213" s="258"/>
    </row>
    <row r="214" spans="4:4" x14ac:dyDescent="0.2">
      <c r="D214" s="258"/>
    </row>
    <row r="215" spans="4:4" x14ac:dyDescent="0.2">
      <c r="D215" s="258"/>
    </row>
    <row r="216" spans="4:4" x14ac:dyDescent="0.2">
      <c r="D216" s="258"/>
    </row>
    <row r="217" spans="4:4" x14ac:dyDescent="0.2">
      <c r="D217" s="258"/>
    </row>
    <row r="218" spans="4:4" x14ac:dyDescent="0.2">
      <c r="D218" s="258"/>
    </row>
    <row r="219" spans="4:4" x14ac:dyDescent="0.2">
      <c r="D219" s="258"/>
    </row>
    <row r="220" spans="4:4" x14ac:dyDescent="0.2">
      <c r="D220" s="258"/>
    </row>
    <row r="221" spans="4:4" x14ac:dyDescent="0.2">
      <c r="D221" s="258"/>
    </row>
    <row r="222" spans="4:4" x14ac:dyDescent="0.2">
      <c r="D222" s="258"/>
    </row>
    <row r="223" spans="4:4" x14ac:dyDescent="0.2">
      <c r="D223" s="258"/>
    </row>
    <row r="224" spans="4:4" x14ac:dyDescent="0.2">
      <c r="D224" s="258"/>
    </row>
    <row r="225" spans="4:4" x14ac:dyDescent="0.2">
      <c r="D225" s="258"/>
    </row>
    <row r="226" spans="4:4" x14ac:dyDescent="0.2">
      <c r="D226" s="258"/>
    </row>
    <row r="227" spans="4:4" x14ac:dyDescent="0.2">
      <c r="D227" s="258"/>
    </row>
    <row r="228" spans="4:4" x14ac:dyDescent="0.2">
      <c r="D228" s="258"/>
    </row>
    <row r="229" spans="4:4" x14ac:dyDescent="0.2">
      <c r="D229" s="258"/>
    </row>
    <row r="230" spans="4:4" x14ac:dyDescent="0.2">
      <c r="D230" s="258"/>
    </row>
    <row r="231" spans="4:4" x14ac:dyDescent="0.2">
      <c r="D231" s="258"/>
    </row>
    <row r="232" spans="4:4" x14ac:dyDescent="0.2">
      <c r="D232" s="258"/>
    </row>
    <row r="233" spans="4:4" x14ac:dyDescent="0.2">
      <c r="D233" s="258"/>
    </row>
    <row r="234" spans="4:4" x14ac:dyDescent="0.2">
      <c r="D234" s="258"/>
    </row>
    <row r="235" spans="4:4" x14ac:dyDescent="0.2">
      <c r="D235" s="258"/>
    </row>
    <row r="236" spans="4:4" x14ac:dyDescent="0.2">
      <c r="D236" s="258"/>
    </row>
    <row r="237" spans="4:4" x14ac:dyDescent="0.2">
      <c r="D237" s="258"/>
    </row>
    <row r="238" spans="4:4" x14ac:dyDescent="0.2">
      <c r="D238" s="258"/>
    </row>
    <row r="239" spans="4:4" x14ac:dyDescent="0.2">
      <c r="D239" s="258"/>
    </row>
    <row r="240" spans="4:4" x14ac:dyDescent="0.2">
      <c r="D240" s="258"/>
    </row>
    <row r="241" spans="4:4" x14ac:dyDescent="0.2">
      <c r="D241" s="258"/>
    </row>
    <row r="242" spans="4:4" x14ac:dyDescent="0.2">
      <c r="D242" s="258"/>
    </row>
    <row r="243" spans="4:4" x14ac:dyDescent="0.2">
      <c r="D243" s="258"/>
    </row>
    <row r="244" spans="4:4" x14ac:dyDescent="0.2">
      <c r="D244" s="258"/>
    </row>
    <row r="245" spans="4:4" x14ac:dyDescent="0.2">
      <c r="D245" s="258"/>
    </row>
    <row r="246" spans="4:4" x14ac:dyDescent="0.2">
      <c r="D246" s="258"/>
    </row>
    <row r="247" spans="4:4" x14ac:dyDescent="0.2">
      <c r="D247" s="258"/>
    </row>
    <row r="248" spans="4:4" x14ac:dyDescent="0.2">
      <c r="D248" s="258"/>
    </row>
    <row r="249" spans="4:4" x14ac:dyDescent="0.2">
      <c r="D249" s="258"/>
    </row>
    <row r="250" spans="4:4" x14ac:dyDescent="0.2">
      <c r="D250" s="258"/>
    </row>
    <row r="251" spans="4:4" x14ac:dyDescent="0.2">
      <c r="D251" s="258"/>
    </row>
    <row r="252" spans="4:4" x14ac:dyDescent="0.2">
      <c r="D252" s="258"/>
    </row>
    <row r="253" spans="4:4" x14ac:dyDescent="0.2">
      <c r="D253" s="258"/>
    </row>
    <row r="254" spans="4:4" x14ac:dyDescent="0.2">
      <c r="D254" s="258"/>
    </row>
    <row r="255" spans="4:4" x14ac:dyDescent="0.2">
      <c r="D255" s="258"/>
    </row>
    <row r="256" spans="4:4" x14ac:dyDescent="0.2">
      <c r="D256" s="258"/>
    </row>
    <row r="257" spans="4:4" x14ac:dyDescent="0.2">
      <c r="D257" s="258"/>
    </row>
    <row r="258" spans="4:4" x14ac:dyDescent="0.2">
      <c r="D258" s="258"/>
    </row>
    <row r="259" spans="4:4" x14ac:dyDescent="0.2">
      <c r="D259" s="258"/>
    </row>
    <row r="260" spans="4:4" x14ac:dyDescent="0.2">
      <c r="D260" s="258"/>
    </row>
    <row r="261" spans="4:4" x14ac:dyDescent="0.2">
      <c r="D261" s="258"/>
    </row>
    <row r="262" spans="4:4" x14ac:dyDescent="0.2">
      <c r="D262" s="258"/>
    </row>
    <row r="263" spans="4:4" x14ac:dyDescent="0.2">
      <c r="D263" s="258"/>
    </row>
    <row r="264" spans="4:4" x14ac:dyDescent="0.2">
      <c r="D264" s="258"/>
    </row>
    <row r="265" spans="4:4" x14ac:dyDescent="0.2">
      <c r="D265" s="258"/>
    </row>
    <row r="266" spans="4:4" x14ac:dyDescent="0.2">
      <c r="D266" s="258"/>
    </row>
    <row r="267" spans="4:4" x14ac:dyDescent="0.2">
      <c r="D267" s="258"/>
    </row>
    <row r="268" spans="4:4" x14ac:dyDescent="0.2">
      <c r="D268" s="258"/>
    </row>
    <row r="269" spans="4:4" x14ac:dyDescent="0.2">
      <c r="D269" s="258"/>
    </row>
    <row r="270" spans="4:4" x14ac:dyDescent="0.2">
      <c r="D270" s="258"/>
    </row>
    <row r="271" spans="4:4" x14ac:dyDescent="0.2">
      <c r="D271" s="258"/>
    </row>
    <row r="272" spans="4:4" x14ac:dyDescent="0.2">
      <c r="D272" s="258"/>
    </row>
    <row r="273" spans="4:4" x14ac:dyDescent="0.2">
      <c r="D273" s="258"/>
    </row>
    <row r="274" spans="4:4" x14ac:dyDescent="0.2">
      <c r="D274" s="258"/>
    </row>
    <row r="275" spans="4:4" x14ac:dyDescent="0.2">
      <c r="D275" s="258"/>
    </row>
    <row r="276" spans="4:4" x14ac:dyDescent="0.2">
      <c r="D276" s="258"/>
    </row>
    <row r="277" spans="4:4" x14ac:dyDescent="0.2">
      <c r="D277" s="258"/>
    </row>
    <row r="278" spans="4:4" x14ac:dyDescent="0.2">
      <c r="D278" s="258"/>
    </row>
    <row r="279" spans="4:4" x14ac:dyDescent="0.2">
      <c r="D279" s="258"/>
    </row>
    <row r="280" spans="4:4" x14ac:dyDescent="0.2">
      <c r="D280" s="258"/>
    </row>
    <row r="281" spans="4:4" x14ac:dyDescent="0.2">
      <c r="D281" s="258"/>
    </row>
    <row r="282" spans="4:4" x14ac:dyDescent="0.2">
      <c r="D282" s="258"/>
    </row>
    <row r="283" spans="4:4" x14ac:dyDescent="0.2">
      <c r="D283" s="258"/>
    </row>
    <row r="284" spans="4:4" x14ac:dyDescent="0.2">
      <c r="D284" s="258"/>
    </row>
    <row r="285" spans="4:4" x14ac:dyDescent="0.2">
      <c r="D285" s="258"/>
    </row>
    <row r="286" spans="4:4" x14ac:dyDescent="0.2">
      <c r="D286" s="258"/>
    </row>
    <row r="287" spans="4:4" x14ac:dyDescent="0.2">
      <c r="D287" s="258"/>
    </row>
    <row r="288" spans="4:4" x14ac:dyDescent="0.2">
      <c r="D288" s="258"/>
    </row>
    <row r="289" spans="4:4" x14ac:dyDescent="0.2">
      <c r="D289" s="258"/>
    </row>
    <row r="290" spans="4:4" x14ac:dyDescent="0.2">
      <c r="D290" s="258"/>
    </row>
    <row r="291" spans="4:4" x14ac:dyDescent="0.2">
      <c r="D291" s="258"/>
    </row>
    <row r="292" spans="4:4" x14ac:dyDescent="0.2">
      <c r="D292" s="258"/>
    </row>
    <row r="293" spans="4:4" x14ac:dyDescent="0.2">
      <c r="D293" s="258"/>
    </row>
    <row r="294" spans="4:4" x14ac:dyDescent="0.2">
      <c r="D294" s="258"/>
    </row>
    <row r="295" spans="4:4" x14ac:dyDescent="0.2">
      <c r="D295" s="258"/>
    </row>
    <row r="296" spans="4:4" x14ac:dyDescent="0.2">
      <c r="D296" s="258"/>
    </row>
    <row r="297" spans="4:4" x14ac:dyDescent="0.2">
      <c r="D297" s="258"/>
    </row>
    <row r="298" spans="4:4" x14ac:dyDescent="0.2">
      <c r="D298" s="258"/>
    </row>
    <row r="299" spans="4:4" x14ac:dyDescent="0.2">
      <c r="D299" s="258"/>
    </row>
    <row r="300" spans="4:4" x14ac:dyDescent="0.2">
      <c r="D300" s="258"/>
    </row>
    <row r="301" spans="4:4" x14ac:dyDescent="0.2">
      <c r="D301" s="258"/>
    </row>
    <row r="302" spans="4:4" x14ac:dyDescent="0.2">
      <c r="D302" s="258"/>
    </row>
    <row r="303" spans="4:4" x14ac:dyDescent="0.2">
      <c r="D303" s="258"/>
    </row>
    <row r="304" spans="4:4" x14ac:dyDescent="0.2">
      <c r="D304" s="258"/>
    </row>
    <row r="305" spans="4:4" x14ac:dyDescent="0.2">
      <c r="D305" s="258"/>
    </row>
    <row r="306" spans="4:4" x14ac:dyDescent="0.2">
      <c r="D306" s="258"/>
    </row>
    <row r="307" spans="4:4" x14ac:dyDescent="0.2">
      <c r="D307" s="258"/>
    </row>
    <row r="308" spans="4:4" x14ac:dyDescent="0.2">
      <c r="D308" s="258"/>
    </row>
    <row r="309" spans="4:4" x14ac:dyDescent="0.2">
      <c r="D309" s="258"/>
    </row>
    <row r="310" spans="4:4" x14ac:dyDescent="0.2">
      <c r="D310" s="258"/>
    </row>
    <row r="311" spans="4:4" x14ac:dyDescent="0.2">
      <c r="D311" s="258"/>
    </row>
    <row r="312" spans="4:4" x14ac:dyDescent="0.2">
      <c r="D312" s="258"/>
    </row>
    <row r="313" spans="4:4" x14ac:dyDescent="0.2">
      <c r="D313" s="258"/>
    </row>
    <row r="314" spans="4:4" x14ac:dyDescent="0.2">
      <c r="D314" s="258"/>
    </row>
    <row r="315" spans="4:4" x14ac:dyDescent="0.2">
      <c r="D315" s="258"/>
    </row>
    <row r="316" spans="4:4" x14ac:dyDescent="0.2">
      <c r="D316" s="258"/>
    </row>
    <row r="317" spans="4:4" x14ac:dyDescent="0.2">
      <c r="D317" s="258"/>
    </row>
    <row r="318" spans="4:4" x14ac:dyDescent="0.2">
      <c r="D318" s="258"/>
    </row>
    <row r="319" spans="4:4" x14ac:dyDescent="0.2">
      <c r="D319" s="258"/>
    </row>
    <row r="320" spans="4:4" x14ac:dyDescent="0.2">
      <c r="D320" s="258"/>
    </row>
    <row r="321" spans="4:4" x14ac:dyDescent="0.2">
      <c r="D321" s="258"/>
    </row>
    <row r="322" spans="4:4" x14ac:dyDescent="0.2">
      <c r="D322" s="258"/>
    </row>
    <row r="323" spans="4:4" x14ac:dyDescent="0.2">
      <c r="D323" s="258"/>
    </row>
    <row r="324" spans="4:4" x14ac:dyDescent="0.2">
      <c r="D324" s="258"/>
    </row>
    <row r="325" spans="4:4" x14ac:dyDescent="0.2">
      <c r="D325" s="258"/>
    </row>
    <row r="326" spans="4:4" x14ac:dyDescent="0.2">
      <c r="D326" s="258"/>
    </row>
    <row r="327" spans="4:4" x14ac:dyDescent="0.2">
      <c r="D327" s="258"/>
    </row>
    <row r="328" spans="4:4" x14ac:dyDescent="0.2">
      <c r="D328" s="258"/>
    </row>
    <row r="329" spans="4:4" x14ac:dyDescent="0.2">
      <c r="D329" s="258"/>
    </row>
    <row r="330" spans="4:4" x14ac:dyDescent="0.2">
      <c r="D330" s="258"/>
    </row>
    <row r="331" spans="4:4" x14ac:dyDescent="0.2">
      <c r="D331" s="258"/>
    </row>
    <row r="332" spans="4:4" x14ac:dyDescent="0.2">
      <c r="D332" s="258"/>
    </row>
    <row r="333" spans="4:4" x14ac:dyDescent="0.2">
      <c r="D333" s="258"/>
    </row>
    <row r="334" spans="4:4" x14ac:dyDescent="0.2">
      <c r="D334" s="258"/>
    </row>
    <row r="335" spans="4:4" x14ac:dyDescent="0.2">
      <c r="D335" s="258"/>
    </row>
    <row r="336" spans="4:4" x14ac:dyDescent="0.2">
      <c r="D336" s="258"/>
    </row>
    <row r="337" spans="4:4" x14ac:dyDescent="0.2">
      <c r="D337" s="258"/>
    </row>
    <row r="338" spans="4:4" x14ac:dyDescent="0.2">
      <c r="D338" s="258"/>
    </row>
    <row r="339" spans="4:4" x14ac:dyDescent="0.2">
      <c r="D339" s="258"/>
    </row>
    <row r="340" spans="4:4" x14ac:dyDescent="0.2">
      <c r="D340" s="258"/>
    </row>
    <row r="341" spans="4:4" x14ac:dyDescent="0.2">
      <c r="D341" s="258"/>
    </row>
    <row r="342" spans="4:4" x14ac:dyDescent="0.2">
      <c r="D342" s="258"/>
    </row>
    <row r="343" spans="4:4" x14ac:dyDescent="0.2">
      <c r="D343" s="258"/>
    </row>
    <row r="344" spans="4:4" x14ac:dyDescent="0.2">
      <c r="D344" s="258"/>
    </row>
    <row r="345" spans="4:4" x14ac:dyDescent="0.2">
      <c r="D345" s="258"/>
    </row>
    <row r="346" spans="4:4" x14ac:dyDescent="0.2">
      <c r="D346" s="258"/>
    </row>
    <row r="347" spans="4:4" x14ac:dyDescent="0.2">
      <c r="D347" s="258"/>
    </row>
    <row r="348" spans="4:4" x14ac:dyDescent="0.2">
      <c r="D348" s="258"/>
    </row>
    <row r="349" spans="4:4" x14ac:dyDescent="0.2">
      <c r="D349" s="258"/>
    </row>
    <row r="350" spans="4:4" x14ac:dyDescent="0.2">
      <c r="D350" s="258"/>
    </row>
    <row r="351" spans="4:4" x14ac:dyDescent="0.2">
      <c r="D351" s="258"/>
    </row>
    <row r="352" spans="4:4" x14ac:dyDescent="0.2">
      <c r="D352" s="258"/>
    </row>
    <row r="353" spans="4:4" x14ac:dyDescent="0.2">
      <c r="D353" s="258"/>
    </row>
    <row r="354" spans="4:4" x14ac:dyDescent="0.2">
      <c r="D354" s="258"/>
    </row>
    <row r="355" spans="4:4" x14ac:dyDescent="0.2">
      <c r="D355" s="258"/>
    </row>
    <row r="356" spans="4:4" x14ac:dyDescent="0.2">
      <c r="D356" s="258"/>
    </row>
    <row r="357" spans="4:4" x14ac:dyDescent="0.2">
      <c r="D357" s="258"/>
    </row>
    <row r="358" spans="4:4" x14ac:dyDescent="0.2">
      <c r="D358" s="258"/>
    </row>
    <row r="359" spans="4:4" x14ac:dyDescent="0.2">
      <c r="D359" s="258"/>
    </row>
    <row r="360" spans="4:4" x14ac:dyDescent="0.2">
      <c r="D360" s="258"/>
    </row>
    <row r="361" spans="4:4" x14ac:dyDescent="0.2">
      <c r="D361" s="258"/>
    </row>
    <row r="362" spans="4:4" x14ac:dyDescent="0.2">
      <c r="D362" s="258"/>
    </row>
    <row r="363" spans="4:4" x14ac:dyDescent="0.2">
      <c r="D363" s="258"/>
    </row>
    <row r="364" spans="4:4" x14ac:dyDescent="0.2">
      <c r="D364" s="258"/>
    </row>
    <row r="365" spans="4:4" x14ac:dyDescent="0.2">
      <c r="D365" s="258"/>
    </row>
    <row r="366" spans="4:4" x14ac:dyDescent="0.2">
      <c r="D366" s="258"/>
    </row>
    <row r="367" spans="4:4" x14ac:dyDescent="0.2">
      <c r="D367" s="258"/>
    </row>
    <row r="368" spans="4:4" x14ac:dyDescent="0.2">
      <c r="D368" s="258"/>
    </row>
    <row r="369" spans="4:4" x14ac:dyDescent="0.2">
      <c r="D369" s="258"/>
    </row>
    <row r="370" spans="4:4" x14ac:dyDescent="0.2">
      <c r="D370" s="258"/>
    </row>
    <row r="371" spans="4:4" x14ac:dyDescent="0.2">
      <c r="D371" s="258"/>
    </row>
    <row r="372" spans="4:4" x14ac:dyDescent="0.2">
      <c r="D372" s="258"/>
    </row>
    <row r="373" spans="4:4" x14ac:dyDescent="0.2">
      <c r="D373" s="258"/>
    </row>
    <row r="374" spans="4:4" x14ac:dyDescent="0.2">
      <c r="D374" s="258"/>
    </row>
    <row r="375" spans="4:4" x14ac:dyDescent="0.2">
      <c r="D375" s="258"/>
    </row>
    <row r="376" spans="4:4" x14ac:dyDescent="0.2">
      <c r="D376" s="258"/>
    </row>
    <row r="377" spans="4:4" x14ac:dyDescent="0.2">
      <c r="D377" s="258"/>
    </row>
    <row r="378" spans="4:4" x14ac:dyDescent="0.2">
      <c r="D378" s="258"/>
    </row>
    <row r="379" spans="4:4" x14ac:dyDescent="0.2">
      <c r="D379" s="258"/>
    </row>
    <row r="380" spans="4:4" x14ac:dyDescent="0.2">
      <c r="D380" s="258"/>
    </row>
    <row r="381" spans="4:4" x14ac:dyDescent="0.2">
      <c r="D381" s="258"/>
    </row>
    <row r="382" spans="4:4" x14ac:dyDescent="0.2">
      <c r="D382" s="258"/>
    </row>
    <row r="383" spans="4:4" x14ac:dyDescent="0.2">
      <c r="D383" s="258"/>
    </row>
    <row r="384" spans="4:4" x14ac:dyDescent="0.2">
      <c r="D384" s="258"/>
    </row>
    <row r="385" spans="4:4" x14ac:dyDescent="0.2">
      <c r="D385" s="258"/>
    </row>
    <row r="386" spans="4:4" x14ac:dyDescent="0.2">
      <c r="D386" s="258"/>
    </row>
    <row r="387" spans="4:4" x14ac:dyDescent="0.2">
      <c r="D387" s="258"/>
    </row>
    <row r="388" spans="4:4" x14ac:dyDescent="0.2">
      <c r="D388" s="258"/>
    </row>
    <row r="389" spans="4:4" x14ac:dyDescent="0.2">
      <c r="D389" s="258"/>
    </row>
    <row r="390" spans="4:4" x14ac:dyDescent="0.2">
      <c r="D390" s="258"/>
    </row>
    <row r="391" spans="4:4" x14ac:dyDescent="0.2">
      <c r="D391" s="258"/>
    </row>
    <row r="392" spans="4:4" x14ac:dyDescent="0.2">
      <c r="D392" s="258"/>
    </row>
    <row r="393" spans="4:4" x14ac:dyDescent="0.2">
      <c r="D393" s="258"/>
    </row>
    <row r="394" spans="4:4" x14ac:dyDescent="0.2">
      <c r="D394" s="258"/>
    </row>
    <row r="395" spans="4:4" x14ac:dyDescent="0.2">
      <c r="D395" s="258"/>
    </row>
    <row r="396" spans="4:4" x14ac:dyDescent="0.2">
      <c r="D396" s="258"/>
    </row>
    <row r="397" spans="4:4" x14ac:dyDescent="0.2">
      <c r="D397" s="258"/>
    </row>
    <row r="398" spans="4:4" x14ac:dyDescent="0.2">
      <c r="D398" s="258"/>
    </row>
    <row r="399" spans="4:4" x14ac:dyDescent="0.2">
      <c r="D399" s="258"/>
    </row>
    <row r="400" spans="4:4" x14ac:dyDescent="0.2">
      <c r="D400" s="258"/>
    </row>
    <row r="401" spans="4:4" x14ac:dyDescent="0.2">
      <c r="D401" s="258"/>
    </row>
    <row r="402" spans="4:4" x14ac:dyDescent="0.2">
      <c r="D402" s="258"/>
    </row>
    <row r="403" spans="4:4" x14ac:dyDescent="0.2">
      <c r="D403" s="258"/>
    </row>
    <row r="404" spans="4:4" x14ac:dyDescent="0.2">
      <c r="D404" s="258"/>
    </row>
    <row r="405" spans="4:4" x14ac:dyDescent="0.2">
      <c r="D405" s="258"/>
    </row>
    <row r="406" spans="4:4" x14ac:dyDescent="0.2">
      <c r="D406" s="258"/>
    </row>
    <row r="407" spans="4:4" x14ac:dyDescent="0.2">
      <c r="D407" s="258"/>
    </row>
    <row r="408" spans="4:4" x14ac:dyDescent="0.2">
      <c r="D408" s="258"/>
    </row>
    <row r="409" spans="4:4" x14ac:dyDescent="0.2">
      <c r="D409" s="258"/>
    </row>
    <row r="410" spans="4:4" x14ac:dyDescent="0.2">
      <c r="D410" s="258"/>
    </row>
    <row r="411" spans="4:4" x14ac:dyDescent="0.2">
      <c r="D411" s="258"/>
    </row>
    <row r="412" spans="4:4" x14ac:dyDescent="0.2">
      <c r="D412" s="258"/>
    </row>
    <row r="413" spans="4:4" x14ac:dyDescent="0.2">
      <c r="D413" s="258"/>
    </row>
    <row r="414" spans="4:4" x14ac:dyDescent="0.2">
      <c r="D414" s="258"/>
    </row>
    <row r="415" spans="4:4" x14ac:dyDescent="0.2">
      <c r="D415" s="258"/>
    </row>
    <row r="416" spans="4:4" x14ac:dyDescent="0.2">
      <c r="D416" s="258"/>
    </row>
    <row r="417" spans="4:4" x14ac:dyDescent="0.2">
      <c r="D417" s="258"/>
    </row>
    <row r="418" spans="4:4" x14ac:dyDescent="0.2">
      <c r="D418" s="258"/>
    </row>
    <row r="419" spans="4:4" x14ac:dyDescent="0.2">
      <c r="D419" s="258"/>
    </row>
    <row r="420" spans="4:4" x14ac:dyDescent="0.2">
      <c r="D420" s="258"/>
    </row>
    <row r="421" spans="4:4" x14ac:dyDescent="0.2">
      <c r="D421" s="258"/>
    </row>
    <row r="422" spans="4:4" x14ac:dyDescent="0.2">
      <c r="D422" s="258"/>
    </row>
    <row r="423" spans="4:4" x14ac:dyDescent="0.2">
      <c r="D423" s="258"/>
    </row>
    <row r="424" spans="4:4" x14ac:dyDescent="0.2">
      <c r="D424" s="258"/>
    </row>
    <row r="425" spans="4:4" x14ac:dyDescent="0.2">
      <c r="D425" s="258"/>
    </row>
    <row r="426" spans="4:4" x14ac:dyDescent="0.2">
      <c r="D426" s="258"/>
    </row>
    <row r="427" spans="4:4" x14ac:dyDescent="0.2">
      <c r="D427" s="258"/>
    </row>
    <row r="428" spans="4:4" x14ac:dyDescent="0.2">
      <c r="D428" s="258"/>
    </row>
    <row r="429" spans="4:4" x14ac:dyDescent="0.2">
      <c r="D429" s="258"/>
    </row>
    <row r="430" spans="4:4" x14ac:dyDescent="0.2">
      <c r="D430" s="258"/>
    </row>
    <row r="431" spans="4:4" x14ac:dyDescent="0.2">
      <c r="D431" s="258"/>
    </row>
    <row r="432" spans="4:4" x14ac:dyDescent="0.2">
      <c r="D432" s="258"/>
    </row>
    <row r="433" spans="4:4" x14ac:dyDescent="0.2">
      <c r="D433" s="258"/>
    </row>
    <row r="434" spans="4:4" x14ac:dyDescent="0.2">
      <c r="D434" s="258"/>
    </row>
    <row r="435" spans="4:4" x14ac:dyDescent="0.2">
      <c r="D435" s="258"/>
    </row>
    <row r="436" spans="4:4" x14ac:dyDescent="0.2">
      <c r="D436" s="258"/>
    </row>
    <row r="437" spans="4:4" x14ac:dyDescent="0.2">
      <c r="D437" s="258"/>
    </row>
    <row r="438" spans="4:4" x14ac:dyDescent="0.2">
      <c r="D438" s="258"/>
    </row>
    <row r="439" spans="4:4" x14ac:dyDescent="0.2">
      <c r="D439" s="258"/>
    </row>
    <row r="440" spans="4:4" x14ac:dyDescent="0.2">
      <c r="D440" s="258"/>
    </row>
    <row r="441" spans="4:4" x14ac:dyDescent="0.2">
      <c r="D441" s="258"/>
    </row>
    <row r="442" spans="4:4" x14ac:dyDescent="0.2">
      <c r="D442" s="258"/>
    </row>
    <row r="443" spans="4:4" x14ac:dyDescent="0.2">
      <c r="D443" s="258"/>
    </row>
    <row r="444" spans="4:4" x14ac:dyDescent="0.2">
      <c r="D444" s="258"/>
    </row>
    <row r="445" spans="4:4" x14ac:dyDescent="0.2">
      <c r="D445" s="258"/>
    </row>
    <row r="446" spans="4:4" x14ac:dyDescent="0.2">
      <c r="D446" s="258"/>
    </row>
    <row r="447" spans="4:4" x14ac:dyDescent="0.2">
      <c r="D447" s="258"/>
    </row>
    <row r="448" spans="4:4" x14ac:dyDescent="0.2">
      <c r="D448" s="258"/>
    </row>
    <row r="449" spans="4:4" x14ac:dyDescent="0.2">
      <c r="D449" s="258"/>
    </row>
    <row r="450" spans="4:4" x14ac:dyDescent="0.2">
      <c r="D450" s="258"/>
    </row>
    <row r="451" spans="4:4" x14ac:dyDescent="0.2">
      <c r="D451" s="258"/>
    </row>
    <row r="452" spans="4:4" x14ac:dyDescent="0.2">
      <c r="D452" s="258"/>
    </row>
    <row r="453" spans="4:4" x14ac:dyDescent="0.2">
      <c r="D453" s="258"/>
    </row>
    <row r="454" spans="4:4" x14ac:dyDescent="0.2">
      <c r="D454" s="258"/>
    </row>
    <row r="455" spans="4:4" x14ac:dyDescent="0.2">
      <c r="D455" s="258"/>
    </row>
    <row r="456" spans="4:4" x14ac:dyDescent="0.2">
      <c r="D456" s="258"/>
    </row>
    <row r="457" spans="4:4" x14ac:dyDescent="0.2">
      <c r="D457" s="258"/>
    </row>
    <row r="458" spans="4:4" x14ac:dyDescent="0.2">
      <c r="D458" s="258"/>
    </row>
    <row r="459" spans="4:4" x14ac:dyDescent="0.2">
      <c r="D459" s="258"/>
    </row>
    <row r="460" spans="4:4" x14ac:dyDescent="0.2">
      <c r="D460" s="258"/>
    </row>
    <row r="461" spans="4:4" x14ac:dyDescent="0.2">
      <c r="D461" s="258"/>
    </row>
    <row r="462" spans="4:4" x14ac:dyDescent="0.2">
      <c r="D462" s="258"/>
    </row>
    <row r="463" spans="4:4" x14ac:dyDescent="0.2">
      <c r="D463" s="258"/>
    </row>
    <row r="464" spans="4:4" x14ac:dyDescent="0.2">
      <c r="D464" s="258"/>
    </row>
    <row r="465" spans="4:4" x14ac:dyDescent="0.2">
      <c r="D465" s="258"/>
    </row>
    <row r="466" spans="4:4" x14ac:dyDescent="0.2">
      <c r="D466" s="258"/>
    </row>
    <row r="467" spans="4:4" x14ac:dyDescent="0.2">
      <c r="D467" s="258"/>
    </row>
    <row r="468" spans="4:4" x14ac:dyDescent="0.2">
      <c r="D468" s="258"/>
    </row>
    <row r="469" spans="4:4" x14ac:dyDescent="0.2">
      <c r="D469" s="258"/>
    </row>
    <row r="470" spans="4:4" x14ac:dyDescent="0.2">
      <c r="D470" s="258"/>
    </row>
    <row r="471" spans="4:4" x14ac:dyDescent="0.2">
      <c r="D471" s="258"/>
    </row>
    <row r="472" spans="4:4" x14ac:dyDescent="0.2">
      <c r="D472" s="258"/>
    </row>
    <row r="473" spans="4:4" x14ac:dyDescent="0.2">
      <c r="D473" s="258"/>
    </row>
    <row r="474" spans="4:4" x14ac:dyDescent="0.2">
      <c r="D474" s="258"/>
    </row>
    <row r="475" spans="4:4" x14ac:dyDescent="0.2">
      <c r="D475" s="258"/>
    </row>
    <row r="476" spans="4:4" x14ac:dyDescent="0.2">
      <c r="D476" s="258"/>
    </row>
    <row r="477" spans="4:4" x14ac:dyDescent="0.2">
      <c r="D477" s="258"/>
    </row>
    <row r="478" spans="4:4" x14ac:dyDescent="0.2">
      <c r="D478" s="258"/>
    </row>
    <row r="479" spans="4:4" x14ac:dyDescent="0.2">
      <c r="D479" s="258"/>
    </row>
    <row r="480" spans="4:4" x14ac:dyDescent="0.2">
      <c r="D480" s="258"/>
    </row>
    <row r="481" spans="4:4" x14ac:dyDescent="0.2">
      <c r="D481" s="258"/>
    </row>
    <row r="482" spans="4:4" x14ac:dyDescent="0.2">
      <c r="D482" s="258"/>
    </row>
    <row r="483" spans="4:4" x14ac:dyDescent="0.2">
      <c r="D483" s="258"/>
    </row>
    <row r="484" spans="4:4" x14ac:dyDescent="0.2">
      <c r="D484" s="258"/>
    </row>
    <row r="485" spans="4:4" x14ac:dyDescent="0.2">
      <c r="D485" s="258"/>
    </row>
    <row r="486" spans="4:4" x14ac:dyDescent="0.2">
      <c r="D486" s="258"/>
    </row>
    <row r="487" spans="4:4" x14ac:dyDescent="0.2">
      <c r="D487" s="258"/>
    </row>
    <row r="488" spans="4:4" x14ac:dyDescent="0.2">
      <c r="D488" s="258"/>
    </row>
    <row r="489" spans="4:4" x14ac:dyDescent="0.2">
      <c r="D489" s="258"/>
    </row>
    <row r="490" spans="4:4" x14ac:dyDescent="0.2">
      <c r="D490" s="258"/>
    </row>
    <row r="491" spans="4:4" x14ac:dyDescent="0.2">
      <c r="D491" s="258"/>
    </row>
    <row r="492" spans="4:4" x14ac:dyDescent="0.2">
      <c r="D492" s="258"/>
    </row>
    <row r="493" spans="4:4" x14ac:dyDescent="0.2">
      <c r="D493" s="258"/>
    </row>
    <row r="494" spans="4:4" x14ac:dyDescent="0.2">
      <c r="D494" s="258"/>
    </row>
    <row r="495" spans="4:4" x14ac:dyDescent="0.2">
      <c r="D495" s="258"/>
    </row>
    <row r="496" spans="4:4" x14ac:dyDescent="0.2">
      <c r="D496" s="258"/>
    </row>
    <row r="497" spans="4:4" x14ac:dyDescent="0.2">
      <c r="D497" s="258"/>
    </row>
    <row r="498" spans="4:4" x14ac:dyDescent="0.2">
      <c r="D498" s="258"/>
    </row>
    <row r="499" spans="4:4" x14ac:dyDescent="0.2">
      <c r="D499" s="258"/>
    </row>
    <row r="500" spans="4:4" x14ac:dyDescent="0.2">
      <c r="D500" s="258"/>
    </row>
    <row r="501" spans="4:4" x14ac:dyDescent="0.2">
      <c r="D501" s="258"/>
    </row>
    <row r="502" spans="4:4" x14ac:dyDescent="0.2">
      <c r="D502" s="258"/>
    </row>
    <row r="503" spans="4:4" x14ac:dyDescent="0.2">
      <c r="D503" s="258"/>
    </row>
    <row r="504" spans="4:4" x14ac:dyDescent="0.2">
      <c r="D504" s="258"/>
    </row>
    <row r="505" spans="4:4" x14ac:dyDescent="0.2">
      <c r="D505" s="258"/>
    </row>
    <row r="506" spans="4:4" x14ac:dyDescent="0.2">
      <c r="D506" s="258"/>
    </row>
    <row r="507" spans="4:4" x14ac:dyDescent="0.2">
      <c r="D507" s="258"/>
    </row>
    <row r="508" spans="4:4" x14ac:dyDescent="0.2">
      <c r="D508" s="258"/>
    </row>
    <row r="509" spans="4:4" x14ac:dyDescent="0.2">
      <c r="D509" s="258"/>
    </row>
    <row r="510" spans="4:4" x14ac:dyDescent="0.2">
      <c r="D510" s="258"/>
    </row>
    <row r="511" spans="4:4" x14ac:dyDescent="0.2">
      <c r="D511" s="258"/>
    </row>
    <row r="512" spans="4:4" x14ac:dyDescent="0.2">
      <c r="D512" s="258"/>
    </row>
    <row r="513" spans="4:4" x14ac:dyDescent="0.2">
      <c r="D513" s="258"/>
    </row>
    <row r="514" spans="4:4" x14ac:dyDescent="0.2">
      <c r="D514" s="258"/>
    </row>
    <row r="515" spans="4:4" x14ac:dyDescent="0.2">
      <c r="D515" s="258"/>
    </row>
    <row r="516" spans="4:4" x14ac:dyDescent="0.2">
      <c r="D516" s="258"/>
    </row>
    <row r="517" spans="4:4" x14ac:dyDescent="0.2">
      <c r="D517" s="258"/>
    </row>
    <row r="518" spans="4:4" x14ac:dyDescent="0.2">
      <c r="D518" s="258"/>
    </row>
    <row r="519" spans="4:4" x14ac:dyDescent="0.2">
      <c r="D519" s="258"/>
    </row>
    <row r="520" spans="4:4" x14ac:dyDescent="0.2">
      <c r="D520" s="258"/>
    </row>
    <row r="521" spans="4:4" x14ac:dyDescent="0.2">
      <c r="D521" s="258"/>
    </row>
    <row r="522" spans="4:4" x14ac:dyDescent="0.2">
      <c r="D522" s="258"/>
    </row>
    <row r="523" spans="4:4" x14ac:dyDescent="0.2">
      <c r="D523" s="258"/>
    </row>
    <row r="524" spans="4:4" x14ac:dyDescent="0.2">
      <c r="D524" s="258"/>
    </row>
    <row r="525" spans="4:4" x14ac:dyDescent="0.2">
      <c r="D525" s="258"/>
    </row>
    <row r="526" spans="4:4" x14ac:dyDescent="0.2">
      <c r="D526" s="258"/>
    </row>
    <row r="527" spans="4:4" x14ac:dyDescent="0.2">
      <c r="D527" s="258"/>
    </row>
    <row r="528" spans="4:4" x14ac:dyDescent="0.2">
      <c r="D528" s="258"/>
    </row>
    <row r="529" spans="4:4" x14ac:dyDescent="0.2">
      <c r="D529" s="258"/>
    </row>
    <row r="530" spans="4:4" x14ac:dyDescent="0.2">
      <c r="D530" s="258"/>
    </row>
    <row r="531" spans="4:4" x14ac:dyDescent="0.2">
      <c r="D531" s="258"/>
    </row>
    <row r="532" spans="4:4" x14ac:dyDescent="0.2">
      <c r="D532" s="258"/>
    </row>
    <row r="533" spans="4:4" x14ac:dyDescent="0.2">
      <c r="D533" s="258"/>
    </row>
    <row r="534" spans="4:4" x14ac:dyDescent="0.2">
      <c r="D534" s="258"/>
    </row>
    <row r="535" spans="4:4" x14ac:dyDescent="0.2">
      <c r="D535" s="258"/>
    </row>
    <row r="536" spans="4:4" x14ac:dyDescent="0.2">
      <c r="D536" s="258"/>
    </row>
    <row r="537" spans="4:4" x14ac:dyDescent="0.2">
      <c r="D537" s="258"/>
    </row>
    <row r="538" spans="4:4" x14ac:dyDescent="0.2">
      <c r="D538" s="258"/>
    </row>
    <row r="539" spans="4:4" x14ac:dyDescent="0.2">
      <c r="D539" s="258"/>
    </row>
    <row r="540" spans="4:4" x14ac:dyDescent="0.2">
      <c r="D540" s="258"/>
    </row>
    <row r="541" spans="4:4" x14ac:dyDescent="0.2">
      <c r="D541" s="258"/>
    </row>
    <row r="542" spans="4:4" x14ac:dyDescent="0.2">
      <c r="D542" s="258"/>
    </row>
    <row r="543" spans="4:4" x14ac:dyDescent="0.2">
      <c r="D543" s="258"/>
    </row>
    <row r="544" spans="4:4" x14ac:dyDescent="0.2">
      <c r="D544" s="258"/>
    </row>
    <row r="545" spans="4:4" x14ac:dyDescent="0.2">
      <c r="D545" s="258"/>
    </row>
    <row r="546" spans="4:4" x14ac:dyDescent="0.2">
      <c r="D546" s="258"/>
    </row>
    <row r="547" spans="4:4" x14ac:dyDescent="0.2">
      <c r="D547" s="258"/>
    </row>
    <row r="548" spans="4:4" x14ac:dyDescent="0.2">
      <c r="D548" s="258"/>
    </row>
    <row r="549" spans="4:4" x14ac:dyDescent="0.2">
      <c r="D549" s="258"/>
    </row>
    <row r="550" spans="4:4" x14ac:dyDescent="0.2">
      <c r="D550" s="258"/>
    </row>
    <row r="551" spans="4:4" x14ac:dyDescent="0.2">
      <c r="D551" s="258"/>
    </row>
    <row r="552" spans="4:4" x14ac:dyDescent="0.2">
      <c r="D552" s="258"/>
    </row>
    <row r="553" spans="4:4" x14ac:dyDescent="0.2">
      <c r="D553" s="258"/>
    </row>
    <row r="554" spans="4:4" x14ac:dyDescent="0.2">
      <c r="D554" s="258"/>
    </row>
    <row r="555" spans="4:4" x14ac:dyDescent="0.2">
      <c r="D555" s="258"/>
    </row>
    <row r="556" spans="4:4" x14ac:dyDescent="0.2">
      <c r="D556" s="258"/>
    </row>
    <row r="557" spans="4:4" x14ac:dyDescent="0.2">
      <c r="D557" s="258"/>
    </row>
    <row r="558" spans="4:4" x14ac:dyDescent="0.2">
      <c r="D558" s="258"/>
    </row>
    <row r="559" spans="4:4" x14ac:dyDescent="0.2">
      <c r="D559" s="258"/>
    </row>
    <row r="560" spans="4:4" x14ac:dyDescent="0.2">
      <c r="D560" s="258"/>
    </row>
    <row r="561" spans="4:4" x14ac:dyDescent="0.2">
      <c r="D561" s="258"/>
    </row>
    <row r="562" spans="4:4" x14ac:dyDescent="0.2">
      <c r="D562" s="258"/>
    </row>
    <row r="563" spans="4:4" x14ac:dyDescent="0.2">
      <c r="D563" s="258"/>
    </row>
    <row r="564" spans="4:4" x14ac:dyDescent="0.2">
      <c r="D564" s="258"/>
    </row>
    <row r="565" spans="4:4" x14ac:dyDescent="0.2">
      <c r="D565" s="258"/>
    </row>
    <row r="566" spans="4:4" x14ac:dyDescent="0.2">
      <c r="D566" s="258"/>
    </row>
    <row r="567" spans="4:4" x14ac:dyDescent="0.2">
      <c r="D567" s="258"/>
    </row>
    <row r="568" spans="4:4" x14ac:dyDescent="0.2">
      <c r="D568" s="258"/>
    </row>
    <row r="569" spans="4:4" x14ac:dyDescent="0.2">
      <c r="D569" s="258"/>
    </row>
    <row r="570" spans="4:4" x14ac:dyDescent="0.2">
      <c r="D570" s="258"/>
    </row>
    <row r="571" spans="4:4" x14ac:dyDescent="0.2">
      <c r="D571" s="258"/>
    </row>
    <row r="572" spans="4:4" x14ac:dyDescent="0.2">
      <c r="D572" s="258"/>
    </row>
    <row r="573" spans="4:4" x14ac:dyDescent="0.2">
      <c r="D573" s="258"/>
    </row>
    <row r="574" spans="4:4" x14ac:dyDescent="0.2">
      <c r="D574" s="258"/>
    </row>
    <row r="575" spans="4:4" x14ac:dyDescent="0.2">
      <c r="D575" s="258"/>
    </row>
    <row r="576" spans="4:4" x14ac:dyDescent="0.2">
      <c r="D576" s="258"/>
    </row>
    <row r="577" spans="4:4" x14ac:dyDescent="0.2">
      <c r="D577" s="258"/>
    </row>
    <row r="578" spans="4:4" x14ac:dyDescent="0.2">
      <c r="D578" s="258"/>
    </row>
    <row r="579" spans="4:4" x14ac:dyDescent="0.2">
      <c r="D579" s="258"/>
    </row>
    <row r="580" spans="4:4" x14ac:dyDescent="0.2">
      <c r="D580" s="258"/>
    </row>
    <row r="581" spans="4:4" x14ac:dyDescent="0.2">
      <c r="D581" s="258"/>
    </row>
    <row r="582" spans="4:4" x14ac:dyDescent="0.2">
      <c r="D582" s="258"/>
    </row>
    <row r="583" spans="4:4" x14ac:dyDescent="0.2">
      <c r="D583" s="258"/>
    </row>
    <row r="584" spans="4:4" x14ac:dyDescent="0.2">
      <c r="D584" s="258"/>
    </row>
    <row r="585" spans="4:4" x14ac:dyDescent="0.2">
      <c r="D585" s="258"/>
    </row>
    <row r="586" spans="4:4" x14ac:dyDescent="0.2">
      <c r="D586" s="258"/>
    </row>
    <row r="587" spans="4:4" x14ac:dyDescent="0.2">
      <c r="D587" s="258"/>
    </row>
    <row r="588" spans="4:4" x14ac:dyDescent="0.2">
      <c r="D588" s="258"/>
    </row>
    <row r="589" spans="4:4" x14ac:dyDescent="0.2">
      <c r="D589" s="258"/>
    </row>
    <row r="590" spans="4:4" x14ac:dyDescent="0.2">
      <c r="D590" s="258"/>
    </row>
    <row r="591" spans="4:4" x14ac:dyDescent="0.2">
      <c r="D591" s="258"/>
    </row>
    <row r="592" spans="4:4" x14ac:dyDescent="0.2">
      <c r="D592" s="258"/>
    </row>
    <row r="593" spans="4:4" x14ac:dyDescent="0.2">
      <c r="D593" s="258"/>
    </row>
    <row r="594" spans="4:4" x14ac:dyDescent="0.2">
      <c r="D594" s="258"/>
    </row>
    <row r="595" spans="4:4" x14ac:dyDescent="0.2">
      <c r="D595" s="258"/>
    </row>
    <row r="596" spans="4:4" x14ac:dyDescent="0.2">
      <c r="D596" s="258"/>
    </row>
    <row r="597" spans="4:4" x14ac:dyDescent="0.2">
      <c r="D597" s="258"/>
    </row>
    <row r="598" spans="4:4" x14ac:dyDescent="0.2">
      <c r="D598" s="258"/>
    </row>
    <row r="599" spans="4:4" x14ac:dyDescent="0.2">
      <c r="D599" s="258"/>
    </row>
    <row r="600" spans="4:4" x14ac:dyDescent="0.2">
      <c r="D600" s="258"/>
    </row>
    <row r="601" spans="4:4" x14ac:dyDescent="0.2">
      <c r="D601" s="258"/>
    </row>
    <row r="602" spans="4:4" x14ac:dyDescent="0.2">
      <c r="D602" s="258"/>
    </row>
    <row r="603" spans="4:4" x14ac:dyDescent="0.2">
      <c r="D603" s="258"/>
    </row>
    <row r="604" spans="4:4" x14ac:dyDescent="0.2">
      <c r="D604" s="258"/>
    </row>
    <row r="605" spans="4:4" x14ac:dyDescent="0.2">
      <c r="D605" s="258"/>
    </row>
    <row r="606" spans="4:4" x14ac:dyDescent="0.2">
      <c r="D606" s="258"/>
    </row>
    <row r="607" spans="4:4" x14ac:dyDescent="0.2">
      <c r="D607" s="258"/>
    </row>
    <row r="608" spans="4:4" x14ac:dyDescent="0.2">
      <c r="D608" s="258"/>
    </row>
    <row r="609" spans="4:4" x14ac:dyDescent="0.2">
      <c r="D609" s="258"/>
    </row>
    <row r="610" spans="4:4" x14ac:dyDescent="0.2">
      <c r="D610" s="258"/>
    </row>
    <row r="611" spans="4:4" x14ac:dyDescent="0.2">
      <c r="D611" s="258"/>
    </row>
    <row r="612" spans="4:4" x14ac:dyDescent="0.2">
      <c r="D612" s="258"/>
    </row>
    <row r="613" spans="4:4" x14ac:dyDescent="0.2">
      <c r="D613" s="258"/>
    </row>
    <row r="614" spans="4:4" x14ac:dyDescent="0.2">
      <c r="D614" s="258"/>
    </row>
    <row r="615" spans="4:4" x14ac:dyDescent="0.2">
      <c r="D615" s="258"/>
    </row>
    <row r="616" spans="4:4" x14ac:dyDescent="0.2">
      <c r="D616" s="258"/>
    </row>
    <row r="617" spans="4:4" x14ac:dyDescent="0.2">
      <c r="D617" s="258"/>
    </row>
    <row r="618" spans="4:4" x14ac:dyDescent="0.2">
      <c r="D618" s="258"/>
    </row>
    <row r="619" spans="4:4" x14ac:dyDescent="0.2">
      <c r="D619" s="258"/>
    </row>
    <row r="620" spans="4:4" x14ac:dyDescent="0.2">
      <c r="D620" s="258"/>
    </row>
    <row r="621" spans="4:4" x14ac:dyDescent="0.2">
      <c r="D621" s="258"/>
    </row>
    <row r="622" spans="4:4" x14ac:dyDescent="0.2">
      <c r="D622" s="258"/>
    </row>
    <row r="623" spans="4:4" x14ac:dyDescent="0.2">
      <c r="D623" s="258"/>
    </row>
    <row r="624" spans="4:4" x14ac:dyDescent="0.2">
      <c r="D624" s="258"/>
    </row>
    <row r="625" spans="4:4" x14ac:dyDescent="0.2">
      <c r="D625" s="258"/>
    </row>
    <row r="626" spans="4:4" x14ac:dyDescent="0.2">
      <c r="D626" s="258"/>
    </row>
    <row r="627" spans="4:4" x14ac:dyDescent="0.2">
      <c r="D627" s="258"/>
    </row>
    <row r="628" spans="4:4" x14ac:dyDescent="0.2">
      <c r="D628" s="258"/>
    </row>
    <row r="629" spans="4:4" x14ac:dyDescent="0.2">
      <c r="D629" s="258"/>
    </row>
    <row r="630" spans="4:4" x14ac:dyDescent="0.2">
      <c r="D630" s="258"/>
    </row>
    <row r="631" spans="4:4" x14ac:dyDescent="0.2">
      <c r="D631" s="258"/>
    </row>
    <row r="632" spans="4:4" x14ac:dyDescent="0.2">
      <c r="D632" s="258"/>
    </row>
    <row r="633" spans="4:4" x14ac:dyDescent="0.2">
      <c r="D633" s="258"/>
    </row>
    <row r="634" spans="4:4" x14ac:dyDescent="0.2">
      <c r="D634" s="258"/>
    </row>
    <row r="635" spans="4:4" x14ac:dyDescent="0.2">
      <c r="D635" s="258"/>
    </row>
    <row r="636" spans="4:4" x14ac:dyDescent="0.2">
      <c r="D636" s="258"/>
    </row>
    <row r="637" spans="4:4" x14ac:dyDescent="0.2">
      <c r="D637" s="258"/>
    </row>
    <row r="638" spans="4:4" x14ac:dyDescent="0.2">
      <c r="D638" s="258"/>
    </row>
    <row r="639" spans="4:4" x14ac:dyDescent="0.2">
      <c r="D639" s="258"/>
    </row>
    <row r="640" spans="4:4" x14ac:dyDescent="0.2">
      <c r="D640" s="258"/>
    </row>
    <row r="641" spans="4:4" x14ac:dyDescent="0.2">
      <c r="D641" s="258"/>
    </row>
    <row r="642" spans="4:4" x14ac:dyDescent="0.2">
      <c r="D642" s="258"/>
    </row>
    <row r="643" spans="4:4" x14ac:dyDescent="0.2">
      <c r="D643" s="258"/>
    </row>
    <row r="644" spans="4:4" x14ac:dyDescent="0.2">
      <c r="D644" s="258"/>
    </row>
    <row r="645" spans="4:4" x14ac:dyDescent="0.2">
      <c r="D645" s="258"/>
    </row>
    <row r="646" spans="4:4" x14ac:dyDescent="0.2">
      <c r="D646" s="258"/>
    </row>
    <row r="647" spans="4:4" x14ac:dyDescent="0.2">
      <c r="D647" s="258"/>
    </row>
    <row r="648" spans="4:4" x14ac:dyDescent="0.2">
      <c r="D648" s="258"/>
    </row>
    <row r="649" spans="4:4" x14ac:dyDescent="0.2">
      <c r="D649" s="258"/>
    </row>
    <row r="650" spans="4:4" x14ac:dyDescent="0.2">
      <c r="D650" s="258"/>
    </row>
    <row r="651" spans="4:4" x14ac:dyDescent="0.2">
      <c r="D651" s="258"/>
    </row>
    <row r="652" spans="4:4" x14ac:dyDescent="0.2">
      <c r="D652" s="258"/>
    </row>
    <row r="653" spans="4:4" x14ac:dyDescent="0.2">
      <c r="D653" s="258"/>
    </row>
    <row r="654" spans="4:4" x14ac:dyDescent="0.2">
      <c r="D654" s="258"/>
    </row>
    <row r="655" spans="4:4" x14ac:dyDescent="0.2">
      <c r="D655" s="258"/>
    </row>
    <row r="656" spans="4:4" x14ac:dyDescent="0.2">
      <c r="D656" s="258"/>
    </row>
    <row r="657" spans="4:4" x14ac:dyDescent="0.2">
      <c r="D657" s="258"/>
    </row>
    <row r="658" spans="4:4" x14ac:dyDescent="0.2">
      <c r="D658" s="258"/>
    </row>
    <row r="659" spans="4:4" x14ac:dyDescent="0.2">
      <c r="D659" s="258"/>
    </row>
    <row r="660" spans="4:4" x14ac:dyDescent="0.2">
      <c r="D660" s="258"/>
    </row>
    <row r="661" spans="4:4" x14ac:dyDescent="0.2">
      <c r="D661" s="258"/>
    </row>
    <row r="662" spans="4:4" x14ac:dyDescent="0.2">
      <c r="D662" s="258"/>
    </row>
    <row r="663" spans="4:4" x14ac:dyDescent="0.2">
      <c r="D663" s="258"/>
    </row>
    <row r="664" spans="4:4" x14ac:dyDescent="0.2">
      <c r="D664" s="258"/>
    </row>
    <row r="665" spans="4:4" x14ac:dyDescent="0.2">
      <c r="D665" s="258"/>
    </row>
    <row r="666" spans="4:4" x14ac:dyDescent="0.2">
      <c r="D666" s="258"/>
    </row>
    <row r="667" spans="4:4" x14ac:dyDescent="0.2">
      <c r="D667" s="258"/>
    </row>
    <row r="668" spans="4:4" x14ac:dyDescent="0.2">
      <c r="D668" s="258"/>
    </row>
    <row r="669" spans="4:4" x14ac:dyDescent="0.2">
      <c r="D669" s="258"/>
    </row>
    <row r="670" spans="4:4" x14ac:dyDescent="0.2">
      <c r="D670" s="258"/>
    </row>
    <row r="671" spans="4:4" x14ac:dyDescent="0.2">
      <c r="D671" s="258"/>
    </row>
    <row r="672" spans="4:4" x14ac:dyDescent="0.2">
      <c r="D672" s="258"/>
    </row>
    <row r="673" spans="4:4" x14ac:dyDescent="0.2">
      <c r="D673" s="258"/>
    </row>
    <row r="674" spans="4:4" x14ac:dyDescent="0.2">
      <c r="D674" s="258"/>
    </row>
    <row r="675" spans="4:4" x14ac:dyDescent="0.2">
      <c r="D675" s="258"/>
    </row>
    <row r="676" spans="4:4" x14ac:dyDescent="0.2">
      <c r="D676" s="258"/>
    </row>
    <row r="677" spans="4:4" x14ac:dyDescent="0.2">
      <c r="D677" s="258"/>
    </row>
    <row r="678" spans="4:4" x14ac:dyDescent="0.2">
      <c r="D678" s="258"/>
    </row>
    <row r="679" spans="4:4" x14ac:dyDescent="0.2">
      <c r="D679" s="258"/>
    </row>
    <row r="680" spans="4:4" x14ac:dyDescent="0.2">
      <c r="D680" s="258"/>
    </row>
    <row r="681" spans="4:4" x14ac:dyDescent="0.2">
      <c r="D681" s="258"/>
    </row>
    <row r="682" spans="4:4" x14ac:dyDescent="0.2">
      <c r="D682" s="258"/>
    </row>
    <row r="683" spans="4:4" x14ac:dyDescent="0.2">
      <c r="D683" s="258"/>
    </row>
    <row r="684" spans="4:4" x14ac:dyDescent="0.2">
      <c r="D684" s="258"/>
    </row>
    <row r="685" spans="4:4" x14ac:dyDescent="0.2">
      <c r="D685" s="258"/>
    </row>
    <row r="686" spans="4:4" x14ac:dyDescent="0.2">
      <c r="D686" s="258"/>
    </row>
    <row r="687" spans="4:4" x14ac:dyDescent="0.2">
      <c r="D687" s="258"/>
    </row>
    <row r="688" spans="4:4" x14ac:dyDescent="0.2">
      <c r="D688" s="258"/>
    </row>
    <row r="689" spans="4:4" x14ac:dyDescent="0.2">
      <c r="D689" s="258"/>
    </row>
    <row r="690" spans="4:4" x14ac:dyDescent="0.2">
      <c r="D690" s="258"/>
    </row>
    <row r="691" spans="4:4" x14ac:dyDescent="0.2">
      <c r="D691" s="258"/>
    </row>
    <row r="692" spans="4:4" x14ac:dyDescent="0.2">
      <c r="D692" s="258"/>
    </row>
    <row r="693" spans="4:4" x14ac:dyDescent="0.2">
      <c r="D693" s="258"/>
    </row>
    <row r="694" spans="4:4" x14ac:dyDescent="0.2">
      <c r="D694" s="258"/>
    </row>
    <row r="695" spans="4:4" x14ac:dyDescent="0.2">
      <c r="D695" s="258"/>
    </row>
    <row r="696" spans="4:4" x14ac:dyDescent="0.2">
      <c r="D696" s="258"/>
    </row>
    <row r="697" spans="4:4" x14ac:dyDescent="0.2">
      <c r="D697" s="258"/>
    </row>
    <row r="698" spans="4:4" x14ac:dyDescent="0.2">
      <c r="D698" s="258"/>
    </row>
    <row r="699" spans="4:4" x14ac:dyDescent="0.2">
      <c r="D699" s="258"/>
    </row>
    <row r="700" spans="4:4" x14ac:dyDescent="0.2">
      <c r="D700" s="258"/>
    </row>
    <row r="701" spans="4:4" x14ac:dyDescent="0.2">
      <c r="D701" s="258"/>
    </row>
    <row r="702" spans="4:4" x14ac:dyDescent="0.2">
      <c r="D702" s="258"/>
    </row>
    <row r="703" spans="4:4" x14ac:dyDescent="0.2">
      <c r="D703" s="258"/>
    </row>
    <row r="704" spans="4:4" x14ac:dyDescent="0.2">
      <c r="D704" s="258"/>
    </row>
    <row r="705" spans="4:4" x14ac:dyDescent="0.2">
      <c r="D705" s="258"/>
    </row>
    <row r="706" spans="4:4" x14ac:dyDescent="0.2">
      <c r="D706" s="258"/>
    </row>
    <row r="707" spans="4:4" x14ac:dyDescent="0.2">
      <c r="D707" s="258"/>
    </row>
    <row r="708" spans="4:4" x14ac:dyDescent="0.2">
      <c r="D708" s="258"/>
    </row>
    <row r="709" spans="4:4" x14ac:dyDescent="0.2">
      <c r="D709" s="258"/>
    </row>
    <row r="710" spans="4:4" x14ac:dyDescent="0.2">
      <c r="D710" s="258"/>
    </row>
    <row r="711" spans="4:4" x14ac:dyDescent="0.2">
      <c r="D711" s="258"/>
    </row>
    <row r="712" spans="4:4" x14ac:dyDescent="0.2">
      <c r="D712" s="258"/>
    </row>
    <row r="713" spans="4:4" x14ac:dyDescent="0.2">
      <c r="D713" s="258"/>
    </row>
    <row r="714" spans="4:4" x14ac:dyDescent="0.2">
      <c r="D714" s="258"/>
    </row>
    <row r="715" spans="4:4" x14ac:dyDescent="0.2">
      <c r="D715" s="258"/>
    </row>
    <row r="716" spans="4:4" x14ac:dyDescent="0.2">
      <c r="D716" s="258"/>
    </row>
    <row r="717" spans="4:4" x14ac:dyDescent="0.2">
      <c r="D717" s="258"/>
    </row>
    <row r="718" spans="4:4" x14ac:dyDescent="0.2">
      <c r="D718" s="258"/>
    </row>
    <row r="719" spans="4:4" x14ac:dyDescent="0.2">
      <c r="D719" s="258"/>
    </row>
    <row r="720" spans="4:4" x14ac:dyDescent="0.2">
      <c r="D720" s="258"/>
    </row>
    <row r="721" spans="4:4" x14ac:dyDescent="0.2">
      <c r="D721" s="258"/>
    </row>
    <row r="722" spans="4:4" x14ac:dyDescent="0.2">
      <c r="D722" s="258"/>
    </row>
    <row r="723" spans="4:4" x14ac:dyDescent="0.2">
      <c r="D723" s="258"/>
    </row>
    <row r="724" spans="4:4" x14ac:dyDescent="0.2">
      <c r="D724" s="258"/>
    </row>
    <row r="725" spans="4:4" x14ac:dyDescent="0.2">
      <c r="D725" s="258"/>
    </row>
    <row r="726" spans="4:4" x14ac:dyDescent="0.2">
      <c r="D726" s="258"/>
    </row>
    <row r="727" spans="4:4" x14ac:dyDescent="0.2">
      <c r="D727" s="258"/>
    </row>
    <row r="728" spans="4:4" x14ac:dyDescent="0.2">
      <c r="D728" s="258"/>
    </row>
    <row r="729" spans="4:4" x14ac:dyDescent="0.2">
      <c r="D729" s="258"/>
    </row>
    <row r="730" spans="4:4" x14ac:dyDescent="0.2">
      <c r="D730" s="258"/>
    </row>
    <row r="731" spans="4:4" x14ac:dyDescent="0.2">
      <c r="D731" s="258"/>
    </row>
    <row r="732" spans="4:4" x14ac:dyDescent="0.2">
      <c r="D732" s="258"/>
    </row>
    <row r="733" spans="4:4" x14ac:dyDescent="0.2">
      <c r="D733" s="258"/>
    </row>
    <row r="734" spans="4:4" x14ac:dyDescent="0.2">
      <c r="D734" s="258"/>
    </row>
    <row r="735" spans="4:4" x14ac:dyDescent="0.2">
      <c r="D735" s="258"/>
    </row>
    <row r="736" spans="4:4" x14ac:dyDescent="0.2">
      <c r="D736" s="258"/>
    </row>
    <row r="737" spans="4:4" x14ac:dyDescent="0.2">
      <c r="D737" s="258"/>
    </row>
    <row r="738" spans="4:4" x14ac:dyDescent="0.2">
      <c r="D738" s="258"/>
    </row>
    <row r="739" spans="4:4" x14ac:dyDescent="0.2">
      <c r="D739" s="258"/>
    </row>
    <row r="740" spans="4:4" x14ac:dyDescent="0.2">
      <c r="D740" s="258"/>
    </row>
    <row r="741" spans="4:4" x14ac:dyDescent="0.2">
      <c r="D741" s="258"/>
    </row>
    <row r="742" spans="4:4" x14ac:dyDescent="0.2">
      <c r="D742" s="258"/>
    </row>
    <row r="743" spans="4:4" x14ac:dyDescent="0.2">
      <c r="D743" s="258"/>
    </row>
    <row r="744" spans="4:4" x14ac:dyDescent="0.2">
      <c r="D744" s="258"/>
    </row>
    <row r="745" spans="4:4" x14ac:dyDescent="0.2">
      <c r="D745" s="258"/>
    </row>
    <row r="746" spans="4:4" x14ac:dyDescent="0.2">
      <c r="D746" s="258"/>
    </row>
    <row r="747" spans="4:4" x14ac:dyDescent="0.2">
      <c r="D747" s="258"/>
    </row>
    <row r="748" spans="4:4" x14ac:dyDescent="0.2">
      <c r="D748" s="258"/>
    </row>
    <row r="749" spans="4:4" x14ac:dyDescent="0.2">
      <c r="D749" s="258"/>
    </row>
    <row r="750" spans="4:4" x14ac:dyDescent="0.2">
      <c r="D750" s="258"/>
    </row>
    <row r="751" spans="4:4" x14ac:dyDescent="0.2">
      <c r="D751" s="258"/>
    </row>
    <row r="752" spans="4:4" x14ac:dyDescent="0.2">
      <c r="D752" s="258"/>
    </row>
    <row r="753" spans="4:4" x14ac:dyDescent="0.2">
      <c r="D753" s="258"/>
    </row>
    <row r="754" spans="4:4" x14ac:dyDescent="0.2">
      <c r="D754" s="258"/>
    </row>
    <row r="755" spans="4:4" x14ac:dyDescent="0.2">
      <c r="D755" s="258"/>
    </row>
    <row r="756" spans="4:4" x14ac:dyDescent="0.2">
      <c r="D756" s="258"/>
    </row>
    <row r="757" spans="4:4" x14ac:dyDescent="0.2">
      <c r="D757" s="258"/>
    </row>
    <row r="758" spans="4:4" x14ac:dyDescent="0.2">
      <c r="D758" s="258"/>
    </row>
    <row r="759" spans="4:4" x14ac:dyDescent="0.2">
      <c r="D759" s="258"/>
    </row>
    <row r="760" spans="4:4" x14ac:dyDescent="0.2">
      <c r="D760" s="258"/>
    </row>
    <row r="761" spans="4:4" x14ac:dyDescent="0.2">
      <c r="D761" s="258"/>
    </row>
    <row r="762" spans="4:4" x14ac:dyDescent="0.2">
      <c r="D762" s="258"/>
    </row>
    <row r="763" spans="4:4" x14ac:dyDescent="0.2">
      <c r="D763" s="258"/>
    </row>
    <row r="764" spans="4:4" x14ac:dyDescent="0.2">
      <c r="D764" s="258"/>
    </row>
    <row r="765" spans="4:4" x14ac:dyDescent="0.2">
      <c r="D765" s="258"/>
    </row>
    <row r="766" spans="4:4" x14ac:dyDescent="0.2">
      <c r="D766" s="258"/>
    </row>
    <row r="767" spans="4:4" x14ac:dyDescent="0.2">
      <c r="D767" s="258"/>
    </row>
    <row r="768" spans="4:4" x14ac:dyDescent="0.2">
      <c r="D768" s="258"/>
    </row>
    <row r="769" spans="4:4" x14ac:dyDescent="0.2">
      <c r="D769" s="258"/>
    </row>
    <row r="770" spans="4:4" x14ac:dyDescent="0.2">
      <c r="D770" s="258"/>
    </row>
    <row r="771" spans="4:4" x14ac:dyDescent="0.2">
      <c r="D771" s="258"/>
    </row>
    <row r="772" spans="4:4" x14ac:dyDescent="0.2">
      <c r="D772" s="258"/>
    </row>
    <row r="773" spans="4:4" x14ac:dyDescent="0.2">
      <c r="D773" s="258"/>
    </row>
    <row r="774" spans="4:4" x14ac:dyDescent="0.2">
      <c r="D774" s="258"/>
    </row>
    <row r="775" spans="4:4" x14ac:dyDescent="0.2">
      <c r="D775" s="258"/>
    </row>
    <row r="776" spans="4:4" x14ac:dyDescent="0.2">
      <c r="D776" s="258"/>
    </row>
    <row r="777" spans="4:4" x14ac:dyDescent="0.2">
      <c r="D777" s="258"/>
    </row>
    <row r="778" spans="4:4" x14ac:dyDescent="0.2">
      <c r="D778" s="258"/>
    </row>
    <row r="779" spans="4:4" x14ac:dyDescent="0.2">
      <c r="D779" s="258"/>
    </row>
    <row r="780" spans="4:4" x14ac:dyDescent="0.2">
      <c r="D780" s="258"/>
    </row>
    <row r="781" spans="4:4" x14ac:dyDescent="0.2">
      <c r="D781" s="258"/>
    </row>
    <row r="782" spans="4:4" x14ac:dyDescent="0.2">
      <c r="D782" s="258"/>
    </row>
    <row r="783" spans="4:4" x14ac:dyDescent="0.2">
      <c r="D783" s="258"/>
    </row>
    <row r="784" spans="4:4" x14ac:dyDescent="0.2">
      <c r="D784" s="258"/>
    </row>
    <row r="785" spans="4:4" x14ac:dyDescent="0.2">
      <c r="D785" s="258"/>
    </row>
    <row r="786" spans="4:4" x14ac:dyDescent="0.2">
      <c r="D786" s="258"/>
    </row>
    <row r="787" spans="4:4" x14ac:dyDescent="0.2">
      <c r="D787" s="258"/>
    </row>
    <row r="788" spans="4:4" x14ac:dyDescent="0.2">
      <c r="D788" s="258"/>
    </row>
    <row r="789" spans="4:4" x14ac:dyDescent="0.2">
      <c r="D789" s="258"/>
    </row>
    <row r="790" spans="4:4" x14ac:dyDescent="0.2">
      <c r="D790" s="258"/>
    </row>
    <row r="791" spans="4:4" x14ac:dyDescent="0.2">
      <c r="D791" s="258"/>
    </row>
    <row r="792" spans="4:4" x14ac:dyDescent="0.2">
      <c r="D792" s="258"/>
    </row>
    <row r="793" spans="4:4" x14ac:dyDescent="0.2">
      <c r="D793" s="258"/>
    </row>
    <row r="794" spans="4:4" x14ac:dyDescent="0.2">
      <c r="D794" s="258"/>
    </row>
    <row r="795" spans="4:4" x14ac:dyDescent="0.2">
      <c r="D795" s="258"/>
    </row>
    <row r="796" spans="4:4" x14ac:dyDescent="0.2">
      <c r="D796" s="258"/>
    </row>
    <row r="797" spans="4:4" x14ac:dyDescent="0.2">
      <c r="D797" s="258"/>
    </row>
    <row r="798" spans="4:4" x14ac:dyDescent="0.2">
      <c r="D798" s="258"/>
    </row>
    <row r="799" spans="4:4" x14ac:dyDescent="0.2">
      <c r="D799" s="258"/>
    </row>
    <row r="800" spans="4:4" x14ac:dyDescent="0.2">
      <c r="D800" s="258"/>
    </row>
    <row r="801" spans="4:4" x14ac:dyDescent="0.2">
      <c r="D801" s="258"/>
    </row>
    <row r="802" spans="4:4" x14ac:dyDescent="0.2">
      <c r="D802" s="258"/>
    </row>
    <row r="803" spans="4:4" x14ac:dyDescent="0.2">
      <c r="D803" s="258"/>
    </row>
    <row r="804" spans="4:4" x14ac:dyDescent="0.2">
      <c r="D804" s="258"/>
    </row>
    <row r="805" spans="4:4" x14ac:dyDescent="0.2">
      <c r="D805" s="258"/>
    </row>
    <row r="806" spans="4:4" x14ac:dyDescent="0.2">
      <c r="D806" s="258"/>
    </row>
    <row r="807" spans="4:4" x14ac:dyDescent="0.2">
      <c r="D807" s="258"/>
    </row>
    <row r="808" spans="4:4" x14ac:dyDescent="0.2">
      <c r="D808" s="258"/>
    </row>
    <row r="809" spans="4:4" x14ac:dyDescent="0.2">
      <c r="D809" s="258"/>
    </row>
    <row r="810" spans="4:4" x14ac:dyDescent="0.2">
      <c r="D810" s="258"/>
    </row>
    <row r="811" spans="4:4" x14ac:dyDescent="0.2">
      <c r="D811" s="258"/>
    </row>
    <row r="812" spans="4:4" x14ac:dyDescent="0.2">
      <c r="D812" s="258"/>
    </row>
    <row r="813" spans="4:4" x14ac:dyDescent="0.2">
      <c r="D813" s="258"/>
    </row>
    <row r="814" spans="4:4" x14ac:dyDescent="0.2">
      <c r="D814" s="258"/>
    </row>
    <row r="815" spans="4:4" x14ac:dyDescent="0.2">
      <c r="D815" s="258"/>
    </row>
    <row r="816" spans="4:4" x14ac:dyDescent="0.2">
      <c r="D816" s="258"/>
    </row>
    <row r="817" spans="4:4" x14ac:dyDescent="0.2">
      <c r="D817" s="258"/>
    </row>
    <row r="818" spans="4:4" x14ac:dyDescent="0.2">
      <c r="D818" s="258"/>
    </row>
    <row r="819" spans="4:4" x14ac:dyDescent="0.2">
      <c r="D819" s="258"/>
    </row>
    <row r="820" spans="4:4" x14ac:dyDescent="0.2">
      <c r="D820" s="258"/>
    </row>
    <row r="821" spans="4:4" x14ac:dyDescent="0.2">
      <c r="D821" s="258"/>
    </row>
    <row r="822" spans="4:4" x14ac:dyDescent="0.2">
      <c r="D822" s="258"/>
    </row>
    <row r="823" spans="4:4" x14ac:dyDescent="0.2">
      <c r="D823" s="258"/>
    </row>
    <row r="824" spans="4:4" x14ac:dyDescent="0.2">
      <c r="D824" s="258"/>
    </row>
    <row r="825" spans="4:4" x14ac:dyDescent="0.2">
      <c r="D825" s="258"/>
    </row>
    <row r="826" spans="4:4" x14ac:dyDescent="0.2">
      <c r="D826" s="258"/>
    </row>
    <row r="827" spans="4:4" x14ac:dyDescent="0.2">
      <c r="D827" s="258"/>
    </row>
    <row r="828" spans="4:4" x14ac:dyDescent="0.2">
      <c r="D828" s="258"/>
    </row>
    <row r="829" spans="4:4" x14ac:dyDescent="0.2">
      <c r="D829" s="258"/>
    </row>
    <row r="830" spans="4:4" x14ac:dyDescent="0.2">
      <c r="D830" s="258"/>
    </row>
    <row r="831" spans="4:4" x14ac:dyDescent="0.2">
      <c r="D831" s="258"/>
    </row>
    <row r="832" spans="4:4" x14ac:dyDescent="0.2">
      <c r="D832" s="258"/>
    </row>
    <row r="833" spans="4:4" x14ac:dyDescent="0.2">
      <c r="D833" s="258"/>
    </row>
    <row r="834" spans="4:4" x14ac:dyDescent="0.2">
      <c r="D834" s="258"/>
    </row>
    <row r="835" spans="4:4" x14ac:dyDescent="0.2">
      <c r="D835" s="258"/>
    </row>
    <row r="836" spans="4:4" x14ac:dyDescent="0.2">
      <c r="D836" s="258"/>
    </row>
    <row r="837" spans="4:4" x14ac:dyDescent="0.2">
      <c r="D837" s="258"/>
    </row>
    <row r="838" spans="4:4" x14ac:dyDescent="0.2">
      <c r="D838" s="258"/>
    </row>
    <row r="839" spans="4:4" x14ac:dyDescent="0.2">
      <c r="D839" s="258"/>
    </row>
    <row r="840" spans="4:4" x14ac:dyDescent="0.2">
      <c r="D840" s="258"/>
    </row>
    <row r="841" spans="4:4" x14ac:dyDescent="0.2">
      <c r="D841" s="258"/>
    </row>
    <row r="842" spans="4:4" x14ac:dyDescent="0.2">
      <c r="D842" s="258"/>
    </row>
    <row r="843" spans="4:4" x14ac:dyDescent="0.2">
      <c r="D843" s="258"/>
    </row>
    <row r="844" spans="4:4" x14ac:dyDescent="0.2">
      <c r="D844" s="258"/>
    </row>
    <row r="845" spans="4:4" x14ac:dyDescent="0.2">
      <c r="D845" s="258"/>
    </row>
    <row r="846" spans="4:4" x14ac:dyDescent="0.2">
      <c r="D846" s="258"/>
    </row>
    <row r="847" spans="4:4" x14ac:dyDescent="0.2">
      <c r="D847" s="258"/>
    </row>
    <row r="848" spans="4:4" x14ac:dyDescent="0.2">
      <c r="D848" s="258"/>
    </row>
    <row r="849" spans="4:4" x14ac:dyDescent="0.2">
      <c r="D849" s="258"/>
    </row>
    <row r="850" spans="4:4" x14ac:dyDescent="0.2">
      <c r="D850" s="258"/>
    </row>
    <row r="851" spans="4:4" x14ac:dyDescent="0.2">
      <c r="D851" s="258"/>
    </row>
    <row r="852" spans="4:4" x14ac:dyDescent="0.2">
      <c r="D852" s="258"/>
    </row>
    <row r="853" spans="4:4" x14ac:dyDescent="0.2">
      <c r="D853" s="258"/>
    </row>
    <row r="854" spans="4:4" x14ac:dyDescent="0.2">
      <c r="D854" s="258"/>
    </row>
    <row r="855" spans="4:4" x14ac:dyDescent="0.2">
      <c r="D855" s="258"/>
    </row>
    <row r="856" spans="4:4" x14ac:dyDescent="0.2">
      <c r="D856" s="258"/>
    </row>
    <row r="857" spans="4:4" x14ac:dyDescent="0.2">
      <c r="D857" s="258"/>
    </row>
    <row r="858" spans="4:4" x14ac:dyDescent="0.2">
      <c r="D858" s="258"/>
    </row>
    <row r="859" spans="4:4" x14ac:dyDescent="0.2">
      <c r="D859" s="258"/>
    </row>
    <row r="860" spans="4:4" x14ac:dyDescent="0.2">
      <c r="D860" s="258"/>
    </row>
    <row r="861" spans="4:4" x14ac:dyDescent="0.2">
      <c r="D861" s="258"/>
    </row>
    <row r="862" spans="4:4" x14ac:dyDescent="0.2">
      <c r="D862" s="258"/>
    </row>
    <row r="863" spans="4:4" x14ac:dyDescent="0.2">
      <c r="D863" s="258"/>
    </row>
    <row r="864" spans="4:4" x14ac:dyDescent="0.2">
      <c r="D864" s="258"/>
    </row>
    <row r="865" spans="4:4" x14ac:dyDescent="0.2">
      <c r="D865" s="258"/>
    </row>
    <row r="866" spans="4:4" x14ac:dyDescent="0.2">
      <c r="D866" s="258"/>
    </row>
    <row r="867" spans="4:4" x14ac:dyDescent="0.2">
      <c r="D867" s="258"/>
    </row>
    <row r="868" spans="4:4" x14ac:dyDescent="0.2">
      <c r="D868" s="258"/>
    </row>
    <row r="869" spans="4:4" x14ac:dyDescent="0.2">
      <c r="D869" s="258"/>
    </row>
    <row r="870" spans="4:4" x14ac:dyDescent="0.2">
      <c r="D870" s="258"/>
    </row>
    <row r="871" spans="4:4" x14ac:dyDescent="0.2">
      <c r="D871" s="258"/>
    </row>
    <row r="872" spans="4:4" x14ac:dyDescent="0.2">
      <c r="D872" s="258"/>
    </row>
    <row r="873" spans="4:4" x14ac:dyDescent="0.2">
      <c r="D873" s="258"/>
    </row>
    <row r="874" spans="4:4" x14ac:dyDescent="0.2">
      <c r="D874" s="258"/>
    </row>
    <row r="875" spans="4:4" x14ac:dyDescent="0.2">
      <c r="D875" s="258"/>
    </row>
    <row r="876" spans="4:4" x14ac:dyDescent="0.2">
      <c r="D876" s="258"/>
    </row>
    <row r="877" spans="4:4" x14ac:dyDescent="0.2">
      <c r="D877" s="258"/>
    </row>
    <row r="878" spans="4:4" x14ac:dyDescent="0.2">
      <c r="D878" s="258"/>
    </row>
    <row r="879" spans="4:4" x14ac:dyDescent="0.2">
      <c r="D879" s="258"/>
    </row>
    <row r="880" spans="4:4" x14ac:dyDescent="0.2">
      <c r="D880" s="258"/>
    </row>
    <row r="881" spans="4:4" x14ac:dyDescent="0.2">
      <c r="D881" s="258"/>
    </row>
    <row r="882" spans="4:4" x14ac:dyDescent="0.2">
      <c r="D882" s="258"/>
    </row>
    <row r="883" spans="4:4" x14ac:dyDescent="0.2">
      <c r="D883" s="258"/>
    </row>
    <row r="884" spans="4:4" x14ac:dyDescent="0.2">
      <c r="D884" s="258"/>
    </row>
    <row r="885" spans="4:4" x14ac:dyDescent="0.2">
      <c r="D885" s="258"/>
    </row>
    <row r="886" spans="4:4" x14ac:dyDescent="0.2">
      <c r="D886" s="258"/>
    </row>
    <row r="887" spans="4:4" x14ac:dyDescent="0.2">
      <c r="D887" s="258"/>
    </row>
    <row r="888" spans="4:4" x14ac:dyDescent="0.2">
      <c r="D888" s="258"/>
    </row>
    <row r="889" spans="4:4" x14ac:dyDescent="0.2">
      <c r="D889" s="258"/>
    </row>
    <row r="890" spans="4:4" x14ac:dyDescent="0.2">
      <c r="D890" s="258"/>
    </row>
    <row r="891" spans="4:4" x14ac:dyDescent="0.2">
      <c r="D891" s="258"/>
    </row>
    <row r="892" spans="4:4" x14ac:dyDescent="0.2">
      <c r="D892" s="258"/>
    </row>
    <row r="893" spans="4:4" x14ac:dyDescent="0.2">
      <c r="D893" s="258"/>
    </row>
    <row r="894" spans="4:4" x14ac:dyDescent="0.2">
      <c r="D894" s="258"/>
    </row>
    <row r="895" spans="4:4" x14ac:dyDescent="0.2">
      <c r="D895" s="258"/>
    </row>
    <row r="896" spans="4:4" x14ac:dyDescent="0.2">
      <c r="D896" s="258"/>
    </row>
    <row r="897" spans="4:4" x14ac:dyDescent="0.2">
      <c r="D897" s="258"/>
    </row>
    <row r="898" spans="4:4" x14ac:dyDescent="0.2">
      <c r="D898" s="258"/>
    </row>
    <row r="899" spans="4:4" x14ac:dyDescent="0.2">
      <c r="D899" s="258"/>
    </row>
    <row r="900" spans="4:4" x14ac:dyDescent="0.2">
      <c r="D900" s="258"/>
    </row>
    <row r="901" spans="4:4" x14ac:dyDescent="0.2">
      <c r="D901" s="258"/>
    </row>
    <row r="902" spans="4:4" x14ac:dyDescent="0.2">
      <c r="D902" s="258"/>
    </row>
    <row r="903" spans="4:4" x14ac:dyDescent="0.2">
      <c r="D903" s="258"/>
    </row>
    <row r="904" spans="4:4" x14ac:dyDescent="0.2">
      <c r="D904" s="258"/>
    </row>
    <row r="905" spans="4:4" x14ac:dyDescent="0.2">
      <c r="D905" s="258"/>
    </row>
    <row r="906" spans="4:4" x14ac:dyDescent="0.2">
      <c r="D906" s="258"/>
    </row>
    <row r="907" spans="4:4" x14ac:dyDescent="0.2">
      <c r="D907" s="258"/>
    </row>
    <row r="908" spans="4:4" x14ac:dyDescent="0.2">
      <c r="D908" s="258"/>
    </row>
    <row r="909" spans="4:4" x14ac:dyDescent="0.2">
      <c r="D909" s="258"/>
    </row>
    <row r="910" spans="4:4" x14ac:dyDescent="0.2">
      <c r="D910" s="258"/>
    </row>
    <row r="911" spans="4:4" x14ac:dyDescent="0.2">
      <c r="D911" s="258"/>
    </row>
    <row r="912" spans="4:4" x14ac:dyDescent="0.2">
      <c r="D912" s="258"/>
    </row>
    <row r="913" spans="4:4" x14ac:dyDescent="0.2">
      <c r="D913" s="258"/>
    </row>
    <row r="914" spans="4:4" x14ac:dyDescent="0.2">
      <c r="D914" s="258"/>
    </row>
    <row r="915" spans="4:4" x14ac:dyDescent="0.2">
      <c r="D915" s="258"/>
    </row>
    <row r="916" spans="4:4" x14ac:dyDescent="0.2">
      <c r="D916" s="258"/>
    </row>
    <row r="917" spans="4:4" x14ac:dyDescent="0.2">
      <c r="D917" s="258"/>
    </row>
    <row r="918" spans="4:4" x14ac:dyDescent="0.2">
      <c r="D918" s="258"/>
    </row>
    <row r="919" spans="4:4" x14ac:dyDescent="0.2">
      <c r="D919" s="258"/>
    </row>
    <row r="920" spans="4:4" x14ac:dyDescent="0.2">
      <c r="D920" s="258"/>
    </row>
    <row r="921" spans="4:4" x14ac:dyDescent="0.2">
      <c r="D921" s="258"/>
    </row>
    <row r="922" spans="4:4" x14ac:dyDescent="0.2">
      <c r="D922" s="258"/>
    </row>
    <row r="923" spans="4:4" x14ac:dyDescent="0.2">
      <c r="D923" s="258"/>
    </row>
    <row r="924" spans="4:4" x14ac:dyDescent="0.2">
      <c r="D924" s="258"/>
    </row>
    <row r="925" spans="4:4" x14ac:dyDescent="0.2">
      <c r="D925" s="258"/>
    </row>
    <row r="926" spans="4:4" x14ac:dyDescent="0.2">
      <c r="D926" s="258"/>
    </row>
    <row r="927" spans="4:4" x14ac:dyDescent="0.2">
      <c r="D927" s="258"/>
    </row>
    <row r="928" spans="4:4" x14ac:dyDescent="0.2">
      <c r="D928" s="258"/>
    </row>
    <row r="929" spans="4:4" x14ac:dyDescent="0.2">
      <c r="D929" s="258"/>
    </row>
    <row r="930" spans="4:4" x14ac:dyDescent="0.2">
      <c r="D930" s="258"/>
    </row>
    <row r="931" spans="4:4" x14ac:dyDescent="0.2">
      <c r="D931" s="258"/>
    </row>
    <row r="932" spans="4:4" x14ac:dyDescent="0.2">
      <c r="D932" s="258"/>
    </row>
    <row r="933" spans="4:4" x14ac:dyDescent="0.2">
      <c r="D933" s="258"/>
    </row>
    <row r="934" spans="4:4" x14ac:dyDescent="0.2">
      <c r="D934" s="258"/>
    </row>
    <row r="935" spans="4:4" x14ac:dyDescent="0.2">
      <c r="D935" s="258"/>
    </row>
    <row r="936" spans="4:4" x14ac:dyDescent="0.2">
      <c r="D936" s="258"/>
    </row>
    <row r="937" spans="4:4" x14ac:dyDescent="0.2">
      <c r="D937" s="258"/>
    </row>
    <row r="938" spans="4:4" x14ac:dyDescent="0.2">
      <c r="D938" s="258"/>
    </row>
    <row r="939" spans="4:4" x14ac:dyDescent="0.2">
      <c r="D939" s="258"/>
    </row>
    <row r="940" spans="4:4" x14ac:dyDescent="0.2">
      <c r="D940" s="258"/>
    </row>
    <row r="941" spans="4:4" x14ac:dyDescent="0.2">
      <c r="D941" s="258"/>
    </row>
    <row r="942" spans="4:4" x14ac:dyDescent="0.2">
      <c r="D942" s="258"/>
    </row>
    <row r="943" spans="4:4" x14ac:dyDescent="0.2">
      <c r="D943" s="258"/>
    </row>
    <row r="944" spans="4:4" x14ac:dyDescent="0.2">
      <c r="D944" s="258"/>
    </row>
    <row r="945" spans="4:4" x14ac:dyDescent="0.2">
      <c r="D945" s="258"/>
    </row>
    <row r="946" spans="4:4" x14ac:dyDescent="0.2">
      <c r="D946" s="258"/>
    </row>
    <row r="947" spans="4:4" x14ac:dyDescent="0.2">
      <c r="D947" s="258"/>
    </row>
    <row r="948" spans="4:4" x14ac:dyDescent="0.2">
      <c r="D948" s="258"/>
    </row>
    <row r="949" spans="4:4" x14ac:dyDescent="0.2">
      <c r="D949" s="258"/>
    </row>
    <row r="950" spans="4:4" x14ac:dyDescent="0.2">
      <c r="D950" s="258"/>
    </row>
    <row r="951" spans="4:4" x14ac:dyDescent="0.2">
      <c r="D951" s="258"/>
    </row>
    <row r="952" spans="4:4" x14ac:dyDescent="0.2">
      <c r="D952" s="258"/>
    </row>
    <row r="953" spans="4:4" x14ac:dyDescent="0.2">
      <c r="D953" s="258"/>
    </row>
    <row r="954" spans="4:4" x14ac:dyDescent="0.2">
      <c r="D954" s="258"/>
    </row>
    <row r="955" spans="4:4" x14ac:dyDescent="0.2">
      <c r="D955" s="258"/>
    </row>
    <row r="956" spans="4:4" x14ac:dyDescent="0.2">
      <c r="D956" s="258"/>
    </row>
    <row r="957" spans="4:4" x14ac:dyDescent="0.2">
      <c r="D957" s="258"/>
    </row>
    <row r="958" spans="4:4" x14ac:dyDescent="0.2">
      <c r="D958" s="258"/>
    </row>
    <row r="959" spans="4:4" x14ac:dyDescent="0.2">
      <c r="D959" s="258"/>
    </row>
    <row r="960" spans="4:4" x14ac:dyDescent="0.2">
      <c r="D960" s="258"/>
    </row>
    <row r="961" spans="4:4" x14ac:dyDescent="0.2">
      <c r="D961" s="258"/>
    </row>
    <row r="962" spans="4:4" x14ac:dyDescent="0.2">
      <c r="D962" s="258"/>
    </row>
    <row r="963" spans="4:4" x14ac:dyDescent="0.2">
      <c r="D963" s="258"/>
    </row>
    <row r="964" spans="4:4" x14ac:dyDescent="0.2">
      <c r="D964" s="258"/>
    </row>
    <row r="965" spans="4:4" x14ac:dyDescent="0.2">
      <c r="D965" s="258"/>
    </row>
    <row r="966" spans="4:4" x14ac:dyDescent="0.2">
      <c r="D966" s="258"/>
    </row>
    <row r="967" spans="4:4" x14ac:dyDescent="0.2">
      <c r="D967" s="258"/>
    </row>
    <row r="968" spans="4:4" x14ac:dyDescent="0.2">
      <c r="D968" s="258"/>
    </row>
    <row r="969" spans="4:4" x14ac:dyDescent="0.2">
      <c r="D969" s="258"/>
    </row>
    <row r="970" spans="4:4" x14ac:dyDescent="0.2">
      <c r="D970" s="258"/>
    </row>
    <row r="971" spans="4:4" x14ac:dyDescent="0.2">
      <c r="D971" s="258"/>
    </row>
    <row r="972" spans="4:4" x14ac:dyDescent="0.2">
      <c r="D972" s="258"/>
    </row>
    <row r="973" spans="4:4" x14ac:dyDescent="0.2">
      <c r="D973" s="258"/>
    </row>
    <row r="974" spans="4:4" x14ac:dyDescent="0.2">
      <c r="D974" s="258"/>
    </row>
    <row r="975" spans="4:4" x14ac:dyDescent="0.2">
      <c r="D975" s="258"/>
    </row>
    <row r="976" spans="4:4" x14ac:dyDescent="0.2">
      <c r="D976" s="258"/>
    </row>
    <row r="977" spans="4:4" x14ac:dyDescent="0.2">
      <c r="D977" s="258"/>
    </row>
    <row r="978" spans="4:4" x14ac:dyDescent="0.2">
      <c r="D978" s="258"/>
    </row>
    <row r="979" spans="4:4" x14ac:dyDescent="0.2">
      <c r="D979" s="258"/>
    </row>
    <row r="980" spans="4:4" x14ac:dyDescent="0.2">
      <c r="D980" s="258"/>
    </row>
    <row r="981" spans="4:4" x14ac:dyDescent="0.2">
      <c r="D981" s="258"/>
    </row>
    <row r="982" spans="4:4" x14ac:dyDescent="0.2">
      <c r="D982" s="258"/>
    </row>
    <row r="983" spans="4:4" x14ac:dyDescent="0.2">
      <c r="D983" s="258"/>
    </row>
    <row r="984" spans="4:4" x14ac:dyDescent="0.2">
      <c r="D984" s="258"/>
    </row>
    <row r="985" spans="4:4" x14ac:dyDescent="0.2">
      <c r="D985" s="258"/>
    </row>
    <row r="986" spans="4:4" x14ac:dyDescent="0.2">
      <c r="D986" s="258"/>
    </row>
    <row r="987" spans="4:4" x14ac:dyDescent="0.2">
      <c r="D987" s="258"/>
    </row>
    <row r="988" spans="4:4" x14ac:dyDescent="0.2">
      <c r="D988" s="258"/>
    </row>
    <row r="989" spans="4:4" x14ac:dyDescent="0.2">
      <c r="D989" s="258"/>
    </row>
    <row r="990" spans="4:4" x14ac:dyDescent="0.2">
      <c r="D990" s="258"/>
    </row>
    <row r="991" spans="4:4" x14ac:dyDescent="0.2">
      <c r="D991" s="258"/>
    </row>
    <row r="992" spans="4:4" x14ac:dyDescent="0.2">
      <c r="D992" s="258"/>
    </row>
    <row r="993" spans="4:4" x14ac:dyDescent="0.2">
      <c r="D993" s="258"/>
    </row>
    <row r="994" spans="4:4" x14ac:dyDescent="0.2">
      <c r="D994" s="258"/>
    </row>
    <row r="995" spans="4:4" x14ac:dyDescent="0.2">
      <c r="D995" s="258"/>
    </row>
    <row r="996" spans="4:4" x14ac:dyDescent="0.2">
      <c r="D996" s="258"/>
    </row>
    <row r="997" spans="4:4" x14ac:dyDescent="0.2">
      <c r="D997" s="258"/>
    </row>
    <row r="998" spans="4:4" x14ac:dyDescent="0.2">
      <c r="D998" s="258"/>
    </row>
    <row r="999" spans="4:4" x14ac:dyDescent="0.2">
      <c r="D999" s="258"/>
    </row>
    <row r="1000" spans="4:4" x14ac:dyDescent="0.2">
      <c r="D1000" s="258"/>
    </row>
    <row r="1001" spans="4:4" x14ac:dyDescent="0.2">
      <c r="D1001" s="258"/>
    </row>
    <row r="1002" spans="4:4" x14ac:dyDescent="0.2">
      <c r="D1002" s="258"/>
    </row>
    <row r="1003" spans="4:4" x14ac:dyDescent="0.2">
      <c r="D1003" s="258"/>
    </row>
    <row r="1004" spans="4:4" x14ac:dyDescent="0.2">
      <c r="D1004" s="258"/>
    </row>
    <row r="1005" spans="4:4" x14ac:dyDescent="0.2">
      <c r="D1005" s="258"/>
    </row>
    <row r="1006" spans="4:4" x14ac:dyDescent="0.2">
      <c r="D1006" s="258"/>
    </row>
    <row r="1007" spans="4:4" x14ac:dyDescent="0.2">
      <c r="D1007" s="258"/>
    </row>
    <row r="1008" spans="4:4" x14ac:dyDescent="0.2">
      <c r="D1008" s="258"/>
    </row>
    <row r="1009" spans="4:4" x14ac:dyDescent="0.2">
      <c r="D1009" s="258"/>
    </row>
    <row r="1010" spans="4:4" x14ac:dyDescent="0.2">
      <c r="D1010" s="258"/>
    </row>
    <row r="1011" spans="4:4" x14ac:dyDescent="0.2">
      <c r="D1011" s="258"/>
    </row>
    <row r="1012" spans="4:4" x14ac:dyDescent="0.2">
      <c r="D1012" s="258"/>
    </row>
    <row r="1013" spans="4:4" x14ac:dyDescent="0.2">
      <c r="D1013" s="258"/>
    </row>
    <row r="1014" spans="4:4" x14ac:dyDescent="0.2">
      <c r="D1014" s="258"/>
    </row>
    <row r="1015" spans="4:4" x14ac:dyDescent="0.2">
      <c r="D1015" s="258"/>
    </row>
    <row r="1016" spans="4:4" x14ac:dyDescent="0.2">
      <c r="D1016" s="258"/>
    </row>
    <row r="1017" spans="4:4" x14ac:dyDescent="0.2">
      <c r="D1017" s="258"/>
    </row>
    <row r="1018" spans="4:4" x14ac:dyDescent="0.2">
      <c r="D1018" s="258"/>
    </row>
    <row r="1019" spans="4:4" x14ac:dyDescent="0.2">
      <c r="D1019" s="258"/>
    </row>
    <row r="1020" spans="4:4" x14ac:dyDescent="0.2">
      <c r="D1020" s="258"/>
    </row>
    <row r="1021" spans="4:4" x14ac:dyDescent="0.2">
      <c r="D1021" s="258"/>
    </row>
    <row r="1022" spans="4:4" x14ac:dyDescent="0.2">
      <c r="D1022" s="258"/>
    </row>
    <row r="1023" spans="4:4" x14ac:dyDescent="0.2">
      <c r="D1023" s="258"/>
    </row>
    <row r="1024" spans="4:4" x14ac:dyDescent="0.2">
      <c r="D1024" s="258"/>
    </row>
    <row r="1025" spans="4:4" x14ac:dyDescent="0.2">
      <c r="D1025" s="258"/>
    </row>
    <row r="1026" spans="4:4" x14ac:dyDescent="0.2">
      <c r="D1026" s="258"/>
    </row>
    <row r="1027" spans="4:4" x14ac:dyDescent="0.2">
      <c r="D1027" s="258"/>
    </row>
    <row r="1028" spans="4:4" x14ac:dyDescent="0.2">
      <c r="D1028" s="258"/>
    </row>
    <row r="1029" spans="4:4" x14ac:dyDescent="0.2">
      <c r="D1029" s="258"/>
    </row>
    <row r="1030" spans="4:4" x14ac:dyDescent="0.2">
      <c r="D1030" s="258"/>
    </row>
    <row r="1031" spans="4:4" x14ac:dyDescent="0.2">
      <c r="D1031" s="258"/>
    </row>
    <row r="1032" spans="4:4" x14ac:dyDescent="0.2">
      <c r="D1032" s="258"/>
    </row>
    <row r="1033" spans="4:4" x14ac:dyDescent="0.2">
      <c r="D1033" s="258"/>
    </row>
    <row r="1034" spans="4:4" x14ac:dyDescent="0.2">
      <c r="D1034" s="258"/>
    </row>
    <row r="1035" spans="4:4" x14ac:dyDescent="0.2">
      <c r="D1035" s="258"/>
    </row>
    <row r="1036" spans="4:4" x14ac:dyDescent="0.2">
      <c r="D1036" s="258"/>
    </row>
    <row r="1037" spans="4:4" x14ac:dyDescent="0.2">
      <c r="D1037" s="258"/>
    </row>
    <row r="1038" spans="4:4" x14ac:dyDescent="0.2">
      <c r="D1038" s="258"/>
    </row>
    <row r="1039" spans="4:4" x14ac:dyDescent="0.2">
      <c r="D1039" s="258"/>
    </row>
    <row r="1040" spans="4:4" x14ac:dyDescent="0.2">
      <c r="D1040" s="258"/>
    </row>
    <row r="1041" spans="4:4" x14ac:dyDescent="0.2">
      <c r="D1041" s="258"/>
    </row>
    <row r="1042" spans="4:4" x14ac:dyDescent="0.2">
      <c r="D1042" s="258"/>
    </row>
    <row r="1043" spans="4:4" x14ac:dyDescent="0.2">
      <c r="D1043" s="258"/>
    </row>
    <row r="1044" spans="4:4" x14ac:dyDescent="0.2">
      <c r="D1044" s="258"/>
    </row>
    <row r="1045" spans="4:4" x14ac:dyDescent="0.2">
      <c r="D1045" s="258"/>
    </row>
    <row r="1046" spans="4:4" x14ac:dyDescent="0.2">
      <c r="D1046" s="258"/>
    </row>
    <row r="1047" spans="4:4" x14ac:dyDescent="0.2">
      <c r="D1047" s="258"/>
    </row>
    <row r="1048" spans="4:4" x14ac:dyDescent="0.2">
      <c r="D1048" s="258"/>
    </row>
    <row r="1049" spans="4:4" x14ac:dyDescent="0.2">
      <c r="D1049" s="258"/>
    </row>
    <row r="1050" spans="4:4" x14ac:dyDescent="0.2">
      <c r="D1050" s="258"/>
    </row>
    <row r="1051" spans="4:4" x14ac:dyDescent="0.2">
      <c r="D1051" s="258"/>
    </row>
    <row r="1052" spans="4:4" x14ac:dyDescent="0.2">
      <c r="D1052" s="258"/>
    </row>
    <row r="1053" spans="4:4" x14ac:dyDescent="0.2">
      <c r="D1053" s="258"/>
    </row>
    <row r="1054" spans="4:4" x14ac:dyDescent="0.2">
      <c r="D1054" s="258"/>
    </row>
    <row r="1055" spans="4:4" x14ac:dyDescent="0.2">
      <c r="D1055" s="258"/>
    </row>
    <row r="1056" spans="4:4" x14ac:dyDescent="0.2">
      <c r="D1056" s="258"/>
    </row>
    <row r="1057" spans="4:4" x14ac:dyDescent="0.2">
      <c r="D1057" s="258"/>
    </row>
    <row r="1058" spans="4:4" x14ac:dyDescent="0.2">
      <c r="D1058" s="258"/>
    </row>
    <row r="1059" spans="4:4" x14ac:dyDescent="0.2">
      <c r="D1059" s="258"/>
    </row>
    <row r="1060" spans="4:4" x14ac:dyDescent="0.2">
      <c r="D1060" s="258"/>
    </row>
    <row r="1061" spans="4:4" x14ac:dyDescent="0.2">
      <c r="D1061" s="258"/>
    </row>
    <row r="1062" spans="4:4" x14ac:dyDescent="0.2">
      <c r="D1062" s="258"/>
    </row>
    <row r="1063" spans="4:4" x14ac:dyDescent="0.2">
      <c r="D1063" s="258"/>
    </row>
    <row r="1064" spans="4:4" x14ac:dyDescent="0.2">
      <c r="D1064" s="258"/>
    </row>
    <row r="1065" spans="4:4" x14ac:dyDescent="0.2">
      <c r="D1065" s="258"/>
    </row>
    <row r="1066" spans="4:4" x14ac:dyDescent="0.2">
      <c r="D1066" s="258"/>
    </row>
    <row r="1067" spans="4:4" x14ac:dyDescent="0.2">
      <c r="D1067" s="258"/>
    </row>
    <row r="1068" spans="4:4" x14ac:dyDescent="0.2">
      <c r="D1068" s="258"/>
    </row>
    <row r="1069" spans="4:4" x14ac:dyDescent="0.2">
      <c r="D1069" s="258"/>
    </row>
    <row r="1070" spans="4:4" x14ac:dyDescent="0.2">
      <c r="D1070" s="258"/>
    </row>
    <row r="1071" spans="4:4" x14ac:dyDescent="0.2">
      <c r="D1071" s="258"/>
    </row>
    <row r="1072" spans="4:4" x14ac:dyDescent="0.2">
      <c r="D1072" s="258"/>
    </row>
    <row r="1073" spans="4:4" x14ac:dyDescent="0.2">
      <c r="D1073" s="258"/>
    </row>
    <row r="1074" spans="4:4" x14ac:dyDescent="0.2">
      <c r="D1074" s="258"/>
    </row>
    <row r="1075" spans="4:4" x14ac:dyDescent="0.2">
      <c r="D1075" s="258"/>
    </row>
    <row r="1076" spans="4:4" x14ac:dyDescent="0.2">
      <c r="D1076" s="258"/>
    </row>
    <row r="1077" spans="4:4" x14ac:dyDescent="0.2">
      <c r="D1077" s="258"/>
    </row>
    <row r="1078" spans="4:4" x14ac:dyDescent="0.2">
      <c r="D1078" s="258"/>
    </row>
    <row r="1079" spans="4:4" x14ac:dyDescent="0.2">
      <c r="D1079" s="258"/>
    </row>
    <row r="1080" spans="4:4" x14ac:dyDescent="0.2">
      <c r="D1080" s="258"/>
    </row>
    <row r="1081" spans="4:4" x14ac:dyDescent="0.2">
      <c r="D1081" s="258"/>
    </row>
    <row r="1082" spans="4:4" x14ac:dyDescent="0.2">
      <c r="D1082" s="258"/>
    </row>
    <row r="1083" spans="4:4" x14ac:dyDescent="0.2">
      <c r="D1083" s="258"/>
    </row>
    <row r="1084" spans="4:4" x14ac:dyDescent="0.2">
      <c r="D1084" s="258"/>
    </row>
    <row r="1085" spans="4:4" x14ac:dyDescent="0.2">
      <c r="D1085" s="258"/>
    </row>
    <row r="1086" spans="4:4" x14ac:dyDescent="0.2">
      <c r="D1086" s="258"/>
    </row>
    <row r="1087" spans="4:4" x14ac:dyDescent="0.2">
      <c r="D1087" s="258"/>
    </row>
    <row r="1088" spans="4:4" x14ac:dyDescent="0.2">
      <c r="D1088" s="258"/>
    </row>
    <row r="1089" spans="4:4" x14ac:dyDescent="0.2">
      <c r="D1089" s="258"/>
    </row>
    <row r="1090" spans="4:4" x14ac:dyDescent="0.2">
      <c r="D1090" s="258"/>
    </row>
    <row r="1091" spans="4:4" x14ac:dyDescent="0.2">
      <c r="D1091" s="258"/>
    </row>
    <row r="1092" spans="4:4" x14ac:dyDescent="0.2">
      <c r="D1092" s="258"/>
    </row>
    <row r="1093" spans="4:4" x14ac:dyDescent="0.2">
      <c r="D1093" s="258"/>
    </row>
    <row r="1094" spans="4:4" x14ac:dyDescent="0.2">
      <c r="D1094" s="258"/>
    </row>
    <row r="1095" spans="4:4" x14ac:dyDescent="0.2">
      <c r="D1095" s="258"/>
    </row>
    <row r="1096" spans="4:4" x14ac:dyDescent="0.2">
      <c r="D1096" s="258"/>
    </row>
    <row r="1097" spans="4:4" x14ac:dyDescent="0.2">
      <c r="D1097" s="258"/>
    </row>
    <row r="1098" spans="4:4" x14ac:dyDescent="0.2">
      <c r="D1098" s="258"/>
    </row>
    <row r="1099" spans="4:4" x14ac:dyDescent="0.2">
      <c r="D1099" s="258"/>
    </row>
    <row r="1100" spans="4:4" x14ac:dyDescent="0.2">
      <c r="D1100" s="258"/>
    </row>
    <row r="1101" spans="4:4" x14ac:dyDescent="0.2">
      <c r="D1101" s="258"/>
    </row>
    <row r="1102" spans="4:4" x14ac:dyDescent="0.2">
      <c r="D1102" s="258"/>
    </row>
    <row r="1103" spans="4:4" x14ac:dyDescent="0.2">
      <c r="D1103" s="258"/>
    </row>
    <row r="1104" spans="4:4" x14ac:dyDescent="0.2">
      <c r="D1104" s="258"/>
    </row>
    <row r="1105" spans="4:4" x14ac:dyDescent="0.2">
      <c r="D1105" s="258"/>
    </row>
    <row r="1106" spans="4:4" x14ac:dyDescent="0.2">
      <c r="D1106" s="258"/>
    </row>
    <row r="1107" spans="4:4" x14ac:dyDescent="0.2">
      <c r="D1107" s="258"/>
    </row>
    <row r="1108" spans="4:4" x14ac:dyDescent="0.2">
      <c r="D1108" s="258"/>
    </row>
    <row r="1109" spans="4:4" x14ac:dyDescent="0.2">
      <c r="D1109" s="258"/>
    </row>
    <row r="1110" spans="4:4" x14ac:dyDescent="0.2">
      <c r="D1110" s="258"/>
    </row>
    <row r="1111" spans="4:4" x14ac:dyDescent="0.2">
      <c r="D1111" s="258"/>
    </row>
    <row r="1112" spans="4:4" x14ac:dyDescent="0.2">
      <c r="D1112" s="258"/>
    </row>
    <row r="1113" spans="4:4" x14ac:dyDescent="0.2">
      <c r="D1113" s="258"/>
    </row>
    <row r="1114" spans="4:4" x14ac:dyDescent="0.2">
      <c r="D1114" s="258"/>
    </row>
    <row r="1115" spans="4:4" x14ac:dyDescent="0.2">
      <c r="D1115" s="258"/>
    </row>
    <row r="1116" spans="4:4" x14ac:dyDescent="0.2">
      <c r="D1116" s="258"/>
    </row>
    <row r="1117" spans="4:4" x14ac:dyDescent="0.2">
      <c r="D1117" s="258"/>
    </row>
    <row r="1118" spans="4:4" x14ac:dyDescent="0.2">
      <c r="D1118" s="258"/>
    </row>
    <row r="1119" spans="4:4" x14ac:dyDescent="0.2">
      <c r="D1119" s="258"/>
    </row>
    <row r="1120" spans="4:4" x14ac:dyDescent="0.2">
      <c r="D1120" s="258"/>
    </row>
    <row r="1121" spans="4:4" x14ac:dyDescent="0.2">
      <c r="D1121" s="258"/>
    </row>
    <row r="1122" spans="4:4" x14ac:dyDescent="0.2">
      <c r="D1122" s="258"/>
    </row>
    <row r="1123" spans="4:4" x14ac:dyDescent="0.2">
      <c r="D1123" s="258"/>
    </row>
    <row r="1124" spans="4:4" x14ac:dyDescent="0.2">
      <c r="D1124" s="258"/>
    </row>
    <row r="1125" spans="4:4" x14ac:dyDescent="0.2">
      <c r="D1125" s="258"/>
    </row>
    <row r="1126" spans="4:4" x14ac:dyDescent="0.2">
      <c r="D1126" s="258"/>
    </row>
    <row r="1127" spans="4:4" x14ac:dyDescent="0.2">
      <c r="D1127" s="258"/>
    </row>
    <row r="1128" spans="4:4" x14ac:dyDescent="0.2">
      <c r="D1128" s="258"/>
    </row>
    <row r="1129" spans="4:4" x14ac:dyDescent="0.2">
      <c r="D1129" s="258"/>
    </row>
    <row r="1130" spans="4:4" x14ac:dyDescent="0.2">
      <c r="D1130" s="258"/>
    </row>
    <row r="1131" spans="4:4" x14ac:dyDescent="0.2">
      <c r="D1131" s="258"/>
    </row>
    <row r="1132" spans="4:4" x14ac:dyDescent="0.2">
      <c r="D1132" s="258"/>
    </row>
    <row r="1133" spans="4:4" x14ac:dyDescent="0.2">
      <c r="D1133" s="258"/>
    </row>
    <row r="1134" spans="4:4" x14ac:dyDescent="0.2">
      <c r="D1134" s="258"/>
    </row>
    <row r="1135" spans="4:4" x14ac:dyDescent="0.2">
      <c r="D1135" s="258"/>
    </row>
    <row r="1136" spans="4:4" x14ac:dyDescent="0.2">
      <c r="D1136" s="258"/>
    </row>
    <row r="1137" spans="4:4" x14ac:dyDescent="0.2">
      <c r="D1137" s="258"/>
    </row>
    <row r="1138" spans="4:4" x14ac:dyDescent="0.2">
      <c r="D1138" s="258"/>
    </row>
    <row r="1139" spans="4:4" x14ac:dyDescent="0.2">
      <c r="D1139" s="258"/>
    </row>
    <row r="1140" spans="4:4" x14ac:dyDescent="0.2">
      <c r="D1140" s="258"/>
    </row>
    <row r="1141" spans="4:4" x14ac:dyDescent="0.2">
      <c r="D1141" s="258"/>
    </row>
    <row r="1142" spans="4:4" x14ac:dyDescent="0.2">
      <c r="D1142" s="258"/>
    </row>
    <row r="1143" spans="4:4" x14ac:dyDescent="0.2">
      <c r="D1143" s="258"/>
    </row>
    <row r="1144" spans="4:4" x14ac:dyDescent="0.2">
      <c r="D1144" s="258"/>
    </row>
    <row r="1145" spans="4:4" x14ac:dyDescent="0.2">
      <c r="D1145" s="258"/>
    </row>
    <row r="1146" spans="4:4" x14ac:dyDescent="0.2">
      <c r="D1146" s="258"/>
    </row>
    <row r="1147" spans="4:4" x14ac:dyDescent="0.2">
      <c r="D1147" s="258"/>
    </row>
    <row r="1148" spans="4:4" x14ac:dyDescent="0.2">
      <c r="D1148" s="258"/>
    </row>
    <row r="1149" spans="4:4" x14ac:dyDescent="0.2">
      <c r="D1149" s="258"/>
    </row>
    <row r="1150" spans="4:4" x14ac:dyDescent="0.2">
      <c r="D1150" s="258"/>
    </row>
    <row r="1151" spans="4:4" x14ac:dyDescent="0.2">
      <c r="D1151" s="258"/>
    </row>
    <row r="1152" spans="4:4" x14ac:dyDescent="0.2">
      <c r="D1152" s="258"/>
    </row>
    <row r="1153" spans="4:4" x14ac:dyDescent="0.2">
      <c r="D1153" s="258"/>
    </row>
    <row r="1154" spans="4:4" x14ac:dyDescent="0.2">
      <c r="D1154" s="258"/>
    </row>
    <row r="1155" spans="4:4" x14ac:dyDescent="0.2">
      <c r="D1155" s="258"/>
    </row>
    <row r="1156" spans="4:4" x14ac:dyDescent="0.2">
      <c r="D1156" s="258"/>
    </row>
    <row r="1157" spans="4:4" x14ac:dyDescent="0.2">
      <c r="D1157" s="258"/>
    </row>
    <row r="1158" spans="4:4" x14ac:dyDescent="0.2">
      <c r="D1158" s="258"/>
    </row>
    <row r="1159" spans="4:4" x14ac:dyDescent="0.2">
      <c r="D1159" s="258"/>
    </row>
    <row r="1160" spans="4:4" x14ac:dyDescent="0.2">
      <c r="D1160" s="258"/>
    </row>
    <row r="1161" spans="4:4" x14ac:dyDescent="0.2">
      <c r="D1161" s="258"/>
    </row>
    <row r="1162" spans="4:4" x14ac:dyDescent="0.2">
      <c r="D1162" s="258"/>
    </row>
    <row r="1163" spans="4:4" x14ac:dyDescent="0.2">
      <c r="D1163" s="258"/>
    </row>
    <row r="1164" spans="4:4" x14ac:dyDescent="0.2">
      <c r="D1164" s="258"/>
    </row>
    <row r="1165" spans="4:4" x14ac:dyDescent="0.2">
      <c r="D1165" s="258"/>
    </row>
    <row r="1166" spans="4:4" x14ac:dyDescent="0.2">
      <c r="D1166" s="258"/>
    </row>
    <row r="1167" spans="4:4" x14ac:dyDescent="0.2">
      <c r="D1167" s="258"/>
    </row>
    <row r="1168" spans="4:4" x14ac:dyDescent="0.2">
      <c r="D1168" s="258"/>
    </row>
    <row r="1169" spans="4:4" x14ac:dyDescent="0.2">
      <c r="D1169" s="258"/>
    </row>
    <row r="1170" spans="4:4" x14ac:dyDescent="0.2">
      <c r="D1170" s="258"/>
    </row>
    <row r="1171" spans="4:4" x14ac:dyDescent="0.2">
      <c r="D1171" s="258"/>
    </row>
    <row r="1172" spans="4:4" x14ac:dyDescent="0.2">
      <c r="D1172" s="258"/>
    </row>
    <row r="1173" spans="4:4" x14ac:dyDescent="0.2">
      <c r="D1173" s="258"/>
    </row>
    <row r="1174" spans="4:4" x14ac:dyDescent="0.2">
      <c r="D1174" s="258"/>
    </row>
    <row r="1175" spans="4:4" x14ac:dyDescent="0.2">
      <c r="D1175" s="258"/>
    </row>
    <row r="1176" spans="4:4" x14ac:dyDescent="0.2">
      <c r="D1176" s="258"/>
    </row>
    <row r="1177" spans="4:4" x14ac:dyDescent="0.2">
      <c r="D1177" s="258"/>
    </row>
    <row r="1178" spans="4:4" x14ac:dyDescent="0.2">
      <c r="D1178" s="258"/>
    </row>
    <row r="1179" spans="4:4" x14ac:dyDescent="0.2">
      <c r="D1179" s="258"/>
    </row>
    <row r="1180" spans="4:4" x14ac:dyDescent="0.2">
      <c r="D1180" s="258"/>
    </row>
    <row r="1181" spans="4:4" x14ac:dyDescent="0.2">
      <c r="D1181" s="258"/>
    </row>
    <row r="1182" spans="4:4" x14ac:dyDescent="0.2">
      <c r="D1182" s="258"/>
    </row>
    <row r="1183" spans="4:4" x14ac:dyDescent="0.2">
      <c r="D1183" s="258"/>
    </row>
    <row r="1184" spans="4:4" x14ac:dyDescent="0.2">
      <c r="D1184" s="258"/>
    </row>
    <row r="1185" spans="4:4" x14ac:dyDescent="0.2">
      <c r="D1185" s="258"/>
    </row>
    <row r="1186" spans="4:4" x14ac:dyDescent="0.2">
      <c r="D1186" s="258"/>
    </row>
    <row r="1187" spans="4:4" x14ac:dyDescent="0.2">
      <c r="D1187" s="258"/>
    </row>
    <row r="1188" spans="4:4" x14ac:dyDescent="0.2">
      <c r="D1188" s="258"/>
    </row>
    <row r="1189" spans="4:4" x14ac:dyDescent="0.2">
      <c r="D1189" s="258"/>
    </row>
    <row r="1190" spans="4:4" x14ac:dyDescent="0.2">
      <c r="D1190" s="258"/>
    </row>
    <row r="1191" spans="4:4" x14ac:dyDescent="0.2">
      <c r="D1191" s="258"/>
    </row>
    <row r="1192" spans="4:4" x14ac:dyDescent="0.2">
      <c r="D1192" s="258"/>
    </row>
    <row r="1193" spans="4:4" x14ac:dyDescent="0.2">
      <c r="D1193" s="258"/>
    </row>
    <row r="1194" spans="4:4" x14ac:dyDescent="0.2">
      <c r="D1194" s="258"/>
    </row>
    <row r="1195" spans="4:4" x14ac:dyDescent="0.2">
      <c r="D1195" s="258"/>
    </row>
    <row r="1196" spans="4:4" x14ac:dyDescent="0.2">
      <c r="D1196" s="258"/>
    </row>
    <row r="1197" spans="4:4" x14ac:dyDescent="0.2">
      <c r="D1197" s="258"/>
    </row>
    <row r="1198" spans="4:4" x14ac:dyDescent="0.2">
      <c r="D1198" s="258"/>
    </row>
    <row r="1199" spans="4:4" x14ac:dyDescent="0.2">
      <c r="D1199" s="258"/>
    </row>
    <row r="1200" spans="4:4" x14ac:dyDescent="0.2">
      <c r="D1200" s="258"/>
    </row>
    <row r="1201" spans="4:4" x14ac:dyDescent="0.2">
      <c r="D1201" s="258"/>
    </row>
    <row r="1202" spans="4:4" x14ac:dyDescent="0.2">
      <c r="D1202" s="258"/>
    </row>
    <row r="1203" spans="4:4" x14ac:dyDescent="0.2">
      <c r="D1203" s="258"/>
    </row>
    <row r="1204" spans="4:4" x14ac:dyDescent="0.2">
      <c r="D1204" s="258"/>
    </row>
    <row r="1205" spans="4:4" x14ac:dyDescent="0.2">
      <c r="D1205" s="258"/>
    </row>
    <row r="1206" spans="4:4" x14ac:dyDescent="0.2">
      <c r="D1206" s="258"/>
    </row>
    <row r="1207" spans="4:4" x14ac:dyDescent="0.2">
      <c r="D1207" s="258"/>
    </row>
    <row r="1208" spans="4:4" x14ac:dyDescent="0.2">
      <c r="D1208" s="258"/>
    </row>
    <row r="1209" spans="4:4" x14ac:dyDescent="0.2">
      <c r="D1209" s="258"/>
    </row>
    <row r="1210" spans="4:4" x14ac:dyDescent="0.2">
      <c r="D1210" s="258"/>
    </row>
    <row r="1211" spans="4:4" x14ac:dyDescent="0.2">
      <c r="D1211" s="258"/>
    </row>
    <row r="1212" spans="4:4" x14ac:dyDescent="0.2">
      <c r="D1212" s="258"/>
    </row>
    <row r="1213" spans="4:4" x14ac:dyDescent="0.2">
      <c r="D1213" s="258"/>
    </row>
    <row r="1214" spans="4:4" x14ac:dyDescent="0.2">
      <c r="D1214" s="258"/>
    </row>
    <row r="1215" spans="4:4" x14ac:dyDescent="0.2">
      <c r="D1215" s="258"/>
    </row>
    <row r="1216" spans="4:4" x14ac:dyDescent="0.2">
      <c r="D1216" s="258"/>
    </row>
    <row r="1217" spans="4:4" x14ac:dyDescent="0.2">
      <c r="D1217" s="258"/>
    </row>
    <row r="1218" spans="4:4" x14ac:dyDescent="0.2">
      <c r="D1218" s="258"/>
    </row>
    <row r="1219" spans="4:4" x14ac:dyDescent="0.2">
      <c r="D1219" s="258"/>
    </row>
    <row r="1220" spans="4:4" x14ac:dyDescent="0.2">
      <c r="D1220" s="258"/>
    </row>
    <row r="1221" spans="4:4" x14ac:dyDescent="0.2">
      <c r="D1221" s="258"/>
    </row>
    <row r="1222" spans="4:4" x14ac:dyDescent="0.2">
      <c r="D1222" s="258"/>
    </row>
    <row r="1223" spans="4:4" x14ac:dyDescent="0.2">
      <c r="D1223" s="258"/>
    </row>
    <row r="1224" spans="4:4" x14ac:dyDescent="0.2">
      <c r="D1224" s="258"/>
    </row>
    <row r="1225" spans="4:4" x14ac:dyDescent="0.2">
      <c r="D1225" s="258"/>
    </row>
    <row r="1226" spans="4:4" x14ac:dyDescent="0.2">
      <c r="D1226" s="258"/>
    </row>
    <row r="1227" spans="4:4" x14ac:dyDescent="0.2">
      <c r="D1227" s="258"/>
    </row>
    <row r="1228" spans="4:4" x14ac:dyDescent="0.2">
      <c r="D1228" s="258"/>
    </row>
    <row r="1229" spans="4:4" x14ac:dyDescent="0.2">
      <c r="D1229" s="258"/>
    </row>
    <row r="1230" spans="4:4" x14ac:dyDescent="0.2">
      <c r="D1230" s="258"/>
    </row>
    <row r="1231" spans="4:4" x14ac:dyDescent="0.2">
      <c r="D1231" s="258"/>
    </row>
    <row r="1232" spans="4:4" x14ac:dyDescent="0.2">
      <c r="D1232" s="258"/>
    </row>
    <row r="1233" spans="4:4" x14ac:dyDescent="0.2">
      <c r="D1233" s="258"/>
    </row>
    <row r="1234" spans="4:4" x14ac:dyDescent="0.2">
      <c r="D1234" s="258"/>
    </row>
    <row r="1235" spans="4:4" x14ac:dyDescent="0.2">
      <c r="D1235" s="258"/>
    </row>
    <row r="1236" spans="4:4" x14ac:dyDescent="0.2">
      <c r="D1236" s="258"/>
    </row>
    <row r="1237" spans="4:4" x14ac:dyDescent="0.2">
      <c r="D1237" s="258"/>
    </row>
    <row r="1238" spans="4:4" x14ac:dyDescent="0.2">
      <c r="D1238" s="258"/>
    </row>
    <row r="1239" spans="4:4" x14ac:dyDescent="0.2">
      <c r="D1239" s="258"/>
    </row>
    <row r="1240" spans="4:4" x14ac:dyDescent="0.2">
      <c r="D1240" s="258"/>
    </row>
    <row r="1241" spans="4:4" x14ac:dyDescent="0.2">
      <c r="D1241" s="258"/>
    </row>
    <row r="1242" spans="4:4" x14ac:dyDescent="0.2">
      <c r="D1242" s="258"/>
    </row>
    <row r="1243" spans="4:4" x14ac:dyDescent="0.2">
      <c r="D1243" s="258"/>
    </row>
    <row r="1244" spans="4:4" x14ac:dyDescent="0.2">
      <c r="D1244" s="258"/>
    </row>
    <row r="1245" spans="4:4" x14ac:dyDescent="0.2">
      <c r="D1245" s="258"/>
    </row>
    <row r="1246" spans="4:4" x14ac:dyDescent="0.2">
      <c r="D1246" s="258"/>
    </row>
    <row r="1247" spans="4:4" x14ac:dyDescent="0.2">
      <c r="D1247" s="258"/>
    </row>
    <row r="1248" spans="4:4" x14ac:dyDescent="0.2">
      <c r="D1248" s="258"/>
    </row>
    <row r="1249" spans="4:4" x14ac:dyDescent="0.2">
      <c r="D1249" s="258"/>
    </row>
    <row r="1250" spans="4:4" x14ac:dyDescent="0.2">
      <c r="D1250" s="258"/>
    </row>
    <row r="1251" spans="4:4" x14ac:dyDescent="0.2">
      <c r="D1251" s="258"/>
    </row>
    <row r="1252" spans="4:4" x14ac:dyDescent="0.2">
      <c r="D1252" s="258"/>
    </row>
    <row r="1253" spans="4:4" x14ac:dyDescent="0.2">
      <c r="D1253" s="258"/>
    </row>
    <row r="1254" spans="4:4" x14ac:dyDescent="0.2">
      <c r="D1254" s="258"/>
    </row>
    <row r="1255" spans="4:4" x14ac:dyDescent="0.2">
      <c r="D1255" s="258"/>
    </row>
    <row r="1256" spans="4:4" x14ac:dyDescent="0.2">
      <c r="D1256" s="258"/>
    </row>
    <row r="1257" spans="4:4" x14ac:dyDescent="0.2">
      <c r="D1257" s="258"/>
    </row>
    <row r="1258" spans="4:4" x14ac:dyDescent="0.2">
      <c r="D1258" s="258"/>
    </row>
    <row r="1259" spans="4:4" x14ac:dyDescent="0.2">
      <c r="D1259" s="258"/>
    </row>
    <row r="1260" spans="4:4" x14ac:dyDescent="0.2">
      <c r="D1260" s="258"/>
    </row>
    <row r="1261" spans="4:4" x14ac:dyDescent="0.2">
      <c r="D1261" s="258"/>
    </row>
    <row r="1262" spans="4:4" x14ac:dyDescent="0.2">
      <c r="D1262" s="258"/>
    </row>
    <row r="1263" spans="4:4" x14ac:dyDescent="0.2">
      <c r="D1263" s="258"/>
    </row>
    <row r="1264" spans="4:4" x14ac:dyDescent="0.2">
      <c r="D1264" s="258"/>
    </row>
    <row r="1265" spans="4:4" x14ac:dyDescent="0.2">
      <c r="D1265" s="258"/>
    </row>
    <row r="1266" spans="4:4" x14ac:dyDescent="0.2">
      <c r="D1266" s="258"/>
    </row>
    <row r="1267" spans="4:4" x14ac:dyDescent="0.2">
      <c r="D1267" s="258"/>
    </row>
    <row r="1268" spans="4:4" x14ac:dyDescent="0.2">
      <c r="D1268" s="258"/>
    </row>
    <row r="1269" spans="4:4" x14ac:dyDescent="0.2">
      <c r="D1269" s="258"/>
    </row>
    <row r="1270" spans="4:4" x14ac:dyDescent="0.2">
      <c r="D1270" s="258"/>
    </row>
    <row r="1271" spans="4:4" x14ac:dyDescent="0.2">
      <c r="D1271" s="258"/>
    </row>
    <row r="1272" spans="4:4" x14ac:dyDescent="0.2">
      <c r="D1272" s="258"/>
    </row>
    <row r="1273" spans="4:4" x14ac:dyDescent="0.2">
      <c r="D1273" s="258"/>
    </row>
    <row r="1274" spans="4:4" x14ac:dyDescent="0.2">
      <c r="D1274" s="258"/>
    </row>
    <row r="1275" spans="4:4" x14ac:dyDescent="0.2">
      <c r="D1275" s="258"/>
    </row>
    <row r="1276" spans="4:4" x14ac:dyDescent="0.2">
      <c r="D1276" s="258"/>
    </row>
    <row r="1277" spans="4:4" x14ac:dyDescent="0.2">
      <c r="D1277" s="258"/>
    </row>
    <row r="1278" spans="4:4" x14ac:dyDescent="0.2">
      <c r="D1278" s="258"/>
    </row>
    <row r="1279" spans="4:4" x14ac:dyDescent="0.2">
      <c r="D1279" s="258"/>
    </row>
    <row r="1280" spans="4:4" x14ac:dyDescent="0.2">
      <c r="D1280" s="258"/>
    </row>
    <row r="1281" spans="4:4" x14ac:dyDescent="0.2">
      <c r="D1281" s="258"/>
    </row>
    <row r="1282" spans="4:4" x14ac:dyDescent="0.2">
      <c r="D1282" s="258"/>
    </row>
    <row r="1283" spans="4:4" x14ac:dyDescent="0.2">
      <c r="D1283" s="258"/>
    </row>
    <row r="1284" spans="4:4" x14ac:dyDescent="0.2">
      <c r="D1284" s="258"/>
    </row>
    <row r="1285" spans="4:4" x14ac:dyDescent="0.2">
      <c r="D1285" s="258"/>
    </row>
    <row r="1286" spans="4:4" x14ac:dyDescent="0.2">
      <c r="D1286" s="258"/>
    </row>
    <row r="1287" spans="4:4" x14ac:dyDescent="0.2">
      <c r="D1287" s="258"/>
    </row>
    <row r="1288" spans="4:4" x14ac:dyDescent="0.2">
      <c r="D1288" s="258"/>
    </row>
    <row r="1289" spans="4:4" x14ac:dyDescent="0.2">
      <c r="D1289" s="258"/>
    </row>
    <row r="1290" spans="4:4" x14ac:dyDescent="0.2">
      <c r="D1290" s="258"/>
    </row>
    <row r="1291" spans="4:4" x14ac:dyDescent="0.2">
      <c r="D1291" s="258"/>
    </row>
    <row r="1292" spans="4:4" x14ac:dyDescent="0.2">
      <c r="D1292" s="258"/>
    </row>
    <row r="1293" spans="4:4" x14ac:dyDescent="0.2">
      <c r="D1293" s="258"/>
    </row>
    <row r="1294" spans="4:4" x14ac:dyDescent="0.2">
      <c r="D1294" s="258"/>
    </row>
    <row r="1295" spans="4:4" x14ac:dyDescent="0.2">
      <c r="D1295" s="258"/>
    </row>
    <row r="1296" spans="4:4" x14ac:dyDescent="0.2">
      <c r="D1296" s="258"/>
    </row>
    <row r="1297" spans="4:4" x14ac:dyDescent="0.2">
      <c r="D1297" s="258"/>
    </row>
    <row r="1298" spans="4:4" x14ac:dyDescent="0.2">
      <c r="D1298" s="258"/>
    </row>
    <row r="1299" spans="4:4" x14ac:dyDescent="0.2">
      <c r="D1299" s="258"/>
    </row>
    <row r="1300" spans="4:4" x14ac:dyDescent="0.2">
      <c r="D1300" s="258"/>
    </row>
    <row r="1301" spans="4:4" x14ac:dyDescent="0.2">
      <c r="D1301" s="258"/>
    </row>
    <row r="1302" spans="4:4" x14ac:dyDescent="0.2">
      <c r="D1302" s="258"/>
    </row>
    <row r="1303" spans="4:4" x14ac:dyDescent="0.2">
      <c r="D1303" s="258"/>
    </row>
    <row r="1304" spans="4:4" x14ac:dyDescent="0.2">
      <c r="D1304" s="258"/>
    </row>
    <row r="1305" spans="4:4" x14ac:dyDescent="0.2">
      <c r="D1305" s="258"/>
    </row>
    <row r="1306" spans="4:4" x14ac:dyDescent="0.2">
      <c r="D1306" s="258"/>
    </row>
    <row r="1307" spans="4:4" x14ac:dyDescent="0.2">
      <c r="D1307" s="258"/>
    </row>
    <row r="1308" spans="4:4" x14ac:dyDescent="0.2">
      <c r="D1308" s="258"/>
    </row>
    <row r="1309" spans="4:4" x14ac:dyDescent="0.2">
      <c r="D1309" s="258"/>
    </row>
    <row r="1310" spans="4:4" x14ac:dyDescent="0.2">
      <c r="D1310" s="258"/>
    </row>
    <row r="1311" spans="4:4" x14ac:dyDescent="0.2">
      <c r="D1311" s="258"/>
    </row>
    <row r="1312" spans="4:4" x14ac:dyDescent="0.2">
      <c r="D1312" s="258"/>
    </row>
    <row r="1313" spans="4:4" x14ac:dyDescent="0.2">
      <c r="D1313" s="258"/>
    </row>
    <row r="1314" spans="4:4" x14ac:dyDescent="0.2">
      <c r="D1314" s="258"/>
    </row>
    <row r="1315" spans="4:4" x14ac:dyDescent="0.2">
      <c r="D1315" s="258"/>
    </row>
    <row r="1316" spans="4:4" x14ac:dyDescent="0.2">
      <c r="D1316" s="258"/>
    </row>
    <row r="1317" spans="4:4" x14ac:dyDescent="0.2">
      <c r="D1317" s="258"/>
    </row>
    <row r="1318" spans="4:4" x14ac:dyDescent="0.2">
      <c r="D1318" s="258"/>
    </row>
    <row r="1319" spans="4:4" x14ac:dyDescent="0.2">
      <c r="D1319" s="258"/>
    </row>
    <row r="1320" spans="4:4" x14ac:dyDescent="0.2">
      <c r="D1320" s="258"/>
    </row>
    <row r="1321" spans="4:4" x14ac:dyDescent="0.2">
      <c r="D1321" s="258"/>
    </row>
    <row r="1322" spans="4:4" x14ac:dyDescent="0.2">
      <c r="D1322" s="258"/>
    </row>
    <row r="1323" spans="4:4" x14ac:dyDescent="0.2">
      <c r="D1323" s="258"/>
    </row>
    <row r="1324" spans="4:4" x14ac:dyDescent="0.2">
      <c r="D1324" s="258"/>
    </row>
    <row r="1325" spans="4:4" x14ac:dyDescent="0.2">
      <c r="D1325" s="258"/>
    </row>
    <row r="1326" spans="4:4" x14ac:dyDescent="0.2">
      <c r="D1326" s="258"/>
    </row>
    <row r="1327" spans="4:4" x14ac:dyDescent="0.2">
      <c r="D1327" s="258"/>
    </row>
    <row r="1328" spans="4:4" x14ac:dyDescent="0.2">
      <c r="D1328" s="258"/>
    </row>
    <row r="1329" spans="4:4" x14ac:dyDescent="0.2">
      <c r="D1329" s="258"/>
    </row>
    <row r="1330" spans="4:4" x14ac:dyDescent="0.2">
      <c r="D1330" s="258"/>
    </row>
    <row r="1331" spans="4:4" x14ac:dyDescent="0.2">
      <c r="D1331" s="258"/>
    </row>
    <row r="1332" spans="4:4" x14ac:dyDescent="0.2">
      <c r="D1332" s="258"/>
    </row>
    <row r="1333" spans="4:4" x14ac:dyDescent="0.2">
      <c r="D1333" s="258"/>
    </row>
    <row r="1334" spans="4:4" x14ac:dyDescent="0.2">
      <c r="D1334" s="258"/>
    </row>
    <row r="1335" spans="4:4" x14ac:dyDescent="0.2">
      <c r="D1335" s="258"/>
    </row>
    <row r="1336" spans="4:4" x14ac:dyDescent="0.2">
      <c r="D1336" s="258"/>
    </row>
    <row r="1337" spans="4:4" x14ac:dyDescent="0.2">
      <c r="D1337" s="258"/>
    </row>
    <row r="1338" spans="4:4" x14ac:dyDescent="0.2">
      <c r="D1338" s="258"/>
    </row>
    <row r="1339" spans="4:4" x14ac:dyDescent="0.2">
      <c r="D1339" s="258"/>
    </row>
    <row r="1340" spans="4:4" x14ac:dyDescent="0.2">
      <c r="D1340" s="258"/>
    </row>
    <row r="1341" spans="4:4" x14ac:dyDescent="0.2">
      <c r="D1341" s="258"/>
    </row>
    <row r="1342" spans="4:4" x14ac:dyDescent="0.2">
      <c r="D1342" s="258"/>
    </row>
    <row r="1343" spans="4:4" x14ac:dyDescent="0.2">
      <c r="D1343" s="258"/>
    </row>
    <row r="1344" spans="4:4" x14ac:dyDescent="0.2">
      <c r="D1344" s="258"/>
    </row>
    <row r="1345" spans="4:4" x14ac:dyDescent="0.2">
      <c r="D1345" s="258"/>
    </row>
    <row r="1346" spans="4:4" x14ac:dyDescent="0.2">
      <c r="D1346" s="258"/>
    </row>
    <row r="1347" spans="4:4" x14ac:dyDescent="0.2">
      <c r="D1347" s="258"/>
    </row>
    <row r="1348" spans="4:4" x14ac:dyDescent="0.2">
      <c r="D1348" s="258"/>
    </row>
    <row r="1349" spans="4:4" x14ac:dyDescent="0.2">
      <c r="D1349" s="258"/>
    </row>
    <row r="1350" spans="4:4" x14ac:dyDescent="0.2">
      <c r="D1350" s="258"/>
    </row>
    <row r="1351" spans="4:4" x14ac:dyDescent="0.2">
      <c r="D1351" s="258"/>
    </row>
    <row r="1352" spans="4:4" x14ac:dyDescent="0.2">
      <c r="D1352" s="258"/>
    </row>
    <row r="1353" spans="4:4" x14ac:dyDescent="0.2">
      <c r="D1353" s="258"/>
    </row>
    <row r="1354" spans="4:4" x14ac:dyDescent="0.2">
      <c r="D1354" s="258"/>
    </row>
    <row r="1355" spans="4:4" x14ac:dyDescent="0.2">
      <c r="D1355" s="258"/>
    </row>
    <row r="1356" spans="4:4" x14ac:dyDescent="0.2">
      <c r="D1356" s="258"/>
    </row>
    <row r="1357" spans="4:4" x14ac:dyDescent="0.2">
      <c r="D1357" s="258"/>
    </row>
    <row r="1358" spans="4:4" x14ac:dyDescent="0.2">
      <c r="D1358" s="258"/>
    </row>
    <row r="1359" spans="4:4" x14ac:dyDescent="0.2">
      <c r="D1359" s="258"/>
    </row>
    <row r="1360" spans="4:4" x14ac:dyDescent="0.2">
      <c r="D1360" s="258"/>
    </row>
    <row r="1361" spans="4:4" x14ac:dyDescent="0.2">
      <c r="D1361" s="258"/>
    </row>
    <row r="1362" spans="4:4" x14ac:dyDescent="0.2">
      <c r="D1362" s="258"/>
    </row>
    <row r="1363" spans="4:4" x14ac:dyDescent="0.2">
      <c r="D1363" s="258"/>
    </row>
    <row r="1364" spans="4:4" x14ac:dyDescent="0.2">
      <c r="D1364" s="258"/>
    </row>
    <row r="1365" spans="4:4" x14ac:dyDescent="0.2">
      <c r="D1365" s="258"/>
    </row>
    <row r="1366" spans="4:4" x14ac:dyDescent="0.2">
      <c r="D1366" s="258"/>
    </row>
    <row r="1367" spans="4:4" x14ac:dyDescent="0.2">
      <c r="D1367" s="258"/>
    </row>
    <row r="1368" spans="4:4" x14ac:dyDescent="0.2">
      <c r="D1368" s="258"/>
    </row>
    <row r="1369" spans="4:4" x14ac:dyDescent="0.2">
      <c r="D1369" s="258"/>
    </row>
    <row r="1370" spans="4:4" x14ac:dyDescent="0.2">
      <c r="D1370" s="258"/>
    </row>
    <row r="1371" spans="4:4" x14ac:dyDescent="0.2">
      <c r="D1371" s="258"/>
    </row>
    <row r="1372" spans="4:4" x14ac:dyDescent="0.2">
      <c r="D1372" s="258"/>
    </row>
    <row r="1373" spans="4:4" x14ac:dyDescent="0.2">
      <c r="D1373" s="258"/>
    </row>
    <row r="1374" spans="4:4" x14ac:dyDescent="0.2">
      <c r="D1374" s="258"/>
    </row>
    <row r="1375" spans="4:4" x14ac:dyDescent="0.2">
      <c r="D1375" s="258"/>
    </row>
    <row r="1376" spans="4:4" x14ac:dyDescent="0.2">
      <c r="D1376" s="258"/>
    </row>
    <row r="1377" spans="4:4" x14ac:dyDescent="0.2">
      <c r="D1377" s="258"/>
    </row>
    <row r="1378" spans="4:4" x14ac:dyDescent="0.2">
      <c r="D1378" s="258"/>
    </row>
    <row r="1379" spans="4:4" x14ac:dyDescent="0.2">
      <c r="D1379" s="258"/>
    </row>
    <row r="1380" spans="4:4" x14ac:dyDescent="0.2">
      <c r="D1380" s="258"/>
    </row>
    <row r="1381" spans="4:4" x14ac:dyDescent="0.2">
      <c r="D1381" s="258"/>
    </row>
    <row r="1382" spans="4:4" x14ac:dyDescent="0.2">
      <c r="D1382" s="258"/>
    </row>
    <row r="1383" spans="4:4" x14ac:dyDescent="0.2">
      <c r="D1383" s="258"/>
    </row>
    <row r="1384" spans="4:4" x14ac:dyDescent="0.2">
      <c r="D1384" s="258"/>
    </row>
    <row r="1385" spans="4:4" x14ac:dyDescent="0.2">
      <c r="D1385" s="258"/>
    </row>
    <row r="1386" spans="4:4" x14ac:dyDescent="0.2">
      <c r="D1386" s="258"/>
    </row>
    <row r="1387" spans="4:4" x14ac:dyDescent="0.2">
      <c r="D1387" s="258"/>
    </row>
    <row r="1388" spans="4:4" x14ac:dyDescent="0.2">
      <c r="D1388" s="258"/>
    </row>
    <row r="1389" spans="4:4" x14ac:dyDescent="0.2">
      <c r="D1389" s="258"/>
    </row>
    <row r="1390" spans="4:4" x14ac:dyDescent="0.2">
      <c r="D1390" s="258"/>
    </row>
    <row r="1391" spans="4:4" x14ac:dyDescent="0.2">
      <c r="D1391" s="258"/>
    </row>
    <row r="1392" spans="4:4" x14ac:dyDescent="0.2">
      <c r="D1392" s="258"/>
    </row>
    <row r="1393" spans="4:4" x14ac:dyDescent="0.2">
      <c r="D1393" s="258"/>
    </row>
    <row r="1394" spans="4:4" x14ac:dyDescent="0.2">
      <c r="D1394" s="258"/>
    </row>
    <row r="1395" spans="4:4" x14ac:dyDescent="0.2">
      <c r="D1395" s="258"/>
    </row>
    <row r="1396" spans="4:4" x14ac:dyDescent="0.2">
      <c r="D1396" s="258"/>
    </row>
    <row r="1397" spans="4:4" x14ac:dyDescent="0.2">
      <c r="D1397" s="258"/>
    </row>
    <row r="1398" spans="4:4" x14ac:dyDescent="0.2">
      <c r="D1398" s="258"/>
    </row>
    <row r="1399" spans="4:4" x14ac:dyDescent="0.2">
      <c r="D1399" s="258"/>
    </row>
    <row r="1400" spans="4:4" x14ac:dyDescent="0.2">
      <c r="D1400" s="258"/>
    </row>
    <row r="1401" spans="4:4" x14ac:dyDescent="0.2">
      <c r="D1401" s="258"/>
    </row>
    <row r="1402" spans="4:4" x14ac:dyDescent="0.2">
      <c r="D1402" s="258"/>
    </row>
    <row r="1403" spans="4:4" x14ac:dyDescent="0.2">
      <c r="D1403" s="258"/>
    </row>
    <row r="1404" spans="4:4" x14ac:dyDescent="0.2">
      <c r="D1404" s="258"/>
    </row>
    <row r="1405" spans="4:4" x14ac:dyDescent="0.2">
      <c r="D1405" s="258"/>
    </row>
    <row r="1406" spans="4:4" x14ac:dyDescent="0.2">
      <c r="D1406" s="258"/>
    </row>
    <row r="1407" spans="4:4" x14ac:dyDescent="0.2">
      <c r="D1407" s="258"/>
    </row>
    <row r="1408" spans="4:4" x14ac:dyDescent="0.2">
      <c r="D1408" s="258"/>
    </row>
    <row r="1409" spans="4:4" x14ac:dyDescent="0.2">
      <c r="D1409" s="258"/>
    </row>
    <row r="1410" spans="4:4" x14ac:dyDescent="0.2">
      <c r="D1410" s="258"/>
    </row>
    <row r="1411" spans="4:4" x14ac:dyDescent="0.2">
      <c r="D1411" s="258"/>
    </row>
    <row r="1412" spans="4:4" x14ac:dyDescent="0.2">
      <c r="D1412" s="258"/>
    </row>
    <row r="1413" spans="4:4" x14ac:dyDescent="0.2">
      <c r="D1413" s="258"/>
    </row>
    <row r="1414" spans="4:4" x14ac:dyDescent="0.2">
      <c r="D1414" s="258"/>
    </row>
    <row r="1415" spans="4:4" x14ac:dyDescent="0.2">
      <c r="D1415" s="258"/>
    </row>
    <row r="1416" spans="4:4" x14ac:dyDescent="0.2">
      <c r="D1416" s="258"/>
    </row>
    <row r="1417" spans="4:4" x14ac:dyDescent="0.2">
      <c r="D1417" s="258"/>
    </row>
    <row r="1418" spans="4:4" x14ac:dyDescent="0.2">
      <c r="D1418" s="258"/>
    </row>
    <row r="1419" spans="4:4" x14ac:dyDescent="0.2">
      <c r="D1419" s="258"/>
    </row>
    <row r="1420" spans="4:4" x14ac:dyDescent="0.2">
      <c r="D1420" s="258"/>
    </row>
    <row r="1421" spans="4:4" x14ac:dyDescent="0.2">
      <c r="D1421" s="258"/>
    </row>
    <row r="1422" spans="4:4" x14ac:dyDescent="0.2">
      <c r="D1422" s="258"/>
    </row>
    <row r="1423" spans="4:4" x14ac:dyDescent="0.2">
      <c r="D1423" s="258"/>
    </row>
    <row r="1424" spans="4:4" x14ac:dyDescent="0.2">
      <c r="D1424" s="258"/>
    </row>
    <row r="1425" spans="4:4" x14ac:dyDescent="0.2">
      <c r="D1425" s="258"/>
    </row>
    <row r="1426" spans="4:4" x14ac:dyDescent="0.2">
      <c r="D1426" s="258"/>
    </row>
    <row r="1427" spans="4:4" x14ac:dyDescent="0.2">
      <c r="D1427" s="258"/>
    </row>
    <row r="1428" spans="4:4" x14ac:dyDescent="0.2">
      <c r="D1428" s="258"/>
    </row>
    <row r="1429" spans="4:4" x14ac:dyDescent="0.2">
      <c r="D1429" s="258"/>
    </row>
    <row r="1430" spans="4:4" x14ac:dyDescent="0.2">
      <c r="D1430" s="258"/>
    </row>
    <row r="1431" spans="4:4" x14ac:dyDescent="0.2">
      <c r="D1431" s="258"/>
    </row>
    <row r="1432" spans="4:4" x14ac:dyDescent="0.2">
      <c r="D1432" s="258"/>
    </row>
    <row r="1433" spans="4:4" x14ac:dyDescent="0.2">
      <c r="D1433" s="258"/>
    </row>
    <row r="1434" spans="4:4" x14ac:dyDescent="0.2">
      <c r="D1434" s="258"/>
    </row>
    <row r="1435" spans="4:4" x14ac:dyDescent="0.2">
      <c r="D1435" s="258"/>
    </row>
    <row r="1436" spans="4:4" x14ac:dyDescent="0.2">
      <c r="D1436" s="258"/>
    </row>
    <row r="1437" spans="4:4" x14ac:dyDescent="0.2">
      <c r="D1437" s="258"/>
    </row>
    <row r="1438" spans="4:4" x14ac:dyDescent="0.2">
      <c r="D1438" s="258"/>
    </row>
    <row r="1439" spans="4:4" x14ac:dyDescent="0.2">
      <c r="D1439" s="258"/>
    </row>
    <row r="1440" spans="4:4" x14ac:dyDescent="0.2">
      <c r="D1440" s="258"/>
    </row>
    <row r="1441" spans="4:4" x14ac:dyDescent="0.2">
      <c r="D1441" s="258"/>
    </row>
    <row r="1442" spans="4:4" x14ac:dyDescent="0.2">
      <c r="D1442" s="258"/>
    </row>
    <row r="1443" spans="4:4" x14ac:dyDescent="0.2">
      <c r="D1443" s="258"/>
    </row>
    <row r="1444" spans="4:4" x14ac:dyDescent="0.2">
      <c r="D1444" s="258"/>
    </row>
    <row r="1445" spans="4:4" x14ac:dyDescent="0.2">
      <c r="D1445" s="258"/>
    </row>
    <row r="1446" spans="4:4" x14ac:dyDescent="0.2">
      <c r="D1446" s="258"/>
    </row>
    <row r="1447" spans="4:4" x14ac:dyDescent="0.2">
      <c r="D1447" s="258"/>
    </row>
    <row r="1448" spans="4:4" x14ac:dyDescent="0.2">
      <c r="D1448" s="258"/>
    </row>
    <row r="1449" spans="4:4" x14ac:dyDescent="0.2">
      <c r="D1449" s="258"/>
    </row>
    <row r="1450" spans="4:4" x14ac:dyDescent="0.2">
      <c r="D1450" s="258"/>
    </row>
    <row r="1451" spans="4:4" x14ac:dyDescent="0.2">
      <c r="D1451" s="258"/>
    </row>
    <row r="1452" spans="4:4" x14ac:dyDescent="0.2">
      <c r="D1452" s="258"/>
    </row>
    <row r="1453" spans="4:4" x14ac:dyDescent="0.2">
      <c r="D1453" s="258"/>
    </row>
    <row r="1454" spans="4:4" x14ac:dyDescent="0.2">
      <c r="D1454" s="258"/>
    </row>
    <row r="1455" spans="4:4" x14ac:dyDescent="0.2">
      <c r="D1455" s="258"/>
    </row>
    <row r="1456" spans="4:4" x14ac:dyDescent="0.2">
      <c r="D1456" s="258"/>
    </row>
    <row r="1457" spans="4:4" x14ac:dyDescent="0.2">
      <c r="D1457" s="258"/>
    </row>
    <row r="1458" spans="4:4" x14ac:dyDescent="0.2">
      <c r="D1458" s="258"/>
    </row>
    <row r="1459" spans="4:4" x14ac:dyDescent="0.2">
      <c r="D1459" s="258"/>
    </row>
    <row r="1460" spans="4:4" x14ac:dyDescent="0.2">
      <c r="D1460" s="258"/>
    </row>
    <row r="1461" spans="4:4" x14ac:dyDescent="0.2">
      <c r="D1461" s="258"/>
    </row>
    <row r="1462" spans="4:4" x14ac:dyDescent="0.2">
      <c r="D1462" s="258"/>
    </row>
    <row r="1463" spans="4:4" x14ac:dyDescent="0.2">
      <c r="D1463" s="258"/>
    </row>
    <row r="1464" spans="4:4" x14ac:dyDescent="0.2">
      <c r="D1464" s="258"/>
    </row>
    <row r="1465" spans="4:4" x14ac:dyDescent="0.2">
      <c r="D1465" s="258"/>
    </row>
    <row r="1466" spans="4:4" x14ac:dyDescent="0.2">
      <c r="D1466" s="258"/>
    </row>
    <row r="1467" spans="4:4" x14ac:dyDescent="0.2">
      <c r="D1467" s="258"/>
    </row>
    <row r="1468" spans="4:4" x14ac:dyDescent="0.2">
      <c r="D1468" s="258"/>
    </row>
    <row r="1469" spans="4:4" x14ac:dyDescent="0.2">
      <c r="D1469" s="258"/>
    </row>
    <row r="1470" spans="4:4" x14ac:dyDescent="0.2">
      <c r="D1470" s="258"/>
    </row>
    <row r="1471" spans="4:4" x14ac:dyDescent="0.2">
      <c r="D1471" s="258"/>
    </row>
    <row r="1472" spans="4:4" x14ac:dyDescent="0.2">
      <c r="D1472" s="258"/>
    </row>
    <row r="1473" spans="4:4" x14ac:dyDescent="0.2">
      <c r="D1473" s="258"/>
    </row>
    <row r="1474" spans="4:4" x14ac:dyDescent="0.2">
      <c r="D1474" s="258"/>
    </row>
    <row r="1475" spans="4:4" x14ac:dyDescent="0.2">
      <c r="D1475" s="258"/>
    </row>
    <row r="1476" spans="4:4" x14ac:dyDescent="0.2">
      <c r="D1476" s="258"/>
    </row>
    <row r="1477" spans="4:4" x14ac:dyDescent="0.2">
      <c r="D1477" s="258"/>
    </row>
    <row r="1478" spans="4:4" x14ac:dyDescent="0.2">
      <c r="D1478" s="258"/>
    </row>
    <row r="1479" spans="4:4" x14ac:dyDescent="0.2">
      <c r="D1479" s="258"/>
    </row>
    <row r="1480" spans="4:4" x14ac:dyDescent="0.2">
      <c r="D1480" s="258"/>
    </row>
    <row r="1481" spans="4:4" x14ac:dyDescent="0.2">
      <c r="D1481" s="258"/>
    </row>
    <row r="1482" spans="4:4" x14ac:dyDescent="0.2">
      <c r="D1482" s="258"/>
    </row>
    <row r="1483" spans="4:4" x14ac:dyDescent="0.2">
      <c r="D1483" s="258"/>
    </row>
    <row r="1484" spans="4:4" x14ac:dyDescent="0.2">
      <c r="D1484" s="258"/>
    </row>
    <row r="1485" spans="4:4" x14ac:dyDescent="0.2">
      <c r="D1485" s="258"/>
    </row>
    <row r="1486" spans="4:4" x14ac:dyDescent="0.2">
      <c r="D1486" s="258"/>
    </row>
    <row r="1487" spans="4:4" x14ac:dyDescent="0.2">
      <c r="D1487" s="258"/>
    </row>
    <row r="1488" spans="4:4" x14ac:dyDescent="0.2">
      <c r="D1488" s="258"/>
    </row>
    <row r="1489" spans="4:4" x14ac:dyDescent="0.2">
      <c r="D1489" s="258"/>
    </row>
    <row r="1490" spans="4:4" x14ac:dyDescent="0.2">
      <c r="D1490" s="258"/>
    </row>
    <row r="1491" spans="4:4" x14ac:dyDescent="0.2">
      <c r="D1491" s="258"/>
    </row>
    <row r="1492" spans="4:4" x14ac:dyDescent="0.2">
      <c r="D1492" s="258"/>
    </row>
    <row r="1493" spans="4:4" x14ac:dyDescent="0.2">
      <c r="D1493" s="258"/>
    </row>
    <row r="1494" spans="4:4" x14ac:dyDescent="0.2">
      <c r="D1494" s="258"/>
    </row>
    <row r="1495" spans="4:4" x14ac:dyDescent="0.2">
      <c r="D1495" s="258"/>
    </row>
    <row r="1496" spans="4:4" x14ac:dyDescent="0.2">
      <c r="D1496" s="258"/>
    </row>
    <row r="1497" spans="4:4" x14ac:dyDescent="0.2">
      <c r="D1497" s="258"/>
    </row>
    <row r="1498" spans="4:4" x14ac:dyDescent="0.2">
      <c r="D1498" s="258"/>
    </row>
    <row r="1499" spans="4:4" x14ac:dyDescent="0.2">
      <c r="D1499" s="258"/>
    </row>
    <row r="1500" spans="4:4" x14ac:dyDescent="0.2">
      <c r="D1500" s="258"/>
    </row>
    <row r="1501" spans="4:4" x14ac:dyDescent="0.2">
      <c r="D1501" s="258"/>
    </row>
    <row r="1502" spans="4:4" x14ac:dyDescent="0.2">
      <c r="D1502" s="258"/>
    </row>
    <row r="1503" spans="4:4" x14ac:dyDescent="0.2">
      <c r="D1503" s="258"/>
    </row>
    <row r="1504" spans="4:4" x14ac:dyDescent="0.2">
      <c r="D1504" s="258"/>
    </row>
    <row r="1505" spans="4:4" x14ac:dyDescent="0.2">
      <c r="D1505" s="258"/>
    </row>
    <row r="1506" spans="4:4" x14ac:dyDescent="0.2">
      <c r="D1506" s="258"/>
    </row>
    <row r="1507" spans="4:4" x14ac:dyDescent="0.2">
      <c r="D1507" s="258"/>
    </row>
    <row r="1508" spans="4:4" x14ac:dyDescent="0.2">
      <c r="D1508" s="258"/>
    </row>
    <row r="1509" spans="4:4" x14ac:dyDescent="0.2">
      <c r="D1509" s="258"/>
    </row>
    <row r="1510" spans="4:4" x14ac:dyDescent="0.2">
      <c r="D1510" s="258"/>
    </row>
    <row r="1511" spans="4:4" x14ac:dyDescent="0.2">
      <c r="D1511" s="258"/>
    </row>
    <row r="1512" spans="4:4" x14ac:dyDescent="0.2">
      <c r="D1512" s="258"/>
    </row>
    <row r="1513" spans="4:4" x14ac:dyDescent="0.2">
      <c r="D1513" s="258"/>
    </row>
    <row r="1514" spans="4:4" x14ac:dyDescent="0.2">
      <c r="D1514" s="258"/>
    </row>
    <row r="1515" spans="4:4" x14ac:dyDescent="0.2">
      <c r="D1515" s="258"/>
    </row>
    <row r="1516" spans="4:4" x14ac:dyDescent="0.2">
      <c r="D1516" s="258"/>
    </row>
    <row r="1517" spans="4:4" x14ac:dyDescent="0.2">
      <c r="D1517" s="258"/>
    </row>
    <row r="1518" spans="4:4" x14ac:dyDescent="0.2">
      <c r="D1518" s="258"/>
    </row>
    <row r="1519" spans="4:4" x14ac:dyDescent="0.2">
      <c r="D1519" s="258"/>
    </row>
    <row r="1520" spans="4:4" x14ac:dyDescent="0.2">
      <c r="D1520" s="258"/>
    </row>
    <row r="1521" spans="4:4" x14ac:dyDescent="0.2">
      <c r="D1521" s="258"/>
    </row>
    <row r="1522" spans="4:4" x14ac:dyDescent="0.2">
      <c r="D1522" s="258"/>
    </row>
    <row r="1523" spans="4:4" x14ac:dyDescent="0.2">
      <c r="D1523" s="258"/>
    </row>
    <row r="1524" spans="4:4" x14ac:dyDescent="0.2">
      <c r="D1524" s="258"/>
    </row>
    <row r="1525" spans="4:4" x14ac:dyDescent="0.2">
      <c r="D1525" s="258"/>
    </row>
    <row r="1526" spans="4:4" x14ac:dyDescent="0.2">
      <c r="D1526" s="258"/>
    </row>
    <row r="1527" spans="4:4" x14ac:dyDescent="0.2">
      <c r="D1527" s="258"/>
    </row>
    <row r="1528" spans="4:4" x14ac:dyDescent="0.2">
      <c r="D1528" s="258"/>
    </row>
    <row r="1529" spans="4:4" x14ac:dyDescent="0.2">
      <c r="D1529" s="258"/>
    </row>
    <row r="1530" spans="4:4" x14ac:dyDescent="0.2">
      <c r="D1530" s="258"/>
    </row>
    <row r="1531" spans="4:4" x14ac:dyDescent="0.2">
      <c r="D1531" s="258"/>
    </row>
    <row r="1532" spans="4:4" x14ac:dyDescent="0.2">
      <c r="D1532" s="258"/>
    </row>
    <row r="1533" spans="4:4" x14ac:dyDescent="0.2">
      <c r="D1533" s="258"/>
    </row>
    <row r="1534" spans="4:4" x14ac:dyDescent="0.2">
      <c r="D1534" s="258"/>
    </row>
    <row r="1535" spans="4:4" x14ac:dyDescent="0.2">
      <c r="D1535" s="258"/>
    </row>
    <row r="1536" spans="4:4" x14ac:dyDescent="0.2">
      <c r="D1536" s="258"/>
    </row>
    <row r="1537" spans="4:4" x14ac:dyDescent="0.2">
      <c r="D1537" s="258"/>
    </row>
    <row r="1538" spans="4:4" x14ac:dyDescent="0.2">
      <c r="D1538" s="258"/>
    </row>
    <row r="1539" spans="4:4" x14ac:dyDescent="0.2">
      <c r="D1539" s="258"/>
    </row>
    <row r="1540" spans="4:4" x14ac:dyDescent="0.2">
      <c r="D1540" s="258"/>
    </row>
    <row r="1541" spans="4:4" x14ac:dyDescent="0.2">
      <c r="D1541" s="258"/>
    </row>
    <row r="1542" spans="4:4" x14ac:dyDescent="0.2">
      <c r="D1542" s="258"/>
    </row>
    <row r="1543" spans="4:4" x14ac:dyDescent="0.2">
      <c r="D1543" s="258"/>
    </row>
    <row r="1544" spans="4:4" x14ac:dyDescent="0.2">
      <c r="D1544" s="258"/>
    </row>
    <row r="1545" spans="4:4" x14ac:dyDescent="0.2">
      <c r="D1545" s="258"/>
    </row>
    <row r="1546" spans="4:4" x14ac:dyDescent="0.2">
      <c r="D1546" s="258"/>
    </row>
    <row r="1547" spans="4:4" x14ac:dyDescent="0.2">
      <c r="D1547" s="258"/>
    </row>
    <row r="1548" spans="4:4" x14ac:dyDescent="0.2">
      <c r="D1548" s="258"/>
    </row>
    <row r="1549" spans="4:4" x14ac:dyDescent="0.2">
      <c r="D1549" s="258"/>
    </row>
    <row r="1550" spans="4:4" x14ac:dyDescent="0.2">
      <c r="D1550" s="258"/>
    </row>
    <row r="1551" spans="4:4" x14ac:dyDescent="0.2">
      <c r="D1551" s="258"/>
    </row>
    <row r="1552" spans="4:4" x14ac:dyDescent="0.2">
      <c r="D1552" s="258"/>
    </row>
    <row r="1553" spans="4:4" x14ac:dyDescent="0.2">
      <c r="D1553" s="258"/>
    </row>
    <row r="1554" spans="4:4" x14ac:dyDescent="0.2">
      <c r="D1554" s="258"/>
    </row>
    <row r="1555" spans="4:4" x14ac:dyDescent="0.2">
      <c r="D1555" s="258"/>
    </row>
    <row r="1556" spans="4:4" x14ac:dyDescent="0.2">
      <c r="D1556" s="258"/>
    </row>
    <row r="1557" spans="4:4" x14ac:dyDescent="0.2">
      <c r="D1557" s="258"/>
    </row>
    <row r="1558" spans="4:4" x14ac:dyDescent="0.2">
      <c r="D1558" s="258"/>
    </row>
    <row r="1559" spans="4:4" x14ac:dyDescent="0.2">
      <c r="D1559" s="258"/>
    </row>
    <row r="1560" spans="4:4" x14ac:dyDescent="0.2">
      <c r="D1560" s="258"/>
    </row>
    <row r="1561" spans="4:4" x14ac:dyDescent="0.2">
      <c r="D1561" s="258"/>
    </row>
    <row r="1562" spans="4:4" x14ac:dyDescent="0.2">
      <c r="D1562" s="258"/>
    </row>
    <row r="1563" spans="4:4" x14ac:dyDescent="0.2">
      <c r="D1563" s="258"/>
    </row>
    <row r="1564" spans="4:4" x14ac:dyDescent="0.2">
      <c r="D1564" s="258"/>
    </row>
    <row r="1565" spans="4:4" x14ac:dyDescent="0.2">
      <c r="D1565" s="258"/>
    </row>
    <row r="1566" spans="4:4" x14ac:dyDescent="0.2">
      <c r="D1566" s="258"/>
    </row>
    <row r="1567" spans="4:4" x14ac:dyDescent="0.2">
      <c r="D1567" s="258"/>
    </row>
    <row r="1568" spans="4:4" x14ac:dyDescent="0.2">
      <c r="D1568" s="258"/>
    </row>
    <row r="1569" spans="4:4" x14ac:dyDescent="0.2">
      <c r="D1569" s="258"/>
    </row>
    <row r="1570" spans="4:4" x14ac:dyDescent="0.2">
      <c r="D1570" s="258"/>
    </row>
    <row r="1571" spans="4:4" x14ac:dyDescent="0.2">
      <c r="D1571" s="258"/>
    </row>
    <row r="1572" spans="4:4" x14ac:dyDescent="0.2">
      <c r="D1572" s="258"/>
    </row>
    <row r="1573" spans="4:4" x14ac:dyDescent="0.2">
      <c r="D1573" s="258"/>
    </row>
    <row r="1574" spans="4:4" x14ac:dyDescent="0.2">
      <c r="D1574" s="258"/>
    </row>
    <row r="1575" spans="4:4" x14ac:dyDescent="0.2">
      <c r="D1575" s="258"/>
    </row>
    <row r="1576" spans="4:4" x14ac:dyDescent="0.2">
      <c r="D1576" s="258"/>
    </row>
    <row r="1577" spans="4:4" x14ac:dyDescent="0.2">
      <c r="D1577" s="258"/>
    </row>
    <row r="1578" spans="4:4" x14ac:dyDescent="0.2">
      <c r="D1578" s="258"/>
    </row>
    <row r="1579" spans="4:4" x14ac:dyDescent="0.2">
      <c r="D1579" s="258"/>
    </row>
    <row r="1580" spans="4:4" x14ac:dyDescent="0.2">
      <c r="D1580" s="258"/>
    </row>
    <row r="1581" spans="4:4" x14ac:dyDescent="0.2">
      <c r="D1581" s="258"/>
    </row>
    <row r="1582" spans="4:4" x14ac:dyDescent="0.2">
      <c r="D1582" s="258"/>
    </row>
    <row r="1583" spans="4:4" x14ac:dyDescent="0.2">
      <c r="D1583" s="258"/>
    </row>
    <row r="1584" spans="4:4" x14ac:dyDescent="0.2">
      <c r="D1584" s="258"/>
    </row>
    <row r="1585" spans="4:4" x14ac:dyDescent="0.2">
      <c r="D1585" s="258"/>
    </row>
    <row r="1586" spans="4:4" x14ac:dyDescent="0.2">
      <c r="D1586" s="258"/>
    </row>
    <row r="1587" spans="4:4" x14ac:dyDescent="0.2">
      <c r="D1587" s="258"/>
    </row>
    <row r="1588" spans="4:4" x14ac:dyDescent="0.2">
      <c r="D1588" s="258"/>
    </row>
    <row r="1589" spans="4:4" x14ac:dyDescent="0.2">
      <c r="D1589" s="258"/>
    </row>
    <row r="1590" spans="4:4" x14ac:dyDescent="0.2">
      <c r="D1590" s="258"/>
    </row>
    <row r="1591" spans="4:4" x14ac:dyDescent="0.2">
      <c r="D1591" s="258"/>
    </row>
    <row r="1592" spans="4:4" x14ac:dyDescent="0.2">
      <c r="D1592" s="258"/>
    </row>
    <row r="1593" spans="4:4" x14ac:dyDescent="0.2">
      <c r="D1593" s="258"/>
    </row>
    <row r="1594" spans="4:4" x14ac:dyDescent="0.2">
      <c r="D1594" s="258"/>
    </row>
    <row r="1595" spans="4:4" x14ac:dyDescent="0.2">
      <c r="D1595" s="258"/>
    </row>
    <row r="1596" spans="4:4" x14ac:dyDescent="0.2">
      <c r="D1596" s="258"/>
    </row>
    <row r="1597" spans="4:4" x14ac:dyDescent="0.2">
      <c r="D1597" s="258"/>
    </row>
    <row r="1598" spans="4:4" x14ac:dyDescent="0.2">
      <c r="D1598" s="258"/>
    </row>
    <row r="1599" spans="4:4" x14ac:dyDescent="0.2">
      <c r="D1599" s="258"/>
    </row>
    <row r="1600" spans="4:4" x14ac:dyDescent="0.2">
      <c r="D1600" s="258"/>
    </row>
    <row r="1601" spans="4:4" x14ac:dyDescent="0.2">
      <c r="D1601" s="258"/>
    </row>
    <row r="1602" spans="4:4" x14ac:dyDescent="0.2">
      <c r="D1602" s="258"/>
    </row>
    <row r="1603" spans="4:4" x14ac:dyDescent="0.2">
      <c r="D1603" s="258"/>
    </row>
    <row r="1604" spans="4:4" x14ac:dyDescent="0.2">
      <c r="D1604" s="258"/>
    </row>
    <row r="1605" spans="4:4" x14ac:dyDescent="0.2">
      <c r="D1605" s="258"/>
    </row>
    <row r="1606" spans="4:4" x14ac:dyDescent="0.2">
      <c r="D1606" s="258"/>
    </row>
    <row r="1607" spans="4:4" x14ac:dyDescent="0.2">
      <c r="D1607" s="258"/>
    </row>
    <row r="1608" spans="4:4" x14ac:dyDescent="0.2">
      <c r="D1608" s="258"/>
    </row>
    <row r="1609" spans="4:4" x14ac:dyDescent="0.2">
      <c r="D1609" s="258"/>
    </row>
    <row r="1610" spans="4:4" x14ac:dyDescent="0.2">
      <c r="D1610" s="258"/>
    </row>
    <row r="1611" spans="4:4" x14ac:dyDescent="0.2">
      <c r="D1611" s="258"/>
    </row>
    <row r="1612" spans="4:4" x14ac:dyDescent="0.2">
      <c r="D1612" s="258"/>
    </row>
    <row r="1613" spans="4:4" x14ac:dyDescent="0.2">
      <c r="D1613" s="258"/>
    </row>
    <row r="1614" spans="4:4" x14ac:dyDescent="0.2">
      <c r="D1614" s="258"/>
    </row>
    <row r="1615" spans="4:4" x14ac:dyDescent="0.2">
      <c r="D1615" s="258"/>
    </row>
    <row r="1616" spans="4:4" x14ac:dyDescent="0.2">
      <c r="D1616" s="258"/>
    </row>
    <row r="1617" spans="4:4" x14ac:dyDescent="0.2">
      <c r="D1617" s="258"/>
    </row>
    <row r="1618" spans="4:4" x14ac:dyDescent="0.2">
      <c r="D1618" s="258"/>
    </row>
    <row r="1619" spans="4:4" x14ac:dyDescent="0.2">
      <c r="D1619" s="258"/>
    </row>
    <row r="1620" spans="4:4" x14ac:dyDescent="0.2">
      <c r="D1620" s="258"/>
    </row>
    <row r="1621" spans="4:4" x14ac:dyDescent="0.2">
      <c r="D1621" s="258"/>
    </row>
    <row r="1622" spans="4:4" x14ac:dyDescent="0.2">
      <c r="D1622" s="258"/>
    </row>
    <row r="1623" spans="4:4" x14ac:dyDescent="0.2">
      <c r="D1623" s="258"/>
    </row>
    <row r="1624" spans="4:4" x14ac:dyDescent="0.2">
      <c r="D1624" s="258"/>
    </row>
    <row r="1625" spans="4:4" x14ac:dyDescent="0.2">
      <c r="D1625" s="258"/>
    </row>
    <row r="1626" spans="4:4" x14ac:dyDescent="0.2">
      <c r="D1626" s="258"/>
    </row>
    <row r="1627" spans="4:4" x14ac:dyDescent="0.2">
      <c r="D1627" s="258"/>
    </row>
    <row r="1628" spans="4:4" x14ac:dyDescent="0.2">
      <c r="D1628" s="258"/>
    </row>
    <row r="1629" spans="4:4" x14ac:dyDescent="0.2">
      <c r="D1629" s="258"/>
    </row>
    <row r="1630" spans="4:4" x14ac:dyDescent="0.2">
      <c r="D1630" s="258"/>
    </row>
    <row r="1631" spans="4:4" x14ac:dyDescent="0.2">
      <c r="D1631" s="258"/>
    </row>
    <row r="1632" spans="4:4" x14ac:dyDescent="0.2">
      <c r="D1632" s="258"/>
    </row>
    <row r="1633" spans="4:4" x14ac:dyDescent="0.2">
      <c r="D1633" s="258"/>
    </row>
    <row r="1634" spans="4:4" x14ac:dyDescent="0.2">
      <c r="D1634" s="258"/>
    </row>
    <row r="1635" spans="4:4" x14ac:dyDescent="0.2">
      <c r="D1635" s="258"/>
    </row>
    <row r="1636" spans="4:4" x14ac:dyDescent="0.2">
      <c r="D1636" s="258"/>
    </row>
    <row r="1637" spans="4:4" x14ac:dyDescent="0.2">
      <c r="D1637" s="258"/>
    </row>
    <row r="1638" spans="4:4" x14ac:dyDescent="0.2">
      <c r="D1638" s="258"/>
    </row>
    <row r="1639" spans="4:4" x14ac:dyDescent="0.2">
      <c r="D1639" s="258"/>
    </row>
    <row r="1640" spans="4:4" x14ac:dyDescent="0.2">
      <c r="D1640" s="258"/>
    </row>
    <row r="1641" spans="4:4" x14ac:dyDescent="0.2">
      <c r="D1641" s="258"/>
    </row>
    <row r="1642" spans="4:4" x14ac:dyDescent="0.2">
      <c r="D1642" s="258"/>
    </row>
    <row r="1643" spans="4:4" x14ac:dyDescent="0.2">
      <c r="D1643" s="258"/>
    </row>
    <row r="1644" spans="4:4" x14ac:dyDescent="0.2">
      <c r="D1644" s="258"/>
    </row>
    <row r="1645" spans="4:4" x14ac:dyDescent="0.2">
      <c r="D1645" s="258"/>
    </row>
    <row r="1646" spans="4:4" x14ac:dyDescent="0.2">
      <c r="D1646" s="258"/>
    </row>
    <row r="1647" spans="4:4" x14ac:dyDescent="0.2">
      <c r="D1647" s="258"/>
    </row>
    <row r="1648" spans="4:4" x14ac:dyDescent="0.2">
      <c r="D1648" s="258"/>
    </row>
    <row r="1649" spans="4:4" x14ac:dyDescent="0.2">
      <c r="D1649" s="258"/>
    </row>
    <row r="1650" spans="4:4" x14ac:dyDescent="0.2">
      <c r="D1650" s="258"/>
    </row>
    <row r="1651" spans="4:4" x14ac:dyDescent="0.2">
      <c r="D1651" s="258"/>
    </row>
    <row r="1652" spans="4:4" x14ac:dyDescent="0.2">
      <c r="D1652" s="258"/>
    </row>
    <row r="1653" spans="4:4" x14ac:dyDescent="0.2">
      <c r="D1653" s="258"/>
    </row>
    <row r="1654" spans="4:4" x14ac:dyDescent="0.2">
      <c r="D1654" s="258"/>
    </row>
    <row r="1655" spans="4:4" x14ac:dyDescent="0.2">
      <c r="D1655" s="258"/>
    </row>
    <row r="1656" spans="4:4" x14ac:dyDescent="0.2">
      <c r="D1656" s="258"/>
    </row>
    <row r="1657" spans="4:4" x14ac:dyDescent="0.2">
      <c r="D1657" s="258"/>
    </row>
    <row r="1658" spans="4:4" x14ac:dyDescent="0.2">
      <c r="D1658" s="258"/>
    </row>
    <row r="1659" spans="4:4" x14ac:dyDescent="0.2">
      <c r="D1659" s="258"/>
    </row>
    <row r="1660" spans="4:4" x14ac:dyDescent="0.2">
      <c r="D1660" s="258"/>
    </row>
    <row r="1661" spans="4:4" x14ac:dyDescent="0.2">
      <c r="D1661" s="258"/>
    </row>
    <row r="1662" spans="4:4" x14ac:dyDescent="0.2">
      <c r="D1662" s="258"/>
    </row>
    <row r="1663" spans="4:4" x14ac:dyDescent="0.2">
      <c r="D1663" s="258"/>
    </row>
    <row r="1664" spans="4:4" x14ac:dyDescent="0.2">
      <c r="D1664" s="258"/>
    </row>
    <row r="1665" spans="4:4" x14ac:dyDescent="0.2">
      <c r="D1665" s="258"/>
    </row>
    <row r="1666" spans="4:4" x14ac:dyDescent="0.2">
      <c r="D1666" s="258"/>
    </row>
    <row r="1667" spans="4:4" x14ac:dyDescent="0.2">
      <c r="D1667" s="258"/>
    </row>
    <row r="1668" spans="4:4" x14ac:dyDescent="0.2">
      <c r="D1668" s="258"/>
    </row>
    <row r="1669" spans="4:4" x14ac:dyDescent="0.2">
      <c r="D1669" s="258"/>
    </row>
    <row r="1670" spans="4:4" x14ac:dyDescent="0.2">
      <c r="D1670" s="258"/>
    </row>
    <row r="1671" spans="4:4" x14ac:dyDescent="0.2">
      <c r="D1671" s="258"/>
    </row>
    <row r="1672" spans="4:4" x14ac:dyDescent="0.2">
      <c r="D1672" s="258"/>
    </row>
    <row r="1673" spans="4:4" x14ac:dyDescent="0.2">
      <c r="D1673" s="258"/>
    </row>
    <row r="1674" spans="4:4" x14ac:dyDescent="0.2">
      <c r="D1674" s="258"/>
    </row>
    <row r="1675" spans="4:4" x14ac:dyDescent="0.2">
      <c r="D1675" s="258"/>
    </row>
    <row r="1676" spans="4:4" x14ac:dyDescent="0.2">
      <c r="D1676" s="258"/>
    </row>
    <row r="1677" spans="4:4" x14ac:dyDescent="0.2">
      <c r="D1677" s="258"/>
    </row>
    <row r="1678" spans="4:4" x14ac:dyDescent="0.2">
      <c r="D1678" s="258"/>
    </row>
    <row r="1679" spans="4:4" x14ac:dyDescent="0.2">
      <c r="D1679" s="258"/>
    </row>
    <row r="1680" spans="4:4" x14ac:dyDescent="0.2">
      <c r="D1680" s="258"/>
    </row>
    <row r="1681" spans="4:4" x14ac:dyDescent="0.2">
      <c r="D1681" s="258"/>
    </row>
    <row r="1682" spans="4:4" x14ac:dyDescent="0.2">
      <c r="D1682" s="258"/>
    </row>
    <row r="1683" spans="4:4" x14ac:dyDescent="0.2">
      <c r="D1683" s="258"/>
    </row>
    <row r="1684" spans="4:4" x14ac:dyDescent="0.2">
      <c r="D1684" s="258"/>
    </row>
    <row r="1685" spans="4:4" x14ac:dyDescent="0.2">
      <c r="D1685" s="258"/>
    </row>
    <row r="1686" spans="4:4" x14ac:dyDescent="0.2">
      <c r="D1686" s="258"/>
    </row>
    <row r="1687" spans="4:4" x14ac:dyDescent="0.2">
      <c r="D1687" s="258"/>
    </row>
    <row r="1688" spans="4:4" x14ac:dyDescent="0.2">
      <c r="D1688" s="258"/>
    </row>
    <row r="1689" spans="4:4" x14ac:dyDescent="0.2">
      <c r="D1689" s="258"/>
    </row>
    <row r="1690" spans="4:4" x14ac:dyDescent="0.2">
      <c r="D1690" s="258"/>
    </row>
    <row r="1691" spans="4:4" x14ac:dyDescent="0.2">
      <c r="D1691" s="258"/>
    </row>
    <row r="1692" spans="4:4" x14ac:dyDescent="0.2">
      <c r="D1692" s="258"/>
    </row>
    <row r="1693" spans="4:4" x14ac:dyDescent="0.2">
      <c r="D1693" s="258"/>
    </row>
    <row r="1694" spans="4:4" x14ac:dyDescent="0.2">
      <c r="D1694" s="258"/>
    </row>
    <row r="1695" spans="4:4" x14ac:dyDescent="0.2">
      <c r="D1695" s="258"/>
    </row>
    <row r="1696" spans="4:4" x14ac:dyDescent="0.2">
      <c r="D1696" s="258"/>
    </row>
    <row r="1697" spans="4:4" x14ac:dyDescent="0.2">
      <c r="D1697" s="258"/>
    </row>
    <row r="1698" spans="4:4" x14ac:dyDescent="0.2">
      <c r="D1698" s="258"/>
    </row>
    <row r="1699" spans="4:4" x14ac:dyDescent="0.2">
      <c r="D1699" s="258"/>
    </row>
    <row r="1700" spans="4:4" x14ac:dyDescent="0.2">
      <c r="D1700" s="258"/>
    </row>
    <row r="1701" spans="4:4" x14ac:dyDescent="0.2">
      <c r="D1701" s="258"/>
    </row>
    <row r="1702" spans="4:4" x14ac:dyDescent="0.2">
      <c r="D1702" s="258"/>
    </row>
    <row r="1703" spans="4:4" x14ac:dyDescent="0.2">
      <c r="D1703" s="258"/>
    </row>
    <row r="1704" spans="4:4" x14ac:dyDescent="0.2">
      <c r="D1704" s="258"/>
    </row>
    <row r="1705" spans="4:4" x14ac:dyDescent="0.2">
      <c r="D1705" s="258"/>
    </row>
    <row r="1706" spans="4:4" x14ac:dyDescent="0.2">
      <c r="D1706" s="258"/>
    </row>
    <row r="1707" spans="4:4" x14ac:dyDescent="0.2">
      <c r="D1707" s="258"/>
    </row>
    <row r="1708" spans="4:4" x14ac:dyDescent="0.2">
      <c r="D1708" s="258"/>
    </row>
    <row r="1709" spans="4:4" x14ac:dyDescent="0.2">
      <c r="D1709" s="258"/>
    </row>
    <row r="1710" spans="4:4" x14ac:dyDescent="0.2">
      <c r="D1710" s="258"/>
    </row>
    <row r="1711" spans="4:4" x14ac:dyDescent="0.2">
      <c r="D1711" s="258"/>
    </row>
    <row r="1712" spans="4:4" x14ac:dyDescent="0.2">
      <c r="D1712" s="258"/>
    </row>
    <row r="1713" spans="4:4" x14ac:dyDescent="0.2">
      <c r="D1713" s="258"/>
    </row>
    <row r="1714" spans="4:4" x14ac:dyDescent="0.2">
      <c r="D1714" s="258"/>
    </row>
    <row r="1715" spans="4:4" x14ac:dyDescent="0.2">
      <c r="D1715" s="258"/>
    </row>
    <row r="1716" spans="4:4" x14ac:dyDescent="0.2">
      <c r="D1716" s="258"/>
    </row>
    <row r="1717" spans="4:4" x14ac:dyDescent="0.2">
      <c r="D1717" s="258"/>
    </row>
    <row r="1718" spans="4:4" x14ac:dyDescent="0.2">
      <c r="D1718" s="258"/>
    </row>
    <row r="1719" spans="4:4" x14ac:dyDescent="0.2">
      <c r="D1719" s="258"/>
    </row>
    <row r="1720" spans="4:4" x14ac:dyDescent="0.2">
      <c r="D1720" s="258"/>
    </row>
    <row r="1721" spans="4:4" x14ac:dyDescent="0.2">
      <c r="D1721" s="258"/>
    </row>
    <row r="1722" spans="4:4" x14ac:dyDescent="0.2">
      <c r="D1722" s="258"/>
    </row>
    <row r="1723" spans="4:4" x14ac:dyDescent="0.2">
      <c r="D1723" s="258"/>
    </row>
    <row r="1724" spans="4:4" x14ac:dyDescent="0.2">
      <c r="D1724" s="258"/>
    </row>
    <row r="1725" spans="4:4" x14ac:dyDescent="0.2">
      <c r="D1725" s="258"/>
    </row>
    <row r="1726" spans="4:4" x14ac:dyDescent="0.2">
      <c r="D1726" s="258"/>
    </row>
    <row r="1727" spans="4:4" x14ac:dyDescent="0.2">
      <c r="D1727" s="258"/>
    </row>
    <row r="1728" spans="4:4" x14ac:dyDescent="0.2">
      <c r="D1728" s="258"/>
    </row>
    <row r="1729" spans="4:4" x14ac:dyDescent="0.2">
      <c r="D1729" s="258"/>
    </row>
    <row r="1730" spans="4:4" x14ac:dyDescent="0.2">
      <c r="D1730" s="258"/>
    </row>
    <row r="1731" spans="4:4" x14ac:dyDescent="0.2">
      <c r="D1731" s="258"/>
    </row>
    <row r="1732" spans="4:4" x14ac:dyDescent="0.2">
      <c r="D1732" s="258"/>
    </row>
    <row r="1733" spans="4:4" x14ac:dyDescent="0.2">
      <c r="D1733" s="258"/>
    </row>
    <row r="1734" spans="4:4" x14ac:dyDescent="0.2">
      <c r="D1734" s="258"/>
    </row>
    <row r="1735" spans="4:4" x14ac:dyDescent="0.2">
      <c r="D1735" s="258"/>
    </row>
    <row r="1736" spans="4:4" x14ac:dyDescent="0.2">
      <c r="D1736" s="258"/>
    </row>
    <row r="1737" spans="4:4" x14ac:dyDescent="0.2">
      <c r="D1737" s="258"/>
    </row>
    <row r="1738" spans="4:4" x14ac:dyDescent="0.2">
      <c r="D1738" s="258"/>
    </row>
    <row r="1739" spans="4:4" x14ac:dyDescent="0.2">
      <c r="D1739" s="258"/>
    </row>
    <row r="1740" spans="4:4" x14ac:dyDescent="0.2">
      <c r="D1740" s="258"/>
    </row>
    <row r="1741" spans="4:4" x14ac:dyDescent="0.2">
      <c r="D1741" s="258"/>
    </row>
    <row r="1742" spans="4:4" x14ac:dyDescent="0.2">
      <c r="D1742" s="258"/>
    </row>
    <row r="1743" spans="4:4" x14ac:dyDescent="0.2">
      <c r="D1743" s="258"/>
    </row>
    <row r="1744" spans="4:4" x14ac:dyDescent="0.2">
      <c r="D1744" s="258"/>
    </row>
    <row r="1745" spans="4:4" x14ac:dyDescent="0.2">
      <c r="D1745" s="258"/>
    </row>
    <row r="1746" spans="4:4" x14ac:dyDescent="0.2">
      <c r="D1746" s="258"/>
    </row>
    <row r="1747" spans="4:4" x14ac:dyDescent="0.2">
      <c r="D1747" s="258"/>
    </row>
    <row r="1748" spans="4:4" x14ac:dyDescent="0.2">
      <c r="D1748" s="258"/>
    </row>
    <row r="1749" spans="4:4" x14ac:dyDescent="0.2">
      <c r="D1749" s="258"/>
    </row>
    <row r="1750" spans="4:4" x14ac:dyDescent="0.2">
      <c r="D1750" s="258"/>
    </row>
    <row r="1751" spans="4:4" x14ac:dyDescent="0.2">
      <c r="D1751" s="258"/>
    </row>
    <row r="1752" spans="4:4" x14ac:dyDescent="0.2">
      <c r="D1752" s="258"/>
    </row>
    <row r="1753" spans="4:4" x14ac:dyDescent="0.2">
      <c r="D1753" s="258"/>
    </row>
    <row r="1754" spans="4:4" x14ac:dyDescent="0.2">
      <c r="D1754" s="258"/>
    </row>
    <row r="1755" spans="4:4" x14ac:dyDescent="0.2">
      <c r="D1755" s="258"/>
    </row>
    <row r="1756" spans="4:4" x14ac:dyDescent="0.2">
      <c r="D1756" s="258"/>
    </row>
    <row r="1757" spans="4:4" x14ac:dyDescent="0.2">
      <c r="D1757" s="258"/>
    </row>
    <row r="1758" spans="4:4" x14ac:dyDescent="0.2">
      <c r="D1758" s="258"/>
    </row>
    <row r="1759" spans="4:4" x14ac:dyDescent="0.2">
      <c r="D1759" s="258"/>
    </row>
    <row r="1760" spans="4:4" x14ac:dyDescent="0.2">
      <c r="D1760" s="258"/>
    </row>
    <row r="1761" spans="4:4" x14ac:dyDescent="0.2">
      <c r="D1761" s="258"/>
    </row>
    <row r="1762" spans="4:4" x14ac:dyDescent="0.2">
      <c r="D1762" s="258"/>
    </row>
    <row r="1763" spans="4:4" x14ac:dyDescent="0.2">
      <c r="D1763" s="258"/>
    </row>
    <row r="1764" spans="4:4" x14ac:dyDescent="0.2">
      <c r="D1764" s="258"/>
    </row>
    <row r="1765" spans="4:4" x14ac:dyDescent="0.2">
      <c r="D1765" s="258"/>
    </row>
    <row r="1766" spans="4:4" x14ac:dyDescent="0.2">
      <c r="D1766" s="258"/>
    </row>
    <row r="1767" spans="4:4" x14ac:dyDescent="0.2">
      <c r="D1767" s="258"/>
    </row>
    <row r="1768" spans="4:4" x14ac:dyDescent="0.2">
      <c r="D1768" s="258"/>
    </row>
    <row r="1769" spans="4:4" x14ac:dyDescent="0.2">
      <c r="D1769" s="258"/>
    </row>
    <row r="1770" spans="4:4" x14ac:dyDescent="0.2">
      <c r="D1770" s="258"/>
    </row>
    <row r="1771" spans="4:4" x14ac:dyDescent="0.2">
      <c r="D1771" s="258"/>
    </row>
    <row r="1772" spans="4:4" x14ac:dyDescent="0.2">
      <c r="D1772" s="258"/>
    </row>
    <row r="1773" spans="4:4" x14ac:dyDescent="0.2">
      <c r="D1773" s="258"/>
    </row>
    <row r="1774" spans="4:4" x14ac:dyDescent="0.2">
      <c r="D1774" s="258"/>
    </row>
    <row r="1775" spans="4:4" x14ac:dyDescent="0.2">
      <c r="D1775" s="258"/>
    </row>
    <row r="1776" spans="4:4" x14ac:dyDescent="0.2">
      <c r="D1776" s="258"/>
    </row>
    <row r="1777" spans="4:4" x14ac:dyDescent="0.2">
      <c r="D1777" s="258"/>
    </row>
    <row r="1778" spans="4:4" x14ac:dyDescent="0.2">
      <c r="D1778" s="258"/>
    </row>
    <row r="1779" spans="4:4" x14ac:dyDescent="0.2">
      <c r="D1779" s="258"/>
    </row>
    <row r="1780" spans="4:4" x14ac:dyDescent="0.2">
      <c r="D1780" s="258"/>
    </row>
    <row r="1781" spans="4:4" x14ac:dyDescent="0.2">
      <c r="D1781" s="258"/>
    </row>
    <row r="1782" spans="4:4" x14ac:dyDescent="0.2">
      <c r="D1782" s="258"/>
    </row>
    <row r="1783" spans="4:4" x14ac:dyDescent="0.2">
      <c r="D1783" s="258"/>
    </row>
    <row r="1784" spans="4:4" x14ac:dyDescent="0.2">
      <c r="D1784" s="258"/>
    </row>
    <row r="1785" spans="4:4" x14ac:dyDescent="0.2">
      <c r="D1785" s="258"/>
    </row>
    <row r="1786" spans="4:4" x14ac:dyDescent="0.2">
      <c r="D1786" s="258"/>
    </row>
    <row r="1787" spans="4:4" x14ac:dyDescent="0.2">
      <c r="D1787" s="258"/>
    </row>
    <row r="1788" spans="4:4" x14ac:dyDescent="0.2">
      <c r="D1788" s="258"/>
    </row>
    <row r="1789" spans="4:4" x14ac:dyDescent="0.2">
      <c r="D1789" s="258"/>
    </row>
    <row r="1790" spans="4:4" x14ac:dyDescent="0.2">
      <c r="D1790" s="258"/>
    </row>
    <row r="1791" spans="4:4" x14ac:dyDescent="0.2">
      <c r="D1791" s="258"/>
    </row>
    <row r="1792" spans="4:4" x14ac:dyDescent="0.2">
      <c r="D1792" s="258"/>
    </row>
    <row r="1793" spans="4:4" x14ac:dyDescent="0.2">
      <c r="D1793" s="258"/>
    </row>
    <row r="1794" spans="4:4" x14ac:dyDescent="0.2">
      <c r="D1794" s="258"/>
    </row>
    <row r="1795" spans="4:4" x14ac:dyDescent="0.2">
      <c r="D1795" s="258"/>
    </row>
    <row r="1796" spans="4:4" x14ac:dyDescent="0.2">
      <c r="D1796" s="258"/>
    </row>
    <row r="1797" spans="4:4" x14ac:dyDescent="0.2">
      <c r="D1797" s="258"/>
    </row>
    <row r="1798" spans="4:4" x14ac:dyDescent="0.2">
      <c r="D1798" s="258"/>
    </row>
    <row r="1799" spans="4:4" x14ac:dyDescent="0.2">
      <c r="D1799" s="258"/>
    </row>
    <row r="1800" spans="4:4" x14ac:dyDescent="0.2">
      <c r="D1800" s="258"/>
    </row>
    <row r="1801" spans="4:4" x14ac:dyDescent="0.2">
      <c r="D1801" s="258"/>
    </row>
    <row r="1802" spans="4:4" x14ac:dyDescent="0.2">
      <c r="D1802" s="258"/>
    </row>
    <row r="1803" spans="4:4" x14ac:dyDescent="0.2">
      <c r="D1803" s="258"/>
    </row>
    <row r="1804" spans="4:4" x14ac:dyDescent="0.2">
      <c r="D1804" s="258"/>
    </row>
    <row r="1805" spans="4:4" x14ac:dyDescent="0.2">
      <c r="D1805" s="258"/>
    </row>
    <row r="1806" spans="4:4" x14ac:dyDescent="0.2">
      <c r="D1806" s="258"/>
    </row>
    <row r="1807" spans="4:4" x14ac:dyDescent="0.2">
      <c r="D1807" s="258"/>
    </row>
    <row r="1808" spans="4:4" x14ac:dyDescent="0.2">
      <c r="D1808" s="258"/>
    </row>
    <row r="1809" spans="4:4" x14ac:dyDescent="0.2">
      <c r="D1809" s="258"/>
    </row>
    <row r="1810" spans="4:4" x14ac:dyDescent="0.2">
      <c r="D1810" s="258"/>
    </row>
    <row r="1811" spans="4:4" x14ac:dyDescent="0.2">
      <c r="D1811" s="258"/>
    </row>
    <row r="1812" spans="4:4" x14ac:dyDescent="0.2">
      <c r="D1812" s="258"/>
    </row>
    <row r="1813" spans="4:4" x14ac:dyDescent="0.2">
      <c r="D1813" s="258"/>
    </row>
    <row r="1814" spans="4:4" x14ac:dyDescent="0.2">
      <c r="D1814" s="258"/>
    </row>
    <row r="1815" spans="4:4" x14ac:dyDescent="0.2">
      <c r="D1815" s="258"/>
    </row>
    <row r="1816" spans="4:4" x14ac:dyDescent="0.2">
      <c r="D1816" s="258"/>
    </row>
    <row r="1817" spans="4:4" x14ac:dyDescent="0.2">
      <c r="D1817" s="258"/>
    </row>
    <row r="1818" spans="4:4" x14ac:dyDescent="0.2">
      <c r="D1818" s="258"/>
    </row>
    <row r="1819" spans="4:4" x14ac:dyDescent="0.2">
      <c r="D1819" s="258"/>
    </row>
    <row r="1820" spans="4:4" x14ac:dyDescent="0.2">
      <c r="D1820" s="258"/>
    </row>
    <row r="1821" spans="4:4" x14ac:dyDescent="0.2">
      <c r="D1821" s="258"/>
    </row>
    <row r="1822" spans="4:4" x14ac:dyDescent="0.2">
      <c r="D1822" s="258"/>
    </row>
    <row r="1823" spans="4:4" x14ac:dyDescent="0.2">
      <c r="D1823" s="258"/>
    </row>
    <row r="1824" spans="4:4" x14ac:dyDescent="0.2">
      <c r="D1824" s="258"/>
    </row>
    <row r="1825" spans="4:4" x14ac:dyDescent="0.2">
      <c r="D1825" s="258"/>
    </row>
    <row r="1826" spans="4:4" x14ac:dyDescent="0.2">
      <c r="D1826" s="258"/>
    </row>
    <row r="1827" spans="4:4" x14ac:dyDescent="0.2">
      <c r="D1827" s="258"/>
    </row>
    <row r="1828" spans="4:4" x14ac:dyDescent="0.2">
      <c r="D1828" s="258"/>
    </row>
    <row r="1829" spans="4:4" x14ac:dyDescent="0.2">
      <c r="D1829" s="258"/>
    </row>
    <row r="1830" spans="4:4" x14ac:dyDescent="0.2">
      <c r="D1830" s="258"/>
    </row>
    <row r="1831" spans="4:4" x14ac:dyDescent="0.2">
      <c r="D1831" s="258"/>
    </row>
    <row r="1832" spans="4:4" x14ac:dyDescent="0.2">
      <c r="D1832" s="258"/>
    </row>
    <row r="1833" spans="4:4" x14ac:dyDescent="0.2">
      <c r="D1833" s="258"/>
    </row>
    <row r="1834" spans="4:4" x14ac:dyDescent="0.2">
      <c r="D1834" s="258"/>
    </row>
    <row r="1835" spans="4:4" x14ac:dyDescent="0.2">
      <c r="D1835" s="258"/>
    </row>
    <row r="1836" spans="4:4" x14ac:dyDescent="0.2">
      <c r="D1836" s="258"/>
    </row>
    <row r="1837" spans="4:4" x14ac:dyDescent="0.2">
      <c r="D1837" s="258"/>
    </row>
    <row r="1838" spans="4:4" x14ac:dyDescent="0.2">
      <c r="D1838" s="258"/>
    </row>
    <row r="1839" spans="4:4" x14ac:dyDescent="0.2">
      <c r="D1839" s="258"/>
    </row>
    <row r="1840" spans="4:4" x14ac:dyDescent="0.2">
      <c r="D1840" s="258"/>
    </row>
    <row r="1841" spans="4:4" x14ac:dyDescent="0.2">
      <c r="D1841" s="258"/>
    </row>
    <row r="1842" spans="4:4" x14ac:dyDescent="0.2">
      <c r="D1842" s="258"/>
    </row>
    <row r="1843" spans="4:4" x14ac:dyDescent="0.2">
      <c r="D1843" s="258"/>
    </row>
    <row r="1844" spans="4:4" x14ac:dyDescent="0.2">
      <c r="D1844" s="258"/>
    </row>
    <row r="1845" spans="4:4" x14ac:dyDescent="0.2">
      <c r="D1845" s="258"/>
    </row>
    <row r="1846" spans="4:4" x14ac:dyDescent="0.2">
      <c r="D1846" s="258"/>
    </row>
    <row r="1847" spans="4:4" x14ac:dyDescent="0.2">
      <c r="D1847" s="258"/>
    </row>
    <row r="1848" spans="4:4" x14ac:dyDescent="0.2">
      <c r="D1848" s="258"/>
    </row>
    <row r="1849" spans="4:4" x14ac:dyDescent="0.2">
      <c r="D1849" s="258"/>
    </row>
    <row r="1850" spans="4:4" x14ac:dyDescent="0.2">
      <c r="D1850" s="258"/>
    </row>
    <row r="1851" spans="4:4" x14ac:dyDescent="0.2">
      <c r="D1851" s="258"/>
    </row>
    <row r="1852" spans="4:4" x14ac:dyDescent="0.2">
      <c r="D1852" s="258"/>
    </row>
    <row r="1853" spans="4:4" x14ac:dyDescent="0.2">
      <c r="D1853" s="258"/>
    </row>
    <row r="1854" spans="4:4" x14ac:dyDescent="0.2">
      <c r="D1854" s="258"/>
    </row>
    <row r="1855" spans="4:4" x14ac:dyDescent="0.2">
      <c r="D1855" s="258"/>
    </row>
    <row r="1856" spans="4:4" x14ac:dyDescent="0.2">
      <c r="D1856" s="258"/>
    </row>
    <row r="1857" spans="4:4" x14ac:dyDescent="0.2">
      <c r="D1857" s="258"/>
    </row>
    <row r="1858" spans="4:4" x14ac:dyDescent="0.2">
      <c r="D1858" s="258"/>
    </row>
    <row r="1859" spans="4:4" x14ac:dyDescent="0.2">
      <c r="D1859" s="258"/>
    </row>
    <row r="1860" spans="4:4" x14ac:dyDescent="0.2">
      <c r="D1860" s="258"/>
    </row>
    <row r="1861" spans="4:4" x14ac:dyDescent="0.2">
      <c r="D1861" s="258"/>
    </row>
    <row r="1862" spans="4:4" x14ac:dyDescent="0.2">
      <c r="D1862" s="258"/>
    </row>
    <row r="1863" spans="4:4" x14ac:dyDescent="0.2">
      <c r="D1863" s="258"/>
    </row>
    <row r="1864" spans="4:4" x14ac:dyDescent="0.2">
      <c r="D1864" s="258"/>
    </row>
    <row r="1865" spans="4:4" x14ac:dyDescent="0.2">
      <c r="D1865" s="258"/>
    </row>
    <row r="1866" spans="4:4" x14ac:dyDescent="0.2">
      <c r="D1866" s="258"/>
    </row>
    <row r="1867" spans="4:4" x14ac:dyDescent="0.2">
      <c r="D1867" s="258"/>
    </row>
    <row r="1868" spans="4:4" x14ac:dyDescent="0.2">
      <c r="D1868" s="258"/>
    </row>
    <row r="1869" spans="4:4" x14ac:dyDescent="0.2">
      <c r="D1869" s="258"/>
    </row>
    <row r="1870" spans="4:4" x14ac:dyDescent="0.2">
      <c r="D1870" s="258"/>
    </row>
    <row r="1871" spans="4:4" x14ac:dyDescent="0.2">
      <c r="D1871" s="258"/>
    </row>
    <row r="1872" spans="4:4" x14ac:dyDescent="0.2">
      <c r="D1872" s="258"/>
    </row>
    <row r="1873" spans="4:4" x14ac:dyDescent="0.2">
      <c r="D1873" s="258"/>
    </row>
    <row r="1874" spans="4:4" x14ac:dyDescent="0.2">
      <c r="D1874" s="258"/>
    </row>
    <row r="1875" spans="4:4" x14ac:dyDescent="0.2">
      <c r="D1875" s="258"/>
    </row>
    <row r="1876" spans="4:4" x14ac:dyDescent="0.2">
      <c r="D1876" s="258"/>
    </row>
    <row r="1877" spans="4:4" x14ac:dyDescent="0.2">
      <c r="D1877" s="258"/>
    </row>
    <row r="1878" spans="4:4" x14ac:dyDescent="0.2">
      <c r="D1878" s="258"/>
    </row>
    <row r="1879" spans="4:4" x14ac:dyDescent="0.2">
      <c r="D1879" s="258"/>
    </row>
    <row r="1880" spans="4:4" x14ac:dyDescent="0.2">
      <c r="D1880" s="258"/>
    </row>
    <row r="1881" spans="4:4" x14ac:dyDescent="0.2">
      <c r="D1881" s="258"/>
    </row>
    <row r="1882" spans="4:4" x14ac:dyDescent="0.2">
      <c r="D1882" s="258"/>
    </row>
    <row r="1883" spans="4:4" x14ac:dyDescent="0.2">
      <c r="D1883" s="258"/>
    </row>
    <row r="1884" spans="4:4" x14ac:dyDescent="0.2">
      <c r="D1884" s="258"/>
    </row>
    <row r="1885" spans="4:4" x14ac:dyDescent="0.2">
      <c r="D1885" s="258"/>
    </row>
    <row r="1886" spans="4:4" x14ac:dyDescent="0.2">
      <c r="D1886" s="258"/>
    </row>
    <row r="1887" spans="4:4" x14ac:dyDescent="0.2">
      <c r="D1887" s="258"/>
    </row>
    <row r="1888" spans="4:4" x14ac:dyDescent="0.2">
      <c r="D1888" s="258"/>
    </row>
    <row r="1889" spans="4:4" x14ac:dyDescent="0.2">
      <c r="D1889" s="258"/>
    </row>
    <row r="1890" spans="4:4" x14ac:dyDescent="0.2">
      <c r="D1890" s="258"/>
    </row>
    <row r="1891" spans="4:4" x14ac:dyDescent="0.2">
      <c r="D1891" s="258"/>
    </row>
    <row r="1892" spans="4:4" x14ac:dyDescent="0.2">
      <c r="D1892" s="258"/>
    </row>
    <row r="1893" spans="4:4" x14ac:dyDescent="0.2">
      <c r="D1893" s="258"/>
    </row>
    <row r="1894" spans="4:4" x14ac:dyDescent="0.2">
      <c r="D1894" s="258"/>
    </row>
    <row r="1895" spans="4:4" x14ac:dyDescent="0.2">
      <c r="D1895" s="258"/>
    </row>
    <row r="1896" spans="4:4" x14ac:dyDescent="0.2">
      <c r="D1896" s="258"/>
    </row>
    <row r="1897" spans="4:4" x14ac:dyDescent="0.2">
      <c r="D1897" s="258"/>
    </row>
    <row r="1898" spans="4:4" x14ac:dyDescent="0.2">
      <c r="D1898" s="258"/>
    </row>
    <row r="1899" spans="4:4" x14ac:dyDescent="0.2">
      <c r="D1899" s="258"/>
    </row>
    <row r="1900" spans="4:4" x14ac:dyDescent="0.2">
      <c r="D1900" s="258"/>
    </row>
    <row r="1901" spans="4:4" x14ac:dyDescent="0.2">
      <c r="D1901" s="258"/>
    </row>
    <row r="1902" spans="4:4" x14ac:dyDescent="0.2">
      <c r="D1902" s="258"/>
    </row>
    <row r="1903" spans="4:4" x14ac:dyDescent="0.2">
      <c r="D1903" s="258"/>
    </row>
    <row r="1904" spans="4:4" x14ac:dyDescent="0.2">
      <c r="D1904" s="258"/>
    </row>
    <row r="1905" spans="4:4" x14ac:dyDescent="0.2">
      <c r="D1905" s="258"/>
    </row>
    <row r="1906" spans="4:4" x14ac:dyDescent="0.2">
      <c r="D1906" s="258"/>
    </row>
    <row r="1907" spans="4:4" x14ac:dyDescent="0.2">
      <c r="D1907" s="258"/>
    </row>
    <row r="1908" spans="4:4" x14ac:dyDescent="0.2">
      <c r="D1908" s="258"/>
    </row>
    <row r="1909" spans="4:4" x14ac:dyDescent="0.2">
      <c r="D1909" s="258"/>
    </row>
    <row r="1910" spans="4:4" x14ac:dyDescent="0.2">
      <c r="D1910" s="258"/>
    </row>
    <row r="1911" spans="4:4" x14ac:dyDescent="0.2">
      <c r="D1911" s="258"/>
    </row>
    <row r="1912" spans="4:4" x14ac:dyDescent="0.2">
      <c r="D1912" s="258"/>
    </row>
    <row r="1913" spans="4:4" x14ac:dyDescent="0.2">
      <c r="D1913" s="258"/>
    </row>
    <row r="1914" spans="4:4" x14ac:dyDescent="0.2">
      <c r="D1914" s="258"/>
    </row>
    <row r="1915" spans="4:4" x14ac:dyDescent="0.2">
      <c r="D1915" s="258"/>
    </row>
    <row r="1916" spans="4:4" x14ac:dyDescent="0.2">
      <c r="D1916" s="258"/>
    </row>
    <row r="1917" spans="4:4" x14ac:dyDescent="0.2">
      <c r="D1917" s="258"/>
    </row>
    <row r="1918" spans="4:4" x14ac:dyDescent="0.2">
      <c r="D1918" s="258"/>
    </row>
    <row r="1919" spans="4:4" x14ac:dyDescent="0.2">
      <c r="D1919" s="258"/>
    </row>
    <row r="1920" spans="4:4" x14ac:dyDescent="0.2">
      <c r="D1920" s="258"/>
    </row>
    <row r="1921" spans="4:4" x14ac:dyDescent="0.2">
      <c r="D1921" s="258"/>
    </row>
    <row r="1922" spans="4:4" x14ac:dyDescent="0.2">
      <c r="D1922" s="258"/>
    </row>
    <row r="1923" spans="4:4" x14ac:dyDescent="0.2">
      <c r="D1923" s="258"/>
    </row>
    <row r="1924" spans="4:4" x14ac:dyDescent="0.2">
      <c r="D1924" s="258"/>
    </row>
    <row r="1925" spans="4:4" x14ac:dyDescent="0.2">
      <c r="D1925" s="258"/>
    </row>
    <row r="1926" spans="4:4" x14ac:dyDescent="0.2">
      <c r="D1926" s="258"/>
    </row>
    <row r="1927" spans="4:4" x14ac:dyDescent="0.2">
      <c r="D1927" s="258"/>
    </row>
    <row r="1928" spans="4:4" x14ac:dyDescent="0.2">
      <c r="D1928" s="258"/>
    </row>
    <row r="1929" spans="4:4" x14ac:dyDescent="0.2">
      <c r="D1929" s="258"/>
    </row>
    <row r="1930" spans="4:4" x14ac:dyDescent="0.2">
      <c r="D1930" s="258"/>
    </row>
    <row r="1931" spans="4:4" x14ac:dyDescent="0.2">
      <c r="D1931" s="258"/>
    </row>
    <row r="1932" spans="4:4" x14ac:dyDescent="0.2">
      <c r="D1932" s="258"/>
    </row>
    <row r="1933" spans="4:4" x14ac:dyDescent="0.2">
      <c r="D1933" s="258"/>
    </row>
    <row r="1934" spans="4:4" x14ac:dyDescent="0.2">
      <c r="D1934" s="258"/>
    </row>
    <row r="1935" spans="4:4" x14ac:dyDescent="0.2">
      <c r="D1935" s="258"/>
    </row>
    <row r="1936" spans="4:4" x14ac:dyDescent="0.2">
      <c r="D1936" s="258"/>
    </row>
    <row r="1937" spans="4:4" x14ac:dyDescent="0.2">
      <c r="D1937" s="258"/>
    </row>
    <row r="1938" spans="4:4" x14ac:dyDescent="0.2">
      <c r="D1938" s="258"/>
    </row>
    <row r="1939" spans="4:4" x14ac:dyDescent="0.2">
      <c r="D1939" s="258"/>
    </row>
    <row r="1940" spans="4:4" x14ac:dyDescent="0.2">
      <c r="D1940" s="258"/>
    </row>
    <row r="1941" spans="4:4" x14ac:dyDescent="0.2">
      <c r="D1941" s="258"/>
    </row>
    <row r="1942" spans="4:4" x14ac:dyDescent="0.2">
      <c r="D1942" s="258"/>
    </row>
    <row r="1943" spans="4:4" x14ac:dyDescent="0.2">
      <c r="D1943" s="258"/>
    </row>
    <row r="1944" spans="4:4" x14ac:dyDescent="0.2">
      <c r="D1944" s="258"/>
    </row>
    <row r="1945" spans="4:4" x14ac:dyDescent="0.2">
      <c r="D1945" s="258"/>
    </row>
    <row r="1946" spans="4:4" x14ac:dyDescent="0.2">
      <c r="D1946" s="258"/>
    </row>
    <row r="1947" spans="4:4" x14ac:dyDescent="0.2">
      <c r="D1947" s="258"/>
    </row>
    <row r="1948" spans="4:4" x14ac:dyDescent="0.2">
      <c r="D1948" s="258"/>
    </row>
    <row r="1949" spans="4:4" x14ac:dyDescent="0.2">
      <c r="D1949" s="258"/>
    </row>
    <row r="1950" spans="4:4" x14ac:dyDescent="0.2">
      <c r="D1950" s="258"/>
    </row>
    <row r="1951" spans="4:4" x14ac:dyDescent="0.2">
      <c r="D1951" s="258"/>
    </row>
    <row r="1952" spans="4:4" x14ac:dyDescent="0.2">
      <c r="D1952" s="258"/>
    </row>
    <row r="1953" spans="4:4" x14ac:dyDescent="0.2">
      <c r="D1953" s="258"/>
    </row>
    <row r="1954" spans="4:4" x14ac:dyDescent="0.2">
      <c r="D1954" s="258"/>
    </row>
    <row r="1955" spans="4:4" x14ac:dyDescent="0.2">
      <c r="D1955" s="258"/>
    </row>
    <row r="1956" spans="4:4" x14ac:dyDescent="0.2">
      <c r="D1956" s="258"/>
    </row>
    <row r="1957" spans="4:4" x14ac:dyDescent="0.2">
      <c r="D1957" s="258"/>
    </row>
    <row r="1958" spans="4:4" x14ac:dyDescent="0.2">
      <c r="D1958" s="258"/>
    </row>
    <row r="1959" spans="4:4" x14ac:dyDescent="0.2">
      <c r="D1959" s="258"/>
    </row>
    <row r="1960" spans="4:4" x14ac:dyDescent="0.2">
      <c r="D1960" s="258"/>
    </row>
    <row r="1961" spans="4:4" x14ac:dyDescent="0.2">
      <c r="D1961" s="258"/>
    </row>
    <row r="1962" spans="4:4" x14ac:dyDescent="0.2">
      <c r="D1962" s="258"/>
    </row>
    <row r="1963" spans="4:4" x14ac:dyDescent="0.2">
      <c r="D1963" s="258"/>
    </row>
    <row r="1964" spans="4:4" x14ac:dyDescent="0.2">
      <c r="D1964" s="258"/>
    </row>
    <row r="1965" spans="4:4" x14ac:dyDescent="0.2">
      <c r="D1965" s="258"/>
    </row>
    <row r="1966" spans="4:4" x14ac:dyDescent="0.2">
      <c r="D1966" s="258"/>
    </row>
    <row r="1967" spans="4:4" x14ac:dyDescent="0.2">
      <c r="D1967" s="258"/>
    </row>
    <row r="1968" spans="4:4" x14ac:dyDescent="0.2">
      <c r="D1968" s="258"/>
    </row>
    <row r="1969" spans="4:4" x14ac:dyDescent="0.2">
      <c r="D1969" s="258"/>
    </row>
    <row r="1970" spans="4:4" x14ac:dyDescent="0.2">
      <c r="D1970" s="258"/>
    </row>
    <row r="1971" spans="4:4" x14ac:dyDescent="0.2">
      <c r="D1971" s="258"/>
    </row>
    <row r="1972" spans="4:4" x14ac:dyDescent="0.2">
      <c r="D1972" s="258"/>
    </row>
    <row r="1973" spans="4:4" x14ac:dyDescent="0.2">
      <c r="D1973" s="258"/>
    </row>
    <row r="1974" spans="4:4" x14ac:dyDescent="0.2">
      <c r="D1974" s="258"/>
    </row>
    <row r="1975" spans="4:4" x14ac:dyDescent="0.2">
      <c r="D1975" s="258"/>
    </row>
    <row r="1976" spans="4:4" x14ac:dyDescent="0.2">
      <c r="D1976" s="258"/>
    </row>
    <row r="1977" spans="4:4" x14ac:dyDescent="0.2">
      <c r="D1977" s="258"/>
    </row>
    <row r="1978" spans="4:4" x14ac:dyDescent="0.2">
      <c r="D1978" s="258"/>
    </row>
    <row r="1979" spans="4:4" x14ac:dyDescent="0.2">
      <c r="D1979" s="258"/>
    </row>
    <row r="1980" spans="4:4" x14ac:dyDescent="0.2">
      <c r="D1980" s="258"/>
    </row>
    <row r="1981" spans="4:4" x14ac:dyDescent="0.2">
      <c r="D1981" s="258"/>
    </row>
    <row r="1982" spans="4:4" x14ac:dyDescent="0.2">
      <c r="D1982" s="258"/>
    </row>
    <row r="1983" spans="4:4" x14ac:dyDescent="0.2">
      <c r="D1983" s="258"/>
    </row>
    <row r="1984" spans="4:4" x14ac:dyDescent="0.2">
      <c r="D1984" s="258"/>
    </row>
    <row r="1985" spans="4:4" x14ac:dyDescent="0.2">
      <c r="D1985" s="258"/>
    </row>
    <row r="1986" spans="4:4" x14ac:dyDescent="0.2">
      <c r="D1986" s="258"/>
    </row>
    <row r="1987" spans="4:4" x14ac:dyDescent="0.2">
      <c r="D1987" s="258"/>
    </row>
    <row r="1988" spans="4:4" x14ac:dyDescent="0.2">
      <c r="D1988" s="258"/>
    </row>
    <row r="1989" spans="4:4" x14ac:dyDescent="0.2">
      <c r="D1989" s="258"/>
    </row>
    <row r="1990" spans="4:4" x14ac:dyDescent="0.2">
      <c r="D1990" s="258"/>
    </row>
    <row r="1991" spans="4:4" x14ac:dyDescent="0.2">
      <c r="D1991" s="258"/>
    </row>
    <row r="1992" spans="4:4" x14ac:dyDescent="0.2">
      <c r="D1992" s="258"/>
    </row>
    <row r="1993" spans="4:4" x14ac:dyDescent="0.2">
      <c r="D1993" s="258"/>
    </row>
    <row r="1994" spans="4:4" x14ac:dyDescent="0.2">
      <c r="D1994" s="258"/>
    </row>
    <row r="1995" spans="4:4" x14ac:dyDescent="0.2">
      <c r="D1995" s="258"/>
    </row>
    <row r="1996" spans="4:4" x14ac:dyDescent="0.2">
      <c r="D1996" s="258"/>
    </row>
    <row r="1997" spans="4:4" x14ac:dyDescent="0.2">
      <c r="D1997" s="258"/>
    </row>
    <row r="1998" spans="4:4" x14ac:dyDescent="0.2">
      <c r="D1998" s="258"/>
    </row>
    <row r="1999" spans="4:4" x14ac:dyDescent="0.2">
      <c r="D1999" s="258"/>
    </row>
    <row r="2000" spans="4:4" x14ac:dyDescent="0.2">
      <c r="D2000" s="258"/>
    </row>
    <row r="2001" spans="4:4" x14ac:dyDescent="0.2">
      <c r="D2001" s="258"/>
    </row>
    <row r="2002" spans="4:4" x14ac:dyDescent="0.2">
      <c r="D2002" s="258"/>
    </row>
    <row r="2003" spans="4:4" x14ac:dyDescent="0.2">
      <c r="D2003" s="258"/>
    </row>
    <row r="2004" spans="4:4" x14ac:dyDescent="0.2">
      <c r="D2004" s="258"/>
    </row>
    <row r="2005" spans="4:4" x14ac:dyDescent="0.2">
      <c r="D2005" s="258"/>
    </row>
    <row r="2006" spans="4:4" x14ac:dyDescent="0.2">
      <c r="D2006" s="258"/>
    </row>
    <row r="2007" spans="4:4" x14ac:dyDescent="0.2">
      <c r="D2007" s="258"/>
    </row>
    <row r="2008" spans="4:4" x14ac:dyDescent="0.2">
      <c r="D2008" s="258"/>
    </row>
    <row r="2009" spans="4:4" x14ac:dyDescent="0.2">
      <c r="D2009" s="258"/>
    </row>
    <row r="2010" spans="4:4" x14ac:dyDescent="0.2">
      <c r="D2010" s="258"/>
    </row>
    <row r="2011" spans="4:4" x14ac:dyDescent="0.2">
      <c r="D2011" s="258"/>
    </row>
    <row r="2012" spans="4:4" x14ac:dyDescent="0.2">
      <c r="D2012" s="258"/>
    </row>
    <row r="2013" spans="4:4" x14ac:dyDescent="0.2">
      <c r="D2013" s="258"/>
    </row>
    <row r="2014" spans="4:4" x14ac:dyDescent="0.2">
      <c r="D2014" s="258"/>
    </row>
    <row r="2015" spans="4:4" x14ac:dyDescent="0.2">
      <c r="D2015" s="258"/>
    </row>
    <row r="2016" spans="4:4" x14ac:dyDescent="0.2">
      <c r="D2016" s="258"/>
    </row>
    <row r="2017" spans="4:4" x14ac:dyDescent="0.2">
      <c r="D2017" s="258"/>
    </row>
    <row r="2018" spans="4:4" x14ac:dyDescent="0.2">
      <c r="D2018" s="258"/>
    </row>
    <row r="2019" spans="4:4" x14ac:dyDescent="0.2">
      <c r="D2019" s="258"/>
    </row>
    <row r="2020" spans="4:4" x14ac:dyDescent="0.2">
      <c r="D2020" s="258"/>
    </row>
    <row r="2021" spans="4:4" x14ac:dyDescent="0.2">
      <c r="D2021" s="258"/>
    </row>
    <row r="2022" spans="4:4" x14ac:dyDescent="0.2">
      <c r="D2022" s="258"/>
    </row>
    <row r="2023" spans="4:4" x14ac:dyDescent="0.2">
      <c r="D2023" s="258"/>
    </row>
    <row r="2024" spans="4:4" x14ac:dyDescent="0.2">
      <c r="D2024" s="258"/>
    </row>
    <row r="2025" spans="4:4" x14ac:dyDescent="0.2">
      <c r="D2025" s="258"/>
    </row>
    <row r="2026" spans="4:4" x14ac:dyDescent="0.2">
      <c r="D2026" s="258"/>
    </row>
    <row r="2027" spans="4:4" x14ac:dyDescent="0.2">
      <c r="D2027" s="258"/>
    </row>
    <row r="2028" spans="4:4" x14ac:dyDescent="0.2">
      <c r="D2028" s="258"/>
    </row>
    <row r="2029" spans="4:4" x14ac:dyDescent="0.2">
      <c r="D2029" s="258"/>
    </row>
    <row r="2030" spans="4:4" x14ac:dyDescent="0.2">
      <c r="D2030" s="258"/>
    </row>
    <row r="2031" spans="4:4" x14ac:dyDescent="0.2">
      <c r="D2031" s="258"/>
    </row>
    <row r="2032" spans="4:4" x14ac:dyDescent="0.2">
      <c r="D2032" s="258"/>
    </row>
    <row r="2033" spans="4:4" x14ac:dyDescent="0.2">
      <c r="D2033" s="258"/>
    </row>
    <row r="2034" spans="4:4" x14ac:dyDescent="0.2">
      <c r="D2034" s="258"/>
    </row>
    <row r="2035" spans="4:4" x14ac:dyDescent="0.2">
      <c r="D2035" s="258"/>
    </row>
    <row r="2036" spans="4:4" x14ac:dyDescent="0.2">
      <c r="D2036" s="258"/>
    </row>
    <row r="2037" spans="4:4" x14ac:dyDescent="0.2">
      <c r="D2037" s="258"/>
    </row>
    <row r="2038" spans="4:4" x14ac:dyDescent="0.2">
      <c r="D2038" s="258"/>
    </row>
    <row r="2039" spans="4:4" x14ac:dyDescent="0.2">
      <c r="D2039" s="258"/>
    </row>
    <row r="2040" spans="4:4" x14ac:dyDescent="0.2">
      <c r="D2040" s="258"/>
    </row>
    <row r="2041" spans="4:4" x14ac:dyDescent="0.2">
      <c r="D2041" s="258"/>
    </row>
    <row r="2042" spans="4:4" x14ac:dyDescent="0.2">
      <c r="D2042" s="258"/>
    </row>
    <row r="2043" spans="4:4" x14ac:dyDescent="0.2">
      <c r="D2043" s="258"/>
    </row>
    <row r="2044" spans="4:4" x14ac:dyDescent="0.2">
      <c r="D2044" s="258"/>
    </row>
    <row r="2045" spans="4:4" x14ac:dyDescent="0.2">
      <c r="D2045" s="258"/>
    </row>
    <row r="2046" spans="4:4" x14ac:dyDescent="0.2">
      <c r="D2046" s="258"/>
    </row>
    <row r="2047" spans="4:4" x14ac:dyDescent="0.2">
      <c r="D2047" s="258"/>
    </row>
    <row r="2048" spans="4:4" x14ac:dyDescent="0.2">
      <c r="D2048" s="258"/>
    </row>
    <row r="2049" spans="4:4" x14ac:dyDescent="0.2">
      <c r="D2049" s="258"/>
    </row>
    <row r="2050" spans="4:4" x14ac:dyDescent="0.2">
      <c r="D2050" s="258"/>
    </row>
    <row r="2051" spans="4:4" x14ac:dyDescent="0.2">
      <c r="D2051" s="258"/>
    </row>
    <row r="2052" spans="4:4" x14ac:dyDescent="0.2">
      <c r="D2052" s="258"/>
    </row>
    <row r="2053" spans="4:4" x14ac:dyDescent="0.2">
      <c r="D2053" s="258"/>
    </row>
    <row r="2054" spans="4:4" x14ac:dyDescent="0.2">
      <c r="D2054" s="258"/>
    </row>
    <row r="2055" spans="4:4" x14ac:dyDescent="0.2">
      <c r="D2055" s="258"/>
    </row>
    <row r="2056" spans="4:4" x14ac:dyDescent="0.2">
      <c r="D2056" s="258"/>
    </row>
    <row r="2057" spans="4:4" x14ac:dyDescent="0.2">
      <c r="D2057" s="258"/>
    </row>
    <row r="2058" spans="4:4" x14ac:dyDescent="0.2">
      <c r="D2058" s="258"/>
    </row>
    <row r="2059" spans="4:4" x14ac:dyDescent="0.2">
      <c r="D2059" s="258"/>
    </row>
    <row r="2060" spans="4:4" x14ac:dyDescent="0.2">
      <c r="D2060" s="258"/>
    </row>
    <row r="2061" spans="4:4" x14ac:dyDescent="0.2">
      <c r="D2061" s="258"/>
    </row>
    <row r="2062" spans="4:4" x14ac:dyDescent="0.2">
      <c r="D2062" s="258"/>
    </row>
    <row r="2063" spans="4:4" x14ac:dyDescent="0.2">
      <c r="D2063" s="258"/>
    </row>
    <row r="2064" spans="4:4" x14ac:dyDescent="0.2">
      <c r="D2064" s="258"/>
    </row>
    <row r="2065" spans="4:4" x14ac:dyDescent="0.2">
      <c r="D2065" s="258"/>
    </row>
    <row r="2066" spans="4:4" x14ac:dyDescent="0.2">
      <c r="D2066" s="258"/>
    </row>
    <row r="2067" spans="4:4" x14ac:dyDescent="0.2">
      <c r="D2067" s="258"/>
    </row>
    <row r="2068" spans="4:4" x14ac:dyDescent="0.2">
      <c r="D2068" s="258"/>
    </row>
    <row r="2069" spans="4:4" x14ac:dyDescent="0.2">
      <c r="D2069" s="258"/>
    </row>
    <row r="2070" spans="4:4" x14ac:dyDescent="0.2">
      <c r="D2070" s="258"/>
    </row>
    <row r="2071" spans="4:4" x14ac:dyDescent="0.2">
      <c r="D2071" s="258"/>
    </row>
    <row r="2072" spans="4:4" x14ac:dyDescent="0.2">
      <c r="D2072" s="258"/>
    </row>
    <row r="2073" spans="4:4" x14ac:dyDescent="0.2">
      <c r="D2073" s="258"/>
    </row>
    <row r="2074" spans="4:4" x14ac:dyDescent="0.2">
      <c r="D2074" s="258"/>
    </row>
    <row r="2075" spans="4:4" x14ac:dyDescent="0.2">
      <c r="D2075" s="258"/>
    </row>
    <row r="2076" spans="4:4" x14ac:dyDescent="0.2">
      <c r="D2076" s="258"/>
    </row>
    <row r="2077" spans="4:4" x14ac:dyDescent="0.2">
      <c r="D2077" s="258"/>
    </row>
    <row r="2078" spans="4:4" x14ac:dyDescent="0.2">
      <c r="D2078" s="258"/>
    </row>
    <row r="2079" spans="4:4" x14ac:dyDescent="0.2">
      <c r="D2079" s="258"/>
    </row>
    <row r="2080" spans="4:4" x14ac:dyDescent="0.2">
      <c r="D2080" s="258"/>
    </row>
    <row r="2081" spans="4:4" x14ac:dyDescent="0.2">
      <c r="D2081" s="258"/>
    </row>
    <row r="2082" spans="4:4" x14ac:dyDescent="0.2">
      <c r="D2082" s="258"/>
    </row>
    <row r="2083" spans="4:4" x14ac:dyDescent="0.2">
      <c r="D2083" s="258"/>
    </row>
    <row r="2084" spans="4:4" x14ac:dyDescent="0.2">
      <c r="D2084" s="258"/>
    </row>
    <row r="2085" spans="4:4" x14ac:dyDescent="0.2">
      <c r="D2085" s="258"/>
    </row>
    <row r="2086" spans="4:4" x14ac:dyDescent="0.2">
      <c r="D2086" s="258"/>
    </row>
    <row r="2087" spans="4:4" x14ac:dyDescent="0.2">
      <c r="D2087" s="258"/>
    </row>
    <row r="2088" spans="4:4" x14ac:dyDescent="0.2">
      <c r="D2088" s="258"/>
    </row>
    <row r="2089" spans="4:4" x14ac:dyDescent="0.2">
      <c r="D2089" s="258"/>
    </row>
    <row r="2090" spans="4:4" x14ac:dyDescent="0.2">
      <c r="D2090" s="258"/>
    </row>
    <row r="2091" spans="4:4" x14ac:dyDescent="0.2">
      <c r="D2091" s="258"/>
    </row>
    <row r="2092" spans="4:4" x14ac:dyDescent="0.2">
      <c r="D2092" s="258"/>
    </row>
    <row r="2093" spans="4:4" x14ac:dyDescent="0.2">
      <c r="D2093" s="258"/>
    </row>
    <row r="2094" spans="4:4" x14ac:dyDescent="0.2">
      <c r="D2094" s="258"/>
    </row>
    <row r="2095" spans="4:4" x14ac:dyDescent="0.2">
      <c r="D2095" s="258"/>
    </row>
    <row r="2096" spans="4:4" x14ac:dyDescent="0.2">
      <c r="D2096" s="258"/>
    </row>
    <row r="2097" spans="4:4" x14ac:dyDescent="0.2">
      <c r="D2097" s="258"/>
    </row>
    <row r="2098" spans="4:4" x14ac:dyDescent="0.2">
      <c r="D2098" s="258"/>
    </row>
    <row r="2099" spans="4:4" x14ac:dyDescent="0.2">
      <c r="D2099" s="258"/>
    </row>
    <row r="2100" spans="4:4" x14ac:dyDescent="0.2">
      <c r="D2100" s="258"/>
    </row>
    <row r="2101" spans="4:4" x14ac:dyDescent="0.2">
      <c r="D2101" s="258"/>
    </row>
    <row r="2102" spans="4:4" x14ac:dyDescent="0.2">
      <c r="D2102" s="258"/>
    </row>
    <row r="2103" spans="4:4" x14ac:dyDescent="0.2">
      <c r="D2103" s="258"/>
    </row>
    <row r="2104" spans="4:4" x14ac:dyDescent="0.2">
      <c r="D2104" s="258"/>
    </row>
    <row r="2105" spans="4:4" x14ac:dyDescent="0.2">
      <c r="D2105" s="258"/>
    </row>
    <row r="2106" spans="4:4" x14ac:dyDescent="0.2">
      <c r="D2106" s="258"/>
    </row>
    <row r="2107" spans="4:4" x14ac:dyDescent="0.2">
      <c r="D2107" s="258"/>
    </row>
    <row r="2108" spans="4:4" x14ac:dyDescent="0.2">
      <c r="D2108" s="258"/>
    </row>
    <row r="2109" spans="4:4" x14ac:dyDescent="0.2">
      <c r="D2109" s="258"/>
    </row>
    <row r="2110" spans="4:4" x14ac:dyDescent="0.2">
      <c r="D2110" s="258"/>
    </row>
    <row r="2111" spans="4:4" x14ac:dyDescent="0.2">
      <c r="D2111" s="258"/>
    </row>
    <row r="2112" spans="4:4" x14ac:dyDescent="0.2">
      <c r="D2112" s="258"/>
    </row>
    <row r="2113" spans="4:4" x14ac:dyDescent="0.2">
      <c r="D2113" s="258"/>
    </row>
    <row r="2114" spans="4:4" x14ac:dyDescent="0.2">
      <c r="D2114" s="258"/>
    </row>
    <row r="2115" spans="4:4" x14ac:dyDescent="0.2">
      <c r="D2115" s="258"/>
    </row>
    <row r="2116" spans="4:4" x14ac:dyDescent="0.2">
      <c r="D2116" s="258"/>
    </row>
    <row r="2117" spans="4:4" x14ac:dyDescent="0.2">
      <c r="D2117" s="258"/>
    </row>
    <row r="2118" spans="4:4" x14ac:dyDescent="0.2">
      <c r="D2118" s="258"/>
    </row>
    <row r="2119" spans="4:4" x14ac:dyDescent="0.2">
      <c r="D2119" s="258"/>
    </row>
    <row r="2120" spans="4:4" x14ac:dyDescent="0.2">
      <c r="D2120" s="258"/>
    </row>
    <row r="2121" spans="4:4" x14ac:dyDescent="0.2">
      <c r="D2121" s="258"/>
    </row>
    <row r="2122" spans="4:4" x14ac:dyDescent="0.2">
      <c r="D2122" s="258"/>
    </row>
    <row r="2123" spans="4:4" x14ac:dyDescent="0.2">
      <c r="D2123" s="258"/>
    </row>
    <row r="2124" spans="4:4" x14ac:dyDescent="0.2">
      <c r="D2124" s="258"/>
    </row>
    <row r="2125" spans="4:4" x14ac:dyDescent="0.2">
      <c r="D2125" s="258"/>
    </row>
    <row r="2126" spans="4:4" x14ac:dyDescent="0.2">
      <c r="D2126" s="258"/>
    </row>
    <row r="2127" spans="4:4" x14ac:dyDescent="0.2">
      <c r="D2127" s="258"/>
    </row>
    <row r="2128" spans="4:4" x14ac:dyDescent="0.2">
      <c r="D2128" s="258"/>
    </row>
    <row r="2129" spans="4:4" x14ac:dyDescent="0.2">
      <c r="D2129" s="258"/>
    </row>
    <row r="2130" spans="4:4" x14ac:dyDescent="0.2">
      <c r="D2130" s="258"/>
    </row>
    <row r="2131" spans="4:4" x14ac:dyDescent="0.2">
      <c r="D2131" s="258"/>
    </row>
    <row r="2132" spans="4:4" x14ac:dyDescent="0.2">
      <c r="D2132" s="258"/>
    </row>
    <row r="2133" spans="4:4" x14ac:dyDescent="0.2">
      <c r="D2133" s="258"/>
    </row>
    <row r="2134" spans="4:4" x14ac:dyDescent="0.2">
      <c r="D2134" s="258"/>
    </row>
    <row r="2135" spans="4:4" x14ac:dyDescent="0.2">
      <c r="D2135" s="258"/>
    </row>
    <row r="2136" spans="4:4" x14ac:dyDescent="0.2">
      <c r="D2136" s="258"/>
    </row>
    <row r="2137" spans="4:4" x14ac:dyDescent="0.2">
      <c r="D2137" s="258"/>
    </row>
    <row r="2138" spans="4:4" x14ac:dyDescent="0.2">
      <c r="D2138" s="258"/>
    </row>
    <row r="2139" spans="4:4" x14ac:dyDescent="0.2">
      <c r="D2139" s="258"/>
    </row>
    <row r="2140" spans="4:4" x14ac:dyDescent="0.2">
      <c r="D2140" s="258"/>
    </row>
    <row r="2141" spans="4:4" x14ac:dyDescent="0.2">
      <c r="D2141" s="258"/>
    </row>
    <row r="2142" spans="4:4" x14ac:dyDescent="0.2">
      <c r="D2142" s="258"/>
    </row>
    <row r="2143" spans="4:4" x14ac:dyDescent="0.2">
      <c r="D2143" s="258"/>
    </row>
    <row r="2144" spans="4:4" x14ac:dyDescent="0.2">
      <c r="D2144" s="258"/>
    </row>
    <row r="2145" spans="4:4" x14ac:dyDescent="0.2">
      <c r="D2145" s="258"/>
    </row>
    <row r="2146" spans="4:4" x14ac:dyDescent="0.2">
      <c r="D2146" s="258"/>
    </row>
    <row r="2147" spans="4:4" x14ac:dyDescent="0.2">
      <c r="D2147" s="258"/>
    </row>
    <row r="2148" spans="4:4" x14ac:dyDescent="0.2">
      <c r="D2148" s="258"/>
    </row>
    <row r="2149" spans="4:4" x14ac:dyDescent="0.2">
      <c r="D2149" s="258"/>
    </row>
    <row r="2150" spans="4:4" x14ac:dyDescent="0.2">
      <c r="D2150" s="258"/>
    </row>
    <row r="2151" spans="4:4" x14ac:dyDescent="0.2">
      <c r="D2151" s="258"/>
    </row>
    <row r="2152" spans="4:4" x14ac:dyDescent="0.2">
      <c r="D2152" s="258"/>
    </row>
    <row r="2153" spans="4:4" x14ac:dyDescent="0.2">
      <c r="D2153" s="258"/>
    </row>
    <row r="2154" spans="4:4" x14ac:dyDescent="0.2">
      <c r="D2154" s="258"/>
    </row>
    <row r="2155" spans="4:4" x14ac:dyDescent="0.2">
      <c r="D2155" s="258"/>
    </row>
    <row r="2156" spans="4:4" x14ac:dyDescent="0.2">
      <c r="D2156" s="258"/>
    </row>
    <row r="2157" spans="4:4" x14ac:dyDescent="0.2">
      <c r="D2157" s="258"/>
    </row>
    <row r="2158" spans="4:4" x14ac:dyDescent="0.2">
      <c r="D2158" s="258"/>
    </row>
    <row r="2159" spans="4:4" x14ac:dyDescent="0.2">
      <c r="D2159" s="258"/>
    </row>
    <row r="2160" spans="4:4" x14ac:dyDescent="0.2">
      <c r="D2160" s="258"/>
    </row>
    <row r="2161" spans="4:4" x14ac:dyDescent="0.2">
      <c r="D2161" s="258"/>
    </row>
    <row r="2162" spans="4:4" x14ac:dyDescent="0.2">
      <c r="D2162" s="258"/>
    </row>
    <row r="2163" spans="4:4" x14ac:dyDescent="0.2">
      <c r="D2163" s="258"/>
    </row>
    <row r="2164" spans="4:4" x14ac:dyDescent="0.2">
      <c r="D2164" s="258"/>
    </row>
    <row r="2165" spans="4:4" x14ac:dyDescent="0.2">
      <c r="D2165" s="258"/>
    </row>
    <row r="2166" spans="4:4" x14ac:dyDescent="0.2">
      <c r="D2166" s="258"/>
    </row>
    <row r="2167" spans="4:4" x14ac:dyDescent="0.2">
      <c r="D2167" s="258"/>
    </row>
    <row r="2168" spans="4:4" x14ac:dyDescent="0.2">
      <c r="D2168" s="258"/>
    </row>
    <row r="2169" spans="4:4" x14ac:dyDescent="0.2">
      <c r="D2169" s="258"/>
    </row>
    <row r="2170" spans="4:4" x14ac:dyDescent="0.2">
      <c r="D2170" s="258"/>
    </row>
    <row r="2171" spans="4:4" x14ac:dyDescent="0.2">
      <c r="D2171" s="258"/>
    </row>
    <row r="2172" spans="4:4" x14ac:dyDescent="0.2">
      <c r="D2172" s="258"/>
    </row>
    <row r="2173" spans="4:4" x14ac:dyDescent="0.2">
      <c r="D2173" s="258"/>
    </row>
    <row r="2174" spans="4:4" x14ac:dyDescent="0.2">
      <c r="D2174" s="258"/>
    </row>
    <row r="2175" spans="4:4" x14ac:dyDescent="0.2">
      <c r="D2175" s="258"/>
    </row>
    <row r="2176" spans="4:4" x14ac:dyDescent="0.2">
      <c r="D2176" s="258"/>
    </row>
    <row r="2177" spans="4:4" x14ac:dyDescent="0.2">
      <c r="D2177" s="258"/>
    </row>
    <row r="2178" spans="4:4" x14ac:dyDescent="0.2">
      <c r="D2178" s="258"/>
    </row>
    <row r="2179" spans="4:4" x14ac:dyDescent="0.2">
      <c r="D2179" s="258"/>
    </row>
    <row r="2180" spans="4:4" x14ac:dyDescent="0.2">
      <c r="D2180" s="258"/>
    </row>
    <row r="2181" spans="4:4" x14ac:dyDescent="0.2">
      <c r="D2181" s="258"/>
    </row>
    <row r="2182" spans="4:4" x14ac:dyDescent="0.2">
      <c r="D2182" s="258"/>
    </row>
    <row r="2183" spans="4:4" x14ac:dyDescent="0.2">
      <c r="D2183" s="258"/>
    </row>
    <row r="2184" spans="4:4" x14ac:dyDescent="0.2">
      <c r="D2184" s="258"/>
    </row>
    <row r="2185" spans="4:4" x14ac:dyDescent="0.2">
      <c r="D2185" s="258"/>
    </row>
    <row r="2186" spans="4:4" x14ac:dyDescent="0.2">
      <c r="D2186" s="258"/>
    </row>
    <row r="2187" spans="4:4" x14ac:dyDescent="0.2">
      <c r="D2187" s="258"/>
    </row>
    <row r="2188" spans="4:4" x14ac:dyDescent="0.2">
      <c r="D2188" s="258"/>
    </row>
    <row r="2189" spans="4:4" x14ac:dyDescent="0.2">
      <c r="D2189" s="258"/>
    </row>
    <row r="2190" spans="4:4" x14ac:dyDescent="0.2">
      <c r="D2190" s="258"/>
    </row>
    <row r="2191" spans="4:4" x14ac:dyDescent="0.2">
      <c r="D2191" s="258"/>
    </row>
    <row r="2192" spans="4:4" x14ac:dyDescent="0.2">
      <c r="D2192" s="258"/>
    </row>
    <row r="2193" spans="4:4" x14ac:dyDescent="0.2">
      <c r="D2193" s="258"/>
    </row>
    <row r="2194" spans="4:4" x14ac:dyDescent="0.2">
      <c r="D2194" s="258"/>
    </row>
    <row r="2195" spans="4:4" x14ac:dyDescent="0.2">
      <c r="D2195" s="258"/>
    </row>
    <row r="2196" spans="4:4" x14ac:dyDescent="0.2">
      <c r="D2196" s="258"/>
    </row>
    <row r="2197" spans="4:4" x14ac:dyDescent="0.2">
      <c r="D2197" s="258"/>
    </row>
    <row r="2198" spans="4:4" x14ac:dyDescent="0.2">
      <c r="D2198" s="258"/>
    </row>
    <row r="2199" spans="4:4" x14ac:dyDescent="0.2">
      <c r="D2199" s="258"/>
    </row>
    <row r="2200" spans="4:4" x14ac:dyDescent="0.2">
      <c r="D2200" s="258"/>
    </row>
    <row r="2201" spans="4:4" x14ac:dyDescent="0.2">
      <c r="D2201" s="258"/>
    </row>
    <row r="2202" spans="4:4" x14ac:dyDescent="0.2">
      <c r="D2202" s="258"/>
    </row>
    <row r="2203" spans="4:4" x14ac:dyDescent="0.2">
      <c r="D2203" s="258"/>
    </row>
    <row r="2204" spans="4:4" x14ac:dyDescent="0.2">
      <c r="D2204" s="258"/>
    </row>
    <row r="2205" spans="4:4" x14ac:dyDescent="0.2">
      <c r="D2205" s="258"/>
    </row>
    <row r="2206" spans="4:4" x14ac:dyDescent="0.2">
      <c r="D2206" s="258"/>
    </row>
    <row r="2207" spans="4:4" x14ac:dyDescent="0.2">
      <c r="D2207" s="258"/>
    </row>
    <row r="2208" spans="4:4" x14ac:dyDescent="0.2">
      <c r="D2208" s="258"/>
    </row>
    <row r="2209" spans="4:4" x14ac:dyDescent="0.2">
      <c r="D2209" s="258"/>
    </row>
    <row r="2210" spans="4:4" x14ac:dyDescent="0.2">
      <c r="D2210" s="258"/>
    </row>
    <row r="2211" spans="4:4" x14ac:dyDescent="0.2">
      <c r="D2211" s="258"/>
    </row>
    <row r="2212" spans="4:4" x14ac:dyDescent="0.2">
      <c r="D2212" s="258"/>
    </row>
    <row r="2213" spans="4:4" x14ac:dyDescent="0.2">
      <c r="D2213" s="258"/>
    </row>
    <row r="2214" spans="4:4" x14ac:dyDescent="0.2">
      <c r="D2214" s="258"/>
    </row>
    <row r="2215" spans="4:4" x14ac:dyDescent="0.2">
      <c r="D2215" s="258"/>
    </row>
    <row r="2216" spans="4:4" x14ac:dyDescent="0.2">
      <c r="D2216" s="258"/>
    </row>
    <row r="2217" spans="4:4" x14ac:dyDescent="0.2">
      <c r="D2217" s="258"/>
    </row>
    <row r="2218" spans="4:4" x14ac:dyDescent="0.2">
      <c r="D2218" s="258"/>
    </row>
    <row r="2219" spans="4:4" x14ac:dyDescent="0.2">
      <c r="D2219" s="258"/>
    </row>
    <row r="2220" spans="4:4" x14ac:dyDescent="0.2">
      <c r="D2220" s="258"/>
    </row>
    <row r="2221" spans="4:4" x14ac:dyDescent="0.2">
      <c r="D2221" s="258"/>
    </row>
    <row r="2222" spans="4:4" x14ac:dyDescent="0.2">
      <c r="D2222" s="258"/>
    </row>
    <row r="2223" spans="4:4" x14ac:dyDescent="0.2">
      <c r="D2223" s="258"/>
    </row>
    <row r="2224" spans="4:4" x14ac:dyDescent="0.2">
      <c r="D2224" s="258"/>
    </row>
    <row r="2225" spans="4:4" x14ac:dyDescent="0.2">
      <c r="D2225" s="258"/>
    </row>
    <row r="2226" spans="4:4" x14ac:dyDescent="0.2">
      <c r="D2226" s="258"/>
    </row>
    <row r="2227" spans="4:4" x14ac:dyDescent="0.2">
      <c r="D2227" s="258"/>
    </row>
    <row r="2228" spans="4:4" x14ac:dyDescent="0.2">
      <c r="D2228" s="258"/>
    </row>
    <row r="2229" spans="4:4" x14ac:dyDescent="0.2">
      <c r="D2229" s="258"/>
    </row>
    <row r="2230" spans="4:4" x14ac:dyDescent="0.2">
      <c r="D2230" s="258"/>
    </row>
    <row r="2231" spans="4:4" x14ac:dyDescent="0.2">
      <c r="D2231" s="258"/>
    </row>
    <row r="2232" spans="4:4" x14ac:dyDescent="0.2">
      <c r="D2232" s="258"/>
    </row>
    <row r="2233" spans="4:4" x14ac:dyDescent="0.2">
      <c r="D2233" s="258"/>
    </row>
    <row r="2234" spans="4:4" x14ac:dyDescent="0.2">
      <c r="D2234" s="258"/>
    </row>
    <row r="2235" spans="4:4" x14ac:dyDescent="0.2">
      <c r="D2235" s="258"/>
    </row>
    <row r="2236" spans="4:4" x14ac:dyDescent="0.2">
      <c r="D2236" s="258"/>
    </row>
    <row r="2237" spans="4:4" x14ac:dyDescent="0.2">
      <c r="D2237" s="258"/>
    </row>
    <row r="2238" spans="4:4" x14ac:dyDescent="0.2">
      <c r="D2238" s="258"/>
    </row>
    <row r="2239" spans="4:4" x14ac:dyDescent="0.2">
      <c r="D2239" s="258"/>
    </row>
    <row r="2240" spans="4:4" x14ac:dyDescent="0.2">
      <c r="D2240" s="258"/>
    </row>
    <row r="2241" spans="4:4" x14ac:dyDescent="0.2">
      <c r="D2241" s="258"/>
    </row>
    <row r="2242" spans="4:4" x14ac:dyDescent="0.2">
      <c r="D2242" s="258"/>
    </row>
    <row r="2243" spans="4:4" x14ac:dyDescent="0.2">
      <c r="D2243" s="258"/>
    </row>
    <row r="2244" spans="4:4" x14ac:dyDescent="0.2">
      <c r="D2244" s="258"/>
    </row>
    <row r="2245" spans="4:4" x14ac:dyDescent="0.2">
      <c r="D2245" s="258"/>
    </row>
    <row r="2246" spans="4:4" x14ac:dyDescent="0.2">
      <c r="D2246" s="258"/>
    </row>
    <row r="2247" spans="4:4" x14ac:dyDescent="0.2">
      <c r="D2247" s="258"/>
    </row>
    <row r="2248" spans="4:4" x14ac:dyDescent="0.2">
      <c r="D2248" s="258"/>
    </row>
    <row r="2249" spans="4:4" x14ac:dyDescent="0.2">
      <c r="D2249" s="258"/>
    </row>
    <row r="2250" spans="4:4" x14ac:dyDescent="0.2">
      <c r="D2250" s="258"/>
    </row>
    <row r="2251" spans="4:4" x14ac:dyDescent="0.2">
      <c r="D2251" s="258"/>
    </row>
    <row r="2252" spans="4:4" x14ac:dyDescent="0.2">
      <c r="D2252" s="258"/>
    </row>
    <row r="2253" spans="4:4" x14ac:dyDescent="0.2">
      <c r="D2253" s="258"/>
    </row>
    <row r="2254" spans="4:4" x14ac:dyDescent="0.2">
      <c r="D2254" s="258"/>
    </row>
    <row r="2255" spans="4:4" x14ac:dyDescent="0.2">
      <c r="D2255" s="258"/>
    </row>
    <row r="2256" spans="4:4" x14ac:dyDescent="0.2">
      <c r="D2256" s="258"/>
    </row>
    <row r="2257" spans="4:4" x14ac:dyDescent="0.2">
      <c r="D2257" s="258"/>
    </row>
    <row r="2258" spans="4:4" x14ac:dyDescent="0.2">
      <c r="D2258" s="258"/>
    </row>
    <row r="2259" spans="4:4" x14ac:dyDescent="0.2">
      <c r="D2259" s="258"/>
    </row>
    <row r="2260" spans="4:4" x14ac:dyDescent="0.2">
      <c r="D2260" s="258"/>
    </row>
    <row r="2261" spans="4:4" x14ac:dyDescent="0.2">
      <c r="D2261" s="258"/>
    </row>
    <row r="2262" spans="4:4" x14ac:dyDescent="0.2">
      <c r="D2262" s="258"/>
    </row>
    <row r="2263" spans="4:4" x14ac:dyDescent="0.2">
      <c r="D2263" s="258"/>
    </row>
    <row r="2264" spans="4:4" x14ac:dyDescent="0.2">
      <c r="D2264" s="258"/>
    </row>
    <row r="2265" spans="4:4" x14ac:dyDescent="0.2">
      <c r="D2265" s="258"/>
    </row>
    <row r="2266" spans="4:4" x14ac:dyDescent="0.2">
      <c r="D2266" s="258"/>
    </row>
    <row r="2267" spans="4:4" x14ac:dyDescent="0.2">
      <c r="D2267" s="258"/>
    </row>
    <row r="2268" spans="4:4" x14ac:dyDescent="0.2">
      <c r="D2268" s="258"/>
    </row>
    <row r="2269" spans="4:4" x14ac:dyDescent="0.2">
      <c r="D2269" s="258"/>
    </row>
    <row r="2270" spans="4:4" x14ac:dyDescent="0.2">
      <c r="D2270" s="258"/>
    </row>
    <row r="2271" spans="4:4" x14ac:dyDescent="0.2">
      <c r="D2271" s="258"/>
    </row>
    <row r="2272" spans="4:4" x14ac:dyDescent="0.2">
      <c r="D2272" s="258"/>
    </row>
    <row r="2273" spans="4:4" x14ac:dyDescent="0.2">
      <c r="D2273" s="258"/>
    </row>
    <row r="2274" spans="4:4" x14ac:dyDescent="0.2">
      <c r="D2274" s="258"/>
    </row>
    <row r="2275" spans="4:4" x14ac:dyDescent="0.2">
      <c r="D2275" s="258"/>
    </row>
    <row r="2276" spans="4:4" x14ac:dyDescent="0.2">
      <c r="D2276" s="258"/>
    </row>
    <row r="2277" spans="4:4" x14ac:dyDescent="0.2">
      <c r="D2277" s="258"/>
    </row>
    <row r="2278" spans="4:4" x14ac:dyDescent="0.2">
      <c r="D2278" s="258"/>
    </row>
    <row r="2279" spans="4:4" x14ac:dyDescent="0.2">
      <c r="D2279" s="258"/>
    </row>
    <row r="2280" spans="4:4" x14ac:dyDescent="0.2">
      <c r="D2280" s="258"/>
    </row>
    <row r="2281" spans="4:4" x14ac:dyDescent="0.2">
      <c r="D2281" s="258"/>
    </row>
    <row r="2282" spans="4:4" x14ac:dyDescent="0.2">
      <c r="D2282" s="258"/>
    </row>
    <row r="2283" spans="4:4" x14ac:dyDescent="0.2">
      <c r="D2283" s="258"/>
    </row>
    <row r="2284" spans="4:4" x14ac:dyDescent="0.2">
      <c r="D2284" s="258"/>
    </row>
    <row r="2285" spans="4:4" x14ac:dyDescent="0.2">
      <c r="D2285" s="258"/>
    </row>
    <row r="2286" spans="4:4" x14ac:dyDescent="0.2">
      <c r="D2286" s="258"/>
    </row>
    <row r="2287" spans="4:4" x14ac:dyDescent="0.2">
      <c r="D2287" s="258"/>
    </row>
    <row r="2288" spans="4:4" x14ac:dyDescent="0.2">
      <c r="D2288" s="258"/>
    </row>
    <row r="2289" spans="4:4" x14ac:dyDescent="0.2">
      <c r="D2289" s="258"/>
    </row>
    <row r="2290" spans="4:4" x14ac:dyDescent="0.2">
      <c r="D2290" s="258"/>
    </row>
    <row r="2291" spans="4:4" x14ac:dyDescent="0.2">
      <c r="D2291" s="258"/>
    </row>
    <row r="2292" spans="4:4" x14ac:dyDescent="0.2">
      <c r="D2292" s="258"/>
    </row>
    <row r="2293" spans="4:4" x14ac:dyDescent="0.2">
      <c r="D2293" s="258"/>
    </row>
    <row r="2294" spans="4:4" x14ac:dyDescent="0.2">
      <c r="D2294" s="258"/>
    </row>
    <row r="2295" spans="4:4" x14ac:dyDescent="0.2">
      <c r="D2295" s="258"/>
    </row>
    <row r="2296" spans="4:4" x14ac:dyDescent="0.2">
      <c r="D2296" s="258"/>
    </row>
    <row r="2297" spans="4:4" x14ac:dyDescent="0.2">
      <c r="D2297" s="258"/>
    </row>
    <row r="2298" spans="4:4" x14ac:dyDescent="0.2">
      <c r="D2298" s="258"/>
    </row>
    <row r="2299" spans="4:4" x14ac:dyDescent="0.2">
      <c r="D2299" s="258"/>
    </row>
    <row r="2300" spans="4:4" x14ac:dyDescent="0.2">
      <c r="D2300" s="258"/>
    </row>
    <row r="2301" spans="4:4" x14ac:dyDescent="0.2">
      <c r="D2301" s="258"/>
    </row>
    <row r="2302" spans="4:4" x14ac:dyDescent="0.2">
      <c r="D2302" s="258"/>
    </row>
    <row r="2303" spans="4:4" x14ac:dyDescent="0.2">
      <c r="D2303" s="258"/>
    </row>
    <row r="2304" spans="4:4" x14ac:dyDescent="0.2">
      <c r="D2304" s="258"/>
    </row>
    <row r="2305" spans="4:4" x14ac:dyDescent="0.2">
      <c r="D2305" s="258"/>
    </row>
    <row r="2306" spans="4:4" x14ac:dyDescent="0.2">
      <c r="D2306" s="258"/>
    </row>
    <row r="2307" spans="4:4" x14ac:dyDescent="0.2">
      <c r="D2307" s="258"/>
    </row>
    <row r="2308" spans="4:4" x14ac:dyDescent="0.2">
      <c r="D2308" s="258"/>
    </row>
    <row r="2309" spans="4:4" x14ac:dyDescent="0.2">
      <c r="D2309" s="258"/>
    </row>
    <row r="2310" spans="4:4" x14ac:dyDescent="0.2">
      <c r="D2310" s="258"/>
    </row>
    <row r="2311" spans="4:4" x14ac:dyDescent="0.2">
      <c r="D2311" s="258"/>
    </row>
    <row r="2312" spans="4:4" x14ac:dyDescent="0.2">
      <c r="D2312" s="258"/>
    </row>
    <row r="2313" spans="4:4" x14ac:dyDescent="0.2">
      <c r="D2313" s="258"/>
    </row>
    <row r="2314" spans="4:4" x14ac:dyDescent="0.2">
      <c r="D2314" s="258"/>
    </row>
    <row r="2315" spans="4:4" x14ac:dyDescent="0.2">
      <c r="D2315" s="258"/>
    </row>
    <row r="2316" spans="4:4" x14ac:dyDescent="0.2">
      <c r="D2316" s="258"/>
    </row>
    <row r="2317" spans="4:4" x14ac:dyDescent="0.2">
      <c r="D2317" s="258"/>
    </row>
    <row r="2318" spans="4:4" x14ac:dyDescent="0.2">
      <c r="D2318" s="258"/>
    </row>
    <row r="2319" spans="4:4" x14ac:dyDescent="0.2">
      <c r="D2319" s="258"/>
    </row>
    <row r="2320" spans="4:4" x14ac:dyDescent="0.2">
      <c r="D2320" s="258"/>
    </row>
    <row r="2321" spans="4:4" x14ac:dyDescent="0.2">
      <c r="D2321" s="258"/>
    </row>
    <row r="2322" spans="4:4" x14ac:dyDescent="0.2">
      <c r="D2322" s="258"/>
    </row>
    <row r="2323" spans="4:4" x14ac:dyDescent="0.2">
      <c r="D2323" s="258"/>
    </row>
    <row r="2324" spans="4:4" x14ac:dyDescent="0.2">
      <c r="D2324" s="258"/>
    </row>
    <row r="2325" spans="4:4" x14ac:dyDescent="0.2">
      <c r="D2325" s="258"/>
    </row>
    <row r="2326" spans="4:4" x14ac:dyDescent="0.2">
      <c r="D2326" s="258"/>
    </row>
    <row r="2327" spans="4:4" x14ac:dyDescent="0.2">
      <c r="D2327" s="258"/>
    </row>
    <row r="2328" spans="4:4" x14ac:dyDescent="0.2">
      <c r="D2328" s="258"/>
    </row>
    <row r="2329" spans="4:4" x14ac:dyDescent="0.2">
      <c r="D2329" s="258"/>
    </row>
    <row r="2330" spans="4:4" x14ac:dyDescent="0.2">
      <c r="D2330" s="258"/>
    </row>
    <row r="2331" spans="4:4" x14ac:dyDescent="0.2">
      <c r="D2331" s="258"/>
    </row>
    <row r="2332" spans="4:4" x14ac:dyDescent="0.2">
      <c r="D2332" s="258"/>
    </row>
    <row r="2333" spans="4:4" x14ac:dyDescent="0.2">
      <c r="D2333" s="258"/>
    </row>
    <row r="2334" spans="4:4" x14ac:dyDescent="0.2">
      <c r="D2334" s="258"/>
    </row>
    <row r="2335" spans="4:4" x14ac:dyDescent="0.2">
      <c r="D2335" s="258"/>
    </row>
    <row r="2336" spans="4:4" x14ac:dyDescent="0.2">
      <c r="D2336" s="258"/>
    </row>
    <row r="2337" spans="4:4" x14ac:dyDescent="0.2">
      <c r="D2337" s="258"/>
    </row>
    <row r="2338" spans="4:4" x14ac:dyDescent="0.2">
      <c r="D2338" s="258"/>
    </row>
    <row r="2339" spans="4:4" x14ac:dyDescent="0.2">
      <c r="D2339" s="258"/>
    </row>
    <row r="2340" spans="4:4" x14ac:dyDescent="0.2">
      <c r="D2340" s="258"/>
    </row>
    <row r="2341" spans="4:4" x14ac:dyDescent="0.2">
      <c r="D2341" s="258"/>
    </row>
    <row r="2342" spans="4:4" x14ac:dyDescent="0.2">
      <c r="D2342" s="258"/>
    </row>
    <row r="2343" spans="4:4" x14ac:dyDescent="0.2">
      <c r="D2343" s="258"/>
    </row>
    <row r="2344" spans="4:4" x14ac:dyDescent="0.2">
      <c r="D2344" s="258"/>
    </row>
    <row r="2345" spans="4:4" x14ac:dyDescent="0.2">
      <c r="D2345" s="258"/>
    </row>
    <row r="2346" spans="4:4" x14ac:dyDescent="0.2">
      <c r="D2346" s="258"/>
    </row>
    <row r="2347" spans="4:4" x14ac:dyDescent="0.2">
      <c r="D2347" s="258"/>
    </row>
    <row r="2348" spans="4:4" x14ac:dyDescent="0.2">
      <c r="D2348" s="258"/>
    </row>
    <row r="2349" spans="4:4" x14ac:dyDescent="0.2">
      <c r="D2349" s="258"/>
    </row>
    <row r="2350" spans="4:4" x14ac:dyDescent="0.2">
      <c r="D2350" s="258"/>
    </row>
    <row r="2351" spans="4:4" x14ac:dyDescent="0.2">
      <c r="D2351" s="258"/>
    </row>
    <row r="2352" spans="4:4" x14ac:dyDescent="0.2">
      <c r="D2352" s="258"/>
    </row>
    <row r="2353" spans="4:4" x14ac:dyDescent="0.2">
      <c r="D2353" s="258"/>
    </row>
    <row r="2354" spans="4:4" x14ac:dyDescent="0.2">
      <c r="D2354" s="258"/>
    </row>
    <row r="2355" spans="4:4" x14ac:dyDescent="0.2">
      <c r="D2355" s="258"/>
    </row>
    <row r="2356" spans="4:4" x14ac:dyDescent="0.2">
      <c r="D2356" s="258"/>
    </row>
    <row r="2357" spans="4:4" x14ac:dyDescent="0.2">
      <c r="D2357" s="258"/>
    </row>
    <row r="2358" spans="4:4" x14ac:dyDescent="0.2">
      <c r="D2358" s="258"/>
    </row>
    <row r="2359" spans="4:4" x14ac:dyDescent="0.2">
      <c r="D2359" s="258"/>
    </row>
    <row r="2360" spans="4:4" x14ac:dyDescent="0.2">
      <c r="D2360" s="258"/>
    </row>
    <row r="2361" spans="4:4" x14ac:dyDescent="0.2">
      <c r="D2361" s="258"/>
    </row>
    <row r="2362" spans="4:4" x14ac:dyDescent="0.2">
      <c r="D2362" s="258"/>
    </row>
    <row r="2363" spans="4:4" x14ac:dyDescent="0.2">
      <c r="D2363" s="258"/>
    </row>
    <row r="2364" spans="4:4" x14ac:dyDescent="0.2">
      <c r="D2364" s="258"/>
    </row>
    <row r="2365" spans="4:4" x14ac:dyDescent="0.2">
      <c r="D2365" s="258"/>
    </row>
    <row r="2366" spans="4:4" x14ac:dyDescent="0.2">
      <c r="D2366" s="258"/>
    </row>
    <row r="2367" spans="4:4" x14ac:dyDescent="0.2">
      <c r="D2367" s="258"/>
    </row>
    <row r="2368" spans="4:4" x14ac:dyDescent="0.2">
      <c r="D2368" s="258"/>
    </row>
    <row r="2369" spans="4:4" x14ac:dyDescent="0.2">
      <c r="D2369" s="258"/>
    </row>
    <row r="2370" spans="4:4" x14ac:dyDescent="0.2">
      <c r="D2370" s="258"/>
    </row>
    <row r="2371" spans="4:4" x14ac:dyDescent="0.2">
      <c r="D2371" s="258"/>
    </row>
    <row r="2372" spans="4:4" x14ac:dyDescent="0.2">
      <c r="D2372" s="258"/>
    </row>
    <row r="2373" spans="4:4" x14ac:dyDescent="0.2">
      <c r="D2373" s="258"/>
    </row>
    <row r="2374" spans="4:4" x14ac:dyDescent="0.2">
      <c r="D2374" s="258"/>
    </row>
    <row r="2375" spans="4:4" x14ac:dyDescent="0.2">
      <c r="D2375" s="258"/>
    </row>
    <row r="2376" spans="4:4" x14ac:dyDescent="0.2">
      <c r="D2376" s="258"/>
    </row>
    <row r="2377" spans="4:4" x14ac:dyDescent="0.2">
      <c r="D2377" s="258"/>
    </row>
    <row r="2378" spans="4:4" x14ac:dyDescent="0.2">
      <c r="D2378" s="258"/>
    </row>
    <row r="2379" spans="4:4" x14ac:dyDescent="0.2">
      <c r="D2379" s="258"/>
    </row>
    <row r="2380" spans="4:4" x14ac:dyDescent="0.2">
      <c r="D2380" s="258"/>
    </row>
    <row r="2381" spans="4:4" x14ac:dyDescent="0.2">
      <c r="D2381" s="258"/>
    </row>
    <row r="2382" spans="4:4" x14ac:dyDescent="0.2">
      <c r="D2382" s="258"/>
    </row>
    <row r="2383" spans="4:4" x14ac:dyDescent="0.2">
      <c r="D2383" s="258"/>
    </row>
    <row r="2384" spans="4:4" x14ac:dyDescent="0.2">
      <c r="D2384" s="258"/>
    </row>
    <row r="2385" spans="4:4" x14ac:dyDescent="0.2">
      <c r="D2385" s="258"/>
    </row>
    <row r="2386" spans="4:4" x14ac:dyDescent="0.2">
      <c r="D2386" s="258"/>
    </row>
    <row r="2387" spans="4:4" x14ac:dyDescent="0.2">
      <c r="D2387" s="258"/>
    </row>
    <row r="2388" spans="4:4" x14ac:dyDescent="0.2">
      <c r="D2388" s="258"/>
    </row>
    <row r="2389" spans="4:4" x14ac:dyDescent="0.2">
      <c r="D2389" s="258"/>
    </row>
    <row r="2390" spans="4:4" x14ac:dyDescent="0.2">
      <c r="D2390" s="258"/>
    </row>
    <row r="2391" spans="4:4" x14ac:dyDescent="0.2">
      <c r="D2391" s="258"/>
    </row>
    <row r="2392" spans="4:4" x14ac:dyDescent="0.2">
      <c r="D2392" s="258"/>
    </row>
    <row r="2393" spans="4:4" x14ac:dyDescent="0.2">
      <c r="D2393" s="258"/>
    </row>
    <row r="2394" spans="4:4" x14ac:dyDescent="0.2">
      <c r="D2394" s="258"/>
    </row>
    <row r="2395" spans="4:4" x14ac:dyDescent="0.2">
      <c r="D2395" s="258"/>
    </row>
    <row r="2396" spans="4:4" x14ac:dyDescent="0.2">
      <c r="D2396" s="258"/>
    </row>
    <row r="2397" spans="4:4" x14ac:dyDescent="0.2">
      <c r="D2397" s="258"/>
    </row>
    <row r="2398" spans="4:4" x14ac:dyDescent="0.2">
      <c r="D2398" s="258"/>
    </row>
    <row r="2399" spans="4:4" x14ac:dyDescent="0.2">
      <c r="D2399" s="258"/>
    </row>
    <row r="2400" spans="4:4" x14ac:dyDescent="0.2">
      <c r="D2400" s="258"/>
    </row>
    <row r="2401" spans="4:4" x14ac:dyDescent="0.2">
      <c r="D2401" s="258"/>
    </row>
    <row r="2402" spans="4:4" x14ac:dyDescent="0.2">
      <c r="D2402" s="258"/>
    </row>
    <row r="2403" spans="4:4" x14ac:dyDescent="0.2">
      <c r="D2403" s="258"/>
    </row>
    <row r="2404" spans="4:4" x14ac:dyDescent="0.2">
      <c r="D2404" s="258"/>
    </row>
    <row r="2405" spans="4:4" x14ac:dyDescent="0.2">
      <c r="D2405" s="258"/>
    </row>
    <row r="2406" spans="4:4" x14ac:dyDescent="0.2">
      <c r="D2406" s="258"/>
    </row>
    <row r="2407" spans="4:4" x14ac:dyDescent="0.2">
      <c r="D2407" s="258"/>
    </row>
    <row r="2408" spans="4:4" x14ac:dyDescent="0.2">
      <c r="D2408" s="258"/>
    </row>
    <row r="2409" spans="4:4" x14ac:dyDescent="0.2">
      <c r="D2409" s="258"/>
    </row>
    <row r="2410" spans="4:4" x14ac:dyDescent="0.2">
      <c r="D2410" s="258"/>
    </row>
    <row r="2411" spans="4:4" x14ac:dyDescent="0.2">
      <c r="D2411" s="258"/>
    </row>
    <row r="2412" spans="4:4" x14ac:dyDescent="0.2">
      <c r="D2412" s="258"/>
    </row>
    <row r="2413" spans="4:4" x14ac:dyDescent="0.2">
      <c r="D2413" s="258"/>
    </row>
    <row r="2414" spans="4:4" x14ac:dyDescent="0.2">
      <c r="D2414" s="258"/>
    </row>
    <row r="2415" spans="4:4" x14ac:dyDescent="0.2">
      <c r="D2415" s="258"/>
    </row>
    <row r="2416" spans="4:4" x14ac:dyDescent="0.2">
      <c r="D2416" s="258"/>
    </row>
    <row r="2417" spans="4:4" x14ac:dyDescent="0.2">
      <c r="D2417" s="258"/>
    </row>
    <row r="2418" spans="4:4" x14ac:dyDescent="0.2">
      <c r="D2418" s="258"/>
    </row>
    <row r="2419" spans="4:4" x14ac:dyDescent="0.2">
      <c r="D2419" s="258"/>
    </row>
    <row r="2420" spans="4:4" x14ac:dyDescent="0.2">
      <c r="D2420" s="258"/>
    </row>
    <row r="2421" spans="4:4" x14ac:dyDescent="0.2">
      <c r="D2421" s="258"/>
    </row>
    <row r="2422" spans="4:4" x14ac:dyDescent="0.2">
      <c r="D2422" s="258"/>
    </row>
    <row r="2423" spans="4:4" x14ac:dyDescent="0.2">
      <c r="D2423" s="258"/>
    </row>
    <row r="2424" spans="4:4" x14ac:dyDescent="0.2">
      <c r="D2424" s="258"/>
    </row>
    <row r="2425" spans="4:4" x14ac:dyDescent="0.2">
      <c r="D2425" s="258"/>
    </row>
    <row r="2426" spans="4:4" x14ac:dyDescent="0.2">
      <c r="D2426" s="258"/>
    </row>
    <row r="2427" spans="4:4" x14ac:dyDescent="0.2">
      <c r="D2427" s="258"/>
    </row>
    <row r="2428" spans="4:4" x14ac:dyDescent="0.2">
      <c r="D2428" s="258"/>
    </row>
    <row r="2429" spans="4:4" x14ac:dyDescent="0.2">
      <c r="D2429" s="258"/>
    </row>
    <row r="2430" spans="4:4" x14ac:dyDescent="0.2">
      <c r="D2430" s="258"/>
    </row>
    <row r="2431" spans="4:4" x14ac:dyDescent="0.2">
      <c r="D2431" s="258"/>
    </row>
    <row r="2432" spans="4:4" x14ac:dyDescent="0.2">
      <c r="D2432" s="258"/>
    </row>
    <row r="2433" spans="4:4" x14ac:dyDescent="0.2">
      <c r="D2433" s="258"/>
    </row>
    <row r="2434" spans="4:4" x14ac:dyDescent="0.2">
      <c r="D2434" s="258"/>
    </row>
    <row r="2435" spans="4:4" x14ac:dyDescent="0.2">
      <c r="D2435" s="258"/>
    </row>
    <row r="2436" spans="4:4" x14ac:dyDescent="0.2">
      <c r="D2436" s="258"/>
    </row>
    <row r="2437" spans="4:4" x14ac:dyDescent="0.2">
      <c r="D2437" s="258"/>
    </row>
    <row r="2438" spans="4:4" x14ac:dyDescent="0.2">
      <c r="D2438" s="258"/>
    </row>
    <row r="2439" spans="4:4" x14ac:dyDescent="0.2">
      <c r="D2439" s="258"/>
    </row>
    <row r="2440" spans="4:4" x14ac:dyDescent="0.2">
      <c r="D2440" s="258"/>
    </row>
    <row r="2441" spans="4:4" x14ac:dyDescent="0.2">
      <c r="D2441" s="258"/>
    </row>
    <row r="2442" spans="4:4" x14ac:dyDescent="0.2">
      <c r="D2442" s="258"/>
    </row>
    <row r="2443" spans="4:4" x14ac:dyDescent="0.2">
      <c r="D2443" s="258"/>
    </row>
    <row r="2444" spans="4:4" x14ac:dyDescent="0.2">
      <c r="D2444" s="258"/>
    </row>
    <row r="2445" spans="4:4" x14ac:dyDescent="0.2">
      <c r="D2445" s="258"/>
    </row>
    <row r="2446" spans="4:4" x14ac:dyDescent="0.2">
      <c r="D2446" s="258"/>
    </row>
    <row r="2447" spans="4:4" x14ac:dyDescent="0.2">
      <c r="D2447" s="258"/>
    </row>
    <row r="2448" spans="4:4" x14ac:dyDescent="0.2">
      <c r="D2448" s="258"/>
    </row>
    <row r="2449" spans="4:4" x14ac:dyDescent="0.2">
      <c r="D2449" s="258"/>
    </row>
    <row r="2450" spans="4:4" x14ac:dyDescent="0.2">
      <c r="D2450" s="258"/>
    </row>
    <row r="2451" spans="4:4" x14ac:dyDescent="0.2">
      <c r="D2451" s="258"/>
    </row>
    <row r="2452" spans="4:4" x14ac:dyDescent="0.2">
      <c r="D2452" s="258"/>
    </row>
    <row r="2453" spans="4:4" x14ac:dyDescent="0.2">
      <c r="D2453" s="258"/>
    </row>
    <row r="2454" spans="4:4" x14ac:dyDescent="0.2">
      <c r="D2454" s="258"/>
    </row>
    <row r="2455" spans="4:4" x14ac:dyDescent="0.2">
      <c r="D2455" s="258"/>
    </row>
    <row r="2456" spans="4:4" x14ac:dyDescent="0.2">
      <c r="D2456" s="258"/>
    </row>
    <row r="2457" spans="4:4" x14ac:dyDescent="0.2">
      <c r="D2457" s="258"/>
    </row>
    <row r="2458" spans="4:4" x14ac:dyDescent="0.2">
      <c r="D2458" s="258"/>
    </row>
    <row r="2459" spans="4:4" x14ac:dyDescent="0.2">
      <c r="D2459" s="258"/>
    </row>
    <row r="2460" spans="4:4" x14ac:dyDescent="0.2">
      <c r="D2460" s="258"/>
    </row>
    <row r="2461" spans="4:4" x14ac:dyDescent="0.2">
      <c r="D2461" s="258"/>
    </row>
    <row r="2462" spans="4:4" x14ac:dyDescent="0.2">
      <c r="D2462" s="258"/>
    </row>
    <row r="2463" spans="4:4" x14ac:dyDescent="0.2">
      <c r="D2463" s="258"/>
    </row>
    <row r="2464" spans="4:4" x14ac:dyDescent="0.2">
      <c r="D2464" s="258"/>
    </row>
    <row r="2465" spans="4:4" x14ac:dyDescent="0.2">
      <c r="D2465" s="258"/>
    </row>
    <row r="2466" spans="4:4" x14ac:dyDescent="0.2">
      <c r="D2466" s="258"/>
    </row>
    <row r="2467" spans="4:4" x14ac:dyDescent="0.2">
      <c r="D2467" s="258"/>
    </row>
    <row r="2468" spans="4:4" x14ac:dyDescent="0.2">
      <c r="D2468" s="258"/>
    </row>
    <row r="2469" spans="4:4" x14ac:dyDescent="0.2">
      <c r="D2469" s="258"/>
    </row>
    <row r="2470" spans="4:4" x14ac:dyDescent="0.2">
      <c r="D2470" s="258"/>
    </row>
    <row r="2471" spans="4:4" x14ac:dyDescent="0.2">
      <c r="D2471" s="258"/>
    </row>
    <row r="2472" spans="4:4" x14ac:dyDescent="0.2">
      <c r="D2472" s="258"/>
    </row>
    <row r="2473" spans="4:4" x14ac:dyDescent="0.2">
      <c r="D2473" s="258"/>
    </row>
    <row r="2474" spans="4:4" x14ac:dyDescent="0.2">
      <c r="D2474" s="258"/>
    </row>
    <row r="2475" spans="4:4" x14ac:dyDescent="0.2">
      <c r="D2475" s="258"/>
    </row>
    <row r="2476" spans="4:4" x14ac:dyDescent="0.2">
      <c r="D2476" s="258"/>
    </row>
    <row r="2477" spans="4:4" x14ac:dyDescent="0.2">
      <c r="D2477" s="258"/>
    </row>
    <row r="2478" spans="4:4" x14ac:dyDescent="0.2">
      <c r="D2478" s="258"/>
    </row>
    <row r="2479" spans="4:4" x14ac:dyDescent="0.2">
      <c r="D2479" s="258"/>
    </row>
    <row r="2480" spans="4:4" x14ac:dyDescent="0.2">
      <c r="D2480" s="258"/>
    </row>
    <row r="2481" spans="4:4" x14ac:dyDescent="0.2">
      <c r="D2481" s="258"/>
    </row>
    <row r="2482" spans="4:4" x14ac:dyDescent="0.2">
      <c r="D2482" s="258"/>
    </row>
    <row r="2483" spans="4:4" x14ac:dyDescent="0.2">
      <c r="D2483" s="258"/>
    </row>
    <row r="2484" spans="4:4" x14ac:dyDescent="0.2">
      <c r="D2484" s="258"/>
    </row>
    <row r="2485" spans="4:4" x14ac:dyDescent="0.2">
      <c r="D2485" s="258"/>
    </row>
    <row r="2486" spans="4:4" x14ac:dyDescent="0.2">
      <c r="D2486" s="258"/>
    </row>
    <row r="2487" spans="4:4" x14ac:dyDescent="0.2">
      <c r="D2487" s="258"/>
    </row>
    <row r="2488" spans="4:4" x14ac:dyDescent="0.2">
      <c r="D2488" s="258"/>
    </row>
    <row r="2489" spans="4:4" x14ac:dyDescent="0.2">
      <c r="D2489" s="258"/>
    </row>
    <row r="2490" spans="4:4" x14ac:dyDescent="0.2">
      <c r="D2490" s="258"/>
    </row>
    <row r="2491" spans="4:4" x14ac:dyDescent="0.2">
      <c r="D2491" s="258"/>
    </row>
    <row r="2492" spans="4:4" x14ac:dyDescent="0.2">
      <c r="D2492" s="258"/>
    </row>
    <row r="2493" spans="4:4" x14ac:dyDescent="0.2">
      <c r="D2493" s="258"/>
    </row>
    <row r="2494" spans="4:4" x14ac:dyDescent="0.2">
      <c r="D2494" s="258"/>
    </row>
    <row r="2495" spans="4:4" x14ac:dyDescent="0.2">
      <c r="D2495" s="258"/>
    </row>
    <row r="2496" spans="4:4" x14ac:dyDescent="0.2">
      <c r="D2496" s="258"/>
    </row>
    <row r="2497" spans="4:4" x14ac:dyDescent="0.2">
      <c r="D2497" s="258"/>
    </row>
    <row r="2498" spans="4:4" x14ac:dyDescent="0.2">
      <c r="D2498" s="258"/>
    </row>
    <row r="2499" spans="4:4" x14ac:dyDescent="0.2">
      <c r="D2499" s="258"/>
    </row>
    <row r="2500" spans="4:4" x14ac:dyDescent="0.2">
      <c r="D2500" s="258"/>
    </row>
    <row r="2501" spans="4:4" x14ac:dyDescent="0.2">
      <c r="D2501" s="258"/>
    </row>
    <row r="2502" spans="4:4" x14ac:dyDescent="0.2">
      <c r="D2502" s="258"/>
    </row>
    <row r="2503" spans="4:4" x14ac:dyDescent="0.2">
      <c r="D2503" s="258"/>
    </row>
    <row r="2504" spans="4:4" x14ac:dyDescent="0.2">
      <c r="D2504" s="258"/>
    </row>
    <row r="2505" spans="4:4" x14ac:dyDescent="0.2">
      <c r="D2505" s="258"/>
    </row>
    <row r="2506" spans="4:4" x14ac:dyDescent="0.2">
      <c r="D2506" s="258"/>
    </row>
    <row r="2507" spans="4:4" x14ac:dyDescent="0.2">
      <c r="D2507" s="258"/>
    </row>
    <row r="2508" spans="4:4" x14ac:dyDescent="0.2">
      <c r="D2508" s="258"/>
    </row>
    <row r="2509" spans="4:4" x14ac:dyDescent="0.2">
      <c r="D2509" s="258"/>
    </row>
    <row r="2510" spans="4:4" x14ac:dyDescent="0.2">
      <c r="D2510" s="258"/>
    </row>
    <row r="2511" spans="4:4" x14ac:dyDescent="0.2">
      <c r="D2511" s="258"/>
    </row>
    <row r="2512" spans="4:4" x14ac:dyDescent="0.2">
      <c r="D2512" s="258"/>
    </row>
    <row r="2513" spans="4:4" x14ac:dyDescent="0.2">
      <c r="D2513" s="258"/>
    </row>
    <row r="2514" spans="4:4" x14ac:dyDescent="0.2">
      <c r="D2514" s="258"/>
    </row>
    <row r="2515" spans="4:4" x14ac:dyDescent="0.2">
      <c r="D2515" s="258"/>
    </row>
    <row r="2516" spans="4:4" x14ac:dyDescent="0.2">
      <c r="D2516" s="258"/>
    </row>
    <row r="2517" spans="4:4" x14ac:dyDescent="0.2">
      <c r="D2517" s="258"/>
    </row>
    <row r="2518" spans="4:4" x14ac:dyDescent="0.2">
      <c r="D2518" s="258"/>
    </row>
    <row r="2519" spans="4:4" x14ac:dyDescent="0.2">
      <c r="D2519" s="258"/>
    </row>
    <row r="2520" spans="4:4" x14ac:dyDescent="0.2">
      <c r="D2520" s="258"/>
    </row>
    <row r="2521" spans="4:4" x14ac:dyDescent="0.2">
      <c r="D2521" s="258"/>
    </row>
    <row r="2522" spans="4:4" x14ac:dyDescent="0.2">
      <c r="D2522" s="258"/>
    </row>
    <row r="2523" spans="4:4" x14ac:dyDescent="0.2">
      <c r="D2523" s="258"/>
    </row>
    <row r="2524" spans="4:4" x14ac:dyDescent="0.2">
      <c r="D2524" s="258"/>
    </row>
    <row r="2525" spans="4:4" x14ac:dyDescent="0.2">
      <c r="D2525" s="258"/>
    </row>
    <row r="2526" spans="4:4" x14ac:dyDescent="0.2">
      <c r="D2526" s="258"/>
    </row>
    <row r="2527" spans="4:4" x14ac:dyDescent="0.2">
      <c r="D2527" s="258"/>
    </row>
    <row r="2528" spans="4:4" x14ac:dyDescent="0.2">
      <c r="D2528" s="258"/>
    </row>
    <row r="2529" spans="4:4" x14ac:dyDescent="0.2">
      <c r="D2529" s="258"/>
    </row>
    <row r="2530" spans="4:4" x14ac:dyDescent="0.2">
      <c r="D2530" s="258"/>
    </row>
    <row r="2531" spans="4:4" x14ac:dyDescent="0.2">
      <c r="D2531" s="258"/>
    </row>
    <row r="2532" spans="4:4" x14ac:dyDescent="0.2">
      <c r="D2532" s="258"/>
    </row>
    <row r="2533" spans="4:4" x14ac:dyDescent="0.2">
      <c r="D2533" s="258"/>
    </row>
    <row r="2534" spans="4:4" x14ac:dyDescent="0.2">
      <c r="D2534" s="258"/>
    </row>
    <row r="2535" spans="4:4" x14ac:dyDescent="0.2">
      <c r="D2535" s="258"/>
    </row>
    <row r="2536" spans="4:4" x14ac:dyDescent="0.2">
      <c r="D2536" s="258"/>
    </row>
    <row r="2537" spans="4:4" x14ac:dyDescent="0.2">
      <c r="D2537" s="258"/>
    </row>
    <row r="2538" spans="4:4" x14ac:dyDescent="0.2">
      <c r="D2538" s="258"/>
    </row>
    <row r="2539" spans="4:4" x14ac:dyDescent="0.2">
      <c r="D2539" s="258"/>
    </row>
    <row r="2540" spans="4:4" x14ac:dyDescent="0.2">
      <c r="D2540" s="258"/>
    </row>
    <row r="2541" spans="4:4" x14ac:dyDescent="0.2">
      <c r="D2541" s="258"/>
    </row>
    <row r="2542" spans="4:4" x14ac:dyDescent="0.2">
      <c r="D2542" s="258"/>
    </row>
    <row r="2543" spans="4:4" x14ac:dyDescent="0.2">
      <c r="D2543" s="258"/>
    </row>
    <row r="2544" spans="4:4" x14ac:dyDescent="0.2">
      <c r="D2544" s="258"/>
    </row>
    <row r="2545" spans="4:4" x14ac:dyDescent="0.2">
      <c r="D2545" s="258"/>
    </row>
    <row r="2546" spans="4:4" x14ac:dyDescent="0.2">
      <c r="D2546" s="258"/>
    </row>
    <row r="2547" spans="4:4" x14ac:dyDescent="0.2">
      <c r="D2547" s="258"/>
    </row>
    <row r="2548" spans="4:4" x14ac:dyDescent="0.2">
      <c r="D2548" s="258"/>
    </row>
    <row r="2549" spans="4:4" x14ac:dyDescent="0.2">
      <c r="D2549" s="258"/>
    </row>
    <row r="2550" spans="4:4" x14ac:dyDescent="0.2">
      <c r="D2550" s="258"/>
    </row>
    <row r="2551" spans="4:4" x14ac:dyDescent="0.2">
      <c r="D2551" s="258"/>
    </row>
    <row r="2552" spans="4:4" x14ac:dyDescent="0.2">
      <c r="D2552" s="258"/>
    </row>
    <row r="2553" spans="4:4" x14ac:dyDescent="0.2">
      <c r="D2553" s="258"/>
    </row>
    <row r="2554" spans="4:4" x14ac:dyDescent="0.2">
      <c r="D2554" s="258"/>
    </row>
    <row r="2555" spans="4:4" x14ac:dyDescent="0.2">
      <c r="D2555" s="258"/>
    </row>
    <row r="2556" spans="4:4" x14ac:dyDescent="0.2">
      <c r="D2556" s="258"/>
    </row>
    <row r="2557" spans="4:4" x14ac:dyDescent="0.2">
      <c r="D2557" s="258"/>
    </row>
    <row r="2558" spans="4:4" x14ac:dyDescent="0.2">
      <c r="D2558" s="258"/>
    </row>
    <row r="2559" spans="4:4" x14ac:dyDescent="0.2">
      <c r="D2559" s="258"/>
    </row>
    <row r="2560" spans="4:4" x14ac:dyDescent="0.2">
      <c r="D2560" s="258"/>
    </row>
    <row r="2561" spans="4:4" x14ac:dyDescent="0.2">
      <c r="D2561" s="258"/>
    </row>
    <row r="2562" spans="4:4" x14ac:dyDescent="0.2">
      <c r="D2562" s="258"/>
    </row>
    <row r="2563" spans="4:4" x14ac:dyDescent="0.2">
      <c r="D2563" s="258"/>
    </row>
    <row r="2564" spans="4:4" x14ac:dyDescent="0.2">
      <c r="D2564" s="258"/>
    </row>
    <row r="2565" spans="4:4" x14ac:dyDescent="0.2">
      <c r="D2565" s="258"/>
    </row>
    <row r="2566" spans="4:4" x14ac:dyDescent="0.2">
      <c r="D2566" s="258"/>
    </row>
    <row r="2567" spans="4:4" x14ac:dyDescent="0.2">
      <c r="D2567" s="258"/>
    </row>
    <row r="2568" spans="4:4" x14ac:dyDescent="0.2">
      <c r="D2568" s="258"/>
    </row>
    <row r="2569" spans="4:4" x14ac:dyDescent="0.2">
      <c r="D2569" s="258"/>
    </row>
    <row r="2570" spans="4:4" x14ac:dyDescent="0.2">
      <c r="D2570" s="258"/>
    </row>
    <row r="2571" spans="4:4" x14ac:dyDescent="0.2">
      <c r="D2571" s="258"/>
    </row>
    <row r="2572" spans="4:4" x14ac:dyDescent="0.2">
      <c r="D2572" s="258"/>
    </row>
    <row r="2573" spans="4:4" x14ac:dyDescent="0.2">
      <c r="D2573" s="258"/>
    </row>
    <row r="2574" spans="4:4" x14ac:dyDescent="0.2">
      <c r="D2574" s="258"/>
    </row>
    <row r="2575" spans="4:4" x14ac:dyDescent="0.2">
      <c r="D2575" s="258"/>
    </row>
    <row r="2576" spans="4:4" x14ac:dyDescent="0.2">
      <c r="D2576" s="258"/>
    </row>
    <row r="2577" spans="4:4" x14ac:dyDescent="0.2">
      <c r="D2577" s="258"/>
    </row>
    <row r="2578" spans="4:4" x14ac:dyDescent="0.2">
      <c r="D2578" s="258"/>
    </row>
    <row r="2579" spans="4:4" x14ac:dyDescent="0.2">
      <c r="D2579" s="258"/>
    </row>
    <row r="2580" spans="4:4" x14ac:dyDescent="0.2">
      <c r="D2580" s="258"/>
    </row>
    <row r="2581" spans="4:4" x14ac:dyDescent="0.2">
      <c r="D2581" s="258"/>
    </row>
    <row r="2582" spans="4:4" x14ac:dyDescent="0.2">
      <c r="D2582" s="258"/>
    </row>
    <row r="2583" spans="4:4" x14ac:dyDescent="0.2">
      <c r="D2583" s="258"/>
    </row>
    <row r="2584" spans="4:4" x14ac:dyDescent="0.2">
      <c r="D2584" s="258"/>
    </row>
    <row r="2585" spans="4:4" x14ac:dyDescent="0.2">
      <c r="D2585" s="258"/>
    </row>
    <row r="2586" spans="4:4" x14ac:dyDescent="0.2">
      <c r="D2586" s="258"/>
    </row>
    <row r="2587" spans="4:4" x14ac:dyDescent="0.2">
      <c r="D2587" s="258"/>
    </row>
    <row r="2588" spans="4:4" x14ac:dyDescent="0.2">
      <c r="D2588" s="258"/>
    </row>
    <row r="2589" spans="4:4" x14ac:dyDescent="0.2">
      <c r="D2589" s="258"/>
    </row>
    <row r="2590" spans="4:4" x14ac:dyDescent="0.2">
      <c r="D2590" s="258"/>
    </row>
    <row r="2591" spans="4:4" x14ac:dyDescent="0.2">
      <c r="D2591" s="258"/>
    </row>
    <row r="2592" spans="4:4" x14ac:dyDescent="0.2">
      <c r="D2592" s="258"/>
    </row>
    <row r="2593" spans="4:4" x14ac:dyDescent="0.2">
      <c r="D2593" s="258"/>
    </row>
    <row r="2594" spans="4:4" x14ac:dyDescent="0.2">
      <c r="D2594" s="258"/>
    </row>
    <row r="2595" spans="4:4" x14ac:dyDescent="0.2">
      <c r="D2595" s="258"/>
    </row>
    <row r="2596" spans="4:4" x14ac:dyDescent="0.2">
      <c r="D2596" s="258"/>
    </row>
    <row r="2597" spans="4:4" x14ac:dyDescent="0.2">
      <c r="D2597" s="258"/>
    </row>
    <row r="2598" spans="4:4" x14ac:dyDescent="0.2">
      <c r="D2598" s="258"/>
    </row>
    <row r="2599" spans="4:4" x14ac:dyDescent="0.2">
      <c r="D2599" s="258"/>
    </row>
    <row r="2600" spans="4:4" x14ac:dyDescent="0.2">
      <c r="D2600" s="258"/>
    </row>
    <row r="2601" spans="4:4" x14ac:dyDescent="0.2">
      <c r="D2601" s="258"/>
    </row>
    <row r="2602" spans="4:4" x14ac:dyDescent="0.2">
      <c r="D2602" s="258"/>
    </row>
    <row r="2603" spans="4:4" x14ac:dyDescent="0.2">
      <c r="D2603" s="258"/>
    </row>
    <row r="2604" spans="4:4" x14ac:dyDescent="0.2">
      <c r="D2604" s="258"/>
    </row>
    <row r="2605" spans="4:4" x14ac:dyDescent="0.2">
      <c r="D2605" s="258"/>
    </row>
    <row r="2606" spans="4:4" x14ac:dyDescent="0.2">
      <c r="D2606" s="258"/>
    </row>
    <row r="2607" spans="4:4" x14ac:dyDescent="0.2">
      <c r="D2607" s="258"/>
    </row>
    <row r="2608" spans="4:4" x14ac:dyDescent="0.2">
      <c r="D2608" s="258"/>
    </row>
    <row r="2609" spans="4:4" x14ac:dyDescent="0.2">
      <c r="D2609" s="258"/>
    </row>
    <row r="2610" spans="4:4" x14ac:dyDescent="0.2">
      <c r="D2610" s="258"/>
    </row>
    <row r="2611" spans="4:4" x14ac:dyDescent="0.2">
      <c r="D2611" s="258"/>
    </row>
    <row r="2612" spans="4:4" x14ac:dyDescent="0.2">
      <c r="D2612" s="258"/>
    </row>
    <row r="2613" spans="4:4" x14ac:dyDescent="0.2">
      <c r="D2613" s="258"/>
    </row>
    <row r="2614" spans="4:4" x14ac:dyDescent="0.2">
      <c r="D2614" s="258"/>
    </row>
    <row r="2615" spans="4:4" x14ac:dyDescent="0.2">
      <c r="D2615" s="258"/>
    </row>
    <row r="2616" spans="4:4" x14ac:dyDescent="0.2">
      <c r="D2616" s="258"/>
    </row>
    <row r="2617" spans="4:4" x14ac:dyDescent="0.2">
      <c r="D2617" s="258"/>
    </row>
    <row r="2618" spans="4:4" x14ac:dyDescent="0.2">
      <c r="D2618" s="258"/>
    </row>
    <row r="2619" spans="4:4" x14ac:dyDescent="0.2">
      <c r="D2619" s="258"/>
    </row>
    <row r="2620" spans="4:4" x14ac:dyDescent="0.2">
      <c r="D2620" s="258"/>
    </row>
    <row r="2621" spans="4:4" x14ac:dyDescent="0.2">
      <c r="D2621" s="258"/>
    </row>
    <row r="2622" spans="4:4" x14ac:dyDescent="0.2">
      <c r="D2622" s="258"/>
    </row>
    <row r="2623" spans="4:4" x14ac:dyDescent="0.2">
      <c r="D2623" s="258"/>
    </row>
    <row r="2624" spans="4:4" x14ac:dyDescent="0.2">
      <c r="D2624" s="258"/>
    </row>
    <row r="2625" spans="4:4" x14ac:dyDescent="0.2">
      <c r="D2625" s="258"/>
    </row>
    <row r="2626" spans="4:4" x14ac:dyDescent="0.2">
      <c r="D2626" s="258"/>
    </row>
    <row r="2627" spans="4:4" x14ac:dyDescent="0.2">
      <c r="D2627" s="258"/>
    </row>
    <row r="2628" spans="4:4" x14ac:dyDescent="0.2">
      <c r="D2628" s="258"/>
    </row>
    <row r="2629" spans="4:4" x14ac:dyDescent="0.2">
      <c r="D2629" s="258"/>
    </row>
    <row r="2630" spans="4:4" x14ac:dyDescent="0.2">
      <c r="D2630" s="258"/>
    </row>
    <row r="2631" spans="4:4" x14ac:dyDescent="0.2">
      <c r="D2631" s="258"/>
    </row>
    <row r="2632" spans="4:4" x14ac:dyDescent="0.2">
      <c r="D2632" s="258"/>
    </row>
    <row r="2633" spans="4:4" x14ac:dyDescent="0.2">
      <c r="D2633" s="258"/>
    </row>
    <row r="2634" spans="4:4" x14ac:dyDescent="0.2">
      <c r="D2634" s="258"/>
    </row>
    <row r="2635" spans="4:4" x14ac:dyDescent="0.2">
      <c r="D2635" s="258"/>
    </row>
    <row r="2636" spans="4:4" x14ac:dyDescent="0.2">
      <c r="D2636" s="258"/>
    </row>
    <row r="2637" spans="4:4" x14ac:dyDescent="0.2">
      <c r="D2637" s="258"/>
    </row>
    <row r="2638" spans="4:4" x14ac:dyDescent="0.2">
      <c r="D2638" s="258"/>
    </row>
    <row r="2639" spans="4:4" x14ac:dyDescent="0.2">
      <c r="D2639" s="258"/>
    </row>
    <row r="2640" spans="4:4" x14ac:dyDescent="0.2">
      <c r="D2640" s="258"/>
    </row>
    <row r="2641" spans="4:4" x14ac:dyDescent="0.2">
      <c r="D2641" s="258"/>
    </row>
    <row r="2642" spans="4:4" x14ac:dyDescent="0.2">
      <c r="D2642" s="258"/>
    </row>
    <row r="2643" spans="4:4" x14ac:dyDescent="0.2">
      <c r="D2643" s="258"/>
    </row>
    <row r="2644" spans="4:4" x14ac:dyDescent="0.2">
      <c r="D2644" s="258"/>
    </row>
    <row r="2645" spans="4:4" x14ac:dyDescent="0.2">
      <c r="D2645" s="258"/>
    </row>
    <row r="2646" spans="4:4" x14ac:dyDescent="0.2">
      <c r="D2646" s="258"/>
    </row>
    <row r="2647" spans="4:4" x14ac:dyDescent="0.2">
      <c r="D2647" s="258"/>
    </row>
    <row r="2648" spans="4:4" x14ac:dyDescent="0.2">
      <c r="D2648" s="258"/>
    </row>
    <row r="2649" spans="4:4" x14ac:dyDescent="0.2">
      <c r="D2649" s="258"/>
    </row>
    <row r="2650" spans="4:4" x14ac:dyDescent="0.2">
      <c r="D2650" s="258"/>
    </row>
    <row r="2651" spans="4:4" x14ac:dyDescent="0.2">
      <c r="D2651" s="258"/>
    </row>
    <row r="2652" spans="4:4" x14ac:dyDescent="0.2">
      <c r="D2652" s="258"/>
    </row>
    <row r="2653" spans="4:4" x14ac:dyDescent="0.2">
      <c r="D2653" s="258"/>
    </row>
    <row r="2654" spans="4:4" x14ac:dyDescent="0.2">
      <c r="D2654" s="258"/>
    </row>
    <row r="2655" spans="4:4" x14ac:dyDescent="0.2">
      <c r="D2655" s="258"/>
    </row>
    <row r="2656" spans="4:4" x14ac:dyDescent="0.2">
      <c r="D2656" s="258"/>
    </row>
    <row r="2657" spans="4:4" x14ac:dyDescent="0.2">
      <c r="D2657" s="258"/>
    </row>
    <row r="2658" spans="4:4" x14ac:dyDescent="0.2">
      <c r="D2658" s="258"/>
    </row>
    <row r="2659" spans="4:4" x14ac:dyDescent="0.2">
      <c r="D2659" s="258"/>
    </row>
    <row r="2660" spans="4:4" x14ac:dyDescent="0.2">
      <c r="D2660" s="258"/>
    </row>
    <row r="2661" spans="4:4" x14ac:dyDescent="0.2">
      <c r="D2661" s="258"/>
    </row>
    <row r="2662" spans="4:4" x14ac:dyDescent="0.2">
      <c r="D2662" s="258"/>
    </row>
    <row r="2663" spans="4:4" x14ac:dyDescent="0.2">
      <c r="D2663" s="258"/>
    </row>
    <row r="2664" spans="4:4" x14ac:dyDescent="0.2">
      <c r="D2664" s="258"/>
    </row>
    <row r="2665" spans="4:4" x14ac:dyDescent="0.2">
      <c r="D2665" s="258"/>
    </row>
    <row r="2666" spans="4:4" x14ac:dyDescent="0.2">
      <c r="D2666" s="258"/>
    </row>
    <row r="2667" spans="4:4" x14ac:dyDescent="0.2">
      <c r="D2667" s="258"/>
    </row>
    <row r="2668" spans="4:4" x14ac:dyDescent="0.2">
      <c r="D2668" s="258"/>
    </row>
    <row r="2669" spans="4:4" x14ac:dyDescent="0.2">
      <c r="D2669" s="258"/>
    </row>
    <row r="2670" spans="4:4" x14ac:dyDescent="0.2">
      <c r="D2670" s="258"/>
    </row>
    <row r="2671" spans="4:4" x14ac:dyDescent="0.2">
      <c r="D2671" s="258"/>
    </row>
    <row r="2672" spans="4:4" x14ac:dyDescent="0.2">
      <c r="D2672" s="258"/>
    </row>
    <row r="2673" spans="4:4" x14ac:dyDescent="0.2">
      <c r="D2673" s="258"/>
    </row>
    <row r="2674" spans="4:4" x14ac:dyDescent="0.2">
      <c r="D2674" s="258"/>
    </row>
    <row r="2675" spans="4:4" x14ac:dyDescent="0.2">
      <c r="D2675" s="258"/>
    </row>
    <row r="2676" spans="4:4" x14ac:dyDescent="0.2">
      <c r="D2676" s="258"/>
    </row>
    <row r="2677" spans="4:4" x14ac:dyDescent="0.2">
      <c r="D2677" s="258"/>
    </row>
    <row r="2678" spans="4:4" x14ac:dyDescent="0.2">
      <c r="D2678" s="258"/>
    </row>
    <row r="2679" spans="4:4" x14ac:dyDescent="0.2">
      <c r="D2679" s="258"/>
    </row>
    <row r="2680" spans="4:4" x14ac:dyDescent="0.2">
      <c r="D2680" s="258"/>
    </row>
    <row r="2681" spans="4:4" x14ac:dyDescent="0.2">
      <c r="D2681" s="258"/>
    </row>
    <row r="2682" spans="4:4" x14ac:dyDescent="0.2">
      <c r="D2682" s="258"/>
    </row>
    <row r="2683" spans="4:4" x14ac:dyDescent="0.2">
      <c r="D2683" s="258"/>
    </row>
    <row r="2684" spans="4:4" x14ac:dyDescent="0.2">
      <c r="D2684" s="258"/>
    </row>
    <row r="2685" spans="4:4" x14ac:dyDescent="0.2">
      <c r="D2685" s="258"/>
    </row>
    <row r="2686" spans="4:4" x14ac:dyDescent="0.2">
      <c r="D2686" s="258"/>
    </row>
    <row r="2687" spans="4:4" x14ac:dyDescent="0.2">
      <c r="D2687" s="258"/>
    </row>
    <row r="2688" spans="4:4" x14ac:dyDescent="0.2">
      <c r="D2688" s="258"/>
    </row>
    <row r="2689" spans="4:4" x14ac:dyDescent="0.2">
      <c r="D2689" s="258"/>
    </row>
    <row r="2690" spans="4:4" x14ac:dyDescent="0.2">
      <c r="D2690" s="258"/>
    </row>
    <row r="2691" spans="4:4" x14ac:dyDescent="0.2">
      <c r="D2691" s="258"/>
    </row>
    <row r="2692" spans="4:4" x14ac:dyDescent="0.2">
      <c r="D2692" s="258"/>
    </row>
    <row r="2693" spans="4:4" x14ac:dyDescent="0.2">
      <c r="D2693" s="258"/>
    </row>
    <row r="2694" spans="4:4" x14ac:dyDescent="0.2">
      <c r="D2694" s="258"/>
    </row>
    <row r="2695" spans="4:4" x14ac:dyDescent="0.2">
      <c r="D2695" s="258"/>
    </row>
    <row r="2696" spans="4:4" x14ac:dyDescent="0.2">
      <c r="D2696" s="258"/>
    </row>
    <row r="2697" spans="4:4" x14ac:dyDescent="0.2">
      <c r="D2697" s="258"/>
    </row>
    <row r="2698" spans="4:4" x14ac:dyDescent="0.2">
      <c r="D2698" s="258"/>
    </row>
    <row r="2699" spans="4:4" x14ac:dyDescent="0.2">
      <c r="D2699" s="258"/>
    </row>
    <row r="2700" spans="4:4" x14ac:dyDescent="0.2">
      <c r="D2700" s="258"/>
    </row>
    <row r="2701" spans="4:4" x14ac:dyDescent="0.2">
      <c r="D2701" s="258"/>
    </row>
    <row r="2702" spans="4:4" x14ac:dyDescent="0.2">
      <c r="D2702" s="258"/>
    </row>
    <row r="2703" spans="4:4" x14ac:dyDescent="0.2">
      <c r="D2703" s="258"/>
    </row>
    <row r="2704" spans="4:4" x14ac:dyDescent="0.2">
      <c r="D2704" s="258"/>
    </row>
    <row r="2705" spans="4:4" x14ac:dyDescent="0.2">
      <c r="D2705" s="258"/>
    </row>
    <row r="2706" spans="4:4" x14ac:dyDescent="0.2">
      <c r="D2706" s="258"/>
    </row>
    <row r="2707" spans="4:4" x14ac:dyDescent="0.2">
      <c r="D2707" s="258"/>
    </row>
    <row r="2708" spans="4:4" x14ac:dyDescent="0.2">
      <c r="D2708" s="258"/>
    </row>
    <row r="2709" spans="4:4" x14ac:dyDescent="0.2">
      <c r="D2709" s="258"/>
    </row>
    <row r="2710" spans="4:4" x14ac:dyDescent="0.2">
      <c r="D2710" s="258"/>
    </row>
    <row r="2711" spans="4:4" x14ac:dyDescent="0.2">
      <c r="D2711" s="258"/>
    </row>
    <row r="2712" spans="4:4" x14ac:dyDescent="0.2">
      <c r="D2712" s="258"/>
    </row>
    <row r="2713" spans="4:4" x14ac:dyDescent="0.2">
      <c r="D2713" s="258"/>
    </row>
    <row r="2714" spans="4:4" x14ac:dyDescent="0.2">
      <c r="D2714" s="258"/>
    </row>
    <row r="2715" spans="4:4" x14ac:dyDescent="0.2">
      <c r="D2715" s="258"/>
    </row>
    <row r="2716" spans="4:4" x14ac:dyDescent="0.2">
      <c r="D2716" s="258"/>
    </row>
    <row r="2717" spans="4:4" x14ac:dyDescent="0.2">
      <c r="D2717" s="258"/>
    </row>
    <row r="2718" spans="4:4" x14ac:dyDescent="0.2">
      <c r="D2718" s="258"/>
    </row>
    <row r="2719" spans="4:4" x14ac:dyDescent="0.2">
      <c r="D2719" s="258"/>
    </row>
    <row r="2720" spans="4:4" x14ac:dyDescent="0.2">
      <c r="D2720" s="258"/>
    </row>
    <row r="2721" spans="4:4" x14ac:dyDescent="0.2">
      <c r="D2721" s="258"/>
    </row>
    <row r="2722" spans="4:4" x14ac:dyDescent="0.2">
      <c r="D2722" s="258"/>
    </row>
    <row r="2723" spans="4:4" x14ac:dyDescent="0.2">
      <c r="D2723" s="258"/>
    </row>
    <row r="2724" spans="4:4" x14ac:dyDescent="0.2">
      <c r="D2724" s="258"/>
    </row>
    <row r="2725" spans="4:4" x14ac:dyDescent="0.2">
      <c r="D2725" s="258"/>
    </row>
    <row r="2726" spans="4:4" x14ac:dyDescent="0.2">
      <c r="D2726" s="258"/>
    </row>
    <row r="2727" spans="4:4" x14ac:dyDescent="0.2">
      <c r="D2727" s="258"/>
    </row>
    <row r="2728" spans="4:4" x14ac:dyDescent="0.2">
      <c r="D2728" s="258"/>
    </row>
    <row r="2729" spans="4:4" x14ac:dyDescent="0.2">
      <c r="D2729" s="258"/>
    </row>
    <row r="2730" spans="4:4" x14ac:dyDescent="0.2">
      <c r="D2730" s="258"/>
    </row>
    <row r="2731" spans="4:4" x14ac:dyDescent="0.2">
      <c r="D2731" s="258"/>
    </row>
    <row r="2732" spans="4:4" x14ac:dyDescent="0.2">
      <c r="D2732" s="258"/>
    </row>
    <row r="2733" spans="4:4" x14ac:dyDescent="0.2">
      <c r="D2733" s="258"/>
    </row>
    <row r="2734" spans="4:4" x14ac:dyDescent="0.2">
      <c r="D2734" s="258"/>
    </row>
    <row r="2735" spans="4:4" x14ac:dyDescent="0.2">
      <c r="D2735" s="258"/>
    </row>
    <row r="2736" spans="4:4" x14ac:dyDescent="0.2">
      <c r="D2736" s="258"/>
    </row>
    <row r="2737" spans="4:4" x14ac:dyDescent="0.2">
      <c r="D2737" s="258"/>
    </row>
    <row r="2738" spans="4:4" x14ac:dyDescent="0.2">
      <c r="D2738" s="258"/>
    </row>
    <row r="2739" spans="4:4" x14ac:dyDescent="0.2">
      <c r="D2739" s="258"/>
    </row>
    <row r="2740" spans="4:4" x14ac:dyDescent="0.2">
      <c r="D2740" s="258"/>
    </row>
    <row r="2741" spans="4:4" x14ac:dyDescent="0.2">
      <c r="D2741" s="258"/>
    </row>
    <row r="2742" spans="4:4" x14ac:dyDescent="0.2">
      <c r="D2742" s="258"/>
    </row>
    <row r="2743" spans="4:4" x14ac:dyDescent="0.2">
      <c r="D2743" s="258"/>
    </row>
    <row r="2744" spans="4:4" x14ac:dyDescent="0.2">
      <c r="D2744" s="258"/>
    </row>
    <row r="2745" spans="4:4" x14ac:dyDescent="0.2">
      <c r="D2745" s="258"/>
    </row>
    <row r="2746" spans="4:4" x14ac:dyDescent="0.2">
      <c r="D2746" s="258"/>
    </row>
    <row r="2747" spans="4:4" x14ac:dyDescent="0.2">
      <c r="D2747" s="258"/>
    </row>
    <row r="2748" spans="4:4" x14ac:dyDescent="0.2">
      <c r="D2748" s="258"/>
    </row>
    <row r="2749" spans="4:4" x14ac:dyDescent="0.2">
      <c r="D2749" s="258"/>
    </row>
    <row r="2750" spans="4:4" x14ac:dyDescent="0.2">
      <c r="D2750" s="258"/>
    </row>
    <row r="2751" spans="4:4" x14ac:dyDescent="0.2">
      <c r="D2751" s="258"/>
    </row>
    <row r="2752" spans="4:4" x14ac:dyDescent="0.2">
      <c r="D2752" s="258"/>
    </row>
    <row r="2753" spans="4:4" x14ac:dyDescent="0.2">
      <c r="D2753" s="258"/>
    </row>
    <row r="2754" spans="4:4" x14ac:dyDescent="0.2">
      <c r="D2754" s="258"/>
    </row>
    <row r="2755" spans="4:4" x14ac:dyDescent="0.2">
      <c r="D2755" s="258"/>
    </row>
    <row r="2756" spans="4:4" x14ac:dyDescent="0.2">
      <c r="D2756" s="258"/>
    </row>
    <row r="2757" spans="4:4" x14ac:dyDescent="0.2">
      <c r="D2757" s="258"/>
    </row>
    <row r="2758" spans="4:4" x14ac:dyDescent="0.2">
      <c r="D2758" s="258"/>
    </row>
    <row r="2759" spans="4:4" x14ac:dyDescent="0.2">
      <c r="D2759" s="258"/>
    </row>
    <row r="2760" spans="4:4" x14ac:dyDescent="0.2">
      <c r="D2760" s="258"/>
    </row>
    <row r="2761" spans="4:4" x14ac:dyDescent="0.2">
      <c r="D2761" s="258"/>
    </row>
    <row r="2762" spans="4:4" x14ac:dyDescent="0.2">
      <c r="D2762" s="258"/>
    </row>
    <row r="2763" spans="4:4" x14ac:dyDescent="0.2">
      <c r="D2763" s="258"/>
    </row>
    <row r="2764" spans="4:4" x14ac:dyDescent="0.2">
      <c r="D2764" s="258"/>
    </row>
    <row r="2765" spans="4:4" x14ac:dyDescent="0.2">
      <c r="D2765" s="258"/>
    </row>
    <row r="2766" spans="4:4" x14ac:dyDescent="0.2">
      <c r="D2766" s="258"/>
    </row>
    <row r="2767" spans="4:4" x14ac:dyDescent="0.2">
      <c r="D2767" s="258"/>
    </row>
    <row r="2768" spans="4:4" x14ac:dyDescent="0.2">
      <c r="D2768" s="258"/>
    </row>
    <row r="2769" spans="4:4" x14ac:dyDescent="0.2">
      <c r="D2769" s="258"/>
    </row>
    <row r="2770" spans="4:4" x14ac:dyDescent="0.2">
      <c r="D2770" s="258"/>
    </row>
    <row r="2771" spans="4:4" x14ac:dyDescent="0.2">
      <c r="D2771" s="258"/>
    </row>
    <row r="2772" spans="4:4" x14ac:dyDescent="0.2">
      <c r="D2772" s="258"/>
    </row>
    <row r="2773" spans="4:4" x14ac:dyDescent="0.2">
      <c r="D2773" s="258"/>
    </row>
    <row r="2774" spans="4:4" x14ac:dyDescent="0.2">
      <c r="D2774" s="258"/>
    </row>
    <row r="2775" spans="4:4" x14ac:dyDescent="0.2">
      <c r="D2775" s="258"/>
    </row>
    <row r="2776" spans="4:4" x14ac:dyDescent="0.2">
      <c r="D2776" s="258"/>
    </row>
    <row r="2777" spans="4:4" x14ac:dyDescent="0.2">
      <c r="D2777" s="258"/>
    </row>
    <row r="2778" spans="4:4" x14ac:dyDescent="0.2">
      <c r="D2778" s="258"/>
    </row>
    <row r="2779" spans="4:4" x14ac:dyDescent="0.2">
      <c r="D2779" s="258"/>
    </row>
    <row r="2780" spans="4:4" x14ac:dyDescent="0.2">
      <c r="D2780" s="258"/>
    </row>
    <row r="2781" spans="4:4" x14ac:dyDescent="0.2">
      <c r="D2781" s="258"/>
    </row>
    <row r="2782" spans="4:4" x14ac:dyDescent="0.2">
      <c r="D2782" s="258"/>
    </row>
    <row r="2783" spans="4:4" x14ac:dyDescent="0.2">
      <c r="D2783" s="258"/>
    </row>
    <row r="2784" spans="4:4" x14ac:dyDescent="0.2">
      <c r="D2784" s="258"/>
    </row>
    <row r="2785" spans="4:4" x14ac:dyDescent="0.2">
      <c r="D2785" s="258"/>
    </row>
    <row r="2786" spans="4:4" x14ac:dyDescent="0.2">
      <c r="D2786" s="258"/>
    </row>
    <row r="2787" spans="4:4" x14ac:dyDescent="0.2">
      <c r="D2787" s="258"/>
    </row>
    <row r="2788" spans="4:4" x14ac:dyDescent="0.2">
      <c r="D2788" s="258"/>
    </row>
    <row r="2789" spans="4:4" x14ac:dyDescent="0.2">
      <c r="D2789" s="258"/>
    </row>
    <row r="2790" spans="4:4" x14ac:dyDescent="0.2">
      <c r="D2790" s="258"/>
    </row>
    <row r="2791" spans="4:4" x14ac:dyDescent="0.2">
      <c r="D2791" s="258"/>
    </row>
    <row r="2792" spans="4:4" x14ac:dyDescent="0.2">
      <c r="D2792" s="258"/>
    </row>
    <row r="2793" spans="4:4" x14ac:dyDescent="0.2">
      <c r="D2793" s="258"/>
    </row>
    <row r="2794" spans="4:4" x14ac:dyDescent="0.2">
      <c r="D2794" s="258"/>
    </row>
    <row r="2795" spans="4:4" x14ac:dyDescent="0.2">
      <c r="D2795" s="258"/>
    </row>
    <row r="2796" spans="4:4" x14ac:dyDescent="0.2">
      <c r="D2796" s="258"/>
    </row>
    <row r="2797" spans="4:4" x14ac:dyDescent="0.2">
      <c r="D2797" s="258"/>
    </row>
    <row r="2798" spans="4:4" x14ac:dyDescent="0.2">
      <c r="D2798" s="258"/>
    </row>
    <row r="2799" spans="4:4" x14ac:dyDescent="0.2">
      <c r="D2799" s="258"/>
    </row>
    <row r="2800" spans="4:4" x14ac:dyDescent="0.2">
      <c r="D2800" s="258"/>
    </row>
    <row r="2801" spans="4:4" x14ac:dyDescent="0.2">
      <c r="D2801" s="258"/>
    </row>
    <row r="2802" spans="4:4" x14ac:dyDescent="0.2">
      <c r="D2802" s="258"/>
    </row>
    <row r="2803" spans="4:4" x14ac:dyDescent="0.2">
      <c r="D2803" s="258"/>
    </row>
    <row r="2804" spans="4:4" x14ac:dyDescent="0.2">
      <c r="D2804" s="258"/>
    </row>
    <row r="2805" spans="4:4" x14ac:dyDescent="0.2">
      <c r="D2805" s="258"/>
    </row>
    <row r="2806" spans="4:4" x14ac:dyDescent="0.2">
      <c r="D2806" s="258"/>
    </row>
    <row r="2807" spans="4:4" x14ac:dyDescent="0.2">
      <c r="D2807" s="258"/>
    </row>
    <row r="2808" spans="4:4" x14ac:dyDescent="0.2">
      <c r="D2808" s="258"/>
    </row>
    <row r="2809" spans="4:4" x14ac:dyDescent="0.2">
      <c r="D2809" s="258"/>
    </row>
    <row r="2810" spans="4:4" x14ac:dyDescent="0.2">
      <c r="D2810" s="258"/>
    </row>
    <row r="2811" spans="4:4" x14ac:dyDescent="0.2">
      <c r="D2811" s="258"/>
    </row>
    <row r="2812" spans="4:4" x14ac:dyDescent="0.2">
      <c r="D2812" s="258"/>
    </row>
    <row r="2813" spans="4:4" x14ac:dyDescent="0.2">
      <c r="D2813" s="258"/>
    </row>
    <row r="2814" spans="4:4" x14ac:dyDescent="0.2">
      <c r="D2814" s="258"/>
    </row>
    <row r="2815" spans="4:4" x14ac:dyDescent="0.2">
      <c r="D2815" s="258"/>
    </row>
    <row r="2816" spans="4:4" x14ac:dyDescent="0.2">
      <c r="D2816" s="258"/>
    </row>
    <row r="2817" spans="4:4" x14ac:dyDescent="0.2">
      <c r="D2817" s="258"/>
    </row>
    <row r="2818" spans="4:4" x14ac:dyDescent="0.2">
      <c r="D2818" s="258"/>
    </row>
    <row r="2819" spans="4:4" x14ac:dyDescent="0.2">
      <c r="D2819" s="258"/>
    </row>
    <row r="2820" spans="4:4" x14ac:dyDescent="0.2">
      <c r="D2820" s="258"/>
    </row>
    <row r="2821" spans="4:4" x14ac:dyDescent="0.2">
      <c r="D2821" s="258"/>
    </row>
    <row r="2822" spans="4:4" x14ac:dyDescent="0.2">
      <c r="D2822" s="258"/>
    </row>
    <row r="2823" spans="4:4" x14ac:dyDescent="0.2">
      <c r="D2823" s="258"/>
    </row>
    <row r="2824" spans="4:4" x14ac:dyDescent="0.2">
      <c r="D2824" s="258"/>
    </row>
    <row r="2825" spans="4:4" x14ac:dyDescent="0.2">
      <c r="D2825" s="258"/>
    </row>
    <row r="2826" spans="4:4" x14ac:dyDescent="0.2">
      <c r="D2826" s="258"/>
    </row>
    <row r="2827" spans="4:4" x14ac:dyDescent="0.2">
      <c r="D2827" s="258"/>
    </row>
    <row r="2828" spans="4:4" x14ac:dyDescent="0.2">
      <c r="D2828" s="258"/>
    </row>
    <row r="2829" spans="4:4" x14ac:dyDescent="0.2">
      <c r="D2829" s="258"/>
    </row>
    <row r="2830" spans="4:4" x14ac:dyDescent="0.2">
      <c r="D2830" s="258"/>
    </row>
    <row r="2831" spans="4:4" x14ac:dyDescent="0.2">
      <c r="D2831" s="258"/>
    </row>
    <row r="2832" spans="4:4" x14ac:dyDescent="0.2">
      <c r="D2832" s="258"/>
    </row>
    <row r="2833" spans="4:4" x14ac:dyDescent="0.2">
      <c r="D2833" s="258"/>
    </row>
    <row r="2834" spans="4:4" x14ac:dyDescent="0.2">
      <c r="D2834" s="258"/>
    </row>
    <row r="2835" spans="4:4" x14ac:dyDescent="0.2">
      <c r="D2835" s="258"/>
    </row>
    <row r="2836" spans="4:4" x14ac:dyDescent="0.2">
      <c r="D2836" s="258"/>
    </row>
    <row r="2837" spans="4:4" x14ac:dyDescent="0.2">
      <c r="D2837" s="258"/>
    </row>
    <row r="2838" spans="4:4" x14ac:dyDescent="0.2">
      <c r="D2838" s="258"/>
    </row>
    <row r="2839" spans="4:4" x14ac:dyDescent="0.2">
      <c r="D2839" s="258"/>
    </row>
    <row r="2840" spans="4:4" x14ac:dyDescent="0.2">
      <c r="D2840" s="258"/>
    </row>
    <row r="2841" spans="4:4" x14ac:dyDescent="0.2">
      <c r="D2841" s="258"/>
    </row>
    <row r="2842" spans="4:4" x14ac:dyDescent="0.2">
      <c r="D2842" s="258"/>
    </row>
    <row r="2843" spans="4:4" x14ac:dyDescent="0.2">
      <c r="D2843" s="258"/>
    </row>
    <row r="2844" spans="4:4" x14ac:dyDescent="0.2">
      <c r="D2844" s="258"/>
    </row>
    <row r="2845" spans="4:4" x14ac:dyDescent="0.2">
      <c r="D2845" s="258"/>
    </row>
    <row r="2846" spans="4:4" x14ac:dyDescent="0.2">
      <c r="D2846" s="258"/>
    </row>
    <row r="2847" spans="4:4" x14ac:dyDescent="0.2">
      <c r="D2847" s="258"/>
    </row>
    <row r="2848" spans="4:4" x14ac:dyDescent="0.2">
      <c r="D2848" s="258"/>
    </row>
    <row r="2849" spans="4:4" x14ac:dyDescent="0.2">
      <c r="D2849" s="258"/>
    </row>
    <row r="2850" spans="4:4" x14ac:dyDescent="0.2">
      <c r="D2850" s="258"/>
    </row>
    <row r="2851" spans="4:4" x14ac:dyDescent="0.2">
      <c r="D2851" s="258"/>
    </row>
    <row r="2852" spans="4:4" x14ac:dyDescent="0.2">
      <c r="D2852" s="258"/>
    </row>
    <row r="2853" spans="4:4" x14ac:dyDescent="0.2">
      <c r="D2853" s="258"/>
    </row>
    <row r="2854" spans="4:4" x14ac:dyDescent="0.2">
      <c r="D2854" s="258"/>
    </row>
    <row r="2855" spans="4:4" x14ac:dyDescent="0.2">
      <c r="D2855" s="258"/>
    </row>
    <row r="2856" spans="4:4" x14ac:dyDescent="0.2">
      <c r="D2856" s="258"/>
    </row>
    <row r="2857" spans="4:4" x14ac:dyDescent="0.2">
      <c r="D2857" s="258"/>
    </row>
    <row r="2858" spans="4:4" x14ac:dyDescent="0.2">
      <c r="D2858" s="258"/>
    </row>
    <row r="2859" spans="4:4" x14ac:dyDescent="0.2">
      <c r="D2859" s="258"/>
    </row>
    <row r="2860" spans="4:4" x14ac:dyDescent="0.2">
      <c r="D2860" s="258"/>
    </row>
    <row r="2861" spans="4:4" x14ac:dyDescent="0.2">
      <c r="D2861" s="258"/>
    </row>
    <row r="2862" spans="4:4" x14ac:dyDescent="0.2">
      <c r="D2862" s="258"/>
    </row>
    <row r="2863" spans="4:4" x14ac:dyDescent="0.2">
      <c r="D2863" s="258"/>
    </row>
    <row r="2864" spans="4:4" x14ac:dyDescent="0.2">
      <c r="D2864" s="258"/>
    </row>
    <row r="2865" spans="4:4" x14ac:dyDescent="0.2">
      <c r="D2865" s="258"/>
    </row>
    <row r="2866" spans="4:4" x14ac:dyDescent="0.2">
      <c r="D2866" s="258"/>
    </row>
    <row r="2867" spans="4:4" x14ac:dyDescent="0.2">
      <c r="D2867" s="258"/>
    </row>
    <row r="2868" spans="4:4" x14ac:dyDescent="0.2">
      <c r="D2868" s="258"/>
    </row>
    <row r="2869" spans="4:4" x14ac:dyDescent="0.2">
      <c r="D2869" s="258"/>
    </row>
    <row r="2870" spans="4:4" x14ac:dyDescent="0.2">
      <c r="D2870" s="258"/>
    </row>
    <row r="2871" spans="4:4" x14ac:dyDescent="0.2">
      <c r="D2871" s="258"/>
    </row>
    <row r="2872" spans="4:4" x14ac:dyDescent="0.2">
      <c r="D2872" s="258"/>
    </row>
    <row r="2873" spans="4:4" x14ac:dyDescent="0.2">
      <c r="D2873" s="258"/>
    </row>
    <row r="2874" spans="4:4" x14ac:dyDescent="0.2">
      <c r="D2874" s="258"/>
    </row>
    <row r="2875" spans="4:4" x14ac:dyDescent="0.2">
      <c r="D2875" s="258"/>
    </row>
    <row r="2876" spans="4:4" x14ac:dyDescent="0.2">
      <c r="D2876" s="258"/>
    </row>
    <row r="2877" spans="4:4" x14ac:dyDescent="0.2">
      <c r="D2877" s="258"/>
    </row>
    <row r="2878" spans="4:4" x14ac:dyDescent="0.2">
      <c r="D2878" s="258"/>
    </row>
    <row r="2879" spans="4:4" x14ac:dyDescent="0.2">
      <c r="D2879" s="258"/>
    </row>
    <row r="2880" spans="4:4" x14ac:dyDescent="0.2">
      <c r="D2880" s="258"/>
    </row>
    <row r="2881" spans="4:4" x14ac:dyDescent="0.2">
      <c r="D2881" s="258"/>
    </row>
    <row r="2882" spans="4:4" x14ac:dyDescent="0.2">
      <c r="D2882" s="258"/>
    </row>
    <row r="2883" spans="4:4" x14ac:dyDescent="0.2">
      <c r="D2883" s="258"/>
    </row>
    <row r="2884" spans="4:4" x14ac:dyDescent="0.2">
      <c r="D2884" s="258"/>
    </row>
    <row r="2885" spans="4:4" x14ac:dyDescent="0.2">
      <c r="D2885" s="258"/>
    </row>
    <row r="2886" spans="4:4" x14ac:dyDescent="0.2">
      <c r="D2886" s="258"/>
    </row>
    <row r="2887" spans="4:4" x14ac:dyDescent="0.2">
      <c r="D2887" s="258"/>
    </row>
    <row r="2888" spans="4:4" x14ac:dyDescent="0.2">
      <c r="D2888" s="258"/>
    </row>
    <row r="2889" spans="4:4" x14ac:dyDescent="0.2">
      <c r="D2889" s="258"/>
    </row>
    <row r="2890" spans="4:4" x14ac:dyDescent="0.2">
      <c r="D2890" s="258"/>
    </row>
    <row r="2891" spans="4:4" x14ac:dyDescent="0.2">
      <c r="D2891" s="258"/>
    </row>
    <row r="2892" spans="4:4" x14ac:dyDescent="0.2">
      <c r="D2892" s="258"/>
    </row>
    <row r="2893" spans="4:4" x14ac:dyDescent="0.2">
      <c r="D2893" s="258"/>
    </row>
    <row r="2894" spans="4:4" x14ac:dyDescent="0.2">
      <c r="D2894" s="258"/>
    </row>
    <row r="2895" spans="4:4" x14ac:dyDescent="0.2">
      <c r="D2895" s="258"/>
    </row>
    <row r="2896" spans="4:4" x14ac:dyDescent="0.2">
      <c r="D2896" s="258"/>
    </row>
    <row r="2897" spans="4:4" x14ac:dyDescent="0.2">
      <c r="D2897" s="258"/>
    </row>
    <row r="2898" spans="4:4" x14ac:dyDescent="0.2">
      <c r="D2898" s="258"/>
    </row>
    <row r="2899" spans="4:4" x14ac:dyDescent="0.2">
      <c r="D2899" s="258"/>
    </row>
    <row r="2900" spans="4:4" x14ac:dyDescent="0.2">
      <c r="D2900" s="258"/>
    </row>
    <row r="2901" spans="4:4" x14ac:dyDescent="0.2">
      <c r="D2901" s="258"/>
    </row>
    <row r="2902" spans="4:4" x14ac:dyDescent="0.2">
      <c r="D2902" s="258"/>
    </row>
    <row r="2903" spans="4:4" x14ac:dyDescent="0.2">
      <c r="D2903" s="258"/>
    </row>
    <row r="2904" spans="4:4" x14ac:dyDescent="0.2">
      <c r="D2904" s="258"/>
    </row>
    <row r="2905" spans="4:4" x14ac:dyDescent="0.2">
      <c r="D2905" s="258"/>
    </row>
    <row r="2906" spans="4:4" x14ac:dyDescent="0.2">
      <c r="D2906" s="258"/>
    </row>
    <row r="2907" spans="4:4" x14ac:dyDescent="0.2">
      <c r="D2907" s="258"/>
    </row>
    <row r="2908" spans="4:4" x14ac:dyDescent="0.2">
      <c r="D2908" s="258"/>
    </row>
    <row r="2909" spans="4:4" x14ac:dyDescent="0.2">
      <c r="D2909" s="258"/>
    </row>
    <row r="2910" spans="4:4" x14ac:dyDescent="0.2">
      <c r="D2910" s="258"/>
    </row>
    <row r="2911" spans="4:4" x14ac:dyDescent="0.2">
      <c r="D2911" s="258"/>
    </row>
    <row r="2912" spans="4:4" x14ac:dyDescent="0.2">
      <c r="D2912" s="258"/>
    </row>
    <row r="2913" spans="4:4" x14ac:dyDescent="0.2">
      <c r="D2913" s="258"/>
    </row>
    <row r="2914" spans="4:4" x14ac:dyDescent="0.2">
      <c r="D2914" s="258"/>
    </row>
    <row r="2915" spans="4:4" x14ac:dyDescent="0.2">
      <c r="D2915" s="258"/>
    </row>
    <row r="2916" spans="4:4" x14ac:dyDescent="0.2">
      <c r="D2916" s="258"/>
    </row>
    <row r="2917" spans="4:4" x14ac:dyDescent="0.2">
      <c r="D2917" s="258"/>
    </row>
    <row r="2918" spans="4:4" x14ac:dyDescent="0.2">
      <c r="D2918" s="258"/>
    </row>
    <row r="2919" spans="4:4" x14ac:dyDescent="0.2">
      <c r="D2919" s="258"/>
    </row>
    <row r="2920" spans="4:4" x14ac:dyDescent="0.2">
      <c r="D2920" s="258"/>
    </row>
    <row r="2921" spans="4:4" x14ac:dyDescent="0.2">
      <c r="D2921" s="258"/>
    </row>
    <row r="2922" spans="4:4" x14ac:dyDescent="0.2">
      <c r="D2922" s="258"/>
    </row>
    <row r="2923" spans="4:4" x14ac:dyDescent="0.2">
      <c r="D2923" s="258"/>
    </row>
    <row r="2924" spans="4:4" x14ac:dyDescent="0.2">
      <c r="D2924" s="258"/>
    </row>
    <row r="2925" spans="4:4" x14ac:dyDescent="0.2">
      <c r="D2925" s="258"/>
    </row>
    <row r="2926" spans="4:4" x14ac:dyDescent="0.2">
      <c r="D2926" s="258"/>
    </row>
    <row r="2927" spans="4:4" x14ac:dyDescent="0.2">
      <c r="D2927" s="258"/>
    </row>
    <row r="2928" spans="4:4" x14ac:dyDescent="0.2">
      <c r="D2928" s="258"/>
    </row>
    <row r="2929" spans="4:4" x14ac:dyDescent="0.2">
      <c r="D2929" s="258"/>
    </row>
    <row r="2930" spans="4:4" x14ac:dyDescent="0.2">
      <c r="D2930" s="258"/>
    </row>
    <row r="2931" spans="4:4" x14ac:dyDescent="0.2">
      <c r="D2931" s="258"/>
    </row>
    <row r="2932" spans="4:4" x14ac:dyDescent="0.2">
      <c r="D2932" s="258"/>
    </row>
    <row r="2933" spans="4:4" x14ac:dyDescent="0.2">
      <c r="D2933" s="258"/>
    </row>
    <row r="2934" spans="4:4" x14ac:dyDescent="0.2">
      <c r="D2934" s="258"/>
    </row>
    <row r="2935" spans="4:4" x14ac:dyDescent="0.2">
      <c r="D2935" s="258"/>
    </row>
    <row r="2936" spans="4:4" x14ac:dyDescent="0.2">
      <c r="D2936" s="258"/>
    </row>
    <row r="2937" spans="4:4" x14ac:dyDescent="0.2">
      <c r="D2937" s="258"/>
    </row>
    <row r="2938" spans="4:4" x14ac:dyDescent="0.2">
      <c r="D2938" s="258"/>
    </row>
    <row r="2939" spans="4:4" x14ac:dyDescent="0.2">
      <c r="D2939" s="258"/>
    </row>
    <row r="2940" spans="4:4" x14ac:dyDescent="0.2">
      <c r="D2940" s="258"/>
    </row>
    <row r="2941" spans="4:4" x14ac:dyDescent="0.2">
      <c r="D2941" s="258"/>
    </row>
    <row r="2942" spans="4:4" x14ac:dyDescent="0.2">
      <c r="D2942" s="258"/>
    </row>
    <row r="2943" spans="4:4" x14ac:dyDescent="0.2">
      <c r="D2943" s="258"/>
    </row>
    <row r="2944" spans="4:4" x14ac:dyDescent="0.2">
      <c r="D2944" s="258"/>
    </row>
    <row r="2945" spans="4:4" x14ac:dyDescent="0.2">
      <c r="D2945" s="258"/>
    </row>
    <row r="2946" spans="4:4" x14ac:dyDescent="0.2">
      <c r="D2946" s="258"/>
    </row>
    <row r="2947" spans="4:4" x14ac:dyDescent="0.2">
      <c r="D2947" s="258"/>
    </row>
    <row r="2948" spans="4:4" x14ac:dyDescent="0.2">
      <c r="D2948" s="258"/>
    </row>
    <row r="2949" spans="4:4" x14ac:dyDescent="0.2">
      <c r="D2949" s="258"/>
    </row>
    <row r="2950" spans="4:4" x14ac:dyDescent="0.2">
      <c r="D2950" s="258"/>
    </row>
    <row r="2951" spans="4:4" x14ac:dyDescent="0.2">
      <c r="D2951" s="258"/>
    </row>
    <row r="2952" spans="4:4" x14ac:dyDescent="0.2">
      <c r="D2952" s="258"/>
    </row>
    <row r="2953" spans="4:4" x14ac:dyDescent="0.2">
      <c r="D2953" s="258"/>
    </row>
    <row r="2954" spans="4:4" x14ac:dyDescent="0.2">
      <c r="D2954" s="258"/>
    </row>
    <row r="2955" spans="4:4" x14ac:dyDescent="0.2">
      <c r="D2955" s="258"/>
    </row>
    <row r="2956" spans="4:4" x14ac:dyDescent="0.2">
      <c r="D2956" s="258"/>
    </row>
    <row r="2957" spans="4:4" x14ac:dyDescent="0.2">
      <c r="D2957" s="258"/>
    </row>
    <row r="2958" spans="4:4" x14ac:dyDescent="0.2">
      <c r="D2958" s="258"/>
    </row>
    <row r="2959" spans="4:4" x14ac:dyDescent="0.2">
      <c r="D2959" s="258"/>
    </row>
    <row r="2960" spans="4:4" x14ac:dyDescent="0.2">
      <c r="D2960" s="258"/>
    </row>
    <row r="2961" spans="4:4" x14ac:dyDescent="0.2">
      <c r="D2961" s="258"/>
    </row>
    <row r="2962" spans="4:4" x14ac:dyDescent="0.2">
      <c r="D2962" s="258"/>
    </row>
    <row r="2963" spans="4:4" x14ac:dyDescent="0.2">
      <c r="D2963" s="258"/>
    </row>
    <row r="2964" spans="4:4" x14ac:dyDescent="0.2">
      <c r="D2964" s="258"/>
    </row>
    <row r="2965" spans="4:4" x14ac:dyDescent="0.2">
      <c r="D2965" s="258"/>
    </row>
    <row r="2966" spans="4:4" x14ac:dyDescent="0.2">
      <c r="D2966" s="258"/>
    </row>
    <row r="2967" spans="4:4" x14ac:dyDescent="0.2">
      <c r="D2967" s="258"/>
    </row>
    <row r="2968" spans="4:4" x14ac:dyDescent="0.2">
      <c r="D2968" s="258"/>
    </row>
    <row r="2969" spans="4:4" x14ac:dyDescent="0.2">
      <c r="D2969" s="258"/>
    </row>
    <row r="2970" spans="4:4" x14ac:dyDescent="0.2">
      <c r="D2970" s="258"/>
    </row>
    <row r="2971" spans="4:4" x14ac:dyDescent="0.2">
      <c r="D2971" s="258"/>
    </row>
    <row r="2972" spans="4:4" x14ac:dyDescent="0.2">
      <c r="D2972" s="258"/>
    </row>
    <row r="2973" spans="4:4" x14ac:dyDescent="0.2">
      <c r="D2973" s="258"/>
    </row>
    <row r="2974" spans="4:4" x14ac:dyDescent="0.2">
      <c r="D2974" s="258"/>
    </row>
    <row r="2975" spans="4:4" x14ac:dyDescent="0.2">
      <c r="D2975" s="258"/>
    </row>
    <row r="2976" spans="4:4" x14ac:dyDescent="0.2">
      <c r="D2976" s="258"/>
    </row>
    <row r="2977" spans="4:4" x14ac:dyDescent="0.2">
      <c r="D2977" s="258"/>
    </row>
    <row r="2978" spans="4:4" x14ac:dyDescent="0.2">
      <c r="D2978" s="258"/>
    </row>
    <row r="2979" spans="4:4" x14ac:dyDescent="0.2">
      <c r="D2979" s="258"/>
    </row>
    <row r="2980" spans="4:4" x14ac:dyDescent="0.2">
      <c r="D2980" s="258"/>
    </row>
    <row r="2981" spans="4:4" x14ac:dyDescent="0.2">
      <c r="D2981" s="258"/>
    </row>
    <row r="2982" spans="4:4" x14ac:dyDescent="0.2">
      <c r="D2982" s="258"/>
    </row>
    <row r="2983" spans="4:4" x14ac:dyDescent="0.2">
      <c r="D2983" s="258"/>
    </row>
    <row r="2984" spans="4:4" x14ac:dyDescent="0.2">
      <c r="D2984" s="258"/>
    </row>
    <row r="2985" spans="4:4" x14ac:dyDescent="0.2">
      <c r="D2985" s="258"/>
    </row>
    <row r="2986" spans="4:4" x14ac:dyDescent="0.2">
      <c r="D2986" s="258"/>
    </row>
    <row r="2987" spans="4:4" x14ac:dyDescent="0.2">
      <c r="D2987" s="258"/>
    </row>
    <row r="2988" spans="4:4" x14ac:dyDescent="0.2">
      <c r="D2988" s="258"/>
    </row>
    <row r="2989" spans="4:4" x14ac:dyDescent="0.2">
      <c r="D2989" s="258"/>
    </row>
    <row r="2990" spans="4:4" x14ac:dyDescent="0.2">
      <c r="D2990" s="258"/>
    </row>
    <row r="2991" spans="4:4" x14ac:dyDescent="0.2">
      <c r="D2991" s="258"/>
    </row>
    <row r="2992" spans="4:4" x14ac:dyDescent="0.2">
      <c r="D2992" s="258"/>
    </row>
    <row r="2993" spans="4:4" x14ac:dyDescent="0.2">
      <c r="D2993" s="258"/>
    </row>
    <row r="2994" spans="4:4" x14ac:dyDescent="0.2">
      <c r="D2994" s="258"/>
    </row>
    <row r="2995" spans="4:4" x14ac:dyDescent="0.2">
      <c r="D2995" s="258"/>
    </row>
    <row r="2996" spans="4:4" x14ac:dyDescent="0.2">
      <c r="D2996" s="258"/>
    </row>
    <row r="2997" spans="4:4" x14ac:dyDescent="0.2">
      <c r="D2997" s="258"/>
    </row>
    <row r="2998" spans="4:4" x14ac:dyDescent="0.2">
      <c r="D2998" s="258"/>
    </row>
    <row r="2999" spans="4:4" x14ac:dyDescent="0.2">
      <c r="D2999" s="258"/>
    </row>
    <row r="3000" spans="4:4" x14ac:dyDescent="0.2">
      <c r="D3000" s="258"/>
    </row>
    <row r="3001" spans="4:4" x14ac:dyDescent="0.2">
      <c r="D3001" s="258"/>
    </row>
    <row r="3002" spans="4:4" x14ac:dyDescent="0.2">
      <c r="D3002" s="258"/>
    </row>
    <row r="3003" spans="4:4" x14ac:dyDescent="0.2">
      <c r="D3003" s="258"/>
    </row>
    <row r="3004" spans="4:4" x14ac:dyDescent="0.2">
      <c r="D3004" s="258"/>
    </row>
    <row r="3005" spans="4:4" x14ac:dyDescent="0.2">
      <c r="D3005" s="258"/>
    </row>
    <row r="3006" spans="4:4" x14ac:dyDescent="0.2">
      <c r="D3006" s="258"/>
    </row>
    <row r="3007" spans="4:4" x14ac:dyDescent="0.2">
      <c r="D3007" s="258"/>
    </row>
    <row r="3008" spans="4:4" x14ac:dyDescent="0.2">
      <c r="D3008" s="258"/>
    </row>
    <row r="3009" spans="4:4" x14ac:dyDescent="0.2">
      <c r="D3009" s="258"/>
    </row>
    <row r="3010" spans="4:4" x14ac:dyDescent="0.2">
      <c r="D3010" s="258"/>
    </row>
    <row r="3011" spans="4:4" x14ac:dyDescent="0.2">
      <c r="D3011" s="258"/>
    </row>
    <row r="3012" spans="4:4" x14ac:dyDescent="0.2">
      <c r="D3012" s="258"/>
    </row>
    <row r="3013" spans="4:4" x14ac:dyDescent="0.2">
      <c r="D3013" s="258"/>
    </row>
    <row r="3014" spans="4:4" x14ac:dyDescent="0.2">
      <c r="D3014" s="258"/>
    </row>
    <row r="3015" spans="4:4" x14ac:dyDescent="0.2">
      <c r="D3015" s="258"/>
    </row>
    <row r="3016" spans="4:4" x14ac:dyDescent="0.2">
      <c r="D3016" s="258"/>
    </row>
    <row r="3017" spans="4:4" x14ac:dyDescent="0.2">
      <c r="D3017" s="258"/>
    </row>
    <row r="3018" spans="4:4" x14ac:dyDescent="0.2">
      <c r="D3018" s="258"/>
    </row>
    <row r="3019" spans="4:4" x14ac:dyDescent="0.2">
      <c r="D3019" s="258"/>
    </row>
    <row r="3020" spans="4:4" x14ac:dyDescent="0.2">
      <c r="D3020" s="258"/>
    </row>
    <row r="3021" spans="4:4" x14ac:dyDescent="0.2">
      <c r="D3021" s="258"/>
    </row>
    <row r="3022" spans="4:4" x14ac:dyDescent="0.2">
      <c r="D3022" s="258"/>
    </row>
    <row r="3023" spans="4:4" x14ac:dyDescent="0.2">
      <c r="D3023" s="258"/>
    </row>
    <row r="3024" spans="4:4" x14ac:dyDescent="0.2">
      <c r="D3024" s="258"/>
    </row>
    <row r="3025" spans="4:4" x14ac:dyDescent="0.2">
      <c r="D3025" s="258"/>
    </row>
    <row r="3026" spans="4:4" x14ac:dyDescent="0.2">
      <c r="D3026" s="258"/>
    </row>
    <row r="3027" spans="4:4" x14ac:dyDescent="0.2">
      <c r="D3027" s="258"/>
    </row>
    <row r="3028" spans="4:4" x14ac:dyDescent="0.2">
      <c r="D3028" s="258"/>
    </row>
    <row r="3029" spans="4:4" x14ac:dyDescent="0.2">
      <c r="D3029" s="258"/>
    </row>
    <row r="3030" spans="4:4" x14ac:dyDescent="0.2">
      <c r="D3030" s="258"/>
    </row>
    <row r="3031" spans="4:4" x14ac:dyDescent="0.2">
      <c r="D3031" s="258"/>
    </row>
    <row r="3032" spans="4:4" x14ac:dyDescent="0.2">
      <c r="D3032" s="258"/>
    </row>
    <row r="3033" spans="4:4" x14ac:dyDescent="0.2">
      <c r="D3033" s="258"/>
    </row>
    <row r="3034" spans="4:4" x14ac:dyDescent="0.2">
      <c r="D3034" s="258"/>
    </row>
    <row r="3035" spans="4:4" x14ac:dyDescent="0.2">
      <c r="D3035" s="258"/>
    </row>
    <row r="3036" spans="4:4" x14ac:dyDescent="0.2">
      <c r="D3036" s="258"/>
    </row>
    <row r="3037" spans="4:4" x14ac:dyDescent="0.2">
      <c r="D3037" s="258"/>
    </row>
    <row r="3038" spans="4:4" x14ac:dyDescent="0.2">
      <c r="D3038" s="258"/>
    </row>
    <row r="3039" spans="4:4" x14ac:dyDescent="0.2">
      <c r="D3039" s="258"/>
    </row>
    <row r="3040" spans="4:4" x14ac:dyDescent="0.2">
      <c r="D3040" s="258"/>
    </row>
    <row r="3041" spans="4:4" x14ac:dyDescent="0.2">
      <c r="D3041" s="258"/>
    </row>
    <row r="3042" spans="4:4" x14ac:dyDescent="0.2">
      <c r="D3042" s="258"/>
    </row>
    <row r="3043" spans="4:4" x14ac:dyDescent="0.2">
      <c r="D3043" s="258"/>
    </row>
    <row r="3044" spans="4:4" x14ac:dyDescent="0.2">
      <c r="D3044" s="258"/>
    </row>
    <row r="3045" spans="4:4" x14ac:dyDescent="0.2">
      <c r="D3045" s="258"/>
    </row>
    <row r="3046" spans="4:4" x14ac:dyDescent="0.2">
      <c r="D3046" s="258"/>
    </row>
    <row r="3047" spans="4:4" x14ac:dyDescent="0.2">
      <c r="D3047" s="258"/>
    </row>
    <row r="3048" spans="4:4" x14ac:dyDescent="0.2">
      <c r="D3048" s="258"/>
    </row>
    <row r="3049" spans="4:4" x14ac:dyDescent="0.2">
      <c r="D3049" s="258"/>
    </row>
    <row r="3050" spans="4:4" x14ac:dyDescent="0.2">
      <c r="D3050" s="258"/>
    </row>
    <row r="3051" spans="4:4" x14ac:dyDescent="0.2">
      <c r="D3051" s="258"/>
    </row>
    <row r="3052" spans="4:4" x14ac:dyDescent="0.2">
      <c r="D3052" s="258"/>
    </row>
    <row r="3053" spans="4:4" x14ac:dyDescent="0.2">
      <c r="D3053" s="258"/>
    </row>
    <row r="3054" spans="4:4" x14ac:dyDescent="0.2">
      <c r="D3054" s="258"/>
    </row>
    <row r="3055" spans="4:4" x14ac:dyDescent="0.2">
      <c r="D3055" s="258"/>
    </row>
    <row r="3056" spans="4:4" x14ac:dyDescent="0.2">
      <c r="D3056" s="258"/>
    </row>
    <row r="3057" spans="4:4" x14ac:dyDescent="0.2">
      <c r="D3057" s="258"/>
    </row>
    <row r="3058" spans="4:4" x14ac:dyDescent="0.2">
      <c r="D3058" s="258"/>
    </row>
    <row r="3059" spans="4:4" x14ac:dyDescent="0.2">
      <c r="D3059" s="258"/>
    </row>
    <row r="3060" spans="4:4" x14ac:dyDescent="0.2">
      <c r="D3060" s="258"/>
    </row>
    <row r="3061" spans="4:4" x14ac:dyDescent="0.2">
      <c r="D3061" s="258"/>
    </row>
    <row r="3062" spans="4:4" x14ac:dyDescent="0.2">
      <c r="D3062" s="258"/>
    </row>
    <row r="3063" spans="4:4" x14ac:dyDescent="0.2">
      <c r="D3063" s="258"/>
    </row>
    <row r="3064" spans="4:4" x14ac:dyDescent="0.2">
      <c r="D3064" s="258"/>
    </row>
    <row r="3065" spans="4:4" x14ac:dyDescent="0.2">
      <c r="D3065" s="258"/>
    </row>
    <row r="3066" spans="4:4" x14ac:dyDescent="0.2">
      <c r="D3066" s="258"/>
    </row>
    <row r="3067" spans="4:4" x14ac:dyDescent="0.2">
      <c r="D3067" s="258"/>
    </row>
    <row r="3068" spans="4:4" x14ac:dyDescent="0.2">
      <c r="D3068" s="258"/>
    </row>
    <row r="3069" spans="4:4" x14ac:dyDescent="0.2">
      <c r="D3069" s="258"/>
    </row>
    <row r="3070" spans="4:4" x14ac:dyDescent="0.2">
      <c r="D3070" s="258"/>
    </row>
    <row r="3071" spans="4:4" x14ac:dyDescent="0.2">
      <c r="D3071" s="258"/>
    </row>
    <row r="3072" spans="4:4" x14ac:dyDescent="0.2">
      <c r="D3072" s="258"/>
    </row>
    <row r="3073" spans="4:4" x14ac:dyDescent="0.2">
      <c r="D3073" s="258"/>
    </row>
    <row r="3074" spans="4:4" x14ac:dyDescent="0.2">
      <c r="D3074" s="258"/>
    </row>
    <row r="3075" spans="4:4" x14ac:dyDescent="0.2">
      <c r="D3075" s="258"/>
    </row>
    <row r="3076" spans="4:4" x14ac:dyDescent="0.2">
      <c r="D3076" s="258"/>
    </row>
    <row r="3077" spans="4:4" x14ac:dyDescent="0.2">
      <c r="D3077" s="258"/>
    </row>
    <row r="3078" spans="4:4" x14ac:dyDescent="0.2">
      <c r="D3078" s="258"/>
    </row>
    <row r="3079" spans="4:4" x14ac:dyDescent="0.2">
      <c r="D3079" s="258"/>
    </row>
    <row r="3080" spans="4:4" x14ac:dyDescent="0.2">
      <c r="D3080" s="258"/>
    </row>
    <row r="3081" spans="4:4" x14ac:dyDescent="0.2">
      <c r="D3081" s="258"/>
    </row>
    <row r="3082" spans="4:4" x14ac:dyDescent="0.2">
      <c r="D3082" s="258"/>
    </row>
    <row r="3083" spans="4:4" x14ac:dyDescent="0.2">
      <c r="D3083" s="258"/>
    </row>
    <row r="3084" spans="4:4" x14ac:dyDescent="0.2">
      <c r="D3084" s="258"/>
    </row>
    <row r="3085" spans="4:4" x14ac:dyDescent="0.2">
      <c r="D3085" s="258"/>
    </row>
    <row r="3086" spans="4:4" x14ac:dyDescent="0.2">
      <c r="D3086" s="258"/>
    </row>
    <row r="3087" spans="4:4" x14ac:dyDescent="0.2">
      <c r="D3087" s="258"/>
    </row>
    <row r="3088" spans="4:4" x14ac:dyDescent="0.2">
      <c r="D3088" s="258"/>
    </row>
    <row r="3089" spans="4:4" x14ac:dyDescent="0.2">
      <c r="D3089" s="258"/>
    </row>
    <row r="3090" spans="4:4" x14ac:dyDescent="0.2">
      <c r="D3090" s="258"/>
    </row>
    <row r="3091" spans="4:4" x14ac:dyDescent="0.2">
      <c r="D3091" s="258"/>
    </row>
    <row r="3092" spans="4:4" x14ac:dyDescent="0.2">
      <c r="D3092" s="258"/>
    </row>
    <row r="3093" spans="4:4" x14ac:dyDescent="0.2">
      <c r="D3093" s="258"/>
    </row>
    <row r="3094" spans="4:4" x14ac:dyDescent="0.2">
      <c r="D3094" s="258"/>
    </row>
    <row r="3095" spans="4:4" x14ac:dyDescent="0.2">
      <c r="D3095" s="258"/>
    </row>
    <row r="3096" spans="4:4" x14ac:dyDescent="0.2">
      <c r="D3096" s="258"/>
    </row>
    <row r="3097" spans="4:4" x14ac:dyDescent="0.2">
      <c r="D3097" s="258"/>
    </row>
    <row r="3098" spans="4:4" x14ac:dyDescent="0.2">
      <c r="D3098" s="258"/>
    </row>
    <row r="3099" spans="4:4" x14ac:dyDescent="0.2">
      <c r="D3099" s="258"/>
    </row>
    <row r="3100" spans="4:4" x14ac:dyDescent="0.2">
      <c r="D3100" s="258"/>
    </row>
    <row r="3101" spans="4:4" x14ac:dyDescent="0.2">
      <c r="D3101" s="258"/>
    </row>
    <row r="3102" spans="4:4" x14ac:dyDescent="0.2">
      <c r="D3102" s="258"/>
    </row>
    <row r="3103" spans="4:4" x14ac:dyDescent="0.2">
      <c r="D3103" s="258"/>
    </row>
    <row r="3104" spans="4:4" x14ac:dyDescent="0.2">
      <c r="D3104" s="258"/>
    </row>
    <row r="3105" spans="4:4" x14ac:dyDescent="0.2">
      <c r="D3105" s="258"/>
    </row>
    <row r="3106" spans="4:4" x14ac:dyDescent="0.2">
      <c r="D3106" s="258"/>
    </row>
    <row r="3107" spans="4:4" x14ac:dyDescent="0.2">
      <c r="D3107" s="258"/>
    </row>
    <row r="3108" spans="4:4" x14ac:dyDescent="0.2">
      <c r="D3108" s="258"/>
    </row>
    <row r="3109" spans="4:4" x14ac:dyDescent="0.2">
      <c r="D3109" s="258"/>
    </row>
    <row r="3110" spans="4:4" x14ac:dyDescent="0.2">
      <c r="D3110" s="258"/>
    </row>
    <row r="3111" spans="4:4" x14ac:dyDescent="0.2">
      <c r="D3111" s="258"/>
    </row>
    <row r="3112" spans="4:4" x14ac:dyDescent="0.2">
      <c r="D3112" s="258"/>
    </row>
    <row r="3113" spans="4:4" x14ac:dyDescent="0.2">
      <c r="D3113" s="258"/>
    </row>
    <row r="3114" spans="4:4" x14ac:dyDescent="0.2">
      <c r="D3114" s="258"/>
    </row>
    <row r="3115" spans="4:4" x14ac:dyDescent="0.2">
      <c r="D3115" s="258"/>
    </row>
    <row r="3116" spans="4:4" x14ac:dyDescent="0.2">
      <c r="D3116" s="258"/>
    </row>
    <row r="3117" spans="4:4" x14ac:dyDescent="0.2">
      <c r="D3117" s="258"/>
    </row>
    <row r="3118" spans="4:4" x14ac:dyDescent="0.2">
      <c r="D3118" s="258"/>
    </row>
    <row r="3119" spans="4:4" x14ac:dyDescent="0.2">
      <c r="D3119" s="258"/>
    </row>
    <row r="3120" spans="4:4" x14ac:dyDescent="0.2">
      <c r="D3120" s="258"/>
    </row>
    <row r="3121" spans="4:4" x14ac:dyDescent="0.2">
      <c r="D3121" s="258"/>
    </row>
    <row r="3122" spans="4:4" x14ac:dyDescent="0.2">
      <c r="D3122" s="258"/>
    </row>
    <row r="3123" spans="4:4" x14ac:dyDescent="0.2">
      <c r="D3123" s="258"/>
    </row>
    <row r="3124" spans="4:4" x14ac:dyDescent="0.2">
      <c r="D3124" s="258"/>
    </row>
    <row r="3125" spans="4:4" x14ac:dyDescent="0.2">
      <c r="D3125" s="258"/>
    </row>
    <row r="3126" spans="4:4" x14ac:dyDescent="0.2">
      <c r="D3126" s="258"/>
    </row>
    <row r="3127" spans="4:4" x14ac:dyDescent="0.2">
      <c r="D3127" s="258"/>
    </row>
    <row r="3128" spans="4:4" x14ac:dyDescent="0.2">
      <c r="D3128" s="258"/>
    </row>
    <row r="3129" spans="4:4" x14ac:dyDescent="0.2">
      <c r="D3129" s="258"/>
    </row>
    <row r="3130" spans="4:4" x14ac:dyDescent="0.2">
      <c r="D3130" s="258"/>
    </row>
    <row r="3131" spans="4:4" x14ac:dyDescent="0.2">
      <c r="D3131" s="258"/>
    </row>
    <row r="3132" spans="4:4" x14ac:dyDescent="0.2">
      <c r="D3132" s="258"/>
    </row>
    <row r="3133" spans="4:4" x14ac:dyDescent="0.2">
      <c r="D3133" s="258"/>
    </row>
    <row r="3134" spans="4:4" x14ac:dyDescent="0.2">
      <c r="D3134" s="258"/>
    </row>
    <row r="3135" spans="4:4" x14ac:dyDescent="0.2">
      <c r="D3135" s="258"/>
    </row>
    <row r="3136" spans="4:4" x14ac:dyDescent="0.2">
      <c r="D3136" s="258"/>
    </row>
    <row r="3137" spans="4:4" x14ac:dyDescent="0.2">
      <c r="D3137" s="258"/>
    </row>
    <row r="3138" spans="4:4" x14ac:dyDescent="0.2">
      <c r="D3138" s="258"/>
    </row>
    <row r="3139" spans="4:4" x14ac:dyDescent="0.2">
      <c r="D3139" s="258"/>
    </row>
    <row r="3140" spans="4:4" x14ac:dyDescent="0.2">
      <c r="D3140" s="258"/>
    </row>
    <row r="3141" spans="4:4" x14ac:dyDescent="0.2">
      <c r="D3141" s="258"/>
    </row>
    <row r="3142" spans="4:4" x14ac:dyDescent="0.2">
      <c r="D3142" s="258"/>
    </row>
    <row r="3143" spans="4:4" x14ac:dyDescent="0.2">
      <c r="D3143" s="258"/>
    </row>
    <row r="3144" spans="4:4" x14ac:dyDescent="0.2">
      <c r="D3144" s="258"/>
    </row>
    <row r="3145" spans="4:4" x14ac:dyDescent="0.2">
      <c r="D3145" s="258"/>
    </row>
    <row r="3146" spans="4:4" x14ac:dyDescent="0.2">
      <c r="D3146" s="258"/>
    </row>
    <row r="3147" spans="4:4" x14ac:dyDescent="0.2">
      <c r="D3147" s="258"/>
    </row>
    <row r="3148" spans="4:4" x14ac:dyDescent="0.2">
      <c r="D3148" s="258"/>
    </row>
    <row r="3149" spans="4:4" x14ac:dyDescent="0.2">
      <c r="D3149" s="258"/>
    </row>
    <row r="3150" spans="4:4" x14ac:dyDescent="0.2">
      <c r="D3150" s="258"/>
    </row>
    <row r="3151" spans="4:4" x14ac:dyDescent="0.2">
      <c r="D3151" s="258"/>
    </row>
    <row r="3152" spans="4:4" x14ac:dyDescent="0.2">
      <c r="D3152" s="258"/>
    </row>
    <row r="3153" spans="4:4" x14ac:dyDescent="0.2">
      <c r="D3153" s="258"/>
    </row>
    <row r="3154" spans="4:4" x14ac:dyDescent="0.2">
      <c r="D3154" s="258"/>
    </row>
    <row r="3155" spans="4:4" x14ac:dyDescent="0.2">
      <c r="D3155" s="258"/>
    </row>
    <row r="3156" spans="4:4" x14ac:dyDescent="0.2">
      <c r="D3156" s="258"/>
    </row>
    <row r="3157" spans="4:4" x14ac:dyDescent="0.2">
      <c r="D3157" s="258"/>
    </row>
    <row r="3158" spans="4:4" x14ac:dyDescent="0.2">
      <c r="D3158" s="258"/>
    </row>
    <row r="3159" spans="4:4" x14ac:dyDescent="0.2">
      <c r="D3159" s="258"/>
    </row>
    <row r="3160" spans="4:4" x14ac:dyDescent="0.2">
      <c r="D3160" s="258"/>
    </row>
    <row r="3161" spans="4:4" x14ac:dyDescent="0.2">
      <c r="D3161" s="258"/>
    </row>
    <row r="3162" spans="4:4" x14ac:dyDescent="0.2">
      <c r="D3162" s="258"/>
    </row>
    <row r="3163" spans="4:4" x14ac:dyDescent="0.2">
      <c r="D3163" s="258"/>
    </row>
    <row r="3164" spans="4:4" x14ac:dyDescent="0.2">
      <c r="D3164" s="258"/>
    </row>
    <row r="3165" spans="4:4" x14ac:dyDescent="0.2">
      <c r="D3165" s="258"/>
    </row>
    <row r="3166" spans="4:4" x14ac:dyDescent="0.2">
      <c r="D3166" s="258"/>
    </row>
    <row r="3167" spans="4:4" x14ac:dyDescent="0.2">
      <c r="D3167" s="258"/>
    </row>
    <row r="3168" spans="4:4" x14ac:dyDescent="0.2">
      <c r="D3168" s="258"/>
    </row>
    <row r="3169" spans="4:4" x14ac:dyDescent="0.2">
      <c r="D3169" s="258"/>
    </row>
    <row r="3170" spans="4:4" x14ac:dyDescent="0.2">
      <c r="D3170" s="258"/>
    </row>
    <row r="3171" spans="4:4" x14ac:dyDescent="0.2">
      <c r="D3171" s="258"/>
    </row>
    <row r="3172" spans="4:4" x14ac:dyDescent="0.2">
      <c r="D3172" s="258"/>
    </row>
    <row r="3173" spans="4:4" x14ac:dyDescent="0.2">
      <c r="D3173" s="258"/>
    </row>
    <row r="3174" spans="4:4" x14ac:dyDescent="0.2">
      <c r="D3174" s="258"/>
    </row>
    <row r="3175" spans="4:4" x14ac:dyDescent="0.2">
      <c r="D3175" s="258"/>
    </row>
    <row r="3176" spans="4:4" x14ac:dyDescent="0.2">
      <c r="D3176" s="258"/>
    </row>
    <row r="3177" spans="4:4" x14ac:dyDescent="0.2">
      <c r="D3177" s="258"/>
    </row>
    <row r="3178" spans="4:4" x14ac:dyDescent="0.2">
      <c r="D3178" s="258"/>
    </row>
    <row r="3179" spans="4:4" x14ac:dyDescent="0.2">
      <c r="D3179" s="258"/>
    </row>
    <row r="3180" spans="4:4" x14ac:dyDescent="0.2">
      <c r="D3180" s="258"/>
    </row>
    <row r="3181" spans="4:4" x14ac:dyDescent="0.2">
      <c r="D3181" s="258"/>
    </row>
    <row r="3182" spans="4:4" x14ac:dyDescent="0.2">
      <c r="D3182" s="258"/>
    </row>
    <row r="3183" spans="4:4" x14ac:dyDescent="0.2">
      <c r="D3183" s="258"/>
    </row>
    <row r="3184" spans="4:4" x14ac:dyDescent="0.2">
      <c r="D3184" s="258"/>
    </row>
    <row r="3185" spans="4:4" x14ac:dyDescent="0.2">
      <c r="D3185" s="258"/>
    </row>
    <row r="3186" spans="4:4" x14ac:dyDescent="0.2">
      <c r="D3186" s="258"/>
    </row>
    <row r="3187" spans="4:4" x14ac:dyDescent="0.2">
      <c r="D3187" s="258"/>
    </row>
    <row r="3188" spans="4:4" x14ac:dyDescent="0.2">
      <c r="D3188" s="258"/>
    </row>
    <row r="3189" spans="4:4" x14ac:dyDescent="0.2">
      <c r="D3189" s="258"/>
    </row>
    <row r="3190" spans="4:4" x14ac:dyDescent="0.2">
      <c r="D3190" s="258"/>
    </row>
    <row r="3191" spans="4:4" x14ac:dyDescent="0.2">
      <c r="D3191" s="258"/>
    </row>
    <row r="3192" spans="4:4" x14ac:dyDescent="0.2">
      <c r="D3192" s="258"/>
    </row>
    <row r="3193" spans="4:4" x14ac:dyDescent="0.2">
      <c r="D3193" s="258"/>
    </row>
    <row r="3194" spans="4:4" x14ac:dyDescent="0.2">
      <c r="D3194" s="258"/>
    </row>
    <row r="3195" spans="4:4" x14ac:dyDescent="0.2">
      <c r="D3195" s="258"/>
    </row>
    <row r="3196" spans="4:4" x14ac:dyDescent="0.2">
      <c r="D3196" s="258"/>
    </row>
    <row r="3197" spans="4:4" x14ac:dyDescent="0.2">
      <c r="D3197" s="258"/>
    </row>
    <row r="3198" spans="4:4" x14ac:dyDescent="0.2">
      <c r="D3198" s="258"/>
    </row>
    <row r="3199" spans="4:4" x14ac:dyDescent="0.2">
      <c r="D3199" s="258"/>
    </row>
    <row r="3200" spans="4:4" x14ac:dyDescent="0.2">
      <c r="D3200" s="258"/>
    </row>
    <row r="3201" spans="4:4" x14ac:dyDescent="0.2">
      <c r="D3201" s="258"/>
    </row>
    <row r="3202" spans="4:4" x14ac:dyDescent="0.2">
      <c r="D3202" s="258"/>
    </row>
    <row r="3203" spans="4:4" x14ac:dyDescent="0.2">
      <c r="D3203" s="258"/>
    </row>
    <row r="3204" spans="4:4" x14ac:dyDescent="0.2">
      <c r="D3204" s="258"/>
    </row>
    <row r="3205" spans="4:4" x14ac:dyDescent="0.2">
      <c r="D3205" s="258"/>
    </row>
    <row r="3206" spans="4:4" x14ac:dyDescent="0.2">
      <c r="D3206" s="258"/>
    </row>
    <row r="3207" spans="4:4" x14ac:dyDescent="0.2">
      <c r="D3207" s="258"/>
    </row>
    <row r="3208" spans="4:4" x14ac:dyDescent="0.2">
      <c r="D3208" s="258"/>
    </row>
    <row r="3209" spans="4:4" x14ac:dyDescent="0.2">
      <c r="D3209" s="258"/>
    </row>
    <row r="3210" spans="4:4" x14ac:dyDescent="0.2">
      <c r="D3210" s="258"/>
    </row>
    <row r="3211" spans="4:4" x14ac:dyDescent="0.2">
      <c r="D3211" s="258"/>
    </row>
    <row r="3212" spans="4:4" x14ac:dyDescent="0.2">
      <c r="D3212" s="258"/>
    </row>
    <row r="3213" spans="4:4" x14ac:dyDescent="0.2">
      <c r="D3213" s="258"/>
    </row>
    <row r="3214" spans="4:4" x14ac:dyDescent="0.2">
      <c r="D3214" s="258"/>
    </row>
    <row r="3215" spans="4:4" x14ac:dyDescent="0.2">
      <c r="D3215" s="258"/>
    </row>
    <row r="3216" spans="4:4" x14ac:dyDescent="0.2">
      <c r="D3216" s="258"/>
    </row>
    <row r="3217" spans="4:4" x14ac:dyDescent="0.2">
      <c r="D3217" s="258"/>
    </row>
    <row r="3218" spans="4:4" x14ac:dyDescent="0.2">
      <c r="D3218" s="258"/>
    </row>
    <row r="3219" spans="4:4" x14ac:dyDescent="0.2">
      <c r="D3219" s="258"/>
    </row>
    <row r="3220" spans="4:4" x14ac:dyDescent="0.2">
      <c r="D3220" s="258"/>
    </row>
    <row r="3221" spans="4:4" x14ac:dyDescent="0.2">
      <c r="D3221" s="258"/>
    </row>
    <row r="3222" spans="4:4" x14ac:dyDescent="0.2">
      <c r="D3222" s="258"/>
    </row>
    <row r="3223" spans="4:4" x14ac:dyDescent="0.2">
      <c r="D3223" s="258"/>
    </row>
    <row r="3224" spans="4:4" x14ac:dyDescent="0.2">
      <c r="D3224" s="258"/>
    </row>
    <row r="3225" spans="4:4" x14ac:dyDescent="0.2">
      <c r="D3225" s="258"/>
    </row>
    <row r="3226" spans="4:4" x14ac:dyDescent="0.2">
      <c r="D3226" s="258"/>
    </row>
    <row r="3227" spans="4:4" x14ac:dyDescent="0.2">
      <c r="D3227" s="258"/>
    </row>
    <row r="3228" spans="4:4" x14ac:dyDescent="0.2">
      <c r="D3228" s="258"/>
    </row>
    <row r="3229" spans="4:4" x14ac:dyDescent="0.2">
      <c r="D3229" s="258"/>
    </row>
    <row r="3230" spans="4:4" x14ac:dyDescent="0.2">
      <c r="D3230" s="258"/>
    </row>
    <row r="3231" spans="4:4" x14ac:dyDescent="0.2">
      <c r="D3231" s="258"/>
    </row>
    <row r="3232" spans="4:4" x14ac:dyDescent="0.2">
      <c r="D3232" s="258"/>
    </row>
    <row r="3233" spans="4:4" x14ac:dyDescent="0.2">
      <c r="D3233" s="258"/>
    </row>
    <row r="3234" spans="4:4" x14ac:dyDescent="0.2">
      <c r="D3234" s="258"/>
    </row>
    <row r="3235" spans="4:4" x14ac:dyDescent="0.2">
      <c r="D3235" s="258"/>
    </row>
    <row r="3236" spans="4:4" x14ac:dyDescent="0.2">
      <c r="D3236" s="258"/>
    </row>
    <row r="3237" spans="4:4" x14ac:dyDescent="0.2">
      <c r="D3237" s="258"/>
    </row>
    <row r="3238" spans="4:4" x14ac:dyDescent="0.2">
      <c r="D3238" s="258"/>
    </row>
    <row r="3239" spans="4:4" x14ac:dyDescent="0.2">
      <c r="D3239" s="258"/>
    </row>
    <row r="3240" spans="4:4" x14ac:dyDescent="0.2">
      <c r="D3240" s="258"/>
    </row>
    <row r="3241" spans="4:4" x14ac:dyDescent="0.2">
      <c r="D3241" s="258"/>
    </row>
    <row r="3242" spans="4:4" x14ac:dyDescent="0.2">
      <c r="D3242" s="258"/>
    </row>
    <row r="3243" spans="4:4" x14ac:dyDescent="0.2">
      <c r="D3243" s="258"/>
    </row>
    <row r="3244" spans="4:4" x14ac:dyDescent="0.2">
      <c r="D3244" s="258"/>
    </row>
    <row r="3245" spans="4:4" x14ac:dyDescent="0.2">
      <c r="D3245" s="258"/>
    </row>
    <row r="3246" spans="4:4" x14ac:dyDescent="0.2">
      <c r="D3246" s="258"/>
    </row>
    <row r="3247" spans="4:4" x14ac:dyDescent="0.2">
      <c r="D3247" s="258"/>
    </row>
    <row r="3248" spans="4:4" x14ac:dyDescent="0.2">
      <c r="D3248" s="258"/>
    </row>
    <row r="3249" spans="4:4" x14ac:dyDescent="0.2">
      <c r="D3249" s="258"/>
    </row>
    <row r="3250" spans="4:4" x14ac:dyDescent="0.2">
      <c r="D3250" s="258"/>
    </row>
    <row r="3251" spans="4:4" x14ac:dyDescent="0.2">
      <c r="D3251" s="258"/>
    </row>
    <row r="3252" spans="4:4" x14ac:dyDescent="0.2">
      <c r="D3252" s="258"/>
    </row>
    <row r="3253" spans="4:4" x14ac:dyDescent="0.2">
      <c r="D3253" s="258"/>
    </row>
    <row r="3254" spans="4:4" x14ac:dyDescent="0.2">
      <c r="D3254" s="258"/>
    </row>
    <row r="3255" spans="4:4" x14ac:dyDescent="0.2">
      <c r="D3255" s="258"/>
    </row>
    <row r="3256" spans="4:4" x14ac:dyDescent="0.2">
      <c r="D3256" s="258"/>
    </row>
    <row r="3257" spans="4:4" x14ac:dyDescent="0.2">
      <c r="D3257" s="258"/>
    </row>
    <row r="3258" spans="4:4" x14ac:dyDescent="0.2">
      <c r="D3258" s="258"/>
    </row>
    <row r="3259" spans="4:4" x14ac:dyDescent="0.2">
      <c r="D3259" s="258"/>
    </row>
    <row r="3260" spans="4:4" x14ac:dyDescent="0.2">
      <c r="D3260" s="258"/>
    </row>
    <row r="3261" spans="4:4" x14ac:dyDescent="0.2">
      <c r="D3261" s="258"/>
    </row>
    <row r="3262" spans="4:4" x14ac:dyDescent="0.2">
      <c r="D3262" s="258"/>
    </row>
    <row r="3263" spans="4:4" x14ac:dyDescent="0.2">
      <c r="D3263" s="258"/>
    </row>
    <row r="3264" spans="4:4" x14ac:dyDescent="0.2">
      <c r="D3264" s="258"/>
    </row>
    <row r="3265" spans="4:4" x14ac:dyDescent="0.2">
      <c r="D3265" s="258"/>
    </row>
    <row r="3266" spans="4:4" x14ac:dyDescent="0.2">
      <c r="D3266" s="258"/>
    </row>
    <row r="3267" spans="4:4" x14ac:dyDescent="0.2">
      <c r="D3267" s="258"/>
    </row>
    <row r="3268" spans="4:4" x14ac:dyDescent="0.2">
      <c r="D3268" s="258"/>
    </row>
    <row r="3269" spans="4:4" x14ac:dyDescent="0.2">
      <c r="D3269" s="258"/>
    </row>
    <row r="3270" spans="4:4" x14ac:dyDescent="0.2">
      <c r="D3270" s="258"/>
    </row>
    <row r="3271" spans="4:4" x14ac:dyDescent="0.2">
      <c r="D3271" s="258"/>
    </row>
    <row r="3272" spans="4:4" x14ac:dyDescent="0.2">
      <c r="D3272" s="258"/>
    </row>
    <row r="3273" spans="4:4" x14ac:dyDescent="0.2">
      <c r="D3273" s="258"/>
    </row>
    <row r="3274" spans="4:4" x14ac:dyDescent="0.2">
      <c r="D3274" s="258"/>
    </row>
    <row r="3275" spans="4:4" x14ac:dyDescent="0.2">
      <c r="D3275" s="258"/>
    </row>
    <row r="3276" spans="4:4" x14ac:dyDescent="0.2">
      <c r="D3276" s="258"/>
    </row>
    <row r="3277" spans="4:4" x14ac:dyDescent="0.2">
      <c r="D3277" s="258"/>
    </row>
    <row r="3278" spans="4:4" x14ac:dyDescent="0.2">
      <c r="D3278" s="258"/>
    </row>
    <row r="3279" spans="4:4" x14ac:dyDescent="0.2">
      <c r="D3279" s="258"/>
    </row>
    <row r="3280" spans="4:4" x14ac:dyDescent="0.2">
      <c r="D3280" s="258"/>
    </row>
    <row r="3281" spans="4:4" x14ac:dyDescent="0.2">
      <c r="D3281" s="258"/>
    </row>
    <row r="3282" spans="4:4" x14ac:dyDescent="0.2">
      <c r="D3282" s="258"/>
    </row>
    <row r="3283" spans="4:4" x14ac:dyDescent="0.2">
      <c r="D3283" s="258"/>
    </row>
    <row r="3284" spans="4:4" x14ac:dyDescent="0.2">
      <c r="D3284" s="258"/>
    </row>
    <row r="3285" spans="4:4" x14ac:dyDescent="0.2">
      <c r="D3285" s="258"/>
    </row>
    <row r="3286" spans="4:4" x14ac:dyDescent="0.2">
      <c r="D3286" s="258"/>
    </row>
    <row r="3287" spans="4:4" x14ac:dyDescent="0.2">
      <c r="D3287" s="258"/>
    </row>
    <row r="3288" spans="4:4" x14ac:dyDescent="0.2">
      <c r="D3288" s="258"/>
    </row>
    <row r="3289" spans="4:4" x14ac:dyDescent="0.2">
      <c r="D3289" s="258"/>
    </row>
    <row r="3290" spans="4:4" x14ac:dyDescent="0.2">
      <c r="D3290" s="258"/>
    </row>
    <row r="3291" spans="4:4" x14ac:dyDescent="0.2">
      <c r="D3291" s="258"/>
    </row>
    <row r="3292" spans="4:4" x14ac:dyDescent="0.2">
      <c r="D3292" s="258"/>
    </row>
    <row r="3293" spans="4:4" x14ac:dyDescent="0.2">
      <c r="D3293" s="258"/>
    </row>
    <row r="3294" spans="4:4" x14ac:dyDescent="0.2">
      <c r="D3294" s="258"/>
    </row>
    <row r="3295" spans="4:4" x14ac:dyDescent="0.2">
      <c r="D3295" s="258"/>
    </row>
    <row r="3296" spans="4:4" x14ac:dyDescent="0.2">
      <c r="D3296" s="258"/>
    </row>
    <row r="3297" spans="4:4" x14ac:dyDescent="0.2">
      <c r="D3297" s="258"/>
    </row>
    <row r="3298" spans="4:4" x14ac:dyDescent="0.2">
      <c r="D3298" s="258"/>
    </row>
    <row r="3299" spans="4:4" x14ac:dyDescent="0.2">
      <c r="D3299" s="258"/>
    </row>
    <row r="3300" spans="4:4" x14ac:dyDescent="0.2">
      <c r="D3300" s="258"/>
    </row>
    <row r="3301" spans="4:4" x14ac:dyDescent="0.2">
      <c r="D3301" s="258"/>
    </row>
    <row r="3302" spans="4:4" x14ac:dyDescent="0.2">
      <c r="D3302" s="258"/>
    </row>
    <row r="3303" spans="4:4" x14ac:dyDescent="0.2">
      <c r="D3303" s="258"/>
    </row>
    <row r="3304" spans="4:4" x14ac:dyDescent="0.2">
      <c r="D3304" s="258"/>
    </row>
    <row r="3305" spans="4:4" x14ac:dyDescent="0.2">
      <c r="D3305" s="258"/>
    </row>
    <row r="3306" spans="4:4" x14ac:dyDescent="0.2">
      <c r="D3306" s="258"/>
    </row>
    <row r="3307" spans="4:4" x14ac:dyDescent="0.2">
      <c r="D3307" s="258"/>
    </row>
    <row r="3308" spans="4:4" x14ac:dyDescent="0.2">
      <c r="D3308" s="258"/>
    </row>
    <row r="3309" spans="4:4" x14ac:dyDescent="0.2">
      <c r="D3309" s="258"/>
    </row>
    <row r="3310" spans="4:4" x14ac:dyDescent="0.2">
      <c r="D3310" s="258"/>
    </row>
    <row r="3311" spans="4:4" x14ac:dyDescent="0.2">
      <c r="D3311" s="258"/>
    </row>
    <row r="3312" spans="4:4" x14ac:dyDescent="0.2">
      <c r="D3312" s="258"/>
    </row>
    <row r="3313" spans="4:4" x14ac:dyDescent="0.2">
      <c r="D3313" s="258"/>
    </row>
    <row r="3314" spans="4:4" x14ac:dyDescent="0.2">
      <c r="D3314" s="258"/>
    </row>
    <row r="3315" spans="4:4" x14ac:dyDescent="0.2">
      <c r="D3315" s="258"/>
    </row>
    <row r="3316" spans="4:4" x14ac:dyDescent="0.2">
      <c r="D3316" s="258"/>
    </row>
    <row r="3317" spans="4:4" x14ac:dyDescent="0.2">
      <c r="D3317" s="258"/>
    </row>
    <row r="3318" spans="4:4" x14ac:dyDescent="0.2">
      <c r="D3318" s="258"/>
    </row>
    <row r="3319" spans="4:4" x14ac:dyDescent="0.2">
      <c r="D3319" s="258"/>
    </row>
    <row r="3320" spans="4:4" x14ac:dyDescent="0.2">
      <c r="D3320" s="258"/>
    </row>
    <row r="3321" spans="4:4" x14ac:dyDescent="0.2">
      <c r="D3321" s="258"/>
    </row>
    <row r="3322" spans="4:4" x14ac:dyDescent="0.2">
      <c r="D3322" s="258"/>
    </row>
    <row r="3323" spans="4:4" x14ac:dyDescent="0.2">
      <c r="D3323" s="258"/>
    </row>
    <row r="3324" spans="4:4" x14ac:dyDescent="0.2">
      <c r="D3324" s="258"/>
    </row>
    <row r="3325" spans="4:4" x14ac:dyDescent="0.2">
      <c r="D3325" s="258"/>
    </row>
    <row r="3326" spans="4:4" x14ac:dyDescent="0.2">
      <c r="D3326" s="258"/>
    </row>
    <row r="3327" spans="4:4" x14ac:dyDescent="0.2">
      <c r="D3327" s="258"/>
    </row>
    <row r="3328" spans="4:4" x14ac:dyDescent="0.2">
      <c r="D3328" s="258"/>
    </row>
    <row r="3329" spans="4:4" x14ac:dyDescent="0.2">
      <c r="D3329" s="258"/>
    </row>
    <row r="3330" spans="4:4" x14ac:dyDescent="0.2">
      <c r="D3330" s="258"/>
    </row>
    <row r="3331" spans="4:4" x14ac:dyDescent="0.2">
      <c r="D3331" s="258"/>
    </row>
    <row r="3332" spans="4:4" x14ac:dyDescent="0.2">
      <c r="D3332" s="258"/>
    </row>
    <row r="3333" spans="4:4" x14ac:dyDescent="0.2">
      <c r="D3333" s="258"/>
    </row>
    <row r="3334" spans="4:4" x14ac:dyDescent="0.2">
      <c r="D3334" s="258"/>
    </row>
    <row r="3335" spans="4:4" x14ac:dyDescent="0.2">
      <c r="D3335" s="258"/>
    </row>
    <row r="3336" spans="4:4" x14ac:dyDescent="0.2">
      <c r="D3336" s="258"/>
    </row>
    <row r="3337" spans="4:4" x14ac:dyDescent="0.2">
      <c r="D3337" s="258"/>
    </row>
    <row r="3338" spans="4:4" x14ac:dyDescent="0.2">
      <c r="D3338" s="258"/>
    </row>
    <row r="3339" spans="4:4" x14ac:dyDescent="0.2">
      <c r="D3339" s="258"/>
    </row>
    <row r="3340" spans="4:4" x14ac:dyDescent="0.2">
      <c r="D3340" s="258"/>
    </row>
    <row r="3341" spans="4:4" x14ac:dyDescent="0.2">
      <c r="D3341" s="258"/>
    </row>
    <row r="3342" spans="4:4" x14ac:dyDescent="0.2">
      <c r="D3342" s="258"/>
    </row>
    <row r="3343" spans="4:4" x14ac:dyDescent="0.2">
      <c r="D3343" s="258"/>
    </row>
    <row r="3344" spans="4:4" x14ac:dyDescent="0.2">
      <c r="D3344" s="258"/>
    </row>
    <row r="3345" spans="4:4" x14ac:dyDescent="0.2">
      <c r="D3345" s="258"/>
    </row>
    <row r="3346" spans="4:4" x14ac:dyDescent="0.2">
      <c r="D3346" s="258"/>
    </row>
    <row r="3347" spans="4:4" x14ac:dyDescent="0.2">
      <c r="D3347" s="258"/>
    </row>
    <row r="3348" spans="4:4" x14ac:dyDescent="0.2">
      <c r="D3348" s="258"/>
    </row>
    <row r="3349" spans="4:4" x14ac:dyDescent="0.2">
      <c r="D3349" s="258"/>
    </row>
    <row r="3350" spans="4:4" x14ac:dyDescent="0.2">
      <c r="D3350" s="258"/>
    </row>
    <row r="3351" spans="4:4" x14ac:dyDescent="0.2">
      <c r="D3351" s="258"/>
    </row>
    <row r="3352" spans="4:4" x14ac:dyDescent="0.2">
      <c r="D3352" s="258"/>
    </row>
    <row r="3353" spans="4:4" x14ac:dyDescent="0.2">
      <c r="D3353" s="258"/>
    </row>
    <row r="3354" spans="4:4" x14ac:dyDescent="0.2">
      <c r="D3354" s="258"/>
    </row>
    <row r="3355" spans="4:4" x14ac:dyDescent="0.2">
      <c r="D3355" s="258"/>
    </row>
    <row r="3356" spans="4:4" x14ac:dyDescent="0.2">
      <c r="D3356" s="258"/>
    </row>
    <row r="3357" spans="4:4" x14ac:dyDescent="0.2">
      <c r="D3357" s="258"/>
    </row>
    <row r="3358" spans="4:4" x14ac:dyDescent="0.2">
      <c r="D3358" s="258"/>
    </row>
    <row r="3359" spans="4:4" x14ac:dyDescent="0.2">
      <c r="D3359" s="258"/>
    </row>
    <row r="3360" spans="4:4" x14ac:dyDescent="0.2">
      <c r="D3360" s="258"/>
    </row>
    <row r="3361" spans="4:4" x14ac:dyDescent="0.2">
      <c r="D3361" s="258"/>
    </row>
    <row r="3362" spans="4:4" x14ac:dyDescent="0.2">
      <c r="D3362" s="258"/>
    </row>
    <row r="3363" spans="4:4" x14ac:dyDescent="0.2">
      <c r="D3363" s="258"/>
    </row>
    <row r="3364" spans="4:4" x14ac:dyDescent="0.2">
      <c r="D3364" s="258"/>
    </row>
    <row r="3365" spans="4:4" x14ac:dyDescent="0.2">
      <c r="D3365" s="258"/>
    </row>
    <row r="3366" spans="4:4" x14ac:dyDescent="0.2">
      <c r="D3366" s="258"/>
    </row>
    <row r="3367" spans="4:4" x14ac:dyDescent="0.2">
      <c r="D3367" s="258"/>
    </row>
    <row r="3368" spans="4:4" x14ac:dyDescent="0.2">
      <c r="D3368" s="258"/>
    </row>
    <row r="3369" spans="4:4" x14ac:dyDescent="0.2">
      <c r="D3369" s="258"/>
    </row>
    <row r="3370" spans="4:4" x14ac:dyDescent="0.2">
      <c r="D3370" s="258"/>
    </row>
    <row r="3371" spans="4:4" x14ac:dyDescent="0.2">
      <c r="D3371" s="258"/>
    </row>
    <row r="3372" spans="4:4" x14ac:dyDescent="0.2">
      <c r="D3372" s="258"/>
    </row>
    <row r="3373" spans="4:4" x14ac:dyDescent="0.2">
      <c r="D3373" s="258"/>
    </row>
    <row r="3374" spans="4:4" x14ac:dyDescent="0.2">
      <c r="D3374" s="258"/>
    </row>
    <row r="3375" spans="4:4" x14ac:dyDescent="0.2">
      <c r="D3375" s="258"/>
    </row>
    <row r="3376" spans="4:4" x14ac:dyDescent="0.2">
      <c r="D3376" s="258"/>
    </row>
    <row r="3377" spans="4:4" x14ac:dyDescent="0.2">
      <c r="D3377" s="258"/>
    </row>
    <row r="3378" spans="4:4" x14ac:dyDescent="0.2">
      <c r="D3378" s="258"/>
    </row>
    <row r="3379" spans="4:4" x14ac:dyDescent="0.2">
      <c r="D3379" s="258"/>
    </row>
    <row r="3380" spans="4:4" x14ac:dyDescent="0.2">
      <c r="D3380" s="258"/>
    </row>
    <row r="3381" spans="4:4" x14ac:dyDescent="0.2">
      <c r="D3381" s="258"/>
    </row>
    <row r="3382" spans="4:4" x14ac:dyDescent="0.2">
      <c r="D3382" s="258"/>
    </row>
    <row r="3383" spans="4:4" x14ac:dyDescent="0.2">
      <c r="D3383" s="258"/>
    </row>
    <row r="3384" spans="4:4" x14ac:dyDescent="0.2">
      <c r="D3384" s="258"/>
    </row>
    <row r="3385" spans="4:4" x14ac:dyDescent="0.2">
      <c r="D3385" s="258"/>
    </row>
    <row r="3386" spans="4:4" x14ac:dyDescent="0.2">
      <c r="D3386" s="258"/>
    </row>
    <row r="3387" spans="4:4" x14ac:dyDescent="0.2">
      <c r="D3387" s="258"/>
    </row>
    <row r="3388" spans="4:4" x14ac:dyDescent="0.2">
      <c r="D3388" s="258"/>
    </row>
    <row r="3389" spans="4:4" x14ac:dyDescent="0.2">
      <c r="D3389" s="258"/>
    </row>
    <row r="3390" spans="4:4" x14ac:dyDescent="0.2">
      <c r="D3390" s="258"/>
    </row>
    <row r="3391" spans="4:4" x14ac:dyDescent="0.2">
      <c r="D3391" s="258"/>
    </row>
    <row r="3392" spans="4:4" x14ac:dyDescent="0.2">
      <c r="D3392" s="258"/>
    </row>
    <row r="3393" spans="4:4" x14ac:dyDescent="0.2">
      <c r="D3393" s="258"/>
    </row>
    <row r="3394" spans="4:4" x14ac:dyDescent="0.2">
      <c r="D3394" s="258"/>
    </row>
    <row r="3395" spans="4:4" x14ac:dyDescent="0.2">
      <c r="D3395" s="258"/>
    </row>
    <row r="3396" spans="4:4" x14ac:dyDescent="0.2">
      <c r="D3396" s="258"/>
    </row>
    <row r="3397" spans="4:4" x14ac:dyDescent="0.2">
      <c r="D3397" s="258"/>
    </row>
    <row r="3398" spans="4:4" x14ac:dyDescent="0.2">
      <c r="D3398" s="258"/>
    </row>
    <row r="3399" spans="4:4" x14ac:dyDescent="0.2">
      <c r="D3399" s="258"/>
    </row>
    <row r="3400" spans="4:4" x14ac:dyDescent="0.2">
      <c r="D3400" s="258"/>
    </row>
    <row r="3401" spans="4:4" x14ac:dyDescent="0.2">
      <c r="D3401" s="258"/>
    </row>
    <row r="3402" spans="4:4" x14ac:dyDescent="0.2">
      <c r="D3402" s="258"/>
    </row>
    <row r="3403" spans="4:4" x14ac:dyDescent="0.2">
      <c r="D3403" s="258"/>
    </row>
    <row r="3404" spans="4:4" x14ac:dyDescent="0.2">
      <c r="D3404" s="258"/>
    </row>
    <row r="3405" spans="4:4" x14ac:dyDescent="0.2">
      <c r="D3405" s="258"/>
    </row>
    <row r="3406" spans="4:4" x14ac:dyDescent="0.2">
      <c r="D3406" s="258"/>
    </row>
    <row r="3407" spans="4:4" x14ac:dyDescent="0.2">
      <c r="D3407" s="258"/>
    </row>
    <row r="3408" spans="4:4" x14ac:dyDescent="0.2">
      <c r="D3408" s="258"/>
    </row>
    <row r="3409" spans="4:4" x14ac:dyDescent="0.2">
      <c r="D3409" s="258"/>
    </row>
    <row r="3410" spans="4:4" x14ac:dyDescent="0.2">
      <c r="D3410" s="258"/>
    </row>
    <row r="3411" spans="4:4" x14ac:dyDescent="0.2">
      <c r="D3411" s="258"/>
    </row>
    <row r="3412" spans="4:4" x14ac:dyDescent="0.2">
      <c r="D3412" s="258"/>
    </row>
    <row r="3413" spans="4:4" x14ac:dyDescent="0.2">
      <c r="D3413" s="258"/>
    </row>
    <row r="3414" spans="4:4" x14ac:dyDescent="0.2">
      <c r="D3414" s="258"/>
    </row>
    <row r="3415" spans="4:4" x14ac:dyDescent="0.2">
      <c r="D3415" s="258"/>
    </row>
    <row r="3416" spans="4:4" x14ac:dyDescent="0.2">
      <c r="D3416" s="258"/>
    </row>
    <row r="3417" spans="4:4" x14ac:dyDescent="0.2">
      <c r="D3417" s="258"/>
    </row>
    <row r="3418" spans="4:4" x14ac:dyDescent="0.2">
      <c r="D3418" s="258"/>
    </row>
    <row r="3419" spans="4:4" x14ac:dyDescent="0.2">
      <c r="D3419" s="258"/>
    </row>
    <row r="3420" spans="4:4" x14ac:dyDescent="0.2">
      <c r="D3420" s="258"/>
    </row>
    <row r="3421" spans="4:4" x14ac:dyDescent="0.2">
      <c r="D3421" s="258"/>
    </row>
    <row r="3422" spans="4:4" x14ac:dyDescent="0.2">
      <c r="D3422" s="258"/>
    </row>
    <row r="3423" spans="4:4" x14ac:dyDescent="0.2">
      <c r="D3423" s="258"/>
    </row>
    <row r="3424" spans="4:4" x14ac:dyDescent="0.2">
      <c r="D3424" s="258"/>
    </row>
    <row r="3425" spans="4:4" x14ac:dyDescent="0.2">
      <c r="D3425" s="258"/>
    </row>
    <row r="3426" spans="4:4" x14ac:dyDescent="0.2">
      <c r="D3426" s="258"/>
    </row>
    <row r="3427" spans="4:4" x14ac:dyDescent="0.2">
      <c r="D3427" s="258"/>
    </row>
    <row r="3428" spans="4:4" x14ac:dyDescent="0.2">
      <c r="D3428" s="258"/>
    </row>
    <row r="3429" spans="4:4" x14ac:dyDescent="0.2">
      <c r="D3429" s="258"/>
    </row>
    <row r="3430" spans="4:4" x14ac:dyDescent="0.2">
      <c r="D3430" s="258"/>
    </row>
    <row r="3431" spans="4:4" x14ac:dyDescent="0.2">
      <c r="D3431" s="258"/>
    </row>
    <row r="3432" spans="4:4" x14ac:dyDescent="0.2">
      <c r="D3432" s="258"/>
    </row>
    <row r="3433" spans="4:4" x14ac:dyDescent="0.2">
      <c r="D3433" s="258"/>
    </row>
    <row r="3434" spans="4:4" x14ac:dyDescent="0.2">
      <c r="D3434" s="258"/>
    </row>
    <row r="3435" spans="4:4" x14ac:dyDescent="0.2">
      <c r="D3435" s="258"/>
    </row>
    <row r="3436" spans="4:4" x14ac:dyDescent="0.2">
      <c r="D3436" s="258"/>
    </row>
    <row r="3437" spans="4:4" x14ac:dyDescent="0.2">
      <c r="D3437" s="258"/>
    </row>
    <row r="3438" spans="4:4" x14ac:dyDescent="0.2">
      <c r="D3438" s="258"/>
    </row>
    <row r="3439" spans="4:4" x14ac:dyDescent="0.2">
      <c r="D3439" s="258"/>
    </row>
    <row r="3440" spans="4:4" x14ac:dyDescent="0.2">
      <c r="D3440" s="258"/>
    </row>
    <row r="3441" spans="4:4" x14ac:dyDescent="0.2">
      <c r="D3441" s="258"/>
    </row>
    <row r="3442" spans="4:4" x14ac:dyDescent="0.2">
      <c r="D3442" s="258"/>
    </row>
    <row r="3443" spans="4:4" x14ac:dyDescent="0.2">
      <c r="D3443" s="258"/>
    </row>
    <row r="3444" spans="4:4" x14ac:dyDescent="0.2">
      <c r="D3444" s="258"/>
    </row>
    <row r="3445" spans="4:4" x14ac:dyDescent="0.2">
      <c r="D3445" s="258"/>
    </row>
    <row r="3446" spans="4:4" x14ac:dyDescent="0.2">
      <c r="D3446" s="258"/>
    </row>
    <row r="3447" spans="4:4" x14ac:dyDescent="0.2">
      <c r="D3447" s="258"/>
    </row>
    <row r="3448" spans="4:4" x14ac:dyDescent="0.2">
      <c r="D3448" s="258"/>
    </row>
    <row r="3449" spans="4:4" x14ac:dyDescent="0.2">
      <c r="D3449" s="258"/>
    </row>
    <row r="3450" spans="4:4" x14ac:dyDescent="0.2">
      <c r="D3450" s="258"/>
    </row>
    <row r="3451" spans="4:4" x14ac:dyDescent="0.2">
      <c r="D3451" s="258"/>
    </row>
    <row r="3452" spans="4:4" x14ac:dyDescent="0.2">
      <c r="D3452" s="258"/>
    </row>
    <row r="3453" spans="4:4" x14ac:dyDescent="0.2">
      <c r="D3453" s="258"/>
    </row>
    <row r="3454" spans="4:4" x14ac:dyDescent="0.2">
      <c r="D3454" s="258"/>
    </row>
    <row r="3455" spans="4:4" x14ac:dyDescent="0.2">
      <c r="D3455" s="258"/>
    </row>
    <row r="3456" spans="4:4" x14ac:dyDescent="0.2">
      <c r="D3456" s="258"/>
    </row>
    <row r="3457" spans="4:4" x14ac:dyDescent="0.2">
      <c r="D3457" s="258"/>
    </row>
    <row r="3458" spans="4:4" x14ac:dyDescent="0.2">
      <c r="D3458" s="258"/>
    </row>
    <row r="3459" spans="4:4" x14ac:dyDescent="0.2">
      <c r="D3459" s="258"/>
    </row>
    <row r="3460" spans="4:4" x14ac:dyDescent="0.2">
      <c r="D3460" s="258"/>
    </row>
    <row r="3461" spans="4:4" x14ac:dyDescent="0.2">
      <c r="D3461" s="258"/>
    </row>
    <row r="3462" spans="4:4" x14ac:dyDescent="0.2">
      <c r="D3462" s="258"/>
    </row>
    <row r="3463" spans="4:4" x14ac:dyDescent="0.2">
      <c r="D3463" s="258"/>
    </row>
    <row r="3464" spans="4:4" x14ac:dyDescent="0.2">
      <c r="D3464" s="258"/>
    </row>
    <row r="3465" spans="4:4" x14ac:dyDescent="0.2">
      <c r="D3465" s="258"/>
    </row>
    <row r="3466" spans="4:4" x14ac:dyDescent="0.2">
      <c r="D3466" s="258"/>
    </row>
    <row r="3467" spans="4:4" x14ac:dyDescent="0.2">
      <c r="D3467" s="258"/>
    </row>
    <row r="3468" spans="4:4" x14ac:dyDescent="0.2">
      <c r="D3468" s="258"/>
    </row>
    <row r="3469" spans="4:4" x14ac:dyDescent="0.2">
      <c r="D3469" s="258"/>
    </row>
    <row r="3470" spans="4:4" x14ac:dyDescent="0.2">
      <c r="D3470" s="258"/>
    </row>
    <row r="3471" spans="4:4" x14ac:dyDescent="0.2">
      <c r="D3471" s="258"/>
    </row>
    <row r="3472" spans="4:4" x14ac:dyDescent="0.2">
      <c r="D3472" s="258"/>
    </row>
    <row r="3473" spans="4:4" x14ac:dyDescent="0.2">
      <c r="D3473" s="258"/>
    </row>
    <row r="3474" spans="4:4" x14ac:dyDescent="0.2">
      <c r="D3474" s="258"/>
    </row>
    <row r="3475" spans="4:4" x14ac:dyDescent="0.2">
      <c r="D3475" s="258"/>
    </row>
    <row r="3476" spans="4:4" x14ac:dyDescent="0.2">
      <c r="D3476" s="258"/>
    </row>
    <row r="3477" spans="4:4" x14ac:dyDescent="0.2">
      <c r="D3477" s="258"/>
    </row>
    <row r="3478" spans="4:4" x14ac:dyDescent="0.2">
      <c r="D3478" s="258"/>
    </row>
    <row r="3479" spans="4:4" x14ac:dyDescent="0.2">
      <c r="D3479" s="258"/>
    </row>
    <row r="3480" spans="4:4" x14ac:dyDescent="0.2">
      <c r="D3480" s="258"/>
    </row>
    <row r="3481" spans="4:4" x14ac:dyDescent="0.2">
      <c r="D3481" s="258"/>
    </row>
    <row r="3482" spans="4:4" x14ac:dyDescent="0.2">
      <c r="D3482" s="258"/>
    </row>
    <row r="3483" spans="4:4" x14ac:dyDescent="0.2">
      <c r="D3483" s="258"/>
    </row>
    <row r="3484" spans="4:4" x14ac:dyDescent="0.2">
      <c r="D3484" s="258"/>
    </row>
    <row r="3485" spans="4:4" x14ac:dyDescent="0.2">
      <c r="D3485" s="258"/>
    </row>
    <row r="3486" spans="4:4" x14ac:dyDescent="0.2">
      <c r="D3486" s="258"/>
    </row>
    <row r="3487" spans="4:4" x14ac:dyDescent="0.2">
      <c r="D3487" s="258"/>
    </row>
    <row r="3488" spans="4:4" x14ac:dyDescent="0.2">
      <c r="D3488" s="258"/>
    </row>
    <row r="3489" spans="4:4" x14ac:dyDescent="0.2">
      <c r="D3489" s="258"/>
    </row>
    <row r="3490" spans="4:4" x14ac:dyDescent="0.2">
      <c r="D3490" s="258"/>
    </row>
    <row r="3491" spans="4:4" x14ac:dyDescent="0.2">
      <c r="D3491" s="258"/>
    </row>
    <row r="3492" spans="4:4" x14ac:dyDescent="0.2">
      <c r="D3492" s="258"/>
    </row>
    <row r="3493" spans="4:4" x14ac:dyDescent="0.2">
      <c r="D3493" s="258"/>
    </row>
    <row r="3494" spans="4:4" x14ac:dyDescent="0.2">
      <c r="D3494" s="258"/>
    </row>
    <row r="3495" spans="4:4" x14ac:dyDescent="0.2">
      <c r="D3495" s="258"/>
    </row>
    <row r="3496" spans="4:4" x14ac:dyDescent="0.2">
      <c r="D3496" s="258"/>
    </row>
    <row r="3497" spans="4:4" x14ac:dyDescent="0.2">
      <c r="D3497" s="258"/>
    </row>
    <row r="3498" spans="4:4" x14ac:dyDescent="0.2">
      <c r="D3498" s="258"/>
    </row>
    <row r="3499" spans="4:4" x14ac:dyDescent="0.2">
      <c r="D3499" s="258"/>
    </row>
    <row r="3500" spans="4:4" x14ac:dyDescent="0.2">
      <c r="D3500" s="258"/>
    </row>
    <row r="3501" spans="4:4" x14ac:dyDescent="0.2">
      <c r="D3501" s="258"/>
    </row>
    <row r="3502" spans="4:4" x14ac:dyDescent="0.2">
      <c r="D3502" s="258"/>
    </row>
    <row r="3503" spans="4:4" x14ac:dyDescent="0.2">
      <c r="D3503" s="258"/>
    </row>
    <row r="3504" spans="4:4" x14ac:dyDescent="0.2">
      <c r="D3504" s="258"/>
    </row>
    <row r="3505" spans="4:4" x14ac:dyDescent="0.2">
      <c r="D3505" s="258"/>
    </row>
    <row r="3506" spans="4:4" x14ac:dyDescent="0.2">
      <c r="D3506" s="258"/>
    </row>
    <row r="3507" spans="4:4" x14ac:dyDescent="0.2">
      <c r="D3507" s="258"/>
    </row>
    <row r="3508" spans="4:4" x14ac:dyDescent="0.2">
      <c r="D3508" s="258"/>
    </row>
    <row r="3509" spans="4:4" x14ac:dyDescent="0.2">
      <c r="D3509" s="258"/>
    </row>
    <row r="3510" spans="4:4" x14ac:dyDescent="0.2">
      <c r="D3510" s="258"/>
    </row>
    <row r="3511" spans="4:4" x14ac:dyDescent="0.2">
      <c r="D3511" s="258"/>
    </row>
    <row r="3512" spans="4:4" x14ac:dyDescent="0.2">
      <c r="D3512" s="258"/>
    </row>
    <row r="3513" spans="4:4" x14ac:dyDescent="0.2">
      <c r="D3513" s="258"/>
    </row>
    <row r="3514" spans="4:4" x14ac:dyDescent="0.2">
      <c r="D3514" s="258"/>
    </row>
    <row r="3515" spans="4:4" x14ac:dyDescent="0.2">
      <c r="D3515" s="258"/>
    </row>
    <row r="3516" spans="4:4" x14ac:dyDescent="0.2">
      <c r="D3516" s="258"/>
    </row>
    <row r="3517" spans="4:4" x14ac:dyDescent="0.2">
      <c r="D3517" s="258"/>
    </row>
    <row r="3518" spans="4:4" x14ac:dyDescent="0.2">
      <c r="D3518" s="258"/>
    </row>
    <row r="3519" spans="4:4" x14ac:dyDescent="0.2">
      <c r="D3519" s="258"/>
    </row>
    <row r="3520" spans="4:4" x14ac:dyDescent="0.2">
      <c r="D3520" s="258"/>
    </row>
    <row r="3521" spans="4:4" x14ac:dyDescent="0.2">
      <c r="D3521" s="258"/>
    </row>
    <row r="3522" spans="4:4" x14ac:dyDescent="0.2">
      <c r="D3522" s="258"/>
    </row>
    <row r="3523" spans="4:4" x14ac:dyDescent="0.2">
      <c r="D3523" s="258"/>
    </row>
    <row r="3524" spans="4:4" x14ac:dyDescent="0.2">
      <c r="D3524" s="258"/>
    </row>
    <row r="3525" spans="4:4" x14ac:dyDescent="0.2">
      <c r="D3525" s="258"/>
    </row>
    <row r="3526" spans="4:4" x14ac:dyDescent="0.2">
      <c r="D3526" s="258"/>
    </row>
    <row r="3527" spans="4:4" x14ac:dyDescent="0.2">
      <c r="D3527" s="258"/>
    </row>
    <row r="3528" spans="4:4" x14ac:dyDescent="0.2">
      <c r="D3528" s="258"/>
    </row>
    <row r="3529" spans="4:4" x14ac:dyDescent="0.2">
      <c r="D3529" s="258"/>
    </row>
    <row r="3530" spans="4:4" x14ac:dyDescent="0.2">
      <c r="D3530" s="258"/>
    </row>
    <row r="3531" spans="4:4" x14ac:dyDescent="0.2">
      <c r="D3531" s="258"/>
    </row>
    <row r="3532" spans="4:4" x14ac:dyDescent="0.2">
      <c r="D3532" s="258"/>
    </row>
    <row r="3533" spans="4:4" x14ac:dyDescent="0.2">
      <c r="D3533" s="258"/>
    </row>
    <row r="3534" spans="4:4" x14ac:dyDescent="0.2">
      <c r="D3534" s="258"/>
    </row>
    <row r="3535" spans="4:4" x14ac:dyDescent="0.2">
      <c r="D3535" s="258"/>
    </row>
    <row r="3536" spans="4:4" x14ac:dyDescent="0.2">
      <c r="D3536" s="258"/>
    </row>
    <row r="3537" spans="4:4" x14ac:dyDescent="0.2">
      <c r="D3537" s="258"/>
    </row>
    <row r="3538" spans="4:4" x14ac:dyDescent="0.2">
      <c r="D3538" s="258"/>
    </row>
    <row r="3539" spans="4:4" x14ac:dyDescent="0.2">
      <c r="D3539" s="258"/>
    </row>
    <row r="3540" spans="4:4" x14ac:dyDescent="0.2">
      <c r="D3540" s="258"/>
    </row>
    <row r="3541" spans="4:4" x14ac:dyDescent="0.2">
      <c r="D3541" s="258"/>
    </row>
    <row r="3542" spans="4:4" x14ac:dyDescent="0.2">
      <c r="D3542" s="258"/>
    </row>
    <row r="3543" spans="4:4" x14ac:dyDescent="0.2">
      <c r="D3543" s="258"/>
    </row>
    <row r="3544" spans="4:4" x14ac:dyDescent="0.2">
      <c r="D3544" s="258"/>
    </row>
    <row r="3545" spans="4:4" x14ac:dyDescent="0.2">
      <c r="D3545" s="258"/>
    </row>
    <row r="3546" spans="4:4" x14ac:dyDescent="0.2">
      <c r="D3546" s="258"/>
    </row>
    <row r="3547" spans="4:4" x14ac:dyDescent="0.2">
      <c r="D3547" s="258"/>
    </row>
    <row r="3548" spans="4:4" x14ac:dyDescent="0.2">
      <c r="D3548" s="258"/>
    </row>
    <row r="3549" spans="4:4" x14ac:dyDescent="0.2">
      <c r="D3549" s="258"/>
    </row>
    <row r="3550" spans="4:4" x14ac:dyDescent="0.2">
      <c r="D3550" s="258"/>
    </row>
    <row r="3551" spans="4:4" x14ac:dyDescent="0.2">
      <c r="D3551" s="258"/>
    </row>
    <row r="3552" spans="4:4" x14ac:dyDescent="0.2">
      <c r="D3552" s="258"/>
    </row>
    <row r="3553" spans="4:4" x14ac:dyDescent="0.2">
      <c r="D3553" s="258"/>
    </row>
    <row r="3554" spans="4:4" x14ac:dyDescent="0.2">
      <c r="D3554" s="258"/>
    </row>
    <row r="3555" spans="4:4" x14ac:dyDescent="0.2">
      <c r="D3555" s="258"/>
    </row>
    <row r="3556" spans="4:4" x14ac:dyDescent="0.2">
      <c r="D3556" s="258"/>
    </row>
    <row r="3557" spans="4:4" x14ac:dyDescent="0.2">
      <c r="D3557" s="258"/>
    </row>
    <row r="3558" spans="4:4" x14ac:dyDescent="0.2">
      <c r="D3558" s="258"/>
    </row>
    <row r="3559" spans="4:4" x14ac:dyDescent="0.2">
      <c r="D3559" s="258"/>
    </row>
    <row r="3560" spans="4:4" x14ac:dyDescent="0.2">
      <c r="D3560" s="258"/>
    </row>
    <row r="3561" spans="4:4" x14ac:dyDescent="0.2">
      <c r="D3561" s="258"/>
    </row>
    <row r="3562" spans="4:4" x14ac:dyDescent="0.2">
      <c r="D3562" s="258"/>
    </row>
    <row r="3563" spans="4:4" x14ac:dyDescent="0.2">
      <c r="D3563" s="258"/>
    </row>
    <row r="3564" spans="4:4" x14ac:dyDescent="0.2">
      <c r="D3564" s="258"/>
    </row>
    <row r="3565" spans="4:4" x14ac:dyDescent="0.2">
      <c r="D3565" s="258"/>
    </row>
    <row r="3566" spans="4:4" x14ac:dyDescent="0.2">
      <c r="D3566" s="258"/>
    </row>
    <row r="3567" spans="4:4" x14ac:dyDescent="0.2">
      <c r="D3567" s="258"/>
    </row>
    <row r="3568" spans="4:4" x14ac:dyDescent="0.2">
      <c r="D3568" s="258"/>
    </row>
    <row r="3569" spans="4:4" x14ac:dyDescent="0.2">
      <c r="D3569" s="258"/>
    </row>
    <row r="3570" spans="4:4" x14ac:dyDescent="0.2">
      <c r="D3570" s="258"/>
    </row>
    <row r="3571" spans="4:4" x14ac:dyDescent="0.2">
      <c r="D3571" s="258"/>
    </row>
    <row r="3572" spans="4:4" x14ac:dyDescent="0.2">
      <c r="D3572" s="258"/>
    </row>
    <row r="3573" spans="4:4" x14ac:dyDescent="0.2">
      <c r="D3573" s="258"/>
    </row>
    <row r="3574" spans="4:4" x14ac:dyDescent="0.2">
      <c r="D3574" s="258"/>
    </row>
    <row r="3575" spans="4:4" x14ac:dyDescent="0.2">
      <c r="D3575" s="258"/>
    </row>
    <row r="3576" spans="4:4" x14ac:dyDescent="0.2">
      <c r="D3576" s="258"/>
    </row>
    <row r="3577" spans="4:4" x14ac:dyDescent="0.2">
      <c r="D3577" s="258"/>
    </row>
    <row r="3578" spans="4:4" x14ac:dyDescent="0.2">
      <c r="D3578" s="258"/>
    </row>
    <row r="3579" spans="4:4" x14ac:dyDescent="0.2">
      <c r="D3579" s="258"/>
    </row>
    <row r="3580" spans="4:4" x14ac:dyDescent="0.2">
      <c r="D3580" s="258"/>
    </row>
    <row r="3581" spans="4:4" x14ac:dyDescent="0.2">
      <c r="D3581" s="258"/>
    </row>
    <row r="3582" spans="4:4" x14ac:dyDescent="0.2">
      <c r="D3582" s="258"/>
    </row>
    <row r="3583" spans="4:4" x14ac:dyDescent="0.2">
      <c r="D3583" s="258"/>
    </row>
    <row r="3584" spans="4:4" x14ac:dyDescent="0.2">
      <c r="D3584" s="258"/>
    </row>
    <row r="3585" spans="4:4" x14ac:dyDescent="0.2">
      <c r="D3585" s="258"/>
    </row>
    <row r="3586" spans="4:4" x14ac:dyDescent="0.2">
      <c r="D3586" s="258"/>
    </row>
    <row r="3587" spans="4:4" x14ac:dyDescent="0.2">
      <c r="D3587" s="258"/>
    </row>
    <row r="3588" spans="4:4" x14ac:dyDescent="0.2">
      <c r="D3588" s="258"/>
    </row>
    <row r="3589" spans="4:4" x14ac:dyDescent="0.2">
      <c r="D3589" s="258"/>
    </row>
    <row r="3590" spans="4:4" x14ac:dyDescent="0.2">
      <c r="D3590" s="258"/>
    </row>
    <row r="3591" spans="4:4" x14ac:dyDescent="0.2">
      <c r="D3591" s="258"/>
    </row>
    <row r="3592" spans="4:4" x14ac:dyDescent="0.2">
      <c r="D3592" s="258"/>
    </row>
    <row r="3593" spans="4:4" x14ac:dyDescent="0.2">
      <c r="D3593" s="258"/>
    </row>
    <row r="3594" spans="4:4" x14ac:dyDescent="0.2">
      <c r="D3594" s="258"/>
    </row>
    <row r="3595" spans="4:4" x14ac:dyDescent="0.2">
      <c r="D3595" s="258"/>
    </row>
    <row r="3596" spans="4:4" x14ac:dyDescent="0.2">
      <c r="D3596" s="258"/>
    </row>
    <row r="3597" spans="4:4" x14ac:dyDescent="0.2">
      <c r="D3597" s="258"/>
    </row>
    <row r="3598" spans="4:4" x14ac:dyDescent="0.2">
      <c r="D3598" s="258"/>
    </row>
    <row r="3599" spans="4:4" x14ac:dyDescent="0.2">
      <c r="D3599" s="258"/>
    </row>
    <row r="3600" spans="4:4" x14ac:dyDescent="0.2">
      <c r="D3600" s="258"/>
    </row>
    <row r="3601" spans="4:4" x14ac:dyDescent="0.2">
      <c r="D3601" s="258"/>
    </row>
    <row r="3602" spans="4:4" x14ac:dyDescent="0.2">
      <c r="D3602" s="258"/>
    </row>
    <row r="3603" spans="4:4" x14ac:dyDescent="0.2">
      <c r="D3603" s="258"/>
    </row>
    <row r="3604" spans="4:4" x14ac:dyDescent="0.2">
      <c r="D3604" s="258"/>
    </row>
    <row r="3605" spans="4:4" x14ac:dyDescent="0.2">
      <c r="D3605" s="258"/>
    </row>
    <row r="3606" spans="4:4" x14ac:dyDescent="0.2">
      <c r="D3606" s="258"/>
    </row>
    <row r="3607" spans="4:4" x14ac:dyDescent="0.2">
      <c r="D3607" s="258"/>
    </row>
    <row r="3608" spans="4:4" x14ac:dyDescent="0.2">
      <c r="D3608" s="258"/>
    </row>
    <row r="3609" spans="4:4" x14ac:dyDescent="0.2">
      <c r="D3609" s="258"/>
    </row>
    <row r="3610" spans="4:4" x14ac:dyDescent="0.2">
      <c r="D3610" s="258"/>
    </row>
    <row r="3611" spans="4:4" x14ac:dyDescent="0.2">
      <c r="D3611" s="258"/>
    </row>
    <row r="3612" spans="4:4" x14ac:dyDescent="0.2">
      <c r="D3612" s="258"/>
    </row>
    <row r="3613" spans="4:4" x14ac:dyDescent="0.2">
      <c r="D3613" s="258"/>
    </row>
    <row r="3614" spans="4:4" x14ac:dyDescent="0.2">
      <c r="D3614" s="258"/>
    </row>
    <row r="3615" spans="4:4" x14ac:dyDescent="0.2">
      <c r="D3615" s="258"/>
    </row>
    <row r="3616" spans="4:4" x14ac:dyDescent="0.2">
      <c r="D3616" s="258"/>
    </row>
    <row r="3617" spans="4:4" x14ac:dyDescent="0.2">
      <c r="D3617" s="258"/>
    </row>
    <row r="3618" spans="4:4" x14ac:dyDescent="0.2">
      <c r="D3618" s="258"/>
    </row>
    <row r="3619" spans="4:4" x14ac:dyDescent="0.2">
      <c r="D3619" s="258"/>
    </row>
    <row r="3620" spans="4:4" x14ac:dyDescent="0.2">
      <c r="D3620" s="258"/>
    </row>
    <row r="3621" spans="4:4" x14ac:dyDescent="0.2">
      <c r="D3621" s="258"/>
    </row>
    <row r="3622" spans="4:4" x14ac:dyDescent="0.2">
      <c r="D3622" s="258"/>
    </row>
    <row r="3623" spans="4:4" x14ac:dyDescent="0.2">
      <c r="D3623" s="258"/>
    </row>
    <row r="3624" spans="4:4" x14ac:dyDescent="0.2">
      <c r="D3624" s="258"/>
    </row>
    <row r="3625" spans="4:4" x14ac:dyDescent="0.2">
      <c r="D3625" s="258"/>
    </row>
    <row r="3626" spans="4:4" x14ac:dyDescent="0.2">
      <c r="D3626" s="258"/>
    </row>
    <row r="3627" spans="4:4" x14ac:dyDescent="0.2">
      <c r="D3627" s="258"/>
    </row>
    <row r="3628" spans="4:4" x14ac:dyDescent="0.2">
      <c r="D3628" s="258"/>
    </row>
    <row r="3629" spans="4:4" x14ac:dyDescent="0.2">
      <c r="D3629" s="258"/>
    </row>
    <row r="3630" spans="4:4" x14ac:dyDescent="0.2">
      <c r="D3630" s="258"/>
    </row>
    <row r="3631" spans="4:4" x14ac:dyDescent="0.2">
      <c r="D3631" s="258"/>
    </row>
    <row r="3632" spans="4:4" x14ac:dyDescent="0.2">
      <c r="D3632" s="258"/>
    </row>
    <row r="3633" spans="4:4" x14ac:dyDescent="0.2">
      <c r="D3633" s="258"/>
    </row>
    <row r="3634" spans="4:4" x14ac:dyDescent="0.2">
      <c r="D3634" s="258"/>
    </row>
    <row r="3635" spans="4:4" x14ac:dyDescent="0.2">
      <c r="D3635" s="258"/>
    </row>
    <row r="3636" spans="4:4" x14ac:dyDescent="0.2">
      <c r="D3636" s="258"/>
    </row>
    <row r="3637" spans="4:4" x14ac:dyDescent="0.2">
      <c r="D3637" s="258"/>
    </row>
    <row r="3638" spans="4:4" x14ac:dyDescent="0.2">
      <c r="D3638" s="258"/>
    </row>
    <row r="3639" spans="4:4" x14ac:dyDescent="0.2">
      <c r="D3639" s="258"/>
    </row>
    <row r="3640" spans="4:4" x14ac:dyDescent="0.2">
      <c r="D3640" s="258"/>
    </row>
    <row r="3641" spans="4:4" x14ac:dyDescent="0.2">
      <c r="D3641" s="258"/>
    </row>
    <row r="3642" spans="4:4" x14ac:dyDescent="0.2">
      <c r="D3642" s="258"/>
    </row>
    <row r="3643" spans="4:4" x14ac:dyDescent="0.2">
      <c r="D3643" s="258"/>
    </row>
    <row r="3644" spans="4:4" x14ac:dyDescent="0.2">
      <c r="D3644" s="258"/>
    </row>
    <row r="3645" spans="4:4" x14ac:dyDescent="0.2">
      <c r="D3645" s="258"/>
    </row>
    <row r="3646" spans="4:4" x14ac:dyDescent="0.2">
      <c r="D3646" s="258"/>
    </row>
    <row r="3647" spans="4:4" x14ac:dyDescent="0.2">
      <c r="D3647" s="258"/>
    </row>
    <row r="3648" spans="4:4" x14ac:dyDescent="0.2">
      <c r="D3648" s="258"/>
    </row>
    <row r="3649" spans="4:4" x14ac:dyDescent="0.2">
      <c r="D3649" s="258"/>
    </row>
    <row r="3650" spans="4:4" x14ac:dyDescent="0.2">
      <c r="D3650" s="258"/>
    </row>
    <row r="3651" spans="4:4" x14ac:dyDescent="0.2">
      <c r="D3651" s="258"/>
    </row>
    <row r="3652" spans="4:4" x14ac:dyDescent="0.2">
      <c r="D3652" s="258"/>
    </row>
    <row r="3653" spans="4:4" x14ac:dyDescent="0.2">
      <c r="D3653" s="258"/>
    </row>
    <row r="3654" spans="4:4" x14ac:dyDescent="0.2">
      <c r="D3654" s="258"/>
    </row>
    <row r="3655" spans="4:4" x14ac:dyDescent="0.2">
      <c r="D3655" s="258"/>
    </row>
    <row r="3656" spans="4:4" x14ac:dyDescent="0.2">
      <c r="D3656" s="258"/>
    </row>
    <row r="3657" spans="4:4" x14ac:dyDescent="0.2">
      <c r="D3657" s="258"/>
    </row>
    <row r="3658" spans="4:4" x14ac:dyDescent="0.2">
      <c r="D3658" s="258"/>
    </row>
    <row r="3659" spans="4:4" x14ac:dyDescent="0.2">
      <c r="D3659" s="258"/>
    </row>
    <row r="3660" spans="4:4" x14ac:dyDescent="0.2">
      <c r="D3660" s="258"/>
    </row>
    <row r="3661" spans="4:4" x14ac:dyDescent="0.2">
      <c r="D3661" s="258"/>
    </row>
    <row r="3662" spans="4:4" x14ac:dyDescent="0.2">
      <c r="D3662" s="258"/>
    </row>
    <row r="3663" spans="4:4" x14ac:dyDescent="0.2">
      <c r="D3663" s="258"/>
    </row>
    <row r="3664" spans="4:4" x14ac:dyDescent="0.2">
      <c r="D3664" s="258"/>
    </row>
    <row r="3665" spans="4:4" x14ac:dyDescent="0.2">
      <c r="D3665" s="258"/>
    </row>
    <row r="3666" spans="4:4" x14ac:dyDescent="0.2">
      <c r="D3666" s="258"/>
    </row>
    <row r="3667" spans="4:4" x14ac:dyDescent="0.2">
      <c r="D3667" s="258"/>
    </row>
    <row r="3668" spans="4:4" x14ac:dyDescent="0.2">
      <c r="D3668" s="258"/>
    </row>
    <row r="3669" spans="4:4" x14ac:dyDescent="0.2">
      <c r="D3669" s="258"/>
    </row>
    <row r="3670" spans="4:4" x14ac:dyDescent="0.2">
      <c r="D3670" s="258"/>
    </row>
    <row r="3671" spans="4:4" x14ac:dyDescent="0.2">
      <c r="D3671" s="258"/>
    </row>
    <row r="3672" spans="4:4" x14ac:dyDescent="0.2">
      <c r="D3672" s="258"/>
    </row>
    <row r="3673" spans="4:4" x14ac:dyDescent="0.2">
      <c r="D3673" s="258"/>
    </row>
    <row r="3674" spans="4:4" x14ac:dyDescent="0.2">
      <c r="D3674" s="258"/>
    </row>
    <row r="3675" spans="4:4" x14ac:dyDescent="0.2">
      <c r="D3675" s="258"/>
    </row>
    <row r="3676" spans="4:4" x14ac:dyDescent="0.2">
      <c r="D3676" s="258"/>
    </row>
    <row r="3677" spans="4:4" x14ac:dyDescent="0.2">
      <c r="D3677" s="258"/>
    </row>
    <row r="3678" spans="4:4" x14ac:dyDescent="0.2">
      <c r="D3678" s="258"/>
    </row>
    <row r="3679" spans="4:4" x14ac:dyDescent="0.2">
      <c r="D3679" s="258"/>
    </row>
    <row r="3680" spans="4:4" x14ac:dyDescent="0.2">
      <c r="D3680" s="258"/>
    </row>
    <row r="3681" spans="4:4" x14ac:dyDescent="0.2">
      <c r="D3681" s="258"/>
    </row>
    <row r="3682" spans="4:4" x14ac:dyDescent="0.2">
      <c r="D3682" s="258"/>
    </row>
    <row r="3683" spans="4:4" x14ac:dyDescent="0.2">
      <c r="D3683" s="258"/>
    </row>
    <row r="3684" spans="4:4" x14ac:dyDescent="0.2">
      <c r="D3684" s="258"/>
    </row>
    <row r="3685" spans="4:4" x14ac:dyDescent="0.2">
      <c r="D3685" s="258"/>
    </row>
    <row r="3686" spans="4:4" x14ac:dyDescent="0.2">
      <c r="D3686" s="258"/>
    </row>
    <row r="3687" spans="4:4" x14ac:dyDescent="0.2">
      <c r="D3687" s="258"/>
    </row>
    <row r="3688" spans="4:4" x14ac:dyDescent="0.2">
      <c r="D3688" s="258"/>
    </row>
    <row r="3689" spans="4:4" x14ac:dyDescent="0.2">
      <c r="D3689" s="258"/>
    </row>
    <row r="3690" spans="4:4" x14ac:dyDescent="0.2">
      <c r="D3690" s="258"/>
    </row>
    <row r="3691" spans="4:4" x14ac:dyDescent="0.2">
      <c r="D3691" s="258"/>
    </row>
    <row r="3692" spans="4:4" x14ac:dyDescent="0.2">
      <c r="D3692" s="258"/>
    </row>
    <row r="3693" spans="4:4" x14ac:dyDescent="0.2">
      <c r="D3693" s="258"/>
    </row>
    <row r="3694" spans="4:4" x14ac:dyDescent="0.2">
      <c r="D3694" s="258"/>
    </row>
    <row r="3695" spans="4:4" x14ac:dyDescent="0.2">
      <c r="D3695" s="258"/>
    </row>
    <row r="3696" spans="4:4" x14ac:dyDescent="0.2">
      <c r="D3696" s="258"/>
    </row>
    <row r="3697" spans="4:4" x14ac:dyDescent="0.2">
      <c r="D3697" s="258"/>
    </row>
    <row r="3698" spans="4:4" x14ac:dyDescent="0.2">
      <c r="D3698" s="258"/>
    </row>
    <row r="3699" spans="4:4" x14ac:dyDescent="0.2">
      <c r="D3699" s="258"/>
    </row>
    <row r="3700" spans="4:4" x14ac:dyDescent="0.2">
      <c r="D3700" s="258"/>
    </row>
    <row r="3701" spans="4:4" x14ac:dyDescent="0.2">
      <c r="D3701" s="258"/>
    </row>
    <row r="3702" spans="4:4" x14ac:dyDescent="0.2">
      <c r="D3702" s="258"/>
    </row>
    <row r="3703" spans="4:4" x14ac:dyDescent="0.2">
      <c r="D3703" s="258"/>
    </row>
    <row r="3704" spans="4:4" x14ac:dyDescent="0.2">
      <c r="D3704" s="258"/>
    </row>
    <row r="3705" spans="4:4" x14ac:dyDescent="0.2">
      <c r="D3705" s="258"/>
    </row>
    <row r="3706" spans="4:4" x14ac:dyDescent="0.2">
      <c r="D3706" s="258"/>
    </row>
    <row r="3707" spans="4:4" x14ac:dyDescent="0.2">
      <c r="D3707" s="258"/>
    </row>
    <row r="3708" spans="4:4" x14ac:dyDescent="0.2">
      <c r="D3708" s="258"/>
    </row>
    <row r="3709" spans="4:4" x14ac:dyDescent="0.2">
      <c r="D3709" s="258"/>
    </row>
    <row r="3710" spans="4:4" x14ac:dyDescent="0.2">
      <c r="D3710" s="258"/>
    </row>
    <row r="3711" spans="4:4" x14ac:dyDescent="0.2">
      <c r="D3711" s="258"/>
    </row>
    <row r="3712" spans="4:4" x14ac:dyDescent="0.2">
      <c r="D3712" s="258"/>
    </row>
    <row r="3713" spans="4:4" x14ac:dyDescent="0.2">
      <c r="D3713" s="258"/>
    </row>
    <row r="3714" spans="4:4" x14ac:dyDescent="0.2">
      <c r="D3714" s="258"/>
    </row>
    <row r="3715" spans="4:4" x14ac:dyDescent="0.2">
      <c r="D3715" s="258"/>
    </row>
    <row r="3716" spans="4:4" x14ac:dyDescent="0.2">
      <c r="D3716" s="258"/>
    </row>
    <row r="3717" spans="4:4" x14ac:dyDescent="0.2">
      <c r="D3717" s="258"/>
    </row>
    <row r="3718" spans="4:4" x14ac:dyDescent="0.2">
      <c r="D3718" s="258"/>
    </row>
    <row r="3719" spans="4:4" x14ac:dyDescent="0.2">
      <c r="D3719" s="258"/>
    </row>
    <row r="3720" spans="4:4" x14ac:dyDescent="0.2">
      <c r="D3720" s="258"/>
    </row>
    <row r="3721" spans="4:4" x14ac:dyDescent="0.2">
      <c r="D3721" s="258"/>
    </row>
    <row r="3722" spans="4:4" x14ac:dyDescent="0.2">
      <c r="D3722" s="258"/>
    </row>
    <row r="3723" spans="4:4" x14ac:dyDescent="0.2">
      <c r="D3723" s="258"/>
    </row>
    <row r="3724" spans="4:4" x14ac:dyDescent="0.2">
      <c r="D3724" s="258"/>
    </row>
    <row r="3725" spans="4:4" x14ac:dyDescent="0.2">
      <c r="D3725" s="258"/>
    </row>
    <row r="3726" spans="4:4" x14ac:dyDescent="0.2">
      <c r="D3726" s="258"/>
    </row>
    <row r="3727" spans="4:4" x14ac:dyDescent="0.2">
      <c r="D3727" s="258"/>
    </row>
    <row r="3728" spans="4:4" x14ac:dyDescent="0.2">
      <c r="D3728" s="258"/>
    </row>
    <row r="3729" spans="4:4" x14ac:dyDescent="0.2">
      <c r="D3729" s="258"/>
    </row>
    <row r="3730" spans="4:4" x14ac:dyDescent="0.2">
      <c r="D3730" s="258"/>
    </row>
    <row r="3731" spans="4:4" x14ac:dyDescent="0.2">
      <c r="D3731" s="258"/>
    </row>
    <row r="3732" spans="4:4" x14ac:dyDescent="0.2">
      <c r="D3732" s="258"/>
    </row>
    <row r="3733" spans="4:4" x14ac:dyDescent="0.2">
      <c r="D3733" s="258"/>
    </row>
    <row r="3734" spans="4:4" x14ac:dyDescent="0.2">
      <c r="D3734" s="258"/>
    </row>
    <row r="3735" spans="4:4" x14ac:dyDescent="0.2">
      <c r="D3735" s="258"/>
    </row>
    <row r="3736" spans="4:4" x14ac:dyDescent="0.2">
      <c r="D3736" s="258"/>
    </row>
    <row r="3737" spans="4:4" x14ac:dyDescent="0.2">
      <c r="D3737" s="258"/>
    </row>
    <row r="3738" spans="4:4" x14ac:dyDescent="0.2">
      <c r="D3738" s="258"/>
    </row>
    <row r="3739" spans="4:4" x14ac:dyDescent="0.2">
      <c r="D3739" s="258"/>
    </row>
    <row r="3740" spans="4:4" x14ac:dyDescent="0.2">
      <c r="D3740" s="258"/>
    </row>
    <row r="3741" spans="4:4" x14ac:dyDescent="0.2">
      <c r="D3741" s="258"/>
    </row>
    <row r="3742" spans="4:4" x14ac:dyDescent="0.2">
      <c r="D3742" s="258"/>
    </row>
    <row r="3743" spans="4:4" x14ac:dyDescent="0.2">
      <c r="D3743" s="258"/>
    </row>
    <row r="3744" spans="4:4" x14ac:dyDescent="0.2">
      <c r="D3744" s="258"/>
    </row>
    <row r="3745" spans="4:4" x14ac:dyDescent="0.2">
      <c r="D3745" s="258"/>
    </row>
    <row r="3746" spans="4:4" x14ac:dyDescent="0.2">
      <c r="D3746" s="258"/>
    </row>
    <row r="3747" spans="4:4" x14ac:dyDescent="0.2">
      <c r="D3747" s="258"/>
    </row>
    <row r="3748" spans="4:4" x14ac:dyDescent="0.2">
      <c r="D3748" s="258"/>
    </row>
    <row r="3749" spans="4:4" x14ac:dyDescent="0.2">
      <c r="D3749" s="258"/>
    </row>
    <row r="3750" spans="4:4" x14ac:dyDescent="0.2">
      <c r="D3750" s="258"/>
    </row>
    <row r="3751" spans="4:4" x14ac:dyDescent="0.2">
      <c r="D3751" s="258"/>
    </row>
    <row r="3752" spans="4:4" x14ac:dyDescent="0.2">
      <c r="D3752" s="258"/>
    </row>
    <row r="3753" spans="4:4" x14ac:dyDescent="0.2">
      <c r="D3753" s="258"/>
    </row>
    <row r="3754" spans="4:4" x14ac:dyDescent="0.2">
      <c r="D3754" s="258"/>
    </row>
    <row r="3755" spans="4:4" x14ac:dyDescent="0.2">
      <c r="D3755" s="258"/>
    </row>
    <row r="3756" spans="4:4" x14ac:dyDescent="0.2">
      <c r="D3756" s="258"/>
    </row>
    <row r="3757" spans="4:4" x14ac:dyDescent="0.2">
      <c r="D3757" s="258"/>
    </row>
    <row r="3758" spans="4:4" x14ac:dyDescent="0.2">
      <c r="D3758" s="258"/>
    </row>
    <row r="3759" spans="4:4" x14ac:dyDescent="0.2">
      <c r="D3759" s="258"/>
    </row>
    <row r="3760" spans="4:4" x14ac:dyDescent="0.2">
      <c r="D3760" s="258"/>
    </row>
    <row r="3761" spans="4:4" x14ac:dyDescent="0.2">
      <c r="D3761" s="258"/>
    </row>
    <row r="3762" spans="4:4" x14ac:dyDescent="0.2">
      <c r="D3762" s="258"/>
    </row>
    <row r="3763" spans="4:4" x14ac:dyDescent="0.2">
      <c r="D3763" s="258"/>
    </row>
    <row r="3764" spans="4:4" x14ac:dyDescent="0.2">
      <c r="D3764" s="258"/>
    </row>
    <row r="3765" spans="4:4" x14ac:dyDescent="0.2">
      <c r="D3765" s="258"/>
    </row>
    <row r="3766" spans="4:4" x14ac:dyDescent="0.2">
      <c r="D3766" s="258"/>
    </row>
    <row r="3767" spans="4:4" x14ac:dyDescent="0.2">
      <c r="D3767" s="258"/>
    </row>
    <row r="3768" spans="4:4" x14ac:dyDescent="0.2">
      <c r="D3768" s="258"/>
    </row>
    <row r="3769" spans="4:4" x14ac:dyDescent="0.2">
      <c r="D3769" s="258"/>
    </row>
    <row r="3770" spans="4:4" x14ac:dyDescent="0.2">
      <c r="D3770" s="258"/>
    </row>
    <row r="3771" spans="4:4" x14ac:dyDescent="0.2">
      <c r="D3771" s="258"/>
    </row>
    <row r="3772" spans="4:4" x14ac:dyDescent="0.2">
      <c r="D3772" s="258"/>
    </row>
    <row r="3773" spans="4:4" x14ac:dyDescent="0.2">
      <c r="D3773" s="258"/>
    </row>
    <row r="3774" spans="4:4" x14ac:dyDescent="0.2">
      <c r="D3774" s="258"/>
    </row>
    <row r="3775" spans="4:4" x14ac:dyDescent="0.2">
      <c r="D3775" s="258"/>
    </row>
    <row r="3776" spans="4:4" x14ac:dyDescent="0.2">
      <c r="D3776" s="258"/>
    </row>
    <row r="3777" spans="4:4" x14ac:dyDescent="0.2">
      <c r="D3777" s="258"/>
    </row>
    <row r="3778" spans="4:4" x14ac:dyDescent="0.2">
      <c r="D3778" s="258"/>
    </row>
    <row r="3779" spans="4:4" x14ac:dyDescent="0.2">
      <c r="D3779" s="258"/>
    </row>
    <row r="3780" spans="4:4" x14ac:dyDescent="0.2">
      <c r="D3780" s="258"/>
    </row>
    <row r="3781" spans="4:4" x14ac:dyDescent="0.2">
      <c r="D3781" s="258"/>
    </row>
    <row r="3782" spans="4:4" x14ac:dyDescent="0.2">
      <c r="D3782" s="258"/>
    </row>
    <row r="3783" spans="4:4" x14ac:dyDescent="0.2">
      <c r="D3783" s="258"/>
    </row>
    <row r="3784" spans="4:4" x14ac:dyDescent="0.2">
      <c r="D3784" s="258"/>
    </row>
    <row r="3785" spans="4:4" x14ac:dyDescent="0.2">
      <c r="D3785" s="258"/>
    </row>
    <row r="3786" spans="4:4" x14ac:dyDescent="0.2">
      <c r="D3786" s="258"/>
    </row>
    <row r="3787" spans="4:4" x14ac:dyDescent="0.2">
      <c r="D3787" s="258"/>
    </row>
    <row r="3788" spans="4:4" x14ac:dyDescent="0.2">
      <c r="D3788" s="258"/>
    </row>
    <row r="3789" spans="4:4" x14ac:dyDescent="0.2">
      <c r="D3789" s="258"/>
    </row>
    <row r="3790" spans="4:4" x14ac:dyDescent="0.2">
      <c r="D3790" s="258"/>
    </row>
    <row r="3791" spans="4:4" x14ac:dyDescent="0.2">
      <c r="D3791" s="258"/>
    </row>
    <row r="3792" spans="4:4" x14ac:dyDescent="0.2">
      <c r="D3792" s="258"/>
    </row>
    <row r="3793" spans="4:4" x14ac:dyDescent="0.2">
      <c r="D3793" s="258"/>
    </row>
    <row r="3794" spans="4:4" x14ac:dyDescent="0.2">
      <c r="D3794" s="258"/>
    </row>
    <row r="3795" spans="4:4" x14ac:dyDescent="0.2">
      <c r="D3795" s="258"/>
    </row>
    <row r="3796" spans="4:4" x14ac:dyDescent="0.2">
      <c r="D3796" s="258"/>
    </row>
    <row r="3797" spans="4:4" x14ac:dyDescent="0.2">
      <c r="D3797" s="258"/>
    </row>
    <row r="3798" spans="4:4" x14ac:dyDescent="0.2">
      <c r="D3798" s="258"/>
    </row>
    <row r="3799" spans="4:4" x14ac:dyDescent="0.2">
      <c r="D3799" s="258"/>
    </row>
    <row r="3800" spans="4:4" x14ac:dyDescent="0.2">
      <c r="D3800" s="258"/>
    </row>
    <row r="3801" spans="4:4" x14ac:dyDescent="0.2">
      <c r="D3801" s="258"/>
    </row>
    <row r="3802" spans="4:4" x14ac:dyDescent="0.2">
      <c r="D3802" s="258"/>
    </row>
    <row r="3803" spans="4:4" x14ac:dyDescent="0.2">
      <c r="D3803" s="258"/>
    </row>
    <row r="3804" spans="4:4" x14ac:dyDescent="0.2">
      <c r="D3804" s="258"/>
    </row>
    <row r="3805" spans="4:4" x14ac:dyDescent="0.2">
      <c r="D3805" s="258"/>
    </row>
    <row r="3806" spans="4:4" x14ac:dyDescent="0.2">
      <c r="D3806" s="258"/>
    </row>
    <row r="3807" spans="4:4" x14ac:dyDescent="0.2">
      <c r="D3807" s="258"/>
    </row>
    <row r="3808" spans="4:4" x14ac:dyDescent="0.2">
      <c r="D3808" s="258"/>
    </row>
    <row r="3809" spans="4:4" x14ac:dyDescent="0.2">
      <c r="D3809" s="258"/>
    </row>
    <row r="3810" spans="4:4" x14ac:dyDescent="0.2">
      <c r="D3810" s="258"/>
    </row>
    <row r="3811" spans="4:4" x14ac:dyDescent="0.2">
      <c r="D3811" s="258"/>
    </row>
    <row r="3812" spans="4:4" x14ac:dyDescent="0.2">
      <c r="D3812" s="258"/>
    </row>
    <row r="3813" spans="4:4" x14ac:dyDescent="0.2">
      <c r="D3813" s="258"/>
    </row>
    <row r="3814" spans="4:4" x14ac:dyDescent="0.2">
      <c r="D3814" s="258"/>
    </row>
    <row r="3815" spans="4:4" x14ac:dyDescent="0.2">
      <c r="D3815" s="258"/>
    </row>
    <row r="3816" spans="4:4" x14ac:dyDescent="0.2">
      <c r="D3816" s="258"/>
    </row>
    <row r="3817" spans="4:4" x14ac:dyDescent="0.2">
      <c r="D3817" s="258"/>
    </row>
    <row r="3818" spans="4:4" x14ac:dyDescent="0.2">
      <c r="D3818" s="258"/>
    </row>
    <row r="3819" spans="4:4" x14ac:dyDescent="0.2">
      <c r="D3819" s="258"/>
    </row>
    <row r="3820" spans="4:4" x14ac:dyDescent="0.2">
      <c r="D3820" s="258"/>
    </row>
    <row r="3821" spans="4:4" x14ac:dyDescent="0.2">
      <c r="D3821" s="258"/>
    </row>
    <row r="3822" spans="4:4" x14ac:dyDescent="0.2">
      <c r="D3822" s="258"/>
    </row>
    <row r="3823" spans="4:4" x14ac:dyDescent="0.2">
      <c r="D3823" s="258"/>
    </row>
    <row r="3824" spans="4:4" x14ac:dyDescent="0.2">
      <c r="D3824" s="258"/>
    </row>
    <row r="3825" spans="4:4" x14ac:dyDescent="0.2">
      <c r="D3825" s="258"/>
    </row>
    <row r="3826" spans="4:4" x14ac:dyDescent="0.2">
      <c r="D3826" s="258"/>
    </row>
    <row r="3827" spans="4:4" x14ac:dyDescent="0.2">
      <c r="D3827" s="258"/>
    </row>
    <row r="3828" spans="4:4" x14ac:dyDescent="0.2">
      <c r="D3828" s="258"/>
    </row>
    <row r="3829" spans="4:4" x14ac:dyDescent="0.2">
      <c r="D3829" s="258"/>
    </row>
    <row r="3830" spans="4:4" x14ac:dyDescent="0.2">
      <c r="D3830" s="258"/>
    </row>
    <row r="3831" spans="4:4" x14ac:dyDescent="0.2">
      <c r="D3831" s="258"/>
    </row>
    <row r="3832" spans="4:4" x14ac:dyDescent="0.2">
      <c r="D3832" s="258"/>
    </row>
    <row r="3833" spans="4:4" x14ac:dyDescent="0.2">
      <c r="D3833" s="258"/>
    </row>
    <row r="3834" spans="4:4" x14ac:dyDescent="0.2">
      <c r="D3834" s="258"/>
    </row>
    <row r="3835" spans="4:4" x14ac:dyDescent="0.2">
      <c r="D3835" s="258"/>
    </row>
    <row r="3836" spans="4:4" x14ac:dyDescent="0.2">
      <c r="D3836" s="258"/>
    </row>
    <row r="3837" spans="4:4" x14ac:dyDescent="0.2">
      <c r="D3837" s="258"/>
    </row>
    <row r="3838" spans="4:4" x14ac:dyDescent="0.2">
      <c r="D3838" s="258"/>
    </row>
    <row r="3839" spans="4:4" x14ac:dyDescent="0.2">
      <c r="D3839" s="258"/>
    </row>
    <row r="3840" spans="4:4" x14ac:dyDescent="0.2">
      <c r="D3840" s="258"/>
    </row>
    <row r="3841" spans="4:4" x14ac:dyDescent="0.2">
      <c r="D3841" s="258"/>
    </row>
    <row r="3842" spans="4:4" x14ac:dyDescent="0.2">
      <c r="D3842" s="258"/>
    </row>
    <row r="3843" spans="4:4" x14ac:dyDescent="0.2">
      <c r="D3843" s="258"/>
    </row>
    <row r="3844" spans="4:4" x14ac:dyDescent="0.2">
      <c r="D3844" s="258"/>
    </row>
    <row r="3845" spans="4:4" x14ac:dyDescent="0.2">
      <c r="D3845" s="258"/>
    </row>
    <row r="3846" spans="4:4" x14ac:dyDescent="0.2">
      <c r="D3846" s="258"/>
    </row>
    <row r="3847" spans="4:4" x14ac:dyDescent="0.2">
      <c r="D3847" s="258"/>
    </row>
    <row r="3848" spans="4:4" x14ac:dyDescent="0.2">
      <c r="D3848" s="258"/>
    </row>
    <row r="3849" spans="4:4" x14ac:dyDescent="0.2">
      <c r="D3849" s="258"/>
    </row>
    <row r="3850" spans="4:4" x14ac:dyDescent="0.2">
      <c r="D3850" s="258"/>
    </row>
    <row r="3851" spans="4:4" x14ac:dyDescent="0.2">
      <c r="D3851" s="258"/>
    </row>
    <row r="3852" spans="4:4" x14ac:dyDescent="0.2">
      <c r="D3852" s="258"/>
    </row>
    <row r="3853" spans="4:4" x14ac:dyDescent="0.2">
      <c r="D3853" s="258"/>
    </row>
    <row r="3854" spans="4:4" x14ac:dyDescent="0.2">
      <c r="D3854" s="258"/>
    </row>
    <row r="3855" spans="4:4" x14ac:dyDescent="0.2">
      <c r="D3855" s="258"/>
    </row>
    <row r="3856" spans="4:4" x14ac:dyDescent="0.2">
      <c r="D3856" s="258"/>
    </row>
    <row r="3857" spans="4:4" x14ac:dyDescent="0.2">
      <c r="D3857" s="258"/>
    </row>
    <row r="3858" spans="4:4" x14ac:dyDescent="0.2">
      <c r="D3858" s="258"/>
    </row>
    <row r="3859" spans="4:4" x14ac:dyDescent="0.2">
      <c r="D3859" s="258"/>
    </row>
    <row r="3860" spans="4:4" x14ac:dyDescent="0.2">
      <c r="D3860" s="258"/>
    </row>
    <row r="3861" spans="4:4" x14ac:dyDescent="0.2">
      <c r="D3861" s="258"/>
    </row>
    <row r="3862" spans="4:4" x14ac:dyDescent="0.2">
      <c r="D3862" s="258"/>
    </row>
    <row r="3863" spans="4:4" x14ac:dyDescent="0.2">
      <c r="D3863" s="258"/>
    </row>
    <row r="3864" spans="4:4" x14ac:dyDescent="0.2">
      <c r="D3864" s="258"/>
    </row>
    <row r="3865" spans="4:4" x14ac:dyDescent="0.2">
      <c r="D3865" s="258"/>
    </row>
    <row r="3866" spans="4:4" x14ac:dyDescent="0.2">
      <c r="D3866" s="258"/>
    </row>
    <row r="3867" spans="4:4" x14ac:dyDescent="0.2">
      <c r="D3867" s="258"/>
    </row>
    <row r="3868" spans="4:4" x14ac:dyDescent="0.2">
      <c r="D3868" s="258"/>
    </row>
    <row r="3869" spans="4:4" x14ac:dyDescent="0.2">
      <c r="D3869" s="258"/>
    </row>
    <row r="3870" spans="4:4" x14ac:dyDescent="0.2">
      <c r="D3870" s="258"/>
    </row>
    <row r="3871" spans="4:4" x14ac:dyDescent="0.2">
      <c r="D3871" s="258"/>
    </row>
    <row r="3872" spans="4:4" x14ac:dyDescent="0.2">
      <c r="D3872" s="258"/>
    </row>
    <row r="3873" spans="4:4" x14ac:dyDescent="0.2">
      <c r="D3873" s="258"/>
    </row>
    <row r="3874" spans="4:4" x14ac:dyDescent="0.2">
      <c r="D3874" s="258"/>
    </row>
    <row r="3875" spans="4:4" x14ac:dyDescent="0.2">
      <c r="D3875" s="258"/>
    </row>
    <row r="3876" spans="4:4" x14ac:dyDescent="0.2">
      <c r="D3876" s="258"/>
    </row>
    <row r="3877" spans="4:4" x14ac:dyDescent="0.2">
      <c r="D3877" s="258"/>
    </row>
    <row r="3878" spans="4:4" x14ac:dyDescent="0.2">
      <c r="D3878" s="258"/>
    </row>
    <row r="3879" spans="4:4" x14ac:dyDescent="0.2">
      <c r="D3879" s="258"/>
    </row>
    <row r="3880" spans="4:4" x14ac:dyDescent="0.2">
      <c r="D3880" s="258"/>
    </row>
    <row r="3881" spans="4:4" x14ac:dyDescent="0.2">
      <c r="D3881" s="258"/>
    </row>
    <row r="3882" spans="4:4" x14ac:dyDescent="0.2">
      <c r="D3882" s="258"/>
    </row>
    <row r="3883" spans="4:4" x14ac:dyDescent="0.2">
      <c r="D3883" s="258"/>
    </row>
    <row r="3884" spans="4:4" x14ac:dyDescent="0.2">
      <c r="D3884" s="258"/>
    </row>
    <row r="3885" spans="4:4" x14ac:dyDescent="0.2">
      <c r="D3885" s="258"/>
    </row>
    <row r="3886" spans="4:4" x14ac:dyDescent="0.2">
      <c r="D3886" s="258"/>
    </row>
    <row r="3887" spans="4:4" x14ac:dyDescent="0.2">
      <c r="D3887" s="258"/>
    </row>
    <row r="3888" spans="4:4" x14ac:dyDescent="0.2">
      <c r="D3888" s="258"/>
    </row>
    <row r="3889" spans="4:4" x14ac:dyDescent="0.2">
      <c r="D3889" s="258"/>
    </row>
    <row r="3890" spans="4:4" x14ac:dyDescent="0.2">
      <c r="D3890" s="258"/>
    </row>
    <row r="3891" spans="4:4" x14ac:dyDescent="0.2">
      <c r="D3891" s="258"/>
    </row>
    <row r="3892" spans="4:4" x14ac:dyDescent="0.2">
      <c r="D3892" s="258"/>
    </row>
    <row r="3893" spans="4:4" x14ac:dyDescent="0.2">
      <c r="D3893" s="258"/>
    </row>
    <row r="3894" spans="4:4" x14ac:dyDescent="0.2">
      <c r="D3894" s="258"/>
    </row>
    <row r="3895" spans="4:4" x14ac:dyDescent="0.2">
      <c r="D3895" s="258"/>
    </row>
    <row r="3896" spans="4:4" x14ac:dyDescent="0.2">
      <c r="D3896" s="258"/>
    </row>
    <row r="3897" spans="4:4" x14ac:dyDescent="0.2">
      <c r="D3897" s="258"/>
    </row>
    <row r="3898" spans="4:4" x14ac:dyDescent="0.2">
      <c r="D3898" s="258"/>
    </row>
    <row r="3899" spans="4:4" x14ac:dyDescent="0.2">
      <c r="D3899" s="258"/>
    </row>
    <row r="3900" spans="4:4" x14ac:dyDescent="0.2">
      <c r="D3900" s="258"/>
    </row>
    <row r="3901" spans="4:4" x14ac:dyDescent="0.2">
      <c r="D3901" s="258"/>
    </row>
    <row r="3902" spans="4:4" x14ac:dyDescent="0.2">
      <c r="D3902" s="258"/>
    </row>
    <row r="3903" spans="4:4" x14ac:dyDescent="0.2">
      <c r="D3903" s="258"/>
    </row>
    <row r="3904" spans="4:4" x14ac:dyDescent="0.2">
      <c r="D3904" s="258"/>
    </row>
    <row r="3905" spans="4:4" x14ac:dyDescent="0.2">
      <c r="D3905" s="258"/>
    </row>
    <row r="3906" spans="4:4" x14ac:dyDescent="0.2">
      <c r="D3906" s="258"/>
    </row>
    <row r="3907" spans="4:4" x14ac:dyDescent="0.2">
      <c r="D3907" s="258"/>
    </row>
    <row r="3908" spans="4:4" x14ac:dyDescent="0.2">
      <c r="D3908" s="258"/>
    </row>
    <row r="3909" spans="4:4" x14ac:dyDescent="0.2">
      <c r="D3909" s="258"/>
    </row>
    <row r="3910" spans="4:4" x14ac:dyDescent="0.2">
      <c r="D3910" s="258"/>
    </row>
    <row r="3911" spans="4:4" x14ac:dyDescent="0.2">
      <c r="D3911" s="258"/>
    </row>
    <row r="3912" spans="4:4" x14ac:dyDescent="0.2">
      <c r="D3912" s="258"/>
    </row>
    <row r="3913" spans="4:4" x14ac:dyDescent="0.2">
      <c r="D3913" s="258"/>
    </row>
    <row r="3914" spans="4:4" x14ac:dyDescent="0.2">
      <c r="D3914" s="258"/>
    </row>
    <row r="3915" spans="4:4" x14ac:dyDescent="0.2">
      <c r="D3915" s="258"/>
    </row>
    <row r="3916" spans="4:4" x14ac:dyDescent="0.2">
      <c r="D3916" s="258"/>
    </row>
    <row r="3917" spans="4:4" x14ac:dyDescent="0.2">
      <c r="D3917" s="258"/>
    </row>
    <row r="3918" spans="4:4" x14ac:dyDescent="0.2">
      <c r="D3918" s="258"/>
    </row>
    <row r="3919" spans="4:4" x14ac:dyDescent="0.2">
      <c r="D3919" s="258"/>
    </row>
    <row r="3920" spans="4:4" x14ac:dyDescent="0.2">
      <c r="D3920" s="258"/>
    </row>
    <row r="3921" spans="4:4" x14ac:dyDescent="0.2">
      <c r="D3921" s="258"/>
    </row>
    <row r="3922" spans="4:4" x14ac:dyDescent="0.2">
      <c r="D3922" s="258"/>
    </row>
    <row r="3923" spans="4:4" x14ac:dyDescent="0.2">
      <c r="D3923" s="258"/>
    </row>
    <row r="3924" spans="4:4" x14ac:dyDescent="0.2">
      <c r="D3924" s="258"/>
    </row>
    <row r="3925" spans="4:4" x14ac:dyDescent="0.2">
      <c r="D3925" s="258"/>
    </row>
    <row r="3926" spans="4:4" x14ac:dyDescent="0.2">
      <c r="D3926" s="258"/>
    </row>
    <row r="3927" spans="4:4" x14ac:dyDescent="0.2">
      <c r="D3927" s="258"/>
    </row>
    <row r="3928" spans="4:4" x14ac:dyDescent="0.2">
      <c r="D3928" s="258"/>
    </row>
    <row r="3929" spans="4:4" x14ac:dyDescent="0.2">
      <c r="D3929" s="258"/>
    </row>
    <row r="3930" spans="4:4" x14ac:dyDescent="0.2">
      <c r="D3930" s="258"/>
    </row>
    <row r="3931" spans="4:4" x14ac:dyDescent="0.2">
      <c r="D3931" s="258"/>
    </row>
    <row r="3932" spans="4:4" x14ac:dyDescent="0.2">
      <c r="D3932" s="258"/>
    </row>
    <row r="3933" spans="4:4" x14ac:dyDescent="0.2">
      <c r="D3933" s="258"/>
    </row>
    <row r="3934" spans="4:4" x14ac:dyDescent="0.2">
      <c r="D3934" s="258"/>
    </row>
    <row r="3935" spans="4:4" x14ac:dyDescent="0.2">
      <c r="D3935" s="258"/>
    </row>
    <row r="3936" spans="4:4" x14ac:dyDescent="0.2">
      <c r="D3936" s="258"/>
    </row>
    <row r="3937" spans="4:4" x14ac:dyDescent="0.2">
      <c r="D3937" s="258"/>
    </row>
    <row r="3938" spans="4:4" x14ac:dyDescent="0.2">
      <c r="D3938" s="258"/>
    </row>
    <row r="3939" spans="4:4" x14ac:dyDescent="0.2">
      <c r="D3939" s="258"/>
    </row>
    <row r="3940" spans="4:4" x14ac:dyDescent="0.2">
      <c r="D3940" s="258"/>
    </row>
    <row r="3941" spans="4:4" x14ac:dyDescent="0.2">
      <c r="D3941" s="258"/>
    </row>
    <row r="3942" spans="4:4" x14ac:dyDescent="0.2">
      <c r="D3942" s="258"/>
    </row>
    <row r="3943" spans="4:4" x14ac:dyDescent="0.2">
      <c r="D3943" s="258"/>
    </row>
    <row r="3944" spans="4:4" x14ac:dyDescent="0.2">
      <c r="D3944" s="258"/>
    </row>
    <row r="3945" spans="4:4" x14ac:dyDescent="0.2">
      <c r="D3945" s="258"/>
    </row>
    <row r="3946" spans="4:4" x14ac:dyDescent="0.2">
      <c r="D3946" s="258"/>
    </row>
    <row r="3947" spans="4:4" x14ac:dyDescent="0.2">
      <c r="D3947" s="258"/>
    </row>
    <row r="3948" spans="4:4" x14ac:dyDescent="0.2">
      <c r="D3948" s="258"/>
    </row>
    <row r="3949" spans="4:4" x14ac:dyDescent="0.2">
      <c r="D3949" s="258"/>
    </row>
    <row r="3950" spans="4:4" x14ac:dyDescent="0.2">
      <c r="D3950" s="258"/>
    </row>
    <row r="3951" spans="4:4" x14ac:dyDescent="0.2">
      <c r="D3951" s="258"/>
    </row>
    <row r="3952" spans="4:4" x14ac:dyDescent="0.2">
      <c r="D3952" s="258"/>
    </row>
    <row r="3953" spans="4:4" x14ac:dyDescent="0.2">
      <c r="D3953" s="258"/>
    </row>
    <row r="3954" spans="4:4" x14ac:dyDescent="0.2">
      <c r="D3954" s="258"/>
    </row>
    <row r="3955" spans="4:4" x14ac:dyDescent="0.2">
      <c r="D3955" s="258"/>
    </row>
    <row r="3956" spans="4:4" x14ac:dyDescent="0.2">
      <c r="D3956" s="258"/>
    </row>
    <row r="3957" spans="4:4" x14ac:dyDescent="0.2">
      <c r="D3957" s="258"/>
    </row>
    <row r="3958" spans="4:4" x14ac:dyDescent="0.2">
      <c r="D3958" s="258"/>
    </row>
    <row r="3959" spans="4:4" x14ac:dyDescent="0.2">
      <c r="D3959" s="258"/>
    </row>
    <row r="3960" spans="4:4" x14ac:dyDescent="0.2">
      <c r="D3960" s="258"/>
    </row>
    <row r="3961" spans="4:4" x14ac:dyDescent="0.2">
      <c r="D3961" s="258"/>
    </row>
    <row r="3962" spans="4:4" x14ac:dyDescent="0.2">
      <c r="D3962" s="258"/>
    </row>
    <row r="3963" spans="4:4" x14ac:dyDescent="0.2">
      <c r="D3963" s="258"/>
    </row>
    <row r="3964" spans="4:4" x14ac:dyDescent="0.2">
      <c r="D3964" s="258"/>
    </row>
    <row r="3965" spans="4:4" x14ac:dyDescent="0.2">
      <c r="D3965" s="258"/>
    </row>
    <row r="3966" spans="4:4" x14ac:dyDescent="0.2">
      <c r="D3966" s="258"/>
    </row>
    <row r="3967" spans="4:4" x14ac:dyDescent="0.2">
      <c r="D3967" s="258"/>
    </row>
    <row r="3968" spans="4:4" x14ac:dyDescent="0.2">
      <c r="D3968" s="258"/>
    </row>
    <row r="3969" spans="4:4" x14ac:dyDescent="0.2">
      <c r="D3969" s="258"/>
    </row>
    <row r="3970" spans="4:4" x14ac:dyDescent="0.2">
      <c r="D3970" s="258"/>
    </row>
    <row r="3971" spans="4:4" x14ac:dyDescent="0.2">
      <c r="D3971" s="258"/>
    </row>
    <row r="3972" spans="4:4" x14ac:dyDescent="0.2">
      <c r="D3972" s="258"/>
    </row>
    <row r="3973" spans="4:4" x14ac:dyDescent="0.2">
      <c r="D3973" s="258"/>
    </row>
    <row r="3974" spans="4:4" x14ac:dyDescent="0.2">
      <c r="D3974" s="258"/>
    </row>
    <row r="3975" spans="4:4" x14ac:dyDescent="0.2">
      <c r="D3975" s="258"/>
    </row>
    <row r="3976" spans="4:4" x14ac:dyDescent="0.2">
      <c r="D3976" s="258"/>
    </row>
    <row r="3977" spans="4:4" x14ac:dyDescent="0.2">
      <c r="D3977" s="258"/>
    </row>
    <row r="3978" spans="4:4" x14ac:dyDescent="0.2">
      <c r="D3978" s="258"/>
    </row>
    <row r="3979" spans="4:4" x14ac:dyDescent="0.2">
      <c r="D3979" s="258"/>
    </row>
    <row r="3980" spans="4:4" x14ac:dyDescent="0.2">
      <c r="D3980" s="258"/>
    </row>
    <row r="3981" spans="4:4" x14ac:dyDescent="0.2">
      <c r="D3981" s="258"/>
    </row>
    <row r="3982" spans="4:4" x14ac:dyDescent="0.2">
      <c r="D3982" s="258"/>
    </row>
    <row r="3983" spans="4:4" x14ac:dyDescent="0.2">
      <c r="D3983" s="258"/>
    </row>
    <row r="3984" spans="4:4" x14ac:dyDescent="0.2">
      <c r="D3984" s="258"/>
    </row>
    <row r="3985" spans="4:4" x14ac:dyDescent="0.2">
      <c r="D3985" s="258"/>
    </row>
    <row r="3986" spans="4:4" x14ac:dyDescent="0.2">
      <c r="D3986" s="258"/>
    </row>
    <row r="3987" spans="4:4" x14ac:dyDescent="0.2">
      <c r="D3987" s="258"/>
    </row>
    <row r="3988" spans="4:4" x14ac:dyDescent="0.2">
      <c r="D3988" s="258"/>
    </row>
    <row r="3989" spans="4:4" x14ac:dyDescent="0.2">
      <c r="D3989" s="258"/>
    </row>
    <row r="3990" spans="4:4" x14ac:dyDescent="0.2">
      <c r="D3990" s="258"/>
    </row>
    <row r="3991" spans="4:4" x14ac:dyDescent="0.2">
      <c r="D3991" s="258"/>
    </row>
    <row r="3992" spans="4:4" x14ac:dyDescent="0.2">
      <c r="D3992" s="258"/>
    </row>
    <row r="3993" spans="4:4" x14ac:dyDescent="0.2">
      <c r="D3993" s="258"/>
    </row>
    <row r="3994" spans="4:4" x14ac:dyDescent="0.2">
      <c r="D3994" s="258"/>
    </row>
    <row r="3995" spans="4:4" x14ac:dyDescent="0.2">
      <c r="D3995" s="258"/>
    </row>
    <row r="3996" spans="4:4" x14ac:dyDescent="0.2">
      <c r="D3996" s="258"/>
    </row>
    <row r="3997" spans="4:4" x14ac:dyDescent="0.2">
      <c r="D3997" s="258"/>
    </row>
    <row r="3998" spans="4:4" x14ac:dyDescent="0.2">
      <c r="D3998" s="258"/>
    </row>
    <row r="3999" spans="4:4" x14ac:dyDescent="0.2">
      <c r="D3999" s="258"/>
    </row>
    <row r="4000" spans="4:4" x14ac:dyDescent="0.2">
      <c r="D4000" s="258"/>
    </row>
    <row r="4001" spans="4:4" x14ac:dyDescent="0.2">
      <c r="D4001" s="258"/>
    </row>
    <row r="4002" spans="4:4" x14ac:dyDescent="0.2">
      <c r="D4002" s="258"/>
    </row>
    <row r="4003" spans="4:4" x14ac:dyDescent="0.2">
      <c r="D4003" s="258"/>
    </row>
    <row r="4004" spans="4:4" x14ac:dyDescent="0.2">
      <c r="D4004" s="258"/>
    </row>
    <row r="4005" spans="4:4" x14ac:dyDescent="0.2">
      <c r="D4005" s="258"/>
    </row>
    <row r="4006" spans="4:4" x14ac:dyDescent="0.2">
      <c r="D4006" s="258"/>
    </row>
    <row r="4007" spans="4:4" x14ac:dyDescent="0.2">
      <c r="D4007" s="258"/>
    </row>
    <row r="4008" spans="4:4" x14ac:dyDescent="0.2">
      <c r="D4008" s="258"/>
    </row>
    <row r="4009" spans="4:4" x14ac:dyDescent="0.2">
      <c r="D4009" s="258"/>
    </row>
    <row r="4010" spans="4:4" x14ac:dyDescent="0.2">
      <c r="D4010" s="258"/>
    </row>
    <row r="4011" spans="4:4" x14ac:dyDescent="0.2">
      <c r="D4011" s="258"/>
    </row>
    <row r="4012" spans="4:4" x14ac:dyDescent="0.2">
      <c r="D4012" s="258"/>
    </row>
    <row r="4013" spans="4:4" x14ac:dyDescent="0.2">
      <c r="D4013" s="258"/>
    </row>
    <row r="4014" spans="4:4" x14ac:dyDescent="0.2">
      <c r="D4014" s="258"/>
    </row>
    <row r="4015" spans="4:4" x14ac:dyDescent="0.2">
      <c r="D4015" s="258"/>
    </row>
    <row r="4016" spans="4:4" x14ac:dyDescent="0.2">
      <c r="D4016" s="258"/>
    </row>
    <row r="4017" spans="4:4" x14ac:dyDescent="0.2">
      <c r="D4017" s="258"/>
    </row>
    <row r="4018" spans="4:4" x14ac:dyDescent="0.2">
      <c r="D4018" s="258"/>
    </row>
    <row r="4019" spans="4:4" x14ac:dyDescent="0.2">
      <c r="D4019" s="258"/>
    </row>
    <row r="4020" spans="4:4" x14ac:dyDescent="0.2">
      <c r="D4020" s="258"/>
    </row>
    <row r="4021" spans="4:4" x14ac:dyDescent="0.2">
      <c r="D4021" s="258"/>
    </row>
    <row r="4022" spans="4:4" x14ac:dyDescent="0.2">
      <c r="D4022" s="258"/>
    </row>
    <row r="4023" spans="4:4" x14ac:dyDescent="0.2">
      <c r="D4023" s="258"/>
    </row>
    <row r="4024" spans="4:4" x14ac:dyDescent="0.2">
      <c r="D4024" s="258"/>
    </row>
    <row r="4025" spans="4:4" x14ac:dyDescent="0.2">
      <c r="D4025" s="258"/>
    </row>
    <row r="4026" spans="4:4" x14ac:dyDescent="0.2">
      <c r="D4026" s="258"/>
    </row>
    <row r="4027" spans="4:4" x14ac:dyDescent="0.2">
      <c r="D4027" s="258"/>
    </row>
    <row r="4028" spans="4:4" x14ac:dyDescent="0.2">
      <c r="D4028" s="258"/>
    </row>
    <row r="4029" spans="4:4" x14ac:dyDescent="0.2">
      <c r="D4029" s="258"/>
    </row>
    <row r="4030" spans="4:4" x14ac:dyDescent="0.2">
      <c r="D4030" s="258"/>
    </row>
    <row r="4031" spans="4:4" x14ac:dyDescent="0.2">
      <c r="D4031" s="258"/>
    </row>
    <row r="4032" spans="4:4" x14ac:dyDescent="0.2">
      <c r="D4032" s="258"/>
    </row>
    <row r="4033" spans="4:4" x14ac:dyDescent="0.2">
      <c r="D4033" s="258"/>
    </row>
    <row r="4034" spans="4:4" x14ac:dyDescent="0.2">
      <c r="D4034" s="258"/>
    </row>
    <row r="4035" spans="4:4" x14ac:dyDescent="0.2">
      <c r="D4035" s="258"/>
    </row>
    <row r="4036" spans="4:4" x14ac:dyDescent="0.2">
      <c r="D4036" s="258"/>
    </row>
    <row r="4037" spans="4:4" x14ac:dyDescent="0.2">
      <c r="D4037" s="258"/>
    </row>
    <row r="4038" spans="4:4" x14ac:dyDescent="0.2">
      <c r="D4038" s="258"/>
    </row>
    <row r="4039" spans="4:4" x14ac:dyDescent="0.2">
      <c r="D4039" s="258"/>
    </row>
    <row r="4040" spans="4:4" x14ac:dyDescent="0.2">
      <c r="D4040" s="258"/>
    </row>
    <row r="4041" spans="4:4" x14ac:dyDescent="0.2">
      <c r="D4041" s="258"/>
    </row>
    <row r="4042" spans="4:4" x14ac:dyDescent="0.2">
      <c r="D4042" s="258"/>
    </row>
    <row r="4043" spans="4:4" x14ac:dyDescent="0.2">
      <c r="D4043" s="258"/>
    </row>
    <row r="4044" spans="4:4" x14ac:dyDescent="0.2">
      <c r="D4044" s="258"/>
    </row>
    <row r="4045" spans="4:4" x14ac:dyDescent="0.2">
      <c r="D4045" s="258"/>
    </row>
    <row r="4046" spans="4:4" x14ac:dyDescent="0.2">
      <c r="D4046" s="258"/>
    </row>
    <row r="4047" spans="4:4" x14ac:dyDescent="0.2">
      <c r="D4047" s="258"/>
    </row>
    <row r="4048" spans="4:4" x14ac:dyDescent="0.2">
      <c r="D4048" s="258"/>
    </row>
    <row r="4049" spans="4:4" x14ac:dyDescent="0.2">
      <c r="D4049" s="258"/>
    </row>
    <row r="4050" spans="4:4" x14ac:dyDescent="0.2">
      <c r="D4050" s="258"/>
    </row>
    <row r="4051" spans="4:4" x14ac:dyDescent="0.2">
      <c r="D4051" s="258"/>
    </row>
    <row r="4052" spans="4:4" x14ac:dyDescent="0.2">
      <c r="D4052" s="258"/>
    </row>
    <row r="4053" spans="4:4" x14ac:dyDescent="0.2">
      <c r="D4053" s="258"/>
    </row>
    <row r="4054" spans="4:4" x14ac:dyDescent="0.2">
      <c r="D4054" s="258"/>
    </row>
    <row r="4055" spans="4:4" x14ac:dyDescent="0.2">
      <c r="D4055" s="258"/>
    </row>
    <row r="4056" spans="4:4" x14ac:dyDescent="0.2">
      <c r="D4056" s="258"/>
    </row>
    <row r="4057" spans="4:4" x14ac:dyDescent="0.2">
      <c r="D4057" s="258"/>
    </row>
    <row r="4058" spans="4:4" x14ac:dyDescent="0.2">
      <c r="D4058" s="258"/>
    </row>
    <row r="4059" spans="4:4" x14ac:dyDescent="0.2">
      <c r="D4059" s="258"/>
    </row>
    <row r="4060" spans="4:4" x14ac:dyDescent="0.2">
      <c r="D4060" s="258"/>
    </row>
    <row r="4061" spans="4:4" x14ac:dyDescent="0.2">
      <c r="D4061" s="258"/>
    </row>
    <row r="4062" spans="4:4" x14ac:dyDescent="0.2">
      <c r="D4062" s="258"/>
    </row>
    <row r="4063" spans="4:4" x14ac:dyDescent="0.2">
      <c r="D4063" s="258"/>
    </row>
    <row r="4064" spans="4:4" x14ac:dyDescent="0.2">
      <c r="D4064" s="258"/>
    </row>
    <row r="4065" spans="4:4" x14ac:dyDescent="0.2">
      <c r="D4065" s="258"/>
    </row>
    <row r="4066" spans="4:4" x14ac:dyDescent="0.2">
      <c r="D4066" s="258"/>
    </row>
    <row r="4067" spans="4:4" x14ac:dyDescent="0.2">
      <c r="D4067" s="258"/>
    </row>
    <row r="4068" spans="4:4" x14ac:dyDescent="0.2">
      <c r="D4068" s="258"/>
    </row>
    <row r="4069" spans="4:4" x14ac:dyDescent="0.2">
      <c r="D4069" s="258"/>
    </row>
    <row r="4070" spans="4:4" x14ac:dyDescent="0.2">
      <c r="D4070" s="258"/>
    </row>
    <row r="4071" spans="4:4" x14ac:dyDescent="0.2">
      <c r="D4071" s="258"/>
    </row>
    <row r="4072" spans="4:4" x14ac:dyDescent="0.2">
      <c r="D4072" s="258"/>
    </row>
    <row r="4073" spans="4:4" x14ac:dyDescent="0.2">
      <c r="D4073" s="258"/>
    </row>
    <row r="4074" spans="4:4" x14ac:dyDescent="0.2">
      <c r="D4074" s="258"/>
    </row>
    <row r="4075" spans="4:4" x14ac:dyDescent="0.2">
      <c r="D4075" s="258"/>
    </row>
    <row r="4076" spans="4:4" x14ac:dyDescent="0.2">
      <c r="D4076" s="258"/>
    </row>
    <row r="4077" spans="4:4" x14ac:dyDescent="0.2">
      <c r="D4077" s="258"/>
    </row>
    <row r="4078" spans="4:4" x14ac:dyDescent="0.2">
      <c r="D4078" s="258"/>
    </row>
    <row r="4079" spans="4:4" x14ac:dyDescent="0.2">
      <c r="D4079" s="258"/>
    </row>
    <row r="4080" spans="4:4" x14ac:dyDescent="0.2">
      <c r="D4080" s="258"/>
    </row>
    <row r="4081" spans="4:4" x14ac:dyDescent="0.2">
      <c r="D4081" s="258"/>
    </row>
    <row r="4082" spans="4:4" x14ac:dyDescent="0.2">
      <c r="D4082" s="258"/>
    </row>
    <row r="4083" spans="4:4" x14ac:dyDescent="0.2">
      <c r="D4083" s="258"/>
    </row>
    <row r="4084" spans="4:4" x14ac:dyDescent="0.2">
      <c r="D4084" s="258"/>
    </row>
    <row r="4085" spans="4:4" x14ac:dyDescent="0.2">
      <c r="D4085" s="258"/>
    </row>
    <row r="4086" spans="4:4" x14ac:dyDescent="0.2">
      <c r="D4086" s="258"/>
    </row>
    <row r="4087" spans="4:4" x14ac:dyDescent="0.2">
      <c r="D4087" s="258"/>
    </row>
    <row r="4088" spans="4:4" x14ac:dyDescent="0.2">
      <c r="D4088" s="258"/>
    </row>
    <row r="4089" spans="4:4" x14ac:dyDescent="0.2">
      <c r="D4089" s="258"/>
    </row>
    <row r="4090" spans="4:4" x14ac:dyDescent="0.2">
      <c r="D4090" s="258"/>
    </row>
    <row r="4091" spans="4:4" x14ac:dyDescent="0.2">
      <c r="D4091" s="258"/>
    </row>
    <row r="4092" spans="4:4" x14ac:dyDescent="0.2">
      <c r="D4092" s="258"/>
    </row>
    <row r="4093" spans="4:4" x14ac:dyDescent="0.2">
      <c r="D4093" s="258"/>
    </row>
    <row r="4094" spans="4:4" x14ac:dyDescent="0.2">
      <c r="D4094" s="258"/>
    </row>
    <row r="4095" spans="4:4" x14ac:dyDescent="0.2">
      <c r="D4095" s="258"/>
    </row>
    <row r="4096" spans="4:4" x14ac:dyDescent="0.2">
      <c r="D4096" s="258"/>
    </row>
    <row r="4097" spans="4:4" x14ac:dyDescent="0.2">
      <c r="D4097" s="258"/>
    </row>
    <row r="4098" spans="4:4" x14ac:dyDescent="0.2">
      <c r="D4098" s="258"/>
    </row>
    <row r="4099" spans="4:4" x14ac:dyDescent="0.2">
      <c r="D4099" s="258"/>
    </row>
    <row r="4100" spans="4:4" x14ac:dyDescent="0.2">
      <c r="D4100" s="258"/>
    </row>
    <row r="4101" spans="4:4" x14ac:dyDescent="0.2">
      <c r="D4101" s="258"/>
    </row>
    <row r="4102" spans="4:4" x14ac:dyDescent="0.2">
      <c r="D4102" s="258"/>
    </row>
    <row r="4103" spans="4:4" x14ac:dyDescent="0.2">
      <c r="D4103" s="258"/>
    </row>
    <row r="4104" spans="4:4" x14ac:dyDescent="0.2">
      <c r="D4104" s="258"/>
    </row>
    <row r="4105" spans="4:4" x14ac:dyDescent="0.2">
      <c r="D4105" s="258"/>
    </row>
    <row r="4106" spans="4:4" x14ac:dyDescent="0.2">
      <c r="D4106" s="258"/>
    </row>
    <row r="4107" spans="4:4" x14ac:dyDescent="0.2">
      <c r="D4107" s="258"/>
    </row>
    <row r="4108" spans="4:4" x14ac:dyDescent="0.2">
      <c r="D4108" s="258"/>
    </row>
    <row r="4109" spans="4:4" x14ac:dyDescent="0.2">
      <c r="D4109" s="258"/>
    </row>
    <row r="4110" spans="4:4" x14ac:dyDescent="0.2">
      <c r="D4110" s="258"/>
    </row>
    <row r="4111" spans="4:4" x14ac:dyDescent="0.2">
      <c r="D4111" s="258"/>
    </row>
    <row r="4112" spans="4:4" x14ac:dyDescent="0.2">
      <c r="D4112" s="258"/>
    </row>
    <row r="4113" spans="4:4" x14ac:dyDescent="0.2">
      <c r="D4113" s="258"/>
    </row>
    <row r="4114" spans="4:4" x14ac:dyDescent="0.2">
      <c r="D4114" s="258"/>
    </row>
    <row r="4115" spans="4:4" x14ac:dyDescent="0.2">
      <c r="D4115" s="258"/>
    </row>
    <row r="4116" spans="4:4" x14ac:dyDescent="0.2">
      <c r="D4116" s="258"/>
    </row>
    <row r="4117" spans="4:4" x14ac:dyDescent="0.2">
      <c r="D4117" s="258"/>
    </row>
    <row r="4118" spans="4:4" x14ac:dyDescent="0.2">
      <c r="D4118" s="258"/>
    </row>
    <row r="4119" spans="4:4" x14ac:dyDescent="0.2">
      <c r="D4119" s="258"/>
    </row>
    <row r="4120" spans="4:4" x14ac:dyDescent="0.2">
      <c r="D4120" s="258"/>
    </row>
    <row r="4121" spans="4:4" x14ac:dyDescent="0.2">
      <c r="D4121" s="258"/>
    </row>
    <row r="4122" spans="4:4" x14ac:dyDescent="0.2">
      <c r="D4122" s="258"/>
    </row>
    <row r="4123" spans="4:4" x14ac:dyDescent="0.2">
      <c r="D4123" s="258"/>
    </row>
    <row r="4124" spans="4:4" x14ac:dyDescent="0.2">
      <c r="D4124" s="258"/>
    </row>
    <row r="4125" spans="4:4" x14ac:dyDescent="0.2">
      <c r="D4125" s="258"/>
    </row>
    <row r="4126" spans="4:4" x14ac:dyDescent="0.2">
      <c r="D4126" s="258"/>
    </row>
    <row r="4127" spans="4:4" x14ac:dyDescent="0.2">
      <c r="D4127" s="258"/>
    </row>
    <row r="4128" spans="4:4" x14ac:dyDescent="0.2">
      <c r="D4128" s="258"/>
    </row>
    <row r="4129" spans="4:4" x14ac:dyDescent="0.2">
      <c r="D4129" s="258"/>
    </row>
    <row r="4130" spans="4:4" x14ac:dyDescent="0.2">
      <c r="D4130" s="258"/>
    </row>
    <row r="4131" spans="4:4" x14ac:dyDescent="0.2">
      <c r="D4131" s="258"/>
    </row>
    <row r="4132" spans="4:4" x14ac:dyDescent="0.2">
      <c r="D4132" s="258"/>
    </row>
    <row r="4133" spans="4:4" x14ac:dyDescent="0.2">
      <c r="D4133" s="258"/>
    </row>
    <row r="4134" spans="4:4" x14ac:dyDescent="0.2">
      <c r="D4134" s="258"/>
    </row>
    <row r="4135" spans="4:4" x14ac:dyDescent="0.2">
      <c r="D4135" s="258"/>
    </row>
    <row r="4136" spans="4:4" x14ac:dyDescent="0.2">
      <c r="D4136" s="258"/>
    </row>
    <row r="4137" spans="4:4" x14ac:dyDescent="0.2">
      <c r="D4137" s="258"/>
    </row>
    <row r="4138" spans="4:4" x14ac:dyDescent="0.2">
      <c r="D4138" s="258"/>
    </row>
    <row r="4139" spans="4:4" x14ac:dyDescent="0.2">
      <c r="D4139" s="258"/>
    </row>
    <row r="4140" spans="4:4" x14ac:dyDescent="0.2">
      <c r="D4140" s="258"/>
    </row>
    <row r="4141" spans="4:4" x14ac:dyDescent="0.2">
      <c r="D4141" s="258"/>
    </row>
    <row r="4142" spans="4:4" x14ac:dyDescent="0.2">
      <c r="D4142" s="258"/>
    </row>
    <row r="4143" spans="4:4" x14ac:dyDescent="0.2">
      <c r="D4143" s="258"/>
    </row>
    <row r="4144" spans="4:4" x14ac:dyDescent="0.2">
      <c r="D4144" s="258"/>
    </row>
    <row r="4145" spans="4:4" x14ac:dyDescent="0.2">
      <c r="D4145" s="258"/>
    </row>
    <row r="4146" spans="4:4" x14ac:dyDescent="0.2">
      <c r="D4146" s="258"/>
    </row>
    <row r="4147" spans="4:4" x14ac:dyDescent="0.2">
      <c r="D4147" s="258"/>
    </row>
    <row r="4148" spans="4:4" x14ac:dyDescent="0.2">
      <c r="D4148" s="258"/>
    </row>
    <row r="4149" spans="4:4" x14ac:dyDescent="0.2">
      <c r="D4149" s="258"/>
    </row>
    <row r="4150" spans="4:4" x14ac:dyDescent="0.2">
      <c r="D4150" s="258"/>
    </row>
    <row r="4151" spans="4:4" x14ac:dyDescent="0.2">
      <c r="D4151" s="258"/>
    </row>
    <row r="4152" spans="4:4" x14ac:dyDescent="0.2">
      <c r="D4152" s="258"/>
    </row>
    <row r="4153" spans="4:4" x14ac:dyDescent="0.2">
      <c r="D4153" s="258"/>
    </row>
    <row r="4154" spans="4:4" x14ac:dyDescent="0.2">
      <c r="D4154" s="258"/>
    </row>
    <row r="4155" spans="4:4" x14ac:dyDescent="0.2">
      <c r="D4155" s="258"/>
    </row>
    <row r="4156" spans="4:4" x14ac:dyDescent="0.2">
      <c r="D4156" s="258"/>
    </row>
    <row r="4157" spans="4:4" x14ac:dyDescent="0.2">
      <c r="D4157" s="258"/>
    </row>
    <row r="4158" spans="4:4" x14ac:dyDescent="0.2">
      <c r="D4158" s="258"/>
    </row>
    <row r="4159" spans="4:4" x14ac:dyDescent="0.2">
      <c r="D4159" s="258"/>
    </row>
    <row r="4160" spans="4:4" x14ac:dyDescent="0.2">
      <c r="D4160" s="258"/>
    </row>
    <row r="4161" spans="4:4" x14ac:dyDescent="0.2">
      <c r="D4161" s="258"/>
    </row>
    <row r="4162" spans="4:4" x14ac:dyDescent="0.2">
      <c r="D4162" s="258"/>
    </row>
    <row r="4163" spans="4:4" x14ac:dyDescent="0.2">
      <c r="D4163" s="258"/>
    </row>
    <row r="4164" spans="4:4" x14ac:dyDescent="0.2">
      <c r="D4164" s="258"/>
    </row>
    <row r="4165" spans="4:4" x14ac:dyDescent="0.2">
      <c r="D4165" s="258"/>
    </row>
    <row r="4166" spans="4:4" x14ac:dyDescent="0.2">
      <c r="D4166" s="258"/>
    </row>
    <row r="4167" spans="4:4" x14ac:dyDescent="0.2">
      <c r="D4167" s="258"/>
    </row>
    <row r="4168" spans="4:4" x14ac:dyDescent="0.2">
      <c r="D4168" s="258"/>
    </row>
    <row r="4169" spans="4:4" x14ac:dyDescent="0.2">
      <c r="D4169" s="258"/>
    </row>
    <row r="4170" spans="4:4" x14ac:dyDescent="0.2">
      <c r="D4170" s="258"/>
    </row>
    <row r="4171" spans="4:4" x14ac:dyDescent="0.2">
      <c r="D4171" s="258"/>
    </row>
    <row r="4172" spans="4:4" x14ac:dyDescent="0.2">
      <c r="D4172" s="258"/>
    </row>
    <row r="4173" spans="4:4" x14ac:dyDescent="0.2">
      <c r="D4173" s="258"/>
    </row>
    <row r="4174" spans="4:4" x14ac:dyDescent="0.2">
      <c r="D4174" s="258"/>
    </row>
    <row r="4175" spans="4:4" x14ac:dyDescent="0.2">
      <c r="D4175" s="258"/>
    </row>
    <row r="4176" spans="4:4" x14ac:dyDescent="0.2">
      <c r="D4176" s="258"/>
    </row>
    <row r="4177" spans="4:4" x14ac:dyDescent="0.2">
      <c r="D4177" s="258"/>
    </row>
    <row r="4178" spans="4:4" x14ac:dyDescent="0.2">
      <c r="D4178" s="258"/>
    </row>
    <row r="4179" spans="4:4" x14ac:dyDescent="0.2">
      <c r="D4179" s="258"/>
    </row>
    <row r="4180" spans="4:4" x14ac:dyDescent="0.2">
      <c r="D4180" s="258"/>
    </row>
    <row r="4181" spans="4:4" x14ac:dyDescent="0.2">
      <c r="D4181" s="258"/>
    </row>
    <row r="4182" spans="4:4" x14ac:dyDescent="0.2">
      <c r="D4182" s="258"/>
    </row>
    <row r="4183" spans="4:4" x14ac:dyDescent="0.2">
      <c r="D4183" s="258"/>
    </row>
    <row r="4184" spans="4:4" x14ac:dyDescent="0.2">
      <c r="D4184" s="258"/>
    </row>
    <row r="4185" spans="4:4" x14ac:dyDescent="0.2">
      <c r="D4185" s="258"/>
    </row>
    <row r="4186" spans="4:4" x14ac:dyDescent="0.2">
      <c r="D4186" s="258"/>
    </row>
    <row r="4187" spans="4:4" x14ac:dyDescent="0.2">
      <c r="D4187" s="258"/>
    </row>
    <row r="4188" spans="4:4" x14ac:dyDescent="0.2">
      <c r="D4188" s="258"/>
    </row>
    <row r="4189" spans="4:4" x14ac:dyDescent="0.2">
      <c r="D4189" s="258"/>
    </row>
    <row r="4190" spans="4:4" x14ac:dyDescent="0.2">
      <c r="D4190" s="258"/>
    </row>
    <row r="4191" spans="4:4" x14ac:dyDescent="0.2">
      <c r="D4191" s="258"/>
    </row>
    <row r="4192" spans="4:4" x14ac:dyDescent="0.2">
      <c r="D4192" s="258"/>
    </row>
    <row r="4193" spans="4:4" x14ac:dyDescent="0.2">
      <c r="D4193" s="258"/>
    </row>
    <row r="4194" spans="4:4" x14ac:dyDescent="0.2">
      <c r="D4194" s="258"/>
    </row>
    <row r="4195" spans="4:4" x14ac:dyDescent="0.2">
      <c r="D4195" s="258"/>
    </row>
    <row r="4196" spans="4:4" x14ac:dyDescent="0.2">
      <c r="D4196" s="258"/>
    </row>
    <row r="4197" spans="4:4" x14ac:dyDescent="0.2">
      <c r="D4197" s="258"/>
    </row>
    <row r="4198" spans="4:4" x14ac:dyDescent="0.2">
      <c r="D4198" s="258"/>
    </row>
    <row r="4199" spans="4:4" x14ac:dyDescent="0.2">
      <c r="D4199" s="258"/>
    </row>
    <row r="4200" spans="4:4" x14ac:dyDescent="0.2">
      <c r="D4200" s="258"/>
    </row>
    <row r="4201" spans="4:4" x14ac:dyDescent="0.2">
      <c r="D4201" s="258"/>
    </row>
    <row r="4202" spans="4:4" x14ac:dyDescent="0.2">
      <c r="D4202" s="258"/>
    </row>
    <row r="4203" spans="4:4" x14ac:dyDescent="0.2">
      <c r="D4203" s="258"/>
    </row>
    <row r="4204" spans="4:4" x14ac:dyDescent="0.2">
      <c r="D4204" s="258"/>
    </row>
    <row r="4205" spans="4:4" x14ac:dyDescent="0.2">
      <c r="D4205" s="258"/>
    </row>
    <row r="4206" spans="4:4" x14ac:dyDescent="0.2">
      <c r="D4206" s="258"/>
    </row>
    <row r="4207" spans="4:4" x14ac:dyDescent="0.2">
      <c r="D4207" s="258"/>
    </row>
    <row r="4208" spans="4:4" x14ac:dyDescent="0.2">
      <c r="D4208" s="258"/>
    </row>
    <row r="4209" spans="4:4" x14ac:dyDescent="0.2">
      <c r="D4209" s="258"/>
    </row>
    <row r="4210" spans="4:4" x14ac:dyDescent="0.2">
      <c r="D4210" s="258"/>
    </row>
    <row r="4211" spans="4:4" x14ac:dyDescent="0.2">
      <c r="D4211" s="258"/>
    </row>
    <row r="4212" spans="4:4" x14ac:dyDescent="0.2">
      <c r="D4212" s="258"/>
    </row>
    <row r="4213" spans="4:4" x14ac:dyDescent="0.2">
      <c r="D4213" s="258"/>
    </row>
    <row r="4214" spans="4:4" x14ac:dyDescent="0.2">
      <c r="D4214" s="258"/>
    </row>
    <row r="4215" spans="4:4" x14ac:dyDescent="0.2">
      <c r="D4215" s="258"/>
    </row>
    <row r="4216" spans="4:4" x14ac:dyDescent="0.2">
      <c r="D4216" s="258"/>
    </row>
    <row r="4217" spans="4:4" x14ac:dyDescent="0.2">
      <c r="D4217" s="258"/>
    </row>
    <row r="4218" spans="4:4" x14ac:dyDescent="0.2">
      <c r="D4218" s="258"/>
    </row>
    <row r="4219" spans="4:4" x14ac:dyDescent="0.2">
      <c r="D4219" s="258"/>
    </row>
    <row r="4220" spans="4:4" x14ac:dyDescent="0.2">
      <c r="D4220" s="258"/>
    </row>
    <row r="4221" spans="4:4" x14ac:dyDescent="0.2">
      <c r="D4221" s="258"/>
    </row>
    <row r="4222" spans="4:4" x14ac:dyDescent="0.2">
      <c r="D4222" s="258"/>
    </row>
    <row r="4223" spans="4:4" x14ac:dyDescent="0.2">
      <c r="D4223" s="258"/>
    </row>
    <row r="4224" spans="4:4" x14ac:dyDescent="0.2">
      <c r="D4224" s="258"/>
    </row>
    <row r="4225" spans="4:4" x14ac:dyDescent="0.2">
      <c r="D4225" s="258"/>
    </row>
    <row r="4226" spans="4:4" x14ac:dyDescent="0.2">
      <c r="D4226" s="258"/>
    </row>
    <row r="4227" spans="4:4" x14ac:dyDescent="0.2">
      <c r="D4227" s="258"/>
    </row>
    <row r="4228" spans="4:4" x14ac:dyDescent="0.2">
      <c r="D4228" s="258"/>
    </row>
    <row r="4229" spans="4:4" x14ac:dyDescent="0.2">
      <c r="D4229" s="258"/>
    </row>
    <row r="4230" spans="4:4" x14ac:dyDescent="0.2">
      <c r="D4230" s="258"/>
    </row>
    <row r="4231" spans="4:4" x14ac:dyDescent="0.2">
      <c r="D4231" s="258"/>
    </row>
    <row r="4232" spans="4:4" x14ac:dyDescent="0.2">
      <c r="D4232" s="258"/>
    </row>
    <row r="4233" spans="4:4" x14ac:dyDescent="0.2">
      <c r="D4233" s="258"/>
    </row>
    <row r="4234" spans="4:4" x14ac:dyDescent="0.2">
      <c r="D4234" s="258"/>
    </row>
    <row r="4235" spans="4:4" x14ac:dyDescent="0.2">
      <c r="D4235" s="258"/>
    </row>
    <row r="4236" spans="4:4" x14ac:dyDescent="0.2">
      <c r="D4236" s="258"/>
    </row>
    <row r="4237" spans="4:4" x14ac:dyDescent="0.2">
      <c r="D4237" s="258"/>
    </row>
    <row r="4238" spans="4:4" x14ac:dyDescent="0.2">
      <c r="D4238" s="258"/>
    </row>
    <row r="4239" spans="4:4" x14ac:dyDescent="0.2">
      <c r="D4239" s="258"/>
    </row>
    <row r="4240" spans="4:4" x14ac:dyDescent="0.2">
      <c r="D4240" s="258"/>
    </row>
    <row r="4241" spans="4:4" x14ac:dyDescent="0.2">
      <c r="D4241" s="258"/>
    </row>
    <row r="4242" spans="4:4" x14ac:dyDescent="0.2">
      <c r="D4242" s="258"/>
    </row>
    <row r="4243" spans="4:4" x14ac:dyDescent="0.2">
      <c r="D4243" s="258"/>
    </row>
    <row r="4244" spans="4:4" x14ac:dyDescent="0.2">
      <c r="D4244" s="258"/>
    </row>
    <row r="4245" spans="4:4" x14ac:dyDescent="0.2">
      <c r="D4245" s="258"/>
    </row>
    <row r="4246" spans="4:4" x14ac:dyDescent="0.2">
      <c r="D4246" s="258"/>
    </row>
    <row r="4247" spans="4:4" x14ac:dyDescent="0.2">
      <c r="D4247" s="258"/>
    </row>
    <row r="4248" spans="4:4" x14ac:dyDescent="0.2">
      <c r="D4248" s="258"/>
    </row>
    <row r="4249" spans="4:4" x14ac:dyDescent="0.2">
      <c r="D4249" s="258"/>
    </row>
    <row r="4250" spans="4:4" x14ac:dyDescent="0.2">
      <c r="D4250" s="258"/>
    </row>
    <row r="4251" spans="4:4" x14ac:dyDescent="0.2">
      <c r="D4251" s="258"/>
    </row>
    <row r="4252" spans="4:4" x14ac:dyDescent="0.2">
      <c r="D4252" s="258"/>
    </row>
    <row r="4253" spans="4:4" x14ac:dyDescent="0.2">
      <c r="D4253" s="258"/>
    </row>
    <row r="4254" spans="4:4" x14ac:dyDescent="0.2">
      <c r="D4254" s="258"/>
    </row>
    <row r="4255" spans="4:4" x14ac:dyDescent="0.2">
      <c r="D4255" s="258"/>
    </row>
    <row r="4256" spans="4:4" x14ac:dyDescent="0.2">
      <c r="D4256" s="258"/>
    </row>
    <row r="4257" spans="4:4" x14ac:dyDescent="0.2">
      <c r="D4257" s="258"/>
    </row>
    <row r="4258" spans="4:4" x14ac:dyDescent="0.2">
      <c r="D4258" s="258"/>
    </row>
    <row r="4259" spans="4:4" x14ac:dyDescent="0.2">
      <c r="D4259" s="258"/>
    </row>
    <row r="4260" spans="4:4" x14ac:dyDescent="0.2">
      <c r="D4260" s="258"/>
    </row>
    <row r="4261" spans="4:4" x14ac:dyDescent="0.2">
      <c r="D4261" s="258"/>
    </row>
    <row r="4262" spans="4:4" x14ac:dyDescent="0.2">
      <c r="D4262" s="258"/>
    </row>
    <row r="4263" spans="4:4" x14ac:dyDescent="0.2">
      <c r="D4263" s="258"/>
    </row>
    <row r="4264" spans="4:4" x14ac:dyDescent="0.2">
      <c r="D4264" s="258"/>
    </row>
    <row r="4265" spans="4:4" x14ac:dyDescent="0.2">
      <c r="D4265" s="258"/>
    </row>
    <row r="4266" spans="4:4" x14ac:dyDescent="0.2">
      <c r="D4266" s="258"/>
    </row>
    <row r="4267" spans="4:4" x14ac:dyDescent="0.2">
      <c r="D4267" s="258"/>
    </row>
    <row r="4268" spans="4:4" x14ac:dyDescent="0.2">
      <c r="D4268" s="258"/>
    </row>
    <row r="4269" spans="4:4" x14ac:dyDescent="0.2">
      <c r="D4269" s="258"/>
    </row>
    <row r="4270" spans="4:4" x14ac:dyDescent="0.2">
      <c r="D4270" s="258"/>
    </row>
    <row r="4271" spans="4:4" x14ac:dyDescent="0.2">
      <c r="D4271" s="258"/>
    </row>
    <row r="4272" spans="4:4" x14ac:dyDescent="0.2">
      <c r="D4272" s="258"/>
    </row>
    <row r="4273" spans="4:4" x14ac:dyDescent="0.2">
      <c r="D4273" s="258"/>
    </row>
    <row r="4274" spans="4:4" x14ac:dyDescent="0.2">
      <c r="D4274" s="258"/>
    </row>
    <row r="4275" spans="4:4" x14ac:dyDescent="0.2">
      <c r="D4275" s="258"/>
    </row>
    <row r="4276" spans="4:4" x14ac:dyDescent="0.2">
      <c r="D4276" s="258"/>
    </row>
    <row r="4277" spans="4:4" x14ac:dyDescent="0.2">
      <c r="D4277" s="258"/>
    </row>
    <row r="4278" spans="4:4" x14ac:dyDescent="0.2">
      <c r="D4278" s="258"/>
    </row>
    <row r="4279" spans="4:4" x14ac:dyDescent="0.2">
      <c r="D4279" s="258"/>
    </row>
    <row r="4280" spans="4:4" x14ac:dyDescent="0.2">
      <c r="D4280" s="258"/>
    </row>
    <row r="4281" spans="4:4" x14ac:dyDescent="0.2">
      <c r="D4281" s="258"/>
    </row>
    <row r="4282" spans="4:4" x14ac:dyDescent="0.2">
      <c r="D4282" s="258"/>
    </row>
    <row r="4283" spans="4:4" x14ac:dyDescent="0.2">
      <c r="D4283" s="258"/>
    </row>
    <row r="4284" spans="4:4" x14ac:dyDescent="0.2">
      <c r="D4284" s="258"/>
    </row>
    <row r="4285" spans="4:4" x14ac:dyDescent="0.2">
      <c r="D4285" s="258"/>
    </row>
    <row r="4286" spans="4:4" x14ac:dyDescent="0.2">
      <c r="D4286" s="258"/>
    </row>
    <row r="4287" spans="4:4" x14ac:dyDescent="0.2">
      <c r="D4287" s="258"/>
    </row>
    <row r="4288" spans="4:4" x14ac:dyDescent="0.2">
      <c r="D4288" s="258"/>
    </row>
    <row r="4289" spans="4:4" x14ac:dyDescent="0.2">
      <c r="D4289" s="258"/>
    </row>
    <row r="4290" spans="4:4" x14ac:dyDescent="0.2">
      <c r="D4290" s="258"/>
    </row>
    <row r="4291" spans="4:4" x14ac:dyDescent="0.2">
      <c r="D4291" s="258"/>
    </row>
    <row r="4292" spans="4:4" x14ac:dyDescent="0.2">
      <c r="D4292" s="258"/>
    </row>
    <row r="4293" spans="4:4" x14ac:dyDescent="0.2">
      <c r="D4293" s="258"/>
    </row>
    <row r="4294" spans="4:4" x14ac:dyDescent="0.2">
      <c r="D4294" s="258"/>
    </row>
    <row r="4295" spans="4:4" x14ac:dyDescent="0.2">
      <c r="D4295" s="258"/>
    </row>
    <row r="4296" spans="4:4" x14ac:dyDescent="0.2">
      <c r="D4296" s="258"/>
    </row>
    <row r="4297" spans="4:4" x14ac:dyDescent="0.2">
      <c r="D4297" s="258"/>
    </row>
    <row r="4298" spans="4:4" x14ac:dyDescent="0.2">
      <c r="D4298" s="258"/>
    </row>
    <row r="4299" spans="4:4" x14ac:dyDescent="0.2">
      <c r="D4299" s="258"/>
    </row>
    <row r="4300" spans="4:4" x14ac:dyDescent="0.2">
      <c r="D4300" s="258"/>
    </row>
    <row r="4301" spans="4:4" x14ac:dyDescent="0.2">
      <c r="D4301" s="258"/>
    </row>
    <row r="4302" spans="4:4" x14ac:dyDescent="0.2">
      <c r="D4302" s="258"/>
    </row>
    <row r="4303" spans="4:4" x14ac:dyDescent="0.2">
      <c r="D4303" s="258"/>
    </row>
    <row r="4304" spans="4:4" x14ac:dyDescent="0.2">
      <c r="D4304" s="258"/>
    </row>
    <row r="4305" spans="4:4" x14ac:dyDescent="0.2">
      <c r="D4305" s="258"/>
    </row>
    <row r="4306" spans="4:4" x14ac:dyDescent="0.2">
      <c r="D4306" s="258"/>
    </row>
    <row r="4307" spans="4:4" x14ac:dyDescent="0.2">
      <c r="D4307" s="258"/>
    </row>
    <row r="4308" spans="4:4" x14ac:dyDescent="0.2">
      <c r="D4308" s="258"/>
    </row>
    <row r="4309" spans="4:4" x14ac:dyDescent="0.2">
      <c r="D4309" s="258"/>
    </row>
    <row r="4310" spans="4:4" x14ac:dyDescent="0.2">
      <c r="D4310" s="258"/>
    </row>
    <row r="4311" spans="4:4" x14ac:dyDescent="0.2">
      <c r="D4311" s="258"/>
    </row>
    <row r="4312" spans="4:4" x14ac:dyDescent="0.2">
      <c r="D4312" s="258"/>
    </row>
    <row r="4313" spans="4:4" x14ac:dyDescent="0.2">
      <c r="D4313" s="258"/>
    </row>
    <row r="4314" spans="4:4" x14ac:dyDescent="0.2">
      <c r="D4314" s="258"/>
    </row>
    <row r="4315" spans="4:4" x14ac:dyDescent="0.2">
      <c r="D4315" s="258"/>
    </row>
    <row r="4316" spans="4:4" x14ac:dyDescent="0.2">
      <c r="D4316" s="258"/>
    </row>
    <row r="4317" spans="4:4" x14ac:dyDescent="0.2">
      <c r="D4317" s="258"/>
    </row>
    <row r="4318" spans="4:4" x14ac:dyDescent="0.2">
      <c r="D4318" s="258"/>
    </row>
    <row r="4319" spans="4:4" x14ac:dyDescent="0.2">
      <c r="D4319" s="258"/>
    </row>
    <row r="4320" spans="4:4" x14ac:dyDescent="0.2">
      <c r="D4320" s="258"/>
    </row>
    <row r="4321" spans="4:4" x14ac:dyDescent="0.2">
      <c r="D4321" s="258"/>
    </row>
    <row r="4322" spans="4:4" x14ac:dyDescent="0.2">
      <c r="D4322" s="258"/>
    </row>
    <row r="4323" spans="4:4" x14ac:dyDescent="0.2">
      <c r="D4323" s="258"/>
    </row>
    <row r="4324" spans="4:4" x14ac:dyDescent="0.2">
      <c r="D4324" s="258"/>
    </row>
    <row r="4325" spans="4:4" x14ac:dyDescent="0.2">
      <c r="D4325" s="258"/>
    </row>
    <row r="4326" spans="4:4" x14ac:dyDescent="0.2">
      <c r="D4326" s="258"/>
    </row>
    <row r="4327" spans="4:4" x14ac:dyDescent="0.2">
      <c r="D4327" s="258"/>
    </row>
    <row r="4328" spans="4:4" x14ac:dyDescent="0.2">
      <c r="D4328" s="258"/>
    </row>
    <row r="4329" spans="4:4" x14ac:dyDescent="0.2">
      <c r="D4329" s="258"/>
    </row>
    <row r="4330" spans="4:4" x14ac:dyDescent="0.2">
      <c r="D4330" s="258"/>
    </row>
    <row r="4331" spans="4:4" x14ac:dyDescent="0.2">
      <c r="D4331" s="258"/>
    </row>
    <row r="4332" spans="4:4" x14ac:dyDescent="0.2">
      <c r="D4332" s="258"/>
    </row>
    <row r="4333" spans="4:4" x14ac:dyDescent="0.2">
      <c r="D4333" s="258"/>
    </row>
    <row r="4334" spans="4:4" x14ac:dyDescent="0.2">
      <c r="D4334" s="258"/>
    </row>
    <row r="4335" spans="4:4" x14ac:dyDescent="0.2">
      <c r="D4335" s="258"/>
    </row>
    <row r="4336" spans="4:4" x14ac:dyDescent="0.2">
      <c r="D4336" s="258"/>
    </row>
    <row r="4337" spans="4:4" x14ac:dyDescent="0.2">
      <c r="D4337" s="258"/>
    </row>
    <row r="4338" spans="4:4" x14ac:dyDescent="0.2">
      <c r="D4338" s="258"/>
    </row>
    <row r="4339" spans="4:4" x14ac:dyDescent="0.2">
      <c r="D4339" s="258"/>
    </row>
    <row r="4340" spans="4:4" x14ac:dyDescent="0.2">
      <c r="D4340" s="258"/>
    </row>
    <row r="4341" spans="4:4" x14ac:dyDescent="0.2">
      <c r="D4341" s="258"/>
    </row>
    <row r="4342" spans="4:4" x14ac:dyDescent="0.2">
      <c r="D4342" s="258"/>
    </row>
    <row r="4343" spans="4:4" x14ac:dyDescent="0.2">
      <c r="D4343" s="258"/>
    </row>
    <row r="4344" spans="4:4" x14ac:dyDescent="0.2">
      <c r="D4344" s="258"/>
    </row>
    <row r="4345" spans="4:4" x14ac:dyDescent="0.2">
      <c r="D4345" s="258"/>
    </row>
    <row r="4346" spans="4:4" x14ac:dyDescent="0.2">
      <c r="D4346" s="258"/>
    </row>
    <row r="4347" spans="4:4" x14ac:dyDescent="0.2">
      <c r="D4347" s="258"/>
    </row>
    <row r="4348" spans="4:4" x14ac:dyDescent="0.2">
      <c r="D4348" s="258"/>
    </row>
    <row r="4349" spans="4:4" x14ac:dyDescent="0.2">
      <c r="D4349" s="258"/>
    </row>
    <row r="4350" spans="4:4" x14ac:dyDescent="0.2">
      <c r="D4350" s="258"/>
    </row>
    <row r="4351" spans="4:4" x14ac:dyDescent="0.2">
      <c r="D4351" s="258"/>
    </row>
    <row r="4352" spans="4:4" x14ac:dyDescent="0.2">
      <c r="D4352" s="258"/>
    </row>
    <row r="4353" spans="4:4" x14ac:dyDescent="0.2">
      <c r="D4353" s="258"/>
    </row>
    <row r="4354" spans="4:4" x14ac:dyDescent="0.2">
      <c r="D4354" s="258"/>
    </row>
    <row r="4355" spans="4:4" x14ac:dyDescent="0.2">
      <c r="D4355" s="258"/>
    </row>
    <row r="4356" spans="4:4" x14ac:dyDescent="0.2">
      <c r="D4356" s="258"/>
    </row>
    <row r="4357" spans="4:4" x14ac:dyDescent="0.2">
      <c r="D4357" s="258"/>
    </row>
    <row r="4358" spans="4:4" x14ac:dyDescent="0.2">
      <c r="D4358" s="258"/>
    </row>
    <row r="4359" spans="4:4" x14ac:dyDescent="0.2">
      <c r="D4359" s="258"/>
    </row>
    <row r="4360" spans="4:4" x14ac:dyDescent="0.2">
      <c r="D4360" s="258"/>
    </row>
    <row r="4361" spans="4:4" x14ac:dyDescent="0.2">
      <c r="D4361" s="258"/>
    </row>
    <row r="4362" spans="4:4" x14ac:dyDescent="0.2">
      <c r="D4362" s="258"/>
    </row>
    <row r="4363" spans="4:4" x14ac:dyDescent="0.2">
      <c r="D4363" s="258"/>
    </row>
    <row r="4364" spans="4:4" x14ac:dyDescent="0.2">
      <c r="D4364" s="258"/>
    </row>
    <row r="4365" spans="4:4" x14ac:dyDescent="0.2">
      <c r="D4365" s="258"/>
    </row>
    <row r="4366" spans="4:4" x14ac:dyDescent="0.2">
      <c r="D4366" s="258"/>
    </row>
    <row r="4367" spans="4:4" x14ac:dyDescent="0.2">
      <c r="D4367" s="258"/>
    </row>
    <row r="4368" spans="4:4" x14ac:dyDescent="0.2">
      <c r="D4368" s="258"/>
    </row>
    <row r="4369" spans="4:4" x14ac:dyDescent="0.2">
      <c r="D4369" s="258"/>
    </row>
    <row r="4370" spans="4:4" x14ac:dyDescent="0.2">
      <c r="D4370" s="258"/>
    </row>
    <row r="4371" spans="4:4" x14ac:dyDescent="0.2">
      <c r="D4371" s="258"/>
    </row>
    <row r="4372" spans="4:4" x14ac:dyDescent="0.2">
      <c r="D4372" s="258"/>
    </row>
    <row r="4373" spans="4:4" x14ac:dyDescent="0.2">
      <c r="D4373" s="258"/>
    </row>
    <row r="4374" spans="4:4" x14ac:dyDescent="0.2">
      <c r="D4374" s="258"/>
    </row>
    <row r="4375" spans="4:4" x14ac:dyDescent="0.2">
      <c r="D4375" s="258"/>
    </row>
    <row r="4376" spans="4:4" x14ac:dyDescent="0.2">
      <c r="D4376" s="258"/>
    </row>
    <row r="4377" spans="4:4" x14ac:dyDescent="0.2">
      <c r="D4377" s="258"/>
    </row>
    <row r="4378" spans="4:4" x14ac:dyDescent="0.2">
      <c r="D4378" s="258"/>
    </row>
    <row r="4379" spans="4:4" x14ac:dyDescent="0.2">
      <c r="D4379" s="258"/>
    </row>
    <row r="4380" spans="4:4" x14ac:dyDescent="0.2">
      <c r="D4380" s="258"/>
    </row>
    <row r="4381" spans="4:4" x14ac:dyDescent="0.2">
      <c r="D4381" s="258"/>
    </row>
    <row r="4382" spans="4:4" x14ac:dyDescent="0.2">
      <c r="D4382" s="258"/>
    </row>
    <row r="4383" spans="4:4" x14ac:dyDescent="0.2">
      <c r="D4383" s="258"/>
    </row>
    <row r="4384" spans="4:4" x14ac:dyDescent="0.2">
      <c r="D4384" s="258"/>
    </row>
    <row r="4385" spans="4:4" x14ac:dyDescent="0.2">
      <c r="D4385" s="258"/>
    </row>
    <row r="4386" spans="4:4" x14ac:dyDescent="0.2">
      <c r="D4386" s="258"/>
    </row>
    <row r="4387" spans="4:4" x14ac:dyDescent="0.2">
      <c r="D4387" s="258"/>
    </row>
    <row r="4388" spans="4:4" x14ac:dyDescent="0.2">
      <c r="D4388" s="258"/>
    </row>
    <row r="4389" spans="4:4" x14ac:dyDescent="0.2">
      <c r="D4389" s="258"/>
    </row>
    <row r="4390" spans="4:4" x14ac:dyDescent="0.2">
      <c r="D4390" s="258"/>
    </row>
    <row r="4391" spans="4:4" x14ac:dyDescent="0.2">
      <c r="D4391" s="258"/>
    </row>
    <row r="4392" spans="4:4" x14ac:dyDescent="0.2">
      <c r="D4392" s="258"/>
    </row>
    <row r="4393" spans="4:4" x14ac:dyDescent="0.2">
      <c r="D4393" s="258"/>
    </row>
    <row r="4394" spans="4:4" x14ac:dyDescent="0.2">
      <c r="D4394" s="258"/>
    </row>
    <row r="4395" spans="4:4" x14ac:dyDescent="0.2">
      <c r="D4395" s="258"/>
    </row>
    <row r="4396" spans="4:4" x14ac:dyDescent="0.2">
      <c r="D4396" s="258"/>
    </row>
    <row r="4397" spans="4:4" x14ac:dyDescent="0.2">
      <c r="D4397" s="258"/>
    </row>
    <row r="4398" spans="4:4" x14ac:dyDescent="0.2">
      <c r="D4398" s="258"/>
    </row>
    <row r="4399" spans="4:4" x14ac:dyDescent="0.2">
      <c r="D4399" s="258"/>
    </row>
    <row r="4400" spans="4:4" x14ac:dyDescent="0.2">
      <c r="D4400" s="258"/>
    </row>
    <row r="4401" spans="4:4" x14ac:dyDescent="0.2">
      <c r="D4401" s="258"/>
    </row>
    <row r="4402" spans="4:4" x14ac:dyDescent="0.2">
      <c r="D4402" s="258"/>
    </row>
    <row r="4403" spans="4:4" x14ac:dyDescent="0.2">
      <c r="D4403" s="258"/>
    </row>
    <row r="4404" spans="4:4" x14ac:dyDescent="0.2">
      <c r="D4404" s="258"/>
    </row>
    <row r="4405" spans="4:4" x14ac:dyDescent="0.2">
      <c r="D4405" s="258"/>
    </row>
    <row r="4406" spans="4:4" x14ac:dyDescent="0.2">
      <c r="D4406" s="258"/>
    </row>
    <row r="4407" spans="4:4" x14ac:dyDescent="0.2">
      <c r="D4407" s="258"/>
    </row>
    <row r="4408" spans="4:4" x14ac:dyDescent="0.2">
      <c r="D4408" s="258"/>
    </row>
    <row r="4409" spans="4:4" x14ac:dyDescent="0.2">
      <c r="D4409" s="258"/>
    </row>
    <row r="4410" spans="4:4" x14ac:dyDescent="0.2">
      <c r="D4410" s="258"/>
    </row>
    <row r="4411" spans="4:4" x14ac:dyDescent="0.2">
      <c r="D4411" s="258"/>
    </row>
    <row r="4412" spans="4:4" x14ac:dyDescent="0.2">
      <c r="D4412" s="258"/>
    </row>
    <row r="4413" spans="4:4" x14ac:dyDescent="0.2">
      <c r="D4413" s="258"/>
    </row>
    <row r="4414" spans="4:4" x14ac:dyDescent="0.2">
      <c r="D4414" s="258"/>
    </row>
    <row r="4415" spans="4:4" x14ac:dyDescent="0.2">
      <c r="D4415" s="258"/>
    </row>
    <row r="4416" spans="4:4" x14ac:dyDescent="0.2">
      <c r="D4416" s="258"/>
    </row>
    <row r="4417" spans="4:4" x14ac:dyDescent="0.2">
      <c r="D4417" s="258"/>
    </row>
    <row r="4418" spans="4:4" x14ac:dyDescent="0.2">
      <c r="D4418" s="258"/>
    </row>
    <row r="4419" spans="4:4" x14ac:dyDescent="0.2">
      <c r="D4419" s="258"/>
    </row>
    <row r="4420" spans="4:4" x14ac:dyDescent="0.2">
      <c r="D4420" s="258"/>
    </row>
    <row r="4421" spans="4:4" x14ac:dyDescent="0.2">
      <c r="D4421" s="258"/>
    </row>
    <row r="4422" spans="4:4" x14ac:dyDescent="0.2">
      <c r="D4422" s="258"/>
    </row>
    <row r="4423" spans="4:4" x14ac:dyDescent="0.2">
      <c r="D4423" s="258"/>
    </row>
    <row r="4424" spans="4:4" x14ac:dyDescent="0.2">
      <c r="D4424" s="258"/>
    </row>
    <row r="4425" spans="4:4" x14ac:dyDescent="0.2">
      <c r="D4425" s="258"/>
    </row>
    <row r="4426" spans="4:4" x14ac:dyDescent="0.2">
      <c r="D4426" s="258"/>
    </row>
    <row r="4427" spans="4:4" x14ac:dyDescent="0.2">
      <c r="D4427" s="258"/>
    </row>
    <row r="4428" spans="4:4" x14ac:dyDescent="0.2">
      <c r="D4428" s="258"/>
    </row>
    <row r="4429" spans="4:4" x14ac:dyDescent="0.2">
      <c r="D4429" s="258"/>
    </row>
    <row r="4430" spans="4:4" x14ac:dyDescent="0.2">
      <c r="D4430" s="258"/>
    </row>
    <row r="4431" spans="4:4" x14ac:dyDescent="0.2">
      <c r="D4431" s="258"/>
    </row>
    <row r="4432" spans="4:4" x14ac:dyDescent="0.2">
      <c r="D4432" s="258"/>
    </row>
    <row r="4433" spans="4:4" x14ac:dyDescent="0.2">
      <c r="D4433" s="258"/>
    </row>
    <row r="4434" spans="4:4" x14ac:dyDescent="0.2">
      <c r="D4434" s="258"/>
    </row>
    <row r="4435" spans="4:4" x14ac:dyDescent="0.2">
      <c r="D4435" s="258"/>
    </row>
    <row r="4436" spans="4:4" x14ac:dyDescent="0.2">
      <c r="D4436" s="258"/>
    </row>
    <row r="4437" spans="4:4" x14ac:dyDescent="0.2">
      <c r="D4437" s="258"/>
    </row>
    <row r="4438" spans="4:4" x14ac:dyDescent="0.2">
      <c r="D4438" s="258"/>
    </row>
    <row r="4439" spans="4:4" x14ac:dyDescent="0.2">
      <c r="D4439" s="258"/>
    </row>
    <row r="4440" spans="4:4" x14ac:dyDescent="0.2">
      <c r="D4440" s="258"/>
    </row>
    <row r="4441" spans="4:4" x14ac:dyDescent="0.2">
      <c r="D4441" s="258"/>
    </row>
    <row r="4442" spans="4:4" x14ac:dyDescent="0.2">
      <c r="D4442" s="258"/>
    </row>
    <row r="4443" spans="4:4" x14ac:dyDescent="0.2">
      <c r="D4443" s="258"/>
    </row>
    <row r="4444" spans="4:4" x14ac:dyDescent="0.2">
      <c r="D4444" s="258"/>
    </row>
    <row r="4445" spans="4:4" x14ac:dyDescent="0.2">
      <c r="D4445" s="258"/>
    </row>
    <row r="4446" spans="4:4" x14ac:dyDescent="0.2">
      <c r="D4446" s="258"/>
    </row>
    <row r="4447" spans="4:4" x14ac:dyDescent="0.2">
      <c r="D4447" s="258"/>
    </row>
    <row r="4448" spans="4:4" x14ac:dyDescent="0.2">
      <c r="D4448" s="258"/>
    </row>
    <row r="4449" spans="4:4" x14ac:dyDescent="0.2">
      <c r="D4449" s="258"/>
    </row>
    <row r="4450" spans="4:4" x14ac:dyDescent="0.2">
      <c r="D4450" s="258"/>
    </row>
    <row r="4451" spans="4:4" x14ac:dyDescent="0.2">
      <c r="D4451" s="258"/>
    </row>
    <row r="4452" spans="4:4" x14ac:dyDescent="0.2">
      <c r="D4452" s="258"/>
    </row>
    <row r="4453" spans="4:4" x14ac:dyDescent="0.2">
      <c r="D4453" s="258"/>
    </row>
    <row r="4454" spans="4:4" x14ac:dyDescent="0.2">
      <c r="D4454" s="258"/>
    </row>
    <row r="4455" spans="4:4" x14ac:dyDescent="0.2">
      <c r="D4455" s="258"/>
    </row>
    <row r="4456" spans="4:4" x14ac:dyDescent="0.2">
      <c r="D4456" s="258"/>
    </row>
    <row r="4457" spans="4:4" x14ac:dyDescent="0.2">
      <c r="D4457" s="258"/>
    </row>
    <row r="4458" spans="4:4" x14ac:dyDescent="0.2">
      <c r="D4458" s="258"/>
    </row>
    <row r="4459" spans="4:4" x14ac:dyDescent="0.2">
      <c r="D4459" s="258"/>
    </row>
    <row r="4460" spans="4:4" x14ac:dyDescent="0.2">
      <c r="D4460" s="258"/>
    </row>
    <row r="4461" spans="4:4" x14ac:dyDescent="0.2">
      <c r="D4461" s="258"/>
    </row>
    <row r="4462" spans="4:4" x14ac:dyDescent="0.2">
      <c r="D4462" s="258"/>
    </row>
    <row r="4463" spans="4:4" x14ac:dyDescent="0.2">
      <c r="D4463" s="258"/>
    </row>
    <row r="4464" spans="4:4" x14ac:dyDescent="0.2">
      <c r="D4464" s="258"/>
    </row>
    <row r="4465" spans="4:4" x14ac:dyDescent="0.2">
      <c r="D4465" s="258"/>
    </row>
    <row r="4466" spans="4:4" x14ac:dyDescent="0.2">
      <c r="D4466" s="258"/>
    </row>
    <row r="4467" spans="4:4" x14ac:dyDescent="0.2">
      <c r="D4467" s="258"/>
    </row>
    <row r="4468" spans="4:4" x14ac:dyDescent="0.2">
      <c r="D4468" s="258"/>
    </row>
    <row r="4469" spans="4:4" x14ac:dyDescent="0.2">
      <c r="D4469" s="258"/>
    </row>
    <row r="4470" spans="4:4" x14ac:dyDescent="0.2">
      <c r="D4470" s="258"/>
    </row>
    <row r="4471" spans="4:4" x14ac:dyDescent="0.2">
      <c r="D4471" s="258"/>
    </row>
    <row r="4472" spans="4:4" x14ac:dyDescent="0.2">
      <c r="D4472" s="258"/>
    </row>
    <row r="4473" spans="4:4" x14ac:dyDescent="0.2">
      <c r="D4473" s="258"/>
    </row>
    <row r="4474" spans="4:4" x14ac:dyDescent="0.2">
      <c r="D4474" s="258"/>
    </row>
    <row r="4475" spans="4:4" x14ac:dyDescent="0.2">
      <c r="D4475" s="258"/>
    </row>
    <row r="4476" spans="4:4" x14ac:dyDescent="0.2">
      <c r="D4476" s="258"/>
    </row>
    <row r="4477" spans="4:4" x14ac:dyDescent="0.2">
      <c r="D4477" s="258"/>
    </row>
    <row r="4478" spans="4:4" x14ac:dyDescent="0.2">
      <c r="D4478" s="258"/>
    </row>
    <row r="4479" spans="4:4" x14ac:dyDescent="0.2">
      <c r="D4479" s="258"/>
    </row>
    <row r="4480" spans="4:4" x14ac:dyDescent="0.2">
      <c r="D4480" s="258"/>
    </row>
    <row r="4481" spans="4:4" x14ac:dyDescent="0.2">
      <c r="D4481" s="258"/>
    </row>
    <row r="4482" spans="4:4" x14ac:dyDescent="0.2">
      <c r="D4482" s="258"/>
    </row>
    <row r="4483" spans="4:4" x14ac:dyDescent="0.2">
      <c r="D4483" s="258"/>
    </row>
    <row r="4484" spans="4:4" x14ac:dyDescent="0.2">
      <c r="D4484" s="258"/>
    </row>
    <row r="4485" spans="4:4" x14ac:dyDescent="0.2">
      <c r="D4485" s="258"/>
    </row>
    <row r="4486" spans="4:4" x14ac:dyDescent="0.2">
      <c r="D4486" s="258"/>
    </row>
    <row r="4487" spans="4:4" x14ac:dyDescent="0.2">
      <c r="D4487" s="258"/>
    </row>
    <row r="4488" spans="4:4" x14ac:dyDescent="0.2">
      <c r="D4488" s="258"/>
    </row>
    <row r="4489" spans="4:4" x14ac:dyDescent="0.2">
      <c r="D4489" s="258"/>
    </row>
    <row r="4490" spans="4:4" x14ac:dyDescent="0.2">
      <c r="D4490" s="258"/>
    </row>
    <row r="4491" spans="4:4" x14ac:dyDescent="0.2">
      <c r="D4491" s="258"/>
    </row>
    <row r="4492" spans="4:4" x14ac:dyDescent="0.2">
      <c r="D4492" s="258"/>
    </row>
    <row r="4493" spans="4:4" x14ac:dyDescent="0.2">
      <c r="D4493" s="258"/>
    </row>
    <row r="4494" spans="4:4" x14ac:dyDescent="0.2">
      <c r="D4494" s="258"/>
    </row>
    <row r="4495" spans="4:4" x14ac:dyDescent="0.2">
      <c r="D4495" s="258"/>
    </row>
    <row r="4496" spans="4:4" x14ac:dyDescent="0.2">
      <c r="D4496" s="258"/>
    </row>
    <row r="4497" spans="4:4" x14ac:dyDescent="0.2">
      <c r="D4497" s="258"/>
    </row>
    <row r="4498" spans="4:4" x14ac:dyDescent="0.2">
      <c r="D4498" s="258"/>
    </row>
    <row r="4499" spans="4:4" x14ac:dyDescent="0.2">
      <c r="D4499" s="258"/>
    </row>
    <row r="4500" spans="4:4" x14ac:dyDescent="0.2">
      <c r="D4500" s="258"/>
    </row>
    <row r="4501" spans="4:4" x14ac:dyDescent="0.2">
      <c r="D4501" s="258"/>
    </row>
    <row r="4502" spans="4:4" x14ac:dyDescent="0.2">
      <c r="D4502" s="258"/>
    </row>
    <row r="4503" spans="4:4" x14ac:dyDescent="0.2">
      <c r="D4503" s="258"/>
    </row>
    <row r="4504" spans="4:4" x14ac:dyDescent="0.2">
      <c r="D4504" s="258"/>
    </row>
    <row r="4505" spans="4:4" x14ac:dyDescent="0.2">
      <c r="D4505" s="258"/>
    </row>
    <row r="4506" spans="4:4" x14ac:dyDescent="0.2">
      <c r="D4506" s="258"/>
    </row>
    <row r="4507" spans="4:4" x14ac:dyDescent="0.2">
      <c r="D4507" s="258"/>
    </row>
    <row r="4508" spans="4:4" x14ac:dyDescent="0.2">
      <c r="D4508" s="258"/>
    </row>
    <row r="4509" spans="4:4" x14ac:dyDescent="0.2">
      <c r="D4509" s="258"/>
    </row>
    <row r="4510" spans="4:4" x14ac:dyDescent="0.2">
      <c r="D4510" s="258"/>
    </row>
    <row r="4511" spans="4:4" x14ac:dyDescent="0.2">
      <c r="D4511" s="258"/>
    </row>
    <row r="4512" spans="4:4" x14ac:dyDescent="0.2">
      <c r="D4512" s="258"/>
    </row>
    <row r="4513" spans="4:4" x14ac:dyDescent="0.2">
      <c r="D4513" s="258"/>
    </row>
    <row r="4514" spans="4:4" x14ac:dyDescent="0.2">
      <c r="D4514" s="258"/>
    </row>
    <row r="4515" spans="4:4" x14ac:dyDescent="0.2">
      <c r="D4515" s="258"/>
    </row>
    <row r="4516" spans="4:4" x14ac:dyDescent="0.2">
      <c r="D4516" s="258"/>
    </row>
    <row r="4517" spans="4:4" x14ac:dyDescent="0.2">
      <c r="D4517" s="258"/>
    </row>
    <row r="4518" spans="4:4" x14ac:dyDescent="0.2">
      <c r="D4518" s="258"/>
    </row>
    <row r="4519" spans="4:4" x14ac:dyDescent="0.2">
      <c r="D4519" s="258"/>
    </row>
    <row r="4520" spans="4:4" x14ac:dyDescent="0.2">
      <c r="D4520" s="258"/>
    </row>
    <row r="4521" spans="4:4" x14ac:dyDescent="0.2">
      <c r="D4521" s="258"/>
    </row>
    <row r="4522" spans="4:4" x14ac:dyDescent="0.2">
      <c r="D4522" s="258"/>
    </row>
    <row r="4523" spans="4:4" x14ac:dyDescent="0.2">
      <c r="D4523" s="258"/>
    </row>
    <row r="4524" spans="4:4" x14ac:dyDescent="0.2">
      <c r="D4524" s="258"/>
    </row>
    <row r="4525" spans="4:4" x14ac:dyDescent="0.2">
      <c r="D4525" s="258"/>
    </row>
    <row r="4526" spans="4:4" x14ac:dyDescent="0.2">
      <c r="D4526" s="258"/>
    </row>
    <row r="4527" spans="4:4" x14ac:dyDescent="0.2">
      <c r="D4527" s="258"/>
    </row>
    <row r="4528" spans="4:4" x14ac:dyDescent="0.2">
      <c r="D4528" s="258"/>
    </row>
    <row r="4529" spans="4:4" x14ac:dyDescent="0.2">
      <c r="D4529" s="258"/>
    </row>
    <row r="4530" spans="4:4" x14ac:dyDescent="0.2">
      <c r="D4530" s="258"/>
    </row>
    <row r="4531" spans="4:4" x14ac:dyDescent="0.2">
      <c r="D4531" s="258"/>
    </row>
    <row r="4532" spans="4:4" x14ac:dyDescent="0.2">
      <c r="D4532" s="258"/>
    </row>
    <row r="4533" spans="4:4" x14ac:dyDescent="0.2">
      <c r="D4533" s="258"/>
    </row>
    <row r="4534" spans="4:4" x14ac:dyDescent="0.2">
      <c r="D4534" s="258"/>
    </row>
    <row r="4535" spans="4:4" x14ac:dyDescent="0.2">
      <c r="D4535" s="258"/>
    </row>
    <row r="4536" spans="4:4" x14ac:dyDescent="0.2">
      <c r="D4536" s="258"/>
    </row>
    <row r="4537" spans="4:4" x14ac:dyDescent="0.2">
      <c r="D4537" s="258"/>
    </row>
    <row r="4538" spans="4:4" x14ac:dyDescent="0.2">
      <c r="D4538" s="258"/>
    </row>
    <row r="4539" spans="4:4" x14ac:dyDescent="0.2">
      <c r="D4539" s="258"/>
    </row>
    <row r="4540" spans="4:4" x14ac:dyDescent="0.2">
      <c r="D4540" s="258"/>
    </row>
    <row r="4541" spans="4:4" x14ac:dyDescent="0.2">
      <c r="D4541" s="258"/>
    </row>
    <row r="4542" spans="4:4" x14ac:dyDescent="0.2">
      <c r="D4542" s="258"/>
    </row>
    <row r="4543" spans="4:4" x14ac:dyDescent="0.2">
      <c r="D4543" s="258"/>
    </row>
    <row r="4544" spans="4:4" x14ac:dyDescent="0.2">
      <c r="D4544" s="258"/>
    </row>
    <row r="4545" spans="4:4" x14ac:dyDescent="0.2">
      <c r="D4545" s="258"/>
    </row>
    <row r="4546" spans="4:4" x14ac:dyDescent="0.2">
      <c r="D4546" s="258"/>
    </row>
    <row r="4547" spans="4:4" x14ac:dyDescent="0.2">
      <c r="D4547" s="258"/>
    </row>
    <row r="4548" spans="4:4" x14ac:dyDescent="0.2">
      <c r="D4548" s="258"/>
    </row>
    <row r="4549" spans="4:4" x14ac:dyDescent="0.2">
      <c r="D4549" s="258"/>
    </row>
    <row r="4550" spans="4:4" x14ac:dyDescent="0.2">
      <c r="D4550" s="258"/>
    </row>
    <row r="4551" spans="4:4" x14ac:dyDescent="0.2">
      <c r="D4551" s="258"/>
    </row>
    <row r="4552" spans="4:4" x14ac:dyDescent="0.2">
      <c r="D4552" s="258"/>
    </row>
    <row r="4553" spans="4:4" x14ac:dyDescent="0.2">
      <c r="D4553" s="258"/>
    </row>
    <row r="4554" spans="4:4" x14ac:dyDescent="0.2">
      <c r="D4554" s="258"/>
    </row>
    <row r="4555" spans="4:4" x14ac:dyDescent="0.2">
      <c r="D4555" s="258"/>
    </row>
    <row r="4556" spans="4:4" x14ac:dyDescent="0.2">
      <c r="D4556" s="258"/>
    </row>
    <row r="4557" spans="4:4" x14ac:dyDescent="0.2">
      <c r="D4557" s="258"/>
    </row>
    <row r="4558" spans="4:4" x14ac:dyDescent="0.2">
      <c r="D4558" s="258"/>
    </row>
    <row r="4559" spans="4:4" x14ac:dyDescent="0.2">
      <c r="D4559" s="258"/>
    </row>
    <row r="4560" spans="4:4" x14ac:dyDescent="0.2">
      <c r="D4560" s="258"/>
    </row>
    <row r="4561" spans="4:4" x14ac:dyDescent="0.2">
      <c r="D4561" s="258"/>
    </row>
    <row r="4562" spans="4:4" x14ac:dyDescent="0.2">
      <c r="D4562" s="258"/>
    </row>
    <row r="4563" spans="4:4" x14ac:dyDescent="0.2">
      <c r="D4563" s="258"/>
    </row>
    <row r="4564" spans="4:4" x14ac:dyDescent="0.2">
      <c r="D4564" s="258"/>
    </row>
    <row r="4565" spans="4:4" x14ac:dyDescent="0.2">
      <c r="D4565" s="258"/>
    </row>
    <row r="4566" spans="4:4" x14ac:dyDescent="0.2">
      <c r="D4566" s="258"/>
    </row>
    <row r="4567" spans="4:4" x14ac:dyDescent="0.2">
      <c r="D4567" s="258"/>
    </row>
    <row r="4568" spans="4:4" x14ac:dyDescent="0.2">
      <c r="D4568" s="258"/>
    </row>
    <row r="4569" spans="4:4" x14ac:dyDescent="0.2">
      <c r="D4569" s="258"/>
    </row>
    <row r="4570" spans="4:4" x14ac:dyDescent="0.2">
      <c r="D4570" s="258"/>
    </row>
    <row r="4571" spans="4:4" x14ac:dyDescent="0.2">
      <c r="D4571" s="258"/>
    </row>
    <row r="4572" spans="4:4" x14ac:dyDescent="0.2">
      <c r="D4572" s="258"/>
    </row>
    <row r="4573" spans="4:4" x14ac:dyDescent="0.2">
      <c r="D4573" s="258"/>
    </row>
    <row r="4574" spans="4:4" x14ac:dyDescent="0.2">
      <c r="D4574" s="258"/>
    </row>
    <row r="4575" spans="4:4" x14ac:dyDescent="0.2">
      <c r="D4575" s="258"/>
    </row>
    <row r="4576" spans="4:4" x14ac:dyDescent="0.2">
      <c r="D4576" s="258"/>
    </row>
    <row r="4577" spans="4:4" x14ac:dyDescent="0.2">
      <c r="D4577" s="258"/>
    </row>
    <row r="4578" spans="4:4" x14ac:dyDescent="0.2">
      <c r="D4578" s="258"/>
    </row>
    <row r="4579" spans="4:4" x14ac:dyDescent="0.2">
      <c r="D4579" s="258"/>
    </row>
    <row r="4580" spans="4:4" x14ac:dyDescent="0.2">
      <c r="D4580" s="258"/>
    </row>
    <row r="4581" spans="4:4" x14ac:dyDescent="0.2">
      <c r="D4581" s="258"/>
    </row>
    <row r="4582" spans="4:4" x14ac:dyDescent="0.2">
      <c r="D4582" s="258"/>
    </row>
    <row r="4583" spans="4:4" x14ac:dyDescent="0.2">
      <c r="D4583" s="258"/>
    </row>
    <row r="4584" spans="4:4" x14ac:dyDescent="0.2">
      <c r="D4584" s="258"/>
    </row>
    <row r="4585" spans="4:4" x14ac:dyDescent="0.2">
      <c r="D4585" s="258"/>
    </row>
    <row r="4586" spans="4:4" x14ac:dyDescent="0.2">
      <c r="D4586" s="258"/>
    </row>
    <row r="4587" spans="4:4" x14ac:dyDescent="0.2">
      <c r="D4587" s="258"/>
    </row>
    <row r="4588" spans="4:4" x14ac:dyDescent="0.2">
      <c r="D4588" s="258"/>
    </row>
    <row r="4589" spans="4:4" x14ac:dyDescent="0.2">
      <c r="D4589" s="258"/>
    </row>
    <row r="4590" spans="4:4" x14ac:dyDescent="0.2">
      <c r="D4590" s="258"/>
    </row>
    <row r="4591" spans="4:4" x14ac:dyDescent="0.2">
      <c r="D4591" s="258"/>
    </row>
    <row r="4592" spans="4:4" x14ac:dyDescent="0.2">
      <c r="D4592" s="258"/>
    </row>
    <row r="4593" spans="4:4" x14ac:dyDescent="0.2">
      <c r="D4593" s="258"/>
    </row>
    <row r="4594" spans="4:4" x14ac:dyDescent="0.2">
      <c r="D4594" s="258"/>
    </row>
    <row r="4595" spans="4:4" x14ac:dyDescent="0.2">
      <c r="D4595" s="258"/>
    </row>
    <row r="4596" spans="4:4" x14ac:dyDescent="0.2">
      <c r="D4596" s="258"/>
    </row>
    <row r="4597" spans="4:4" x14ac:dyDescent="0.2">
      <c r="D4597" s="258"/>
    </row>
    <row r="4598" spans="4:4" x14ac:dyDescent="0.2">
      <c r="D4598" s="258"/>
    </row>
    <row r="4599" spans="4:4" x14ac:dyDescent="0.2">
      <c r="D4599" s="258"/>
    </row>
    <row r="4600" spans="4:4" x14ac:dyDescent="0.2">
      <c r="D4600" s="258"/>
    </row>
    <row r="4601" spans="4:4" x14ac:dyDescent="0.2">
      <c r="D4601" s="258"/>
    </row>
    <row r="4602" spans="4:4" x14ac:dyDescent="0.2">
      <c r="D4602" s="258"/>
    </row>
    <row r="4603" spans="4:4" x14ac:dyDescent="0.2">
      <c r="D4603" s="258"/>
    </row>
    <row r="4604" spans="4:4" x14ac:dyDescent="0.2">
      <c r="D4604" s="258"/>
    </row>
    <row r="4605" spans="4:4" x14ac:dyDescent="0.2">
      <c r="D4605" s="258"/>
    </row>
    <row r="4606" spans="4:4" x14ac:dyDescent="0.2">
      <c r="D4606" s="258"/>
    </row>
    <row r="4607" spans="4:4" x14ac:dyDescent="0.2">
      <c r="D4607" s="258"/>
    </row>
    <row r="4608" spans="4:4" x14ac:dyDescent="0.2">
      <c r="D4608" s="258"/>
    </row>
    <row r="4609" spans="4:4" x14ac:dyDescent="0.2">
      <c r="D4609" s="258"/>
    </row>
    <row r="4610" spans="4:4" x14ac:dyDescent="0.2">
      <c r="D4610" s="258"/>
    </row>
    <row r="4611" spans="4:4" x14ac:dyDescent="0.2">
      <c r="D4611" s="258"/>
    </row>
    <row r="4612" spans="4:4" x14ac:dyDescent="0.2">
      <c r="D4612" s="258"/>
    </row>
    <row r="4613" spans="4:4" x14ac:dyDescent="0.2">
      <c r="D4613" s="258"/>
    </row>
    <row r="4614" spans="4:4" x14ac:dyDescent="0.2">
      <c r="D4614" s="258"/>
    </row>
    <row r="4615" spans="4:4" x14ac:dyDescent="0.2">
      <c r="D4615" s="258"/>
    </row>
    <row r="4616" spans="4:4" x14ac:dyDescent="0.2">
      <c r="D4616" s="258"/>
    </row>
    <row r="4617" spans="4:4" x14ac:dyDescent="0.2">
      <c r="D4617" s="258"/>
    </row>
    <row r="4618" spans="4:4" x14ac:dyDescent="0.2">
      <c r="D4618" s="258"/>
    </row>
    <row r="4619" spans="4:4" x14ac:dyDescent="0.2">
      <c r="D4619" s="258"/>
    </row>
    <row r="4620" spans="4:4" x14ac:dyDescent="0.2">
      <c r="D4620" s="258"/>
    </row>
    <row r="4621" spans="4:4" x14ac:dyDescent="0.2">
      <c r="D4621" s="258"/>
    </row>
    <row r="4622" spans="4:4" x14ac:dyDescent="0.2">
      <c r="D4622" s="258"/>
    </row>
    <row r="4623" spans="4:4" x14ac:dyDescent="0.2">
      <c r="D4623" s="258"/>
    </row>
    <row r="4624" spans="4:4" x14ac:dyDescent="0.2">
      <c r="D4624" s="258"/>
    </row>
    <row r="4625" spans="4:4" x14ac:dyDescent="0.2">
      <c r="D4625" s="258"/>
    </row>
    <row r="4626" spans="4:4" x14ac:dyDescent="0.2">
      <c r="D4626" s="258"/>
    </row>
    <row r="4627" spans="4:4" x14ac:dyDescent="0.2">
      <c r="D4627" s="258"/>
    </row>
    <row r="4628" spans="4:4" x14ac:dyDescent="0.2">
      <c r="D4628" s="258"/>
    </row>
    <row r="4629" spans="4:4" x14ac:dyDescent="0.2">
      <c r="D4629" s="258"/>
    </row>
    <row r="4630" spans="4:4" x14ac:dyDescent="0.2">
      <c r="D4630" s="258"/>
    </row>
    <row r="4631" spans="4:4" x14ac:dyDescent="0.2">
      <c r="D4631" s="258"/>
    </row>
    <row r="4632" spans="4:4" x14ac:dyDescent="0.2">
      <c r="D4632" s="258"/>
    </row>
    <row r="4633" spans="4:4" x14ac:dyDescent="0.2">
      <c r="D4633" s="258"/>
    </row>
    <row r="4634" spans="4:4" x14ac:dyDescent="0.2">
      <c r="D4634" s="258"/>
    </row>
    <row r="4635" spans="4:4" x14ac:dyDescent="0.2">
      <c r="D4635" s="258"/>
    </row>
    <row r="4636" spans="4:4" x14ac:dyDescent="0.2">
      <c r="D4636" s="258"/>
    </row>
    <row r="4637" spans="4:4" x14ac:dyDescent="0.2">
      <c r="D4637" s="258"/>
    </row>
    <row r="4638" spans="4:4" x14ac:dyDescent="0.2">
      <c r="D4638" s="258"/>
    </row>
    <row r="4639" spans="4:4" x14ac:dyDescent="0.2">
      <c r="D4639" s="258"/>
    </row>
    <row r="4640" spans="4:4" x14ac:dyDescent="0.2">
      <c r="D4640" s="258"/>
    </row>
    <row r="4641" spans="4:4" x14ac:dyDescent="0.2">
      <c r="D4641" s="258"/>
    </row>
    <row r="4642" spans="4:4" x14ac:dyDescent="0.2">
      <c r="D4642" s="258"/>
    </row>
    <row r="4643" spans="4:4" x14ac:dyDescent="0.2">
      <c r="D4643" s="258"/>
    </row>
    <row r="4644" spans="4:4" x14ac:dyDescent="0.2">
      <c r="D4644" s="258"/>
    </row>
    <row r="4645" spans="4:4" x14ac:dyDescent="0.2">
      <c r="D4645" s="258"/>
    </row>
    <row r="4646" spans="4:4" x14ac:dyDescent="0.2">
      <c r="D4646" s="258"/>
    </row>
    <row r="4647" spans="4:4" x14ac:dyDescent="0.2">
      <c r="D4647" s="258"/>
    </row>
    <row r="4648" spans="4:4" x14ac:dyDescent="0.2">
      <c r="D4648" s="258"/>
    </row>
    <row r="4649" spans="4:4" x14ac:dyDescent="0.2">
      <c r="D4649" s="258"/>
    </row>
    <row r="4650" spans="4:4" x14ac:dyDescent="0.2">
      <c r="D4650" s="258"/>
    </row>
    <row r="4651" spans="4:4" x14ac:dyDescent="0.2">
      <c r="D4651" s="258"/>
    </row>
    <row r="4652" spans="4:4" x14ac:dyDescent="0.2">
      <c r="D4652" s="258"/>
    </row>
    <row r="4653" spans="4:4" x14ac:dyDescent="0.2">
      <c r="D4653" s="258"/>
    </row>
    <row r="4654" spans="4:4" x14ac:dyDescent="0.2">
      <c r="D4654" s="258"/>
    </row>
    <row r="4655" spans="4:4" x14ac:dyDescent="0.2">
      <c r="D4655" s="258"/>
    </row>
    <row r="4656" spans="4:4" x14ac:dyDescent="0.2">
      <c r="D4656" s="258"/>
    </row>
    <row r="4657" spans="4:4" x14ac:dyDescent="0.2">
      <c r="D4657" s="258"/>
    </row>
    <row r="4658" spans="4:4" x14ac:dyDescent="0.2">
      <c r="D4658" s="258"/>
    </row>
    <row r="4659" spans="4:4" x14ac:dyDescent="0.2">
      <c r="D4659" s="258"/>
    </row>
    <row r="4660" spans="4:4" x14ac:dyDescent="0.2">
      <c r="D4660" s="258"/>
    </row>
    <row r="4661" spans="4:4" x14ac:dyDescent="0.2">
      <c r="D4661" s="258"/>
    </row>
    <row r="4662" spans="4:4" x14ac:dyDescent="0.2">
      <c r="D4662" s="258"/>
    </row>
    <row r="4663" spans="4:4" x14ac:dyDescent="0.2">
      <c r="D4663" s="258"/>
    </row>
    <row r="4664" spans="4:4" x14ac:dyDescent="0.2">
      <c r="D4664" s="258"/>
    </row>
    <row r="4665" spans="4:4" x14ac:dyDescent="0.2">
      <c r="D4665" s="258"/>
    </row>
    <row r="4666" spans="4:4" x14ac:dyDescent="0.2">
      <c r="D4666" s="258"/>
    </row>
    <row r="4667" spans="4:4" x14ac:dyDescent="0.2">
      <c r="D4667" s="258"/>
    </row>
    <row r="4668" spans="4:4" x14ac:dyDescent="0.2">
      <c r="D4668" s="258"/>
    </row>
    <row r="4669" spans="4:4" x14ac:dyDescent="0.2">
      <c r="D4669" s="258"/>
    </row>
    <row r="4670" spans="4:4" x14ac:dyDescent="0.2">
      <c r="D4670" s="258"/>
    </row>
    <row r="4671" spans="4:4" x14ac:dyDescent="0.2">
      <c r="D4671" s="258"/>
    </row>
    <row r="4672" spans="4:4" x14ac:dyDescent="0.2">
      <c r="D4672" s="258"/>
    </row>
    <row r="4673" spans="4:4" x14ac:dyDescent="0.2">
      <c r="D4673" s="258"/>
    </row>
    <row r="4674" spans="4:4" x14ac:dyDescent="0.2">
      <c r="D4674" s="258"/>
    </row>
    <row r="4675" spans="4:4" x14ac:dyDescent="0.2">
      <c r="D4675" s="258"/>
    </row>
    <row r="4676" spans="4:4" x14ac:dyDescent="0.2">
      <c r="D4676" s="258"/>
    </row>
    <row r="4677" spans="4:4" x14ac:dyDescent="0.2">
      <c r="D4677" s="258"/>
    </row>
    <row r="4678" spans="4:4" x14ac:dyDescent="0.2">
      <c r="D4678" s="258"/>
    </row>
    <row r="4679" spans="4:4" x14ac:dyDescent="0.2">
      <c r="D4679" s="258"/>
    </row>
    <row r="4680" spans="4:4" x14ac:dyDescent="0.2">
      <c r="D4680" s="258"/>
    </row>
    <row r="4681" spans="4:4" x14ac:dyDescent="0.2">
      <c r="D4681" s="258"/>
    </row>
    <row r="4682" spans="4:4" x14ac:dyDescent="0.2">
      <c r="D4682" s="258"/>
    </row>
    <row r="4683" spans="4:4" x14ac:dyDescent="0.2">
      <c r="D4683" s="258"/>
    </row>
    <row r="4684" spans="4:4" x14ac:dyDescent="0.2">
      <c r="D4684" s="258"/>
    </row>
    <row r="4685" spans="4:4" x14ac:dyDescent="0.2">
      <c r="D4685" s="258"/>
    </row>
    <row r="4686" spans="4:4" x14ac:dyDescent="0.2">
      <c r="D4686" s="258"/>
    </row>
    <row r="4687" spans="4:4" x14ac:dyDescent="0.2">
      <c r="D4687" s="258"/>
    </row>
    <row r="4688" spans="4:4" x14ac:dyDescent="0.2">
      <c r="D4688" s="258"/>
    </row>
    <row r="4689" spans="4:4" x14ac:dyDescent="0.2">
      <c r="D4689" s="258"/>
    </row>
    <row r="4690" spans="4:4" x14ac:dyDescent="0.2">
      <c r="D4690" s="258"/>
    </row>
    <row r="4691" spans="4:4" x14ac:dyDescent="0.2">
      <c r="D4691" s="258"/>
    </row>
    <row r="4692" spans="4:4" x14ac:dyDescent="0.2">
      <c r="D4692" s="258"/>
    </row>
    <row r="4693" spans="4:4" x14ac:dyDescent="0.2">
      <c r="D4693" s="258"/>
    </row>
    <row r="4694" spans="4:4" x14ac:dyDescent="0.2">
      <c r="D4694" s="258"/>
    </row>
    <row r="4695" spans="4:4" x14ac:dyDescent="0.2">
      <c r="D4695" s="258"/>
    </row>
    <row r="4696" spans="4:4" x14ac:dyDescent="0.2">
      <c r="D4696" s="258"/>
    </row>
    <row r="4697" spans="4:4" x14ac:dyDescent="0.2">
      <c r="D4697" s="258"/>
    </row>
    <row r="4698" spans="4:4" x14ac:dyDescent="0.2">
      <c r="D4698" s="258"/>
    </row>
    <row r="4699" spans="4:4" x14ac:dyDescent="0.2">
      <c r="D4699" s="258"/>
    </row>
    <row r="4700" spans="4:4" x14ac:dyDescent="0.2">
      <c r="D4700" s="258"/>
    </row>
    <row r="4701" spans="4:4" x14ac:dyDescent="0.2">
      <c r="D4701" s="258"/>
    </row>
    <row r="4702" spans="4:4" x14ac:dyDescent="0.2">
      <c r="D4702" s="258"/>
    </row>
    <row r="4703" spans="4:4" x14ac:dyDescent="0.2">
      <c r="D4703" s="258"/>
    </row>
    <row r="4704" spans="4:4" x14ac:dyDescent="0.2">
      <c r="D4704" s="258"/>
    </row>
    <row r="4705" spans="4:4" x14ac:dyDescent="0.2">
      <c r="D4705" s="258"/>
    </row>
    <row r="4706" spans="4:4" x14ac:dyDescent="0.2">
      <c r="D4706" s="258"/>
    </row>
    <row r="4707" spans="4:4" x14ac:dyDescent="0.2">
      <c r="D4707" s="258"/>
    </row>
    <row r="4708" spans="4:4" x14ac:dyDescent="0.2">
      <c r="D4708" s="258"/>
    </row>
    <row r="4709" spans="4:4" x14ac:dyDescent="0.2">
      <c r="D4709" s="258"/>
    </row>
    <row r="4710" spans="4:4" x14ac:dyDescent="0.2">
      <c r="D4710" s="258"/>
    </row>
    <row r="4711" spans="4:4" x14ac:dyDescent="0.2">
      <c r="D4711" s="258"/>
    </row>
    <row r="4712" spans="4:4" x14ac:dyDescent="0.2">
      <c r="D4712" s="258"/>
    </row>
    <row r="4713" spans="4:4" x14ac:dyDescent="0.2">
      <c r="D4713" s="258"/>
    </row>
    <row r="4714" spans="4:4" x14ac:dyDescent="0.2">
      <c r="D4714" s="258"/>
    </row>
    <row r="4715" spans="4:4" x14ac:dyDescent="0.2">
      <c r="D4715" s="258"/>
    </row>
    <row r="4716" spans="4:4" x14ac:dyDescent="0.2">
      <c r="D4716" s="258"/>
    </row>
    <row r="4717" spans="4:4" x14ac:dyDescent="0.2">
      <c r="D4717" s="258"/>
    </row>
    <row r="4718" spans="4:4" x14ac:dyDescent="0.2">
      <c r="D4718" s="258"/>
    </row>
    <row r="4719" spans="4:4" x14ac:dyDescent="0.2">
      <c r="D4719" s="258"/>
    </row>
    <row r="4720" spans="4:4" x14ac:dyDescent="0.2">
      <c r="D4720" s="258"/>
    </row>
    <row r="4721" spans="4:4" x14ac:dyDescent="0.2">
      <c r="D4721" s="258"/>
    </row>
    <row r="4722" spans="4:4" x14ac:dyDescent="0.2">
      <c r="D4722" s="258"/>
    </row>
    <row r="4723" spans="4:4" x14ac:dyDescent="0.2">
      <c r="D4723" s="258"/>
    </row>
    <row r="4724" spans="4:4" x14ac:dyDescent="0.2">
      <c r="D4724" s="258"/>
    </row>
    <row r="4725" spans="4:4" x14ac:dyDescent="0.2">
      <c r="D4725" s="258"/>
    </row>
    <row r="4726" spans="4:4" x14ac:dyDescent="0.2">
      <c r="D4726" s="258"/>
    </row>
    <row r="4727" spans="4:4" x14ac:dyDescent="0.2">
      <c r="D4727" s="258"/>
    </row>
    <row r="4728" spans="4:4" x14ac:dyDescent="0.2">
      <c r="D4728" s="258"/>
    </row>
    <row r="4729" spans="4:4" x14ac:dyDescent="0.2">
      <c r="D4729" s="258"/>
    </row>
    <row r="4730" spans="4:4" x14ac:dyDescent="0.2">
      <c r="D4730" s="258"/>
    </row>
    <row r="4731" spans="4:4" x14ac:dyDescent="0.2">
      <c r="D4731" s="258"/>
    </row>
    <row r="4732" spans="4:4" x14ac:dyDescent="0.2">
      <c r="D4732" s="258"/>
    </row>
    <row r="4733" spans="4:4" x14ac:dyDescent="0.2">
      <c r="D4733" s="258"/>
    </row>
    <row r="4734" spans="4:4" x14ac:dyDescent="0.2">
      <c r="D4734" s="258"/>
    </row>
    <row r="4735" spans="4:4" x14ac:dyDescent="0.2">
      <c r="D4735" s="258"/>
    </row>
    <row r="4736" spans="4:4" x14ac:dyDescent="0.2">
      <c r="D4736" s="258"/>
    </row>
    <row r="4737" spans="4:4" x14ac:dyDescent="0.2">
      <c r="D4737" s="258"/>
    </row>
    <row r="4738" spans="4:4" x14ac:dyDescent="0.2">
      <c r="D4738" s="258"/>
    </row>
    <row r="4739" spans="4:4" x14ac:dyDescent="0.2">
      <c r="D4739" s="258"/>
    </row>
    <row r="4740" spans="4:4" x14ac:dyDescent="0.2">
      <c r="D4740" s="258"/>
    </row>
    <row r="4741" spans="4:4" x14ac:dyDescent="0.2">
      <c r="D4741" s="258"/>
    </row>
    <row r="4742" spans="4:4" x14ac:dyDescent="0.2">
      <c r="D4742" s="258"/>
    </row>
    <row r="4743" spans="4:4" x14ac:dyDescent="0.2">
      <c r="D4743" s="258"/>
    </row>
    <row r="4744" spans="4:4" x14ac:dyDescent="0.2">
      <c r="D4744" s="258"/>
    </row>
    <row r="4745" spans="4:4" x14ac:dyDescent="0.2">
      <c r="D4745" s="258"/>
    </row>
    <row r="4746" spans="4:4" x14ac:dyDescent="0.2">
      <c r="D4746" s="258"/>
    </row>
    <row r="4747" spans="4:4" x14ac:dyDescent="0.2">
      <c r="D4747" s="258"/>
    </row>
    <row r="4748" spans="4:4" x14ac:dyDescent="0.2">
      <c r="D4748" s="258"/>
    </row>
    <row r="4749" spans="4:4" x14ac:dyDescent="0.2">
      <c r="D4749" s="258"/>
    </row>
    <row r="4750" spans="4:4" x14ac:dyDescent="0.2">
      <c r="D4750" s="258"/>
    </row>
    <row r="4751" spans="4:4" x14ac:dyDescent="0.2">
      <c r="D4751" s="258"/>
    </row>
    <row r="4752" spans="4:4" x14ac:dyDescent="0.2">
      <c r="D4752" s="258"/>
    </row>
    <row r="4753" spans="4:4" x14ac:dyDescent="0.2">
      <c r="D4753" s="258"/>
    </row>
    <row r="4754" spans="4:4" x14ac:dyDescent="0.2">
      <c r="D4754" s="258"/>
    </row>
    <row r="4755" spans="4:4" x14ac:dyDescent="0.2">
      <c r="D4755" s="258"/>
    </row>
    <row r="4756" spans="4:4" x14ac:dyDescent="0.2">
      <c r="D4756" s="258"/>
    </row>
    <row r="4757" spans="4:4" x14ac:dyDescent="0.2">
      <c r="D4757" s="258"/>
    </row>
    <row r="4758" spans="4:4" x14ac:dyDescent="0.2">
      <c r="D4758" s="258"/>
    </row>
    <row r="4759" spans="4:4" x14ac:dyDescent="0.2">
      <c r="D4759" s="258"/>
    </row>
    <row r="4760" spans="4:4" x14ac:dyDescent="0.2">
      <c r="D4760" s="258"/>
    </row>
    <row r="4761" spans="4:4" x14ac:dyDescent="0.2">
      <c r="D4761" s="258"/>
    </row>
    <row r="4762" spans="4:4" x14ac:dyDescent="0.2">
      <c r="D4762" s="258"/>
    </row>
    <row r="4763" spans="4:4" x14ac:dyDescent="0.2">
      <c r="D4763" s="258"/>
    </row>
    <row r="4764" spans="4:4" x14ac:dyDescent="0.2">
      <c r="D4764" s="258"/>
    </row>
    <row r="4765" spans="4:4" x14ac:dyDescent="0.2">
      <c r="D4765" s="258"/>
    </row>
    <row r="4766" spans="4:4" x14ac:dyDescent="0.2">
      <c r="D4766" s="258"/>
    </row>
    <row r="4767" spans="4:4" x14ac:dyDescent="0.2">
      <c r="D4767" s="258"/>
    </row>
    <row r="4768" spans="4:4" x14ac:dyDescent="0.2">
      <c r="D4768" s="258"/>
    </row>
    <row r="4769" spans="4:4" x14ac:dyDescent="0.2">
      <c r="D4769" s="258"/>
    </row>
    <row r="4770" spans="4:4" x14ac:dyDescent="0.2">
      <c r="D4770" s="258"/>
    </row>
    <row r="4771" spans="4:4" x14ac:dyDescent="0.2">
      <c r="D4771" s="258"/>
    </row>
    <row r="4772" spans="4:4" x14ac:dyDescent="0.2">
      <c r="D4772" s="258"/>
    </row>
    <row r="4773" spans="4:4" x14ac:dyDescent="0.2">
      <c r="D4773" s="258"/>
    </row>
    <row r="4774" spans="4:4" x14ac:dyDescent="0.2">
      <c r="D4774" s="258"/>
    </row>
    <row r="4775" spans="4:4" x14ac:dyDescent="0.2">
      <c r="D4775" s="258"/>
    </row>
    <row r="4776" spans="4:4" x14ac:dyDescent="0.2">
      <c r="D4776" s="258"/>
    </row>
    <row r="4777" spans="4:4" x14ac:dyDescent="0.2">
      <c r="D4777" s="258"/>
    </row>
    <row r="4778" spans="4:4" x14ac:dyDescent="0.2">
      <c r="D4778" s="258"/>
    </row>
    <row r="4779" spans="4:4" x14ac:dyDescent="0.2">
      <c r="D4779" s="258"/>
    </row>
    <row r="4780" spans="4:4" x14ac:dyDescent="0.2">
      <c r="D4780" s="258"/>
    </row>
    <row r="4781" spans="4:4" x14ac:dyDescent="0.2">
      <c r="D4781" s="258"/>
    </row>
    <row r="4782" spans="4:4" x14ac:dyDescent="0.2">
      <c r="D4782" s="258"/>
    </row>
    <row r="4783" spans="4:4" x14ac:dyDescent="0.2">
      <c r="D4783" s="258"/>
    </row>
    <row r="4784" spans="4:4" x14ac:dyDescent="0.2">
      <c r="D4784" s="258"/>
    </row>
    <row r="4785" spans="4:4" x14ac:dyDescent="0.2">
      <c r="D4785" s="258"/>
    </row>
    <row r="4786" spans="4:4" x14ac:dyDescent="0.2">
      <c r="D4786" s="258"/>
    </row>
    <row r="4787" spans="4:4" x14ac:dyDescent="0.2">
      <c r="D4787" s="258"/>
    </row>
    <row r="4788" spans="4:4" x14ac:dyDescent="0.2">
      <c r="D4788" s="258"/>
    </row>
    <row r="4789" spans="4:4" x14ac:dyDescent="0.2">
      <c r="D4789" s="258"/>
    </row>
    <row r="4790" spans="4:4" x14ac:dyDescent="0.2">
      <c r="D4790" s="258"/>
    </row>
    <row r="4791" spans="4:4" x14ac:dyDescent="0.2">
      <c r="D4791" s="258"/>
    </row>
    <row r="4792" spans="4:4" x14ac:dyDescent="0.2">
      <c r="D4792" s="258"/>
    </row>
    <row r="4793" spans="4:4" x14ac:dyDescent="0.2">
      <c r="D4793" s="258"/>
    </row>
    <row r="4794" spans="4:4" x14ac:dyDescent="0.2">
      <c r="D4794" s="258"/>
    </row>
    <row r="4795" spans="4:4" x14ac:dyDescent="0.2">
      <c r="D4795" s="258"/>
    </row>
    <row r="4796" spans="4:4" x14ac:dyDescent="0.2">
      <c r="D4796" s="258"/>
    </row>
    <row r="4797" spans="4:4" x14ac:dyDescent="0.2">
      <c r="D4797" s="258"/>
    </row>
    <row r="4798" spans="4:4" x14ac:dyDescent="0.2">
      <c r="D4798" s="258"/>
    </row>
    <row r="4799" spans="4:4" x14ac:dyDescent="0.2">
      <c r="D4799" s="258"/>
    </row>
    <row r="4800" spans="4:4" x14ac:dyDescent="0.2">
      <c r="D4800" s="258"/>
    </row>
    <row r="4801" spans="4:4" x14ac:dyDescent="0.2">
      <c r="D4801" s="258"/>
    </row>
    <row r="4802" spans="4:4" x14ac:dyDescent="0.2">
      <c r="D4802" s="258"/>
    </row>
    <row r="4803" spans="4:4" x14ac:dyDescent="0.2">
      <c r="D4803" s="258"/>
    </row>
    <row r="4804" spans="4:4" x14ac:dyDescent="0.2">
      <c r="D4804" s="258"/>
    </row>
    <row r="4805" spans="4:4" x14ac:dyDescent="0.2">
      <c r="D4805" s="258"/>
    </row>
    <row r="4806" spans="4:4" x14ac:dyDescent="0.2">
      <c r="D4806" s="258"/>
    </row>
    <row r="4807" spans="4:4" x14ac:dyDescent="0.2">
      <c r="D4807" s="258"/>
    </row>
    <row r="4808" spans="4:4" x14ac:dyDescent="0.2">
      <c r="D4808" s="258"/>
    </row>
    <row r="4809" spans="4:4" x14ac:dyDescent="0.2">
      <c r="D4809" s="258"/>
    </row>
    <row r="4810" spans="4:4" x14ac:dyDescent="0.2">
      <c r="D4810" s="258"/>
    </row>
    <row r="4811" spans="4:4" x14ac:dyDescent="0.2">
      <c r="D4811" s="258"/>
    </row>
    <row r="4812" spans="4:4" x14ac:dyDescent="0.2">
      <c r="D4812" s="258"/>
    </row>
    <row r="4813" spans="4:4" x14ac:dyDescent="0.2">
      <c r="D4813" s="258"/>
    </row>
    <row r="4814" spans="4:4" x14ac:dyDescent="0.2">
      <c r="D4814" s="258"/>
    </row>
    <row r="4815" spans="4:4" x14ac:dyDescent="0.2">
      <c r="D4815" s="258"/>
    </row>
    <row r="4816" spans="4:4" x14ac:dyDescent="0.2">
      <c r="D4816" s="258"/>
    </row>
    <row r="4817" spans="4:4" x14ac:dyDescent="0.2">
      <c r="D4817" s="258"/>
    </row>
    <row r="4818" spans="4:4" x14ac:dyDescent="0.2">
      <c r="D4818" s="258"/>
    </row>
    <row r="4819" spans="4:4" x14ac:dyDescent="0.2">
      <c r="D4819" s="258"/>
    </row>
    <row r="4820" spans="4:4" x14ac:dyDescent="0.2">
      <c r="D4820" s="258"/>
    </row>
    <row r="4821" spans="4:4" x14ac:dyDescent="0.2">
      <c r="D4821" s="258"/>
    </row>
    <row r="4822" spans="4:4" x14ac:dyDescent="0.2">
      <c r="D4822" s="258"/>
    </row>
    <row r="4823" spans="4:4" x14ac:dyDescent="0.2">
      <c r="D4823" s="258"/>
    </row>
    <row r="4824" spans="4:4" x14ac:dyDescent="0.2">
      <c r="D4824" s="258"/>
    </row>
    <row r="4825" spans="4:4" x14ac:dyDescent="0.2">
      <c r="D4825" s="258"/>
    </row>
    <row r="4826" spans="4:4" x14ac:dyDescent="0.2">
      <c r="D4826" s="258"/>
    </row>
    <row r="4827" spans="4:4" x14ac:dyDescent="0.2">
      <c r="D4827" s="258"/>
    </row>
    <row r="4828" spans="4:4" x14ac:dyDescent="0.2">
      <c r="D4828" s="258"/>
    </row>
    <row r="4829" spans="4:4" x14ac:dyDescent="0.2">
      <c r="D4829" s="258"/>
    </row>
    <row r="4830" spans="4:4" x14ac:dyDescent="0.2">
      <c r="D4830" s="258"/>
    </row>
    <row r="4831" spans="4:4" x14ac:dyDescent="0.2">
      <c r="D4831" s="258"/>
    </row>
    <row r="4832" spans="4:4" x14ac:dyDescent="0.2">
      <c r="D4832" s="258"/>
    </row>
    <row r="4833" spans="4:4" x14ac:dyDescent="0.2">
      <c r="D4833" s="258"/>
    </row>
    <row r="4834" spans="4:4" x14ac:dyDescent="0.2">
      <c r="D4834" s="258"/>
    </row>
    <row r="4835" spans="4:4" x14ac:dyDescent="0.2">
      <c r="D4835" s="258"/>
    </row>
    <row r="4836" spans="4:4" x14ac:dyDescent="0.2">
      <c r="D4836" s="258"/>
    </row>
    <row r="4837" spans="4:4" x14ac:dyDescent="0.2">
      <c r="D4837" s="258"/>
    </row>
    <row r="4838" spans="4:4" x14ac:dyDescent="0.2">
      <c r="D4838" s="258"/>
    </row>
    <row r="4839" spans="4:4" x14ac:dyDescent="0.2">
      <c r="D4839" s="258"/>
    </row>
    <row r="4840" spans="4:4" x14ac:dyDescent="0.2">
      <c r="D4840" s="258"/>
    </row>
    <row r="4841" spans="4:4" x14ac:dyDescent="0.2">
      <c r="D4841" s="258"/>
    </row>
    <row r="4842" spans="4:4" x14ac:dyDescent="0.2">
      <c r="D4842" s="258"/>
    </row>
    <row r="4843" spans="4:4" x14ac:dyDescent="0.2">
      <c r="D4843" s="258"/>
    </row>
    <row r="4844" spans="4:4" x14ac:dyDescent="0.2">
      <c r="D4844" s="258"/>
    </row>
    <row r="4845" spans="4:4" x14ac:dyDescent="0.2">
      <c r="D4845" s="258"/>
    </row>
    <row r="4846" spans="4:4" x14ac:dyDescent="0.2">
      <c r="D4846" s="258"/>
    </row>
    <row r="4847" spans="4:4" x14ac:dyDescent="0.2">
      <c r="D4847" s="258"/>
    </row>
    <row r="4848" spans="4:4" x14ac:dyDescent="0.2">
      <c r="D4848" s="258"/>
    </row>
    <row r="4849" spans="4:4" x14ac:dyDescent="0.2">
      <c r="D4849" s="258"/>
    </row>
    <row r="4850" spans="4:4" x14ac:dyDescent="0.2">
      <c r="D4850" s="258"/>
    </row>
    <row r="4851" spans="4:4" x14ac:dyDescent="0.2">
      <c r="D4851" s="258"/>
    </row>
    <row r="4852" spans="4:4" x14ac:dyDescent="0.2">
      <c r="D4852" s="258"/>
    </row>
    <row r="4853" spans="4:4" x14ac:dyDescent="0.2">
      <c r="D4853" s="258"/>
    </row>
    <row r="4854" spans="4:4" x14ac:dyDescent="0.2">
      <c r="D4854" s="258"/>
    </row>
    <row r="4855" spans="4:4" x14ac:dyDescent="0.2">
      <c r="D4855" s="258"/>
    </row>
    <row r="4856" spans="4:4" x14ac:dyDescent="0.2">
      <c r="D4856" s="258"/>
    </row>
    <row r="4857" spans="4:4" x14ac:dyDescent="0.2">
      <c r="D4857" s="258"/>
    </row>
    <row r="4858" spans="4:4" x14ac:dyDescent="0.2">
      <c r="D4858" s="258"/>
    </row>
    <row r="4859" spans="4:4" x14ac:dyDescent="0.2">
      <c r="D4859" s="258"/>
    </row>
    <row r="4860" spans="4:4" x14ac:dyDescent="0.2">
      <c r="D4860" s="258"/>
    </row>
    <row r="4861" spans="4:4" x14ac:dyDescent="0.2">
      <c r="D4861" s="258"/>
    </row>
    <row r="4862" spans="4:4" x14ac:dyDescent="0.2">
      <c r="D4862" s="258"/>
    </row>
    <row r="4863" spans="4:4" x14ac:dyDescent="0.2">
      <c r="D4863" s="258"/>
    </row>
    <row r="4864" spans="4:4" x14ac:dyDescent="0.2">
      <c r="D4864" s="258"/>
    </row>
    <row r="4865" spans="4:4" x14ac:dyDescent="0.2">
      <c r="D4865" s="258"/>
    </row>
    <row r="4866" spans="4:4" x14ac:dyDescent="0.2">
      <c r="D4866" s="258"/>
    </row>
    <row r="4867" spans="4:4" x14ac:dyDescent="0.2">
      <c r="D4867" s="258"/>
    </row>
    <row r="4868" spans="4:4" x14ac:dyDescent="0.2">
      <c r="D4868" s="258"/>
    </row>
    <row r="4869" spans="4:4" x14ac:dyDescent="0.2">
      <c r="D4869" s="258"/>
    </row>
    <row r="4870" spans="4:4" x14ac:dyDescent="0.2">
      <c r="D4870" s="258"/>
    </row>
    <row r="4871" spans="4:4" x14ac:dyDescent="0.2">
      <c r="D4871" s="258"/>
    </row>
    <row r="4872" spans="4:4" x14ac:dyDescent="0.2">
      <c r="D4872" s="258"/>
    </row>
    <row r="4873" spans="4:4" x14ac:dyDescent="0.2">
      <c r="D4873" s="258"/>
    </row>
    <row r="4874" spans="4:4" x14ac:dyDescent="0.2">
      <c r="D4874" s="258"/>
    </row>
    <row r="4875" spans="4:4" x14ac:dyDescent="0.2">
      <c r="D4875" s="258"/>
    </row>
    <row r="4876" spans="4:4" x14ac:dyDescent="0.2">
      <c r="D4876" s="258"/>
    </row>
    <row r="4877" spans="4:4" x14ac:dyDescent="0.2">
      <c r="D4877" s="258"/>
    </row>
    <row r="4878" spans="4:4" x14ac:dyDescent="0.2">
      <c r="D4878" s="258"/>
    </row>
    <row r="4879" spans="4:4" x14ac:dyDescent="0.2">
      <c r="D4879" s="258"/>
    </row>
    <row r="4880" spans="4:4" x14ac:dyDescent="0.2">
      <c r="D4880" s="258"/>
    </row>
    <row r="4881" spans="4:4" x14ac:dyDescent="0.2">
      <c r="D4881" s="258"/>
    </row>
    <row r="4882" spans="4:4" x14ac:dyDescent="0.2">
      <c r="D4882" s="258"/>
    </row>
    <row r="4883" spans="4:4" x14ac:dyDescent="0.2">
      <c r="D4883" s="258"/>
    </row>
    <row r="4884" spans="4:4" x14ac:dyDescent="0.2">
      <c r="D4884" s="258"/>
    </row>
    <row r="4885" spans="4:4" x14ac:dyDescent="0.2">
      <c r="D4885" s="258"/>
    </row>
    <row r="4886" spans="4:4" x14ac:dyDescent="0.2">
      <c r="D4886" s="258"/>
    </row>
    <row r="4887" spans="4:4" x14ac:dyDescent="0.2">
      <c r="D4887" s="258"/>
    </row>
    <row r="4888" spans="4:4" x14ac:dyDescent="0.2">
      <c r="D4888" s="258"/>
    </row>
    <row r="4889" spans="4:4" x14ac:dyDescent="0.2">
      <c r="D4889" s="258"/>
    </row>
    <row r="4890" spans="4:4" x14ac:dyDescent="0.2">
      <c r="D4890" s="258"/>
    </row>
    <row r="4891" spans="4:4" x14ac:dyDescent="0.2">
      <c r="D4891" s="258"/>
    </row>
    <row r="4892" spans="4:4" x14ac:dyDescent="0.2">
      <c r="D4892" s="258"/>
    </row>
    <row r="4893" spans="4:4" x14ac:dyDescent="0.2">
      <c r="D4893" s="258"/>
    </row>
    <row r="4894" spans="4:4" x14ac:dyDescent="0.2">
      <c r="D4894" s="258"/>
    </row>
    <row r="4895" spans="4:4" x14ac:dyDescent="0.2">
      <c r="D4895" s="258"/>
    </row>
    <row r="4896" spans="4:4" x14ac:dyDescent="0.2">
      <c r="D4896" s="258"/>
    </row>
    <row r="4897" spans="4:4" x14ac:dyDescent="0.2">
      <c r="D4897" s="258"/>
    </row>
    <row r="4898" spans="4:4" x14ac:dyDescent="0.2">
      <c r="D4898" s="258"/>
    </row>
    <row r="4899" spans="4:4" x14ac:dyDescent="0.2">
      <c r="D4899" s="258"/>
    </row>
    <row r="4900" spans="4:4" x14ac:dyDescent="0.2">
      <c r="D4900" s="258"/>
    </row>
    <row r="4901" spans="4:4" x14ac:dyDescent="0.2">
      <c r="D4901" s="258"/>
    </row>
    <row r="4902" spans="4:4" x14ac:dyDescent="0.2">
      <c r="D4902" s="258"/>
    </row>
    <row r="4903" spans="4:4" x14ac:dyDescent="0.2">
      <c r="D4903" s="258"/>
    </row>
    <row r="4904" spans="4:4" x14ac:dyDescent="0.2">
      <c r="D4904" s="258"/>
    </row>
    <row r="4905" spans="4:4" x14ac:dyDescent="0.2">
      <c r="D4905" s="258"/>
    </row>
    <row r="4906" spans="4:4" x14ac:dyDescent="0.2">
      <c r="D4906" s="258"/>
    </row>
    <row r="4907" spans="4:4" x14ac:dyDescent="0.2">
      <c r="D4907" s="258"/>
    </row>
    <row r="4908" spans="4:4" x14ac:dyDescent="0.2">
      <c r="D4908" s="258"/>
    </row>
    <row r="4909" spans="4:4" x14ac:dyDescent="0.2">
      <c r="D4909" s="258"/>
    </row>
    <row r="4910" spans="4:4" x14ac:dyDescent="0.2">
      <c r="D4910" s="258"/>
    </row>
    <row r="4911" spans="4:4" x14ac:dyDescent="0.2">
      <c r="D4911" s="258"/>
    </row>
    <row r="4912" spans="4:4" x14ac:dyDescent="0.2">
      <c r="D4912" s="258"/>
    </row>
    <row r="4913" spans="4:4" x14ac:dyDescent="0.2">
      <c r="D4913" s="258"/>
    </row>
    <row r="4914" spans="4:4" x14ac:dyDescent="0.2">
      <c r="D4914" s="258"/>
    </row>
    <row r="4915" spans="4:4" x14ac:dyDescent="0.2">
      <c r="D4915" s="258"/>
    </row>
    <row r="4916" spans="4:4" x14ac:dyDescent="0.2">
      <c r="D4916" s="258"/>
    </row>
    <row r="4917" spans="4:4" x14ac:dyDescent="0.2">
      <c r="D4917" s="258"/>
    </row>
    <row r="4918" spans="4:4" x14ac:dyDescent="0.2">
      <c r="D4918" s="258"/>
    </row>
    <row r="4919" spans="4:4" x14ac:dyDescent="0.2">
      <c r="D4919" s="258"/>
    </row>
    <row r="4920" spans="4:4" x14ac:dyDescent="0.2">
      <c r="D4920" s="258"/>
    </row>
    <row r="4921" spans="4:4" x14ac:dyDescent="0.2">
      <c r="D4921" s="258"/>
    </row>
    <row r="4922" spans="4:4" x14ac:dyDescent="0.2">
      <c r="D4922" s="258"/>
    </row>
    <row r="4923" spans="4:4" x14ac:dyDescent="0.2">
      <c r="D4923" s="258"/>
    </row>
    <row r="4924" spans="4:4" x14ac:dyDescent="0.2">
      <c r="D4924" s="258"/>
    </row>
    <row r="4925" spans="4:4" x14ac:dyDescent="0.2">
      <c r="D4925" s="258"/>
    </row>
    <row r="4926" spans="4:4" x14ac:dyDescent="0.2">
      <c r="D4926" s="258"/>
    </row>
    <row r="4927" spans="4:4" x14ac:dyDescent="0.2">
      <c r="D4927" s="258"/>
    </row>
    <row r="4928" spans="4:4" x14ac:dyDescent="0.2">
      <c r="D4928" s="258"/>
    </row>
    <row r="4929" spans="4:4" x14ac:dyDescent="0.2">
      <c r="D4929" s="258"/>
    </row>
    <row r="4930" spans="4:4" x14ac:dyDescent="0.2">
      <c r="D4930" s="258"/>
    </row>
    <row r="4931" spans="4:4" x14ac:dyDescent="0.2">
      <c r="D4931" s="258"/>
    </row>
    <row r="4932" spans="4:4" x14ac:dyDescent="0.2">
      <c r="D4932" s="258"/>
    </row>
    <row r="4933" spans="4:4" x14ac:dyDescent="0.2">
      <c r="D4933" s="258"/>
    </row>
    <row r="4934" spans="4:4" x14ac:dyDescent="0.2">
      <c r="D4934" s="258"/>
    </row>
    <row r="4935" spans="4:4" x14ac:dyDescent="0.2">
      <c r="D4935" s="258"/>
    </row>
    <row r="4936" spans="4:4" x14ac:dyDescent="0.2">
      <c r="D4936" s="258"/>
    </row>
    <row r="4937" spans="4:4" x14ac:dyDescent="0.2">
      <c r="D4937" s="258"/>
    </row>
    <row r="4938" spans="4:4" x14ac:dyDescent="0.2">
      <c r="D4938" s="258"/>
    </row>
    <row r="4939" spans="4:4" x14ac:dyDescent="0.2">
      <c r="D4939" s="258"/>
    </row>
    <row r="4940" spans="4:4" x14ac:dyDescent="0.2">
      <c r="D4940" s="258"/>
    </row>
    <row r="4941" spans="4:4" x14ac:dyDescent="0.2">
      <c r="D4941" s="258"/>
    </row>
    <row r="4942" spans="4:4" x14ac:dyDescent="0.2">
      <c r="D4942" s="258"/>
    </row>
    <row r="4943" spans="4:4" x14ac:dyDescent="0.2">
      <c r="D4943" s="258"/>
    </row>
    <row r="4944" spans="4:4" x14ac:dyDescent="0.2">
      <c r="D4944" s="258"/>
    </row>
    <row r="4945" spans="4:4" x14ac:dyDescent="0.2">
      <c r="D4945" s="258"/>
    </row>
    <row r="4946" spans="4:4" x14ac:dyDescent="0.2">
      <c r="D4946" s="258"/>
    </row>
    <row r="4947" spans="4:4" x14ac:dyDescent="0.2">
      <c r="D4947" s="258"/>
    </row>
    <row r="4948" spans="4:4" x14ac:dyDescent="0.2">
      <c r="D4948" s="258"/>
    </row>
    <row r="4949" spans="4:4" x14ac:dyDescent="0.2">
      <c r="D4949" s="258"/>
    </row>
    <row r="4950" spans="4:4" x14ac:dyDescent="0.2">
      <c r="D4950" s="258"/>
    </row>
    <row r="4951" spans="4:4" x14ac:dyDescent="0.2">
      <c r="D4951" s="258"/>
    </row>
    <row r="4952" spans="4:4" x14ac:dyDescent="0.2">
      <c r="D4952" s="258"/>
    </row>
    <row r="4953" spans="4:4" x14ac:dyDescent="0.2">
      <c r="D4953" s="258"/>
    </row>
    <row r="4954" spans="4:4" x14ac:dyDescent="0.2">
      <c r="D4954" s="258"/>
    </row>
    <row r="4955" spans="4:4" x14ac:dyDescent="0.2">
      <c r="D4955" s="258"/>
    </row>
    <row r="4956" spans="4:4" x14ac:dyDescent="0.2">
      <c r="D4956" s="258"/>
    </row>
    <row r="4957" spans="4:4" x14ac:dyDescent="0.2">
      <c r="D4957" s="258"/>
    </row>
    <row r="4958" spans="4:4" x14ac:dyDescent="0.2">
      <c r="D4958" s="258"/>
    </row>
    <row r="4959" spans="4:4" x14ac:dyDescent="0.2">
      <c r="D4959" s="258"/>
    </row>
    <row r="4960" spans="4:4" x14ac:dyDescent="0.2">
      <c r="D4960" s="258"/>
    </row>
    <row r="4961" spans="4:4" x14ac:dyDescent="0.2">
      <c r="D4961" s="258"/>
    </row>
    <row r="4962" spans="4:4" x14ac:dyDescent="0.2">
      <c r="D4962" s="258"/>
    </row>
    <row r="4963" spans="4:4" x14ac:dyDescent="0.2">
      <c r="D4963" s="258"/>
    </row>
    <row r="4964" spans="4:4" x14ac:dyDescent="0.2">
      <c r="D4964" s="258"/>
    </row>
    <row r="4965" spans="4:4" x14ac:dyDescent="0.2">
      <c r="D4965" s="258"/>
    </row>
    <row r="4966" spans="4:4" x14ac:dyDescent="0.2">
      <c r="D4966" s="258"/>
    </row>
    <row r="4967" spans="4:4" x14ac:dyDescent="0.2">
      <c r="D4967" s="258"/>
    </row>
  </sheetData>
  <sheetProtection algorithmName="SHA-512" hashValue="+xgx6MjTV/b4PF7PKohx1GYeUrA954dJ4xz0WjcW9YH1y/RICYxBLRZvY60NvvVs8O73pfKCrPwHcTywxLYNmg==" saltValue="iKfpyPJVJQ1Qq8GC9gV/Aw==" spinCount="100000" sheet="1" objects="1" scenarios="1"/>
  <protectedRanges>
    <protectedRange sqref="F10:F11 F13 F16 F19 F23 F28 F32 F36 F40 F43 F45:F58" name="Oblast1"/>
  </protectedRanges>
  <mergeCells count="29">
    <mergeCell ref="B38:G38"/>
    <mergeCell ref="B39:G39"/>
    <mergeCell ref="B41:G41"/>
    <mergeCell ref="B42:G42"/>
    <mergeCell ref="C44:G44"/>
    <mergeCell ref="C37:G37"/>
    <mergeCell ref="B21:G21"/>
    <mergeCell ref="B22:G22"/>
    <mergeCell ref="C24:G24"/>
    <mergeCell ref="B26:G26"/>
    <mergeCell ref="B27:G27"/>
    <mergeCell ref="C29:G29"/>
    <mergeCell ref="B30:G30"/>
    <mergeCell ref="B31:G31"/>
    <mergeCell ref="C33:G33"/>
    <mergeCell ref="B34:G34"/>
    <mergeCell ref="B35:G35"/>
    <mergeCell ref="C20:G20"/>
    <mergeCell ref="A1:G1"/>
    <mergeCell ref="C2:G2"/>
    <mergeCell ref="C3:G3"/>
    <mergeCell ref="C4:G4"/>
    <mergeCell ref="C7:G7"/>
    <mergeCell ref="B9:G9"/>
    <mergeCell ref="B12:G12"/>
    <mergeCell ref="C14:G14"/>
    <mergeCell ref="B15:G15"/>
    <mergeCell ref="C17:G17"/>
    <mergeCell ref="B18:G18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/>
  <dimension ref="A1:O78"/>
  <sheetViews>
    <sheetView showGridLines="0" view="pageBreakPreview" topLeftCell="B1" zoomScale="75" zoomScaleNormal="100" zoomScaleSheetLayoutView="75" workbookViewId="0">
      <selection activeCell="D11" sqref="D11:G11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2" t="s">
        <v>34</v>
      </c>
      <c r="B1" s="572" t="s">
        <v>3321</v>
      </c>
      <c r="C1" s="573"/>
      <c r="D1" s="573"/>
      <c r="E1" s="573"/>
      <c r="F1" s="573"/>
      <c r="G1" s="573"/>
      <c r="H1" s="573"/>
      <c r="I1" s="573"/>
      <c r="J1" s="574"/>
    </row>
    <row r="2" spans="1:15" ht="23.25" customHeight="1" x14ac:dyDescent="0.2">
      <c r="A2" s="4"/>
      <c r="B2" s="80" t="s">
        <v>36</v>
      </c>
      <c r="C2" s="81"/>
      <c r="D2" s="82"/>
      <c r="E2" s="208" t="s">
        <v>952</v>
      </c>
      <c r="F2" s="83"/>
      <c r="G2" s="84"/>
      <c r="H2" s="83"/>
      <c r="I2" s="84"/>
      <c r="J2" s="85"/>
      <c r="O2" s="2"/>
    </row>
    <row r="3" spans="1:15" ht="23.25" customHeight="1" x14ac:dyDescent="0.2">
      <c r="A3" s="4"/>
      <c r="B3" s="86" t="s">
        <v>38</v>
      </c>
      <c r="C3" s="81"/>
      <c r="D3" s="87"/>
      <c r="E3" s="209" t="s">
        <v>948</v>
      </c>
      <c r="F3" s="88"/>
      <c r="G3" s="88"/>
      <c r="H3" s="81"/>
      <c r="I3" s="89"/>
      <c r="J3" s="90"/>
    </row>
    <row r="4" spans="1:15" ht="23.25" customHeight="1" x14ac:dyDescent="0.2">
      <c r="A4" s="4"/>
      <c r="B4" s="91" t="s">
        <v>39</v>
      </c>
      <c r="C4" s="92"/>
      <c r="D4" s="93"/>
      <c r="E4" s="210" t="s">
        <v>949</v>
      </c>
      <c r="F4" s="94"/>
      <c r="G4" s="95"/>
      <c r="H4" s="94"/>
      <c r="I4" s="95"/>
      <c r="J4" s="96"/>
    </row>
    <row r="5" spans="1:15" ht="24" customHeight="1" x14ac:dyDescent="0.2">
      <c r="A5" s="4"/>
      <c r="B5" s="46" t="s">
        <v>21</v>
      </c>
      <c r="C5" s="5"/>
      <c r="D5" s="97"/>
      <c r="E5" s="26"/>
      <c r="F5" s="26"/>
      <c r="G5" s="26"/>
      <c r="H5" s="5" t="s">
        <v>953</v>
      </c>
      <c r="I5" s="97"/>
      <c r="J5" s="11"/>
    </row>
    <row r="6" spans="1:15" ht="15.75" customHeight="1" x14ac:dyDescent="0.2">
      <c r="A6" s="4"/>
      <c r="B6" s="40"/>
      <c r="C6" s="26"/>
      <c r="D6" s="97"/>
      <c r="E6" s="26"/>
      <c r="F6" s="26"/>
      <c r="G6" s="26"/>
      <c r="H6" s="5" t="s">
        <v>954</v>
      </c>
      <c r="I6" s="97"/>
      <c r="J6" s="11"/>
    </row>
    <row r="7" spans="1:15" ht="15.75" customHeight="1" x14ac:dyDescent="0.2">
      <c r="A7" s="4"/>
      <c r="B7" s="41"/>
      <c r="C7" s="98"/>
      <c r="D7" s="79"/>
      <c r="E7" s="34"/>
      <c r="F7" s="34"/>
      <c r="G7" s="34"/>
      <c r="H7" s="54" t="s">
        <v>955</v>
      </c>
      <c r="I7" s="34"/>
      <c r="J7" s="50"/>
    </row>
    <row r="8" spans="1:15" ht="24" hidden="1" customHeight="1" x14ac:dyDescent="0.2">
      <c r="A8" s="4"/>
      <c r="B8" s="46" t="s">
        <v>19</v>
      </c>
      <c r="C8" s="5"/>
      <c r="D8" s="35"/>
      <c r="E8" s="5"/>
      <c r="F8" s="5"/>
      <c r="G8" s="44"/>
      <c r="H8" s="28" t="s">
        <v>31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4"/>
      <c r="H9" s="28" t="s">
        <v>32</v>
      </c>
      <c r="I9" s="33"/>
      <c r="J9" s="11"/>
    </row>
    <row r="10" spans="1:15" ht="15.75" hidden="1" customHeight="1" x14ac:dyDescent="0.2">
      <c r="A10" s="4"/>
      <c r="B10" s="51"/>
      <c r="C10" s="27"/>
      <c r="D10" s="45"/>
      <c r="E10" s="54"/>
      <c r="F10" s="54"/>
      <c r="G10" s="52"/>
      <c r="H10" s="52"/>
      <c r="I10" s="53"/>
      <c r="J10" s="50"/>
    </row>
    <row r="11" spans="1:15" ht="24" customHeight="1" x14ac:dyDescent="0.2">
      <c r="A11" s="4"/>
      <c r="B11" s="46" t="s">
        <v>18</v>
      </c>
      <c r="C11" s="5"/>
      <c r="D11" s="579"/>
      <c r="E11" s="579"/>
      <c r="F11" s="579"/>
      <c r="G11" s="579"/>
      <c r="H11" s="28" t="s">
        <v>31</v>
      </c>
      <c r="I11" s="100"/>
      <c r="J11" s="11"/>
    </row>
    <row r="12" spans="1:15" ht="15.75" customHeight="1" x14ac:dyDescent="0.2">
      <c r="A12" s="4"/>
      <c r="B12" s="40"/>
      <c r="C12" s="26"/>
      <c r="D12" s="582"/>
      <c r="E12" s="582"/>
      <c r="F12" s="582"/>
      <c r="G12" s="582"/>
      <c r="H12" s="28" t="s">
        <v>32</v>
      </c>
      <c r="I12" s="100"/>
      <c r="J12" s="11"/>
    </row>
    <row r="13" spans="1:15" ht="15.75" customHeight="1" x14ac:dyDescent="0.2">
      <c r="A13" s="4"/>
      <c r="B13" s="41"/>
      <c r="C13" s="99"/>
      <c r="D13" s="583"/>
      <c r="E13" s="583"/>
      <c r="F13" s="583"/>
      <c r="G13" s="583"/>
      <c r="H13" s="29"/>
      <c r="I13" s="34"/>
      <c r="J13" s="50"/>
    </row>
    <row r="14" spans="1:15" ht="24" hidden="1" customHeight="1" x14ac:dyDescent="0.2">
      <c r="A14" s="4"/>
      <c r="B14" s="65" t="s">
        <v>20</v>
      </c>
      <c r="C14" s="66"/>
      <c r="D14" s="67"/>
      <c r="E14" s="68"/>
      <c r="F14" s="68"/>
      <c r="G14" s="68"/>
      <c r="H14" s="69"/>
      <c r="I14" s="68"/>
      <c r="J14" s="70"/>
    </row>
    <row r="15" spans="1:15" ht="32.25" customHeight="1" x14ac:dyDescent="0.2">
      <c r="A15" s="4"/>
      <c r="B15" s="51" t="s">
        <v>29</v>
      </c>
      <c r="C15" s="71"/>
      <c r="D15" s="52"/>
      <c r="E15" s="578"/>
      <c r="F15" s="578"/>
      <c r="G15" s="580"/>
      <c r="H15" s="580"/>
      <c r="I15" s="580" t="s">
        <v>28</v>
      </c>
      <c r="J15" s="581"/>
    </row>
    <row r="16" spans="1:15" ht="23.25" customHeight="1" x14ac:dyDescent="0.2">
      <c r="A16" s="146" t="s">
        <v>23</v>
      </c>
      <c r="B16" s="147" t="s">
        <v>23</v>
      </c>
      <c r="C16" s="57"/>
      <c r="D16" s="58"/>
      <c r="E16" s="562"/>
      <c r="F16" s="563"/>
      <c r="G16" s="562"/>
      <c r="H16" s="563"/>
      <c r="I16" s="562">
        <f>SUMIF(F47:F74,A16,I47:I74)+SUMIF(F47:F74,"PSU",I47:I74)</f>
        <v>0</v>
      </c>
      <c r="J16" s="564"/>
    </row>
    <row r="17" spans="1:10" ht="23.25" customHeight="1" x14ac:dyDescent="0.2">
      <c r="A17" s="146" t="s">
        <v>24</v>
      </c>
      <c r="B17" s="147" t="s">
        <v>24</v>
      </c>
      <c r="C17" s="57"/>
      <c r="D17" s="58"/>
      <c r="E17" s="562"/>
      <c r="F17" s="563"/>
      <c r="G17" s="562"/>
      <c r="H17" s="563"/>
      <c r="I17" s="562">
        <f>SUMIF(F47:F74,A17,I47:I74)</f>
        <v>0</v>
      </c>
      <c r="J17" s="564"/>
    </row>
    <row r="18" spans="1:10" ht="23.25" customHeight="1" x14ac:dyDescent="0.2">
      <c r="A18" s="146" t="s">
        <v>25</v>
      </c>
      <c r="B18" s="147" t="s">
        <v>25</v>
      </c>
      <c r="C18" s="57"/>
      <c r="D18" s="58"/>
      <c r="E18" s="562"/>
      <c r="F18" s="563"/>
      <c r="G18" s="562"/>
      <c r="H18" s="563"/>
      <c r="I18" s="562">
        <f>SUMIF(F47:F74,A18,I47:I74)</f>
        <v>0</v>
      </c>
      <c r="J18" s="564"/>
    </row>
    <row r="19" spans="1:10" ht="23.25" customHeight="1" x14ac:dyDescent="0.2">
      <c r="A19" s="146" t="s">
        <v>100</v>
      </c>
      <c r="B19" s="147" t="s">
        <v>26</v>
      </c>
      <c r="C19" s="57"/>
      <c r="D19" s="58"/>
      <c r="E19" s="562"/>
      <c r="F19" s="563"/>
      <c r="G19" s="562"/>
      <c r="H19" s="563"/>
      <c r="I19" s="562">
        <f>SUMIF(F47:F74,A19,I47:I74)</f>
        <v>0</v>
      </c>
      <c r="J19" s="564"/>
    </row>
    <row r="20" spans="1:10" ht="23.25" customHeight="1" x14ac:dyDescent="0.2">
      <c r="A20" s="146" t="s">
        <v>101</v>
      </c>
      <c r="B20" s="147" t="s">
        <v>27</v>
      </c>
      <c r="C20" s="57"/>
      <c r="D20" s="58"/>
      <c r="E20" s="562"/>
      <c r="F20" s="563"/>
      <c r="G20" s="562"/>
      <c r="H20" s="563"/>
      <c r="I20" s="562">
        <f>SUMIF(F47:F74,A20,I47:I74)</f>
        <v>0</v>
      </c>
      <c r="J20" s="564"/>
    </row>
    <row r="21" spans="1:10" ht="23.25" customHeight="1" x14ac:dyDescent="0.2">
      <c r="A21" s="4"/>
      <c r="B21" s="73" t="s">
        <v>28</v>
      </c>
      <c r="C21" s="74"/>
      <c r="D21" s="75"/>
      <c r="E21" s="570"/>
      <c r="F21" s="585"/>
      <c r="G21" s="570"/>
      <c r="H21" s="585"/>
      <c r="I21" s="570">
        <f>SUM(I16:J20)</f>
        <v>0</v>
      </c>
      <c r="J21" s="571"/>
    </row>
    <row r="22" spans="1:10" ht="33" customHeight="1" x14ac:dyDescent="0.2">
      <c r="A22" s="4"/>
      <c r="B22" s="64" t="s">
        <v>30</v>
      </c>
      <c r="C22" s="57"/>
      <c r="D22" s="58"/>
      <c r="E22" s="63"/>
      <c r="F22" s="60"/>
      <c r="G22" s="49"/>
      <c r="H22" s="49"/>
      <c r="I22" s="49"/>
      <c r="J22" s="61"/>
    </row>
    <row r="23" spans="1:10" ht="23.25" customHeight="1" x14ac:dyDescent="0.2">
      <c r="A23" s="4"/>
      <c r="B23" s="56" t="s">
        <v>11</v>
      </c>
      <c r="C23" s="57"/>
      <c r="D23" s="58"/>
      <c r="E23" s="59">
        <v>15</v>
      </c>
      <c r="F23" s="60" t="s">
        <v>0</v>
      </c>
      <c r="G23" s="568">
        <v>0</v>
      </c>
      <c r="H23" s="569"/>
      <c r="I23" s="569"/>
      <c r="J23" s="61" t="str">
        <f t="shared" ref="J23:J28" si="0">Mena</f>
        <v>CZK</v>
      </c>
    </row>
    <row r="24" spans="1:10" ht="23.25" customHeight="1" x14ac:dyDescent="0.2">
      <c r="A24" s="4"/>
      <c r="B24" s="56" t="s">
        <v>12</v>
      </c>
      <c r="C24" s="57"/>
      <c r="D24" s="58"/>
      <c r="E24" s="59">
        <f>SazbaDPH1</f>
        <v>15</v>
      </c>
      <c r="F24" s="60" t="s">
        <v>0</v>
      </c>
      <c r="G24" s="566">
        <f>ZakladDPHSni*SazbaDPH1/100</f>
        <v>0</v>
      </c>
      <c r="H24" s="567"/>
      <c r="I24" s="567"/>
      <c r="J24" s="61" t="str">
        <f t="shared" si="0"/>
        <v>CZK</v>
      </c>
    </row>
    <row r="25" spans="1:10" ht="23.25" customHeight="1" x14ac:dyDescent="0.2">
      <c r="A25" s="4"/>
      <c r="B25" s="56" t="s">
        <v>13</v>
      </c>
      <c r="C25" s="57"/>
      <c r="D25" s="58"/>
      <c r="E25" s="59">
        <v>21</v>
      </c>
      <c r="F25" s="60" t="s">
        <v>0</v>
      </c>
      <c r="G25" s="568">
        <f>I21</f>
        <v>0</v>
      </c>
      <c r="H25" s="569"/>
      <c r="I25" s="569"/>
      <c r="J25" s="61" t="str">
        <f t="shared" si="0"/>
        <v>CZK</v>
      </c>
    </row>
    <row r="26" spans="1:10" ht="23.25" customHeight="1" x14ac:dyDescent="0.2">
      <c r="A26" s="4"/>
      <c r="B26" s="48" t="s">
        <v>14</v>
      </c>
      <c r="C26" s="22"/>
      <c r="D26" s="18"/>
      <c r="E26" s="42">
        <f>SazbaDPH2</f>
        <v>21</v>
      </c>
      <c r="F26" s="43" t="s">
        <v>0</v>
      </c>
      <c r="G26" s="575">
        <f>ZakladDPHZakl*SazbaDPH2/100</f>
        <v>0</v>
      </c>
      <c r="H26" s="576"/>
      <c r="I26" s="576"/>
      <c r="J26" s="55" t="str">
        <f t="shared" si="0"/>
        <v>CZK</v>
      </c>
    </row>
    <row r="27" spans="1:10" ht="23.25" customHeight="1" thickBot="1" x14ac:dyDescent="0.25">
      <c r="A27" s="4"/>
      <c r="B27" s="47" t="s">
        <v>4</v>
      </c>
      <c r="C27" s="20"/>
      <c r="D27" s="23"/>
      <c r="E27" s="20"/>
      <c r="F27" s="21"/>
      <c r="G27" s="577">
        <f>0</f>
        <v>0</v>
      </c>
      <c r="H27" s="577"/>
      <c r="I27" s="577"/>
      <c r="J27" s="62" t="str">
        <f t="shared" si="0"/>
        <v>CZK</v>
      </c>
    </row>
    <row r="28" spans="1:10" ht="27.75" hidden="1" customHeight="1" thickBot="1" x14ac:dyDescent="0.25">
      <c r="A28" s="4"/>
      <c r="B28" s="118" t="s">
        <v>22</v>
      </c>
      <c r="C28" s="119"/>
      <c r="D28" s="119"/>
      <c r="E28" s="120"/>
      <c r="F28" s="121"/>
      <c r="G28" s="586" t="e">
        <f>ZakladDPHSniVypocet+ZakladDPHZaklVypocet</f>
        <v>#REF!</v>
      </c>
      <c r="H28" s="586"/>
      <c r="I28" s="586"/>
      <c r="J28" s="122" t="str">
        <f t="shared" si="0"/>
        <v>CZK</v>
      </c>
    </row>
    <row r="29" spans="1:10" ht="27.75" customHeight="1" thickBot="1" x14ac:dyDescent="0.25">
      <c r="A29" s="4"/>
      <c r="B29" s="118" t="s">
        <v>33</v>
      </c>
      <c r="C29" s="123"/>
      <c r="D29" s="123"/>
      <c r="E29" s="123"/>
      <c r="F29" s="123"/>
      <c r="G29" s="584">
        <f>ZakladDPHSni+DPHSni+ZakladDPHZakl+DPHZakl+Zaokrouhleni</f>
        <v>0</v>
      </c>
      <c r="H29" s="584"/>
      <c r="I29" s="584"/>
      <c r="J29" s="124" t="s">
        <v>41</v>
      </c>
    </row>
    <row r="30" spans="1:10" ht="12.75" customHeight="1" x14ac:dyDescent="0.2">
      <c r="A30" s="4"/>
      <c r="B30" s="4"/>
      <c r="C30" s="5"/>
      <c r="D30" s="5"/>
      <c r="E30" s="5"/>
      <c r="F30" s="5"/>
      <c r="G30" s="44"/>
      <c r="H30" s="5"/>
      <c r="I30" s="44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4"/>
      <c r="H31" s="5"/>
      <c r="I31" s="44"/>
      <c r="J31" s="12"/>
    </row>
    <row r="32" spans="1:10" ht="18.75" customHeight="1" x14ac:dyDescent="0.2">
      <c r="A32" s="4"/>
      <c r="B32" s="24"/>
      <c r="C32" s="19" t="s">
        <v>10</v>
      </c>
      <c r="D32" s="38"/>
      <c r="E32" s="38"/>
      <c r="F32" s="19" t="s">
        <v>9</v>
      </c>
      <c r="G32" s="38"/>
      <c r="H32" s="39">
        <f ca="1">TODAY()</f>
        <v>43263</v>
      </c>
      <c r="I32" s="38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4"/>
      <c r="H33" s="5"/>
      <c r="I33" s="44"/>
      <c r="J33" s="12"/>
    </row>
    <row r="34" spans="1:10" s="36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7"/>
    </row>
    <row r="35" spans="1:10" ht="12.75" customHeight="1" x14ac:dyDescent="0.2">
      <c r="A35" s="4"/>
      <c r="B35" s="4"/>
      <c r="C35" s="5"/>
      <c r="D35" s="565" t="s">
        <v>2</v>
      </c>
      <c r="E35" s="565"/>
      <c r="F35" s="5"/>
      <c r="G35" s="44"/>
      <c r="H35" s="13" t="s">
        <v>3</v>
      </c>
      <c r="I35" s="44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6" t="s">
        <v>15</v>
      </c>
      <c r="C37" s="3"/>
      <c r="D37" s="3"/>
      <c r="E37" s="3"/>
      <c r="F37" s="110"/>
      <c r="G37" s="110"/>
      <c r="H37" s="110"/>
      <c r="I37" s="110"/>
      <c r="J37" s="3"/>
    </row>
    <row r="38" spans="1:10" ht="25.5" hidden="1" customHeight="1" x14ac:dyDescent="0.2">
      <c r="A38" s="102" t="s">
        <v>35</v>
      </c>
      <c r="B38" s="104" t="s">
        <v>16</v>
      </c>
      <c r="C38" s="105" t="s">
        <v>5</v>
      </c>
      <c r="D38" s="106"/>
      <c r="E38" s="106"/>
      <c r="F38" s="111" t="str">
        <f>B23</f>
        <v>Základ pro sníženou DPH</v>
      </c>
      <c r="G38" s="111" t="str">
        <f>B25</f>
        <v>Základ pro základní DPH</v>
      </c>
      <c r="H38" s="112" t="s">
        <v>17</v>
      </c>
      <c r="I38" s="112" t="s">
        <v>1</v>
      </c>
      <c r="J38" s="107" t="s">
        <v>0</v>
      </c>
    </row>
    <row r="39" spans="1:10" ht="25.5" hidden="1" customHeight="1" x14ac:dyDescent="0.2">
      <c r="A39" s="102">
        <v>1</v>
      </c>
      <c r="B39" s="108"/>
      <c r="C39" s="553"/>
      <c r="D39" s="554"/>
      <c r="E39" s="554"/>
      <c r="F39" s="113" t="e">
        <f>' Pol SO 01,03,04'!P847</f>
        <v>#REF!</v>
      </c>
      <c r="G39" s="114" t="e">
        <f>' Pol SO 01,03,04'!Q847</f>
        <v>#REF!</v>
      </c>
      <c r="H39" s="115" t="e">
        <f>(F39*SazbaDPH1/100)+(G39*SazbaDPH2/100)</f>
        <v>#REF!</v>
      </c>
      <c r="I39" s="115" t="e">
        <f>F39+G39+H39</f>
        <v>#REF!</v>
      </c>
      <c r="J39" s="109" t="e">
        <f>IF(CenaCelkemVypocet=0,"",I39/CenaCelkemVypocet*100)</f>
        <v>#REF!</v>
      </c>
    </row>
    <row r="40" spans="1:10" ht="25.5" hidden="1" customHeight="1" x14ac:dyDescent="0.2">
      <c r="A40" s="102"/>
      <c r="B40" s="555" t="s">
        <v>40</v>
      </c>
      <c r="C40" s="556"/>
      <c r="D40" s="556"/>
      <c r="E40" s="557"/>
      <c r="F40" s="116" t="e">
        <f>SUMIF(A39:A39,"=1",F39:F39)</f>
        <v>#REF!</v>
      </c>
      <c r="G40" s="117" t="e">
        <f>SUMIF(A39:A39,"=1",G39:G39)</f>
        <v>#REF!</v>
      </c>
      <c r="H40" s="117" t="e">
        <f>SUMIF(A39:A39,"=1",H39:H39)</f>
        <v>#REF!</v>
      </c>
      <c r="I40" s="117" t="e">
        <f>SUMIF(A39:A39,"=1",I39:I39)</f>
        <v>#REF!</v>
      </c>
      <c r="J40" s="103" t="e">
        <f>SUMIF(A39:A39,"=1",J39:J39)</f>
        <v>#REF!</v>
      </c>
    </row>
    <row r="44" spans="1:10" ht="15.75" x14ac:dyDescent="0.25">
      <c r="B44" s="125" t="s">
        <v>42</v>
      </c>
    </row>
    <row r="46" spans="1:10" ht="25.5" customHeight="1" x14ac:dyDescent="0.2">
      <c r="A46" s="126"/>
      <c r="B46" s="130" t="s">
        <v>16</v>
      </c>
      <c r="C46" s="130" t="s">
        <v>5</v>
      </c>
      <c r="D46" s="131"/>
      <c r="E46" s="131"/>
      <c r="F46" s="134" t="s">
        <v>43</v>
      </c>
      <c r="G46" s="134"/>
      <c r="H46" s="134"/>
      <c r="I46" s="558" t="s">
        <v>28</v>
      </c>
      <c r="J46" s="558"/>
    </row>
    <row r="47" spans="1:10" ht="25.5" customHeight="1" x14ac:dyDescent="0.2">
      <c r="A47" s="127"/>
      <c r="B47" s="135" t="s">
        <v>44</v>
      </c>
      <c r="C47" s="560" t="s">
        <v>45</v>
      </c>
      <c r="D47" s="561"/>
      <c r="E47" s="561"/>
      <c r="F47" s="137" t="s">
        <v>23</v>
      </c>
      <c r="G47" s="138"/>
      <c r="H47" s="138"/>
      <c r="I47" s="559">
        <f>' Pol SO 01,03,04'!G8</f>
        <v>0</v>
      </c>
      <c r="J47" s="559"/>
    </row>
    <row r="48" spans="1:10" ht="25.5" customHeight="1" x14ac:dyDescent="0.2">
      <c r="A48" s="127"/>
      <c r="B48" s="129" t="s">
        <v>46</v>
      </c>
      <c r="C48" s="547" t="s">
        <v>47</v>
      </c>
      <c r="D48" s="548"/>
      <c r="E48" s="548"/>
      <c r="F48" s="139" t="s">
        <v>23</v>
      </c>
      <c r="G48" s="140"/>
      <c r="H48" s="140"/>
      <c r="I48" s="546">
        <f>' Pol SO 01,03,04'!G15</f>
        <v>0</v>
      </c>
      <c r="J48" s="546"/>
    </row>
    <row r="49" spans="1:10" ht="25.5" customHeight="1" x14ac:dyDescent="0.2">
      <c r="A49" s="127"/>
      <c r="B49" s="129" t="s">
        <v>48</v>
      </c>
      <c r="C49" s="547" t="s">
        <v>49</v>
      </c>
      <c r="D49" s="548"/>
      <c r="E49" s="548"/>
      <c r="F49" s="139" t="s">
        <v>23</v>
      </c>
      <c r="G49" s="140"/>
      <c r="H49" s="140"/>
      <c r="I49" s="546">
        <f>' Pol SO 01,03,04'!G59</f>
        <v>0</v>
      </c>
      <c r="J49" s="546"/>
    </row>
    <row r="50" spans="1:10" ht="25.5" customHeight="1" x14ac:dyDescent="0.2">
      <c r="A50" s="127"/>
      <c r="B50" s="129" t="s">
        <v>50</v>
      </c>
      <c r="C50" s="547" t="s">
        <v>51</v>
      </c>
      <c r="D50" s="548"/>
      <c r="E50" s="548"/>
      <c r="F50" s="139" t="s">
        <v>23</v>
      </c>
      <c r="G50" s="140"/>
      <c r="H50" s="140"/>
      <c r="I50" s="546">
        <f>' Pol SO 01,03,04'!G101</f>
        <v>0</v>
      </c>
      <c r="J50" s="546"/>
    </row>
    <row r="51" spans="1:10" ht="25.5" customHeight="1" x14ac:dyDescent="0.2">
      <c r="A51" s="127"/>
      <c r="B51" s="129" t="s">
        <v>52</v>
      </c>
      <c r="C51" s="547" t="s">
        <v>53</v>
      </c>
      <c r="D51" s="548"/>
      <c r="E51" s="548"/>
      <c r="F51" s="139" t="s">
        <v>23</v>
      </c>
      <c r="G51" s="140"/>
      <c r="H51" s="140"/>
      <c r="I51" s="546">
        <f>' Pol SO 01,03,04'!G148</f>
        <v>0</v>
      </c>
      <c r="J51" s="546"/>
    </row>
    <row r="52" spans="1:10" ht="25.5" customHeight="1" x14ac:dyDescent="0.2">
      <c r="A52" s="127"/>
      <c r="B52" s="129" t="s">
        <v>54</v>
      </c>
      <c r="C52" s="547" t="s">
        <v>55</v>
      </c>
      <c r="D52" s="548"/>
      <c r="E52" s="548"/>
      <c r="F52" s="139" t="s">
        <v>23</v>
      </c>
      <c r="G52" s="140"/>
      <c r="H52" s="140"/>
      <c r="I52" s="546">
        <f>' Pol SO 01,03,04'!G172</f>
        <v>0</v>
      </c>
      <c r="J52" s="546"/>
    </row>
    <row r="53" spans="1:10" ht="25.5" customHeight="1" x14ac:dyDescent="0.2">
      <c r="A53" s="127"/>
      <c r="B53" s="129" t="s">
        <v>56</v>
      </c>
      <c r="C53" s="547" t="s">
        <v>57</v>
      </c>
      <c r="D53" s="548"/>
      <c r="E53" s="548"/>
      <c r="F53" s="139" t="s">
        <v>23</v>
      </c>
      <c r="G53" s="140"/>
      <c r="H53" s="140"/>
      <c r="I53" s="546">
        <f>' Pol SO 01,03,04'!G236</f>
        <v>0</v>
      </c>
      <c r="J53" s="546"/>
    </row>
    <row r="54" spans="1:10" ht="25.5" customHeight="1" x14ac:dyDescent="0.2">
      <c r="A54" s="127"/>
      <c r="B54" s="129" t="s">
        <v>58</v>
      </c>
      <c r="C54" s="547" t="s">
        <v>59</v>
      </c>
      <c r="D54" s="548"/>
      <c r="E54" s="548"/>
      <c r="F54" s="139" t="s">
        <v>23</v>
      </c>
      <c r="G54" s="140"/>
      <c r="H54" s="140"/>
      <c r="I54" s="546">
        <f>' Pol SO 01,03,04'!G249</f>
        <v>0</v>
      </c>
      <c r="J54" s="546"/>
    </row>
    <row r="55" spans="1:10" ht="25.5" customHeight="1" x14ac:dyDescent="0.2">
      <c r="A55" s="127"/>
      <c r="B55" s="129" t="s">
        <v>60</v>
      </c>
      <c r="C55" s="547" t="s">
        <v>61</v>
      </c>
      <c r="D55" s="548"/>
      <c r="E55" s="548"/>
      <c r="F55" s="139" t="s">
        <v>23</v>
      </c>
      <c r="G55" s="140"/>
      <c r="H55" s="140"/>
      <c r="I55" s="546">
        <f>' Pol SO 01,03,04'!G268</f>
        <v>0</v>
      </c>
      <c r="J55" s="546"/>
    </row>
    <row r="56" spans="1:10" ht="25.5" customHeight="1" x14ac:dyDescent="0.2">
      <c r="A56" s="127"/>
      <c r="B56" s="129" t="s">
        <v>62</v>
      </c>
      <c r="C56" s="547" t="s">
        <v>63</v>
      </c>
      <c r="D56" s="548"/>
      <c r="E56" s="548"/>
      <c r="F56" s="139" t="s">
        <v>23</v>
      </c>
      <c r="G56" s="140"/>
      <c r="H56" s="140"/>
      <c r="I56" s="546">
        <f>' Pol SO 01,03,04'!G304</f>
        <v>0</v>
      </c>
      <c r="J56" s="546"/>
    </row>
    <row r="57" spans="1:10" ht="25.5" customHeight="1" x14ac:dyDescent="0.2">
      <c r="A57" s="127"/>
      <c r="B57" s="129" t="s">
        <v>64</v>
      </c>
      <c r="C57" s="547" t="s">
        <v>65</v>
      </c>
      <c r="D57" s="548"/>
      <c r="E57" s="548"/>
      <c r="F57" s="139" t="s">
        <v>23</v>
      </c>
      <c r="G57" s="140"/>
      <c r="H57" s="140"/>
      <c r="I57" s="546">
        <f>' Pol SO 01,03,04'!G368</f>
        <v>0</v>
      </c>
      <c r="J57" s="546"/>
    </row>
    <row r="58" spans="1:10" ht="25.5" customHeight="1" x14ac:dyDescent="0.2">
      <c r="A58" s="127"/>
      <c r="B58" s="129" t="s">
        <v>66</v>
      </c>
      <c r="C58" s="547" t="s">
        <v>67</v>
      </c>
      <c r="D58" s="548"/>
      <c r="E58" s="548"/>
      <c r="F58" s="139" t="s">
        <v>23</v>
      </c>
      <c r="G58" s="140"/>
      <c r="H58" s="140"/>
      <c r="I58" s="546">
        <f>' Pol SO 01,03,04'!G381</f>
        <v>0</v>
      </c>
      <c r="J58" s="546"/>
    </row>
    <row r="59" spans="1:10" ht="25.5" customHeight="1" x14ac:dyDescent="0.2">
      <c r="A59" s="127"/>
      <c r="B59" s="129" t="s">
        <v>68</v>
      </c>
      <c r="C59" s="547" t="s">
        <v>69</v>
      </c>
      <c r="D59" s="548"/>
      <c r="E59" s="548"/>
      <c r="F59" s="139" t="s">
        <v>23</v>
      </c>
      <c r="G59" s="140"/>
      <c r="H59" s="140"/>
      <c r="I59" s="546">
        <f>' Pol SO 01,03,04'!G384</f>
        <v>0</v>
      </c>
      <c r="J59" s="546"/>
    </row>
    <row r="60" spans="1:10" ht="25.5" customHeight="1" x14ac:dyDescent="0.2">
      <c r="A60" s="127"/>
      <c r="B60" s="129" t="s">
        <v>70</v>
      </c>
      <c r="C60" s="547" t="s">
        <v>71</v>
      </c>
      <c r="D60" s="548"/>
      <c r="E60" s="548"/>
      <c r="F60" s="139" t="s">
        <v>23</v>
      </c>
      <c r="G60" s="140"/>
      <c r="H60" s="140"/>
      <c r="I60" s="546">
        <f>' Pol SO 01,03,04'!G400</f>
        <v>0</v>
      </c>
      <c r="J60" s="546"/>
    </row>
    <row r="61" spans="1:10" ht="25.5" customHeight="1" x14ac:dyDescent="0.2">
      <c r="A61" s="127"/>
      <c r="B61" s="129" t="s">
        <v>72</v>
      </c>
      <c r="C61" s="547" t="s">
        <v>73</v>
      </c>
      <c r="D61" s="548"/>
      <c r="E61" s="548"/>
      <c r="F61" s="139" t="s">
        <v>23</v>
      </c>
      <c r="G61" s="140"/>
      <c r="H61" s="140"/>
      <c r="I61" s="546">
        <f>' Pol SO 01,03,04'!G412</f>
        <v>0</v>
      </c>
      <c r="J61" s="546"/>
    </row>
    <row r="62" spans="1:10" ht="25.5" customHeight="1" x14ac:dyDescent="0.2">
      <c r="A62" s="127"/>
      <c r="B62" s="129" t="s">
        <v>74</v>
      </c>
      <c r="C62" s="547" t="s">
        <v>75</v>
      </c>
      <c r="D62" s="548"/>
      <c r="E62" s="548"/>
      <c r="F62" s="139" t="s">
        <v>23</v>
      </c>
      <c r="G62" s="140"/>
      <c r="H62" s="140"/>
      <c r="I62" s="546">
        <f>' Pol SO 01,03,04'!G453</f>
        <v>0</v>
      </c>
      <c r="J62" s="546"/>
    </row>
    <row r="63" spans="1:10" ht="25.5" customHeight="1" x14ac:dyDescent="0.2">
      <c r="A63" s="127"/>
      <c r="B63" s="129" t="s">
        <v>76</v>
      </c>
      <c r="C63" s="547" t="s">
        <v>77</v>
      </c>
      <c r="D63" s="548"/>
      <c r="E63" s="548"/>
      <c r="F63" s="139" t="s">
        <v>24</v>
      </c>
      <c r="G63" s="140"/>
      <c r="H63" s="140"/>
      <c r="I63" s="546">
        <f>' Pol SO 01,03,04'!G456</f>
        <v>0</v>
      </c>
      <c r="J63" s="546"/>
    </row>
    <row r="64" spans="1:10" ht="25.5" customHeight="1" x14ac:dyDescent="0.2">
      <c r="A64" s="127"/>
      <c r="B64" s="129" t="s">
        <v>78</v>
      </c>
      <c r="C64" s="547" t="s">
        <v>79</v>
      </c>
      <c r="D64" s="548"/>
      <c r="E64" s="548"/>
      <c r="F64" s="139" t="s">
        <v>24</v>
      </c>
      <c r="G64" s="140"/>
      <c r="H64" s="140"/>
      <c r="I64" s="546">
        <f>' Pol SO 01,03,04'!G515</f>
        <v>0</v>
      </c>
      <c r="J64" s="546"/>
    </row>
    <row r="65" spans="1:10" ht="25.5" customHeight="1" x14ac:dyDescent="0.2">
      <c r="A65" s="127"/>
      <c r="B65" s="129" t="s">
        <v>80</v>
      </c>
      <c r="C65" s="547" t="s">
        <v>81</v>
      </c>
      <c r="D65" s="548"/>
      <c r="E65" s="548"/>
      <c r="F65" s="139" t="s">
        <v>24</v>
      </c>
      <c r="G65" s="140"/>
      <c r="H65" s="140"/>
      <c r="I65" s="546">
        <f>' Pol SO 01,03,04'!G635</f>
        <v>0</v>
      </c>
      <c r="J65" s="546"/>
    </row>
    <row r="66" spans="1:10" ht="25.5" customHeight="1" x14ac:dyDescent="0.2">
      <c r="A66" s="127"/>
      <c r="B66" s="129" t="s">
        <v>82</v>
      </c>
      <c r="C66" s="547" t="s">
        <v>83</v>
      </c>
      <c r="D66" s="548"/>
      <c r="E66" s="548"/>
      <c r="F66" s="139" t="s">
        <v>24</v>
      </c>
      <c r="G66" s="140"/>
      <c r="H66" s="140"/>
      <c r="I66" s="546">
        <f>' Pol SO 01,03,04'!G673</f>
        <v>0</v>
      </c>
      <c r="J66" s="546"/>
    </row>
    <row r="67" spans="1:10" ht="25.5" customHeight="1" x14ac:dyDescent="0.2">
      <c r="A67" s="127"/>
      <c r="B67" s="129" t="s">
        <v>84</v>
      </c>
      <c r="C67" s="547" t="s">
        <v>85</v>
      </c>
      <c r="D67" s="548"/>
      <c r="E67" s="548"/>
      <c r="F67" s="139" t="s">
        <v>24</v>
      </c>
      <c r="G67" s="140"/>
      <c r="H67" s="140"/>
      <c r="I67" s="546">
        <f>' Pol SO 01,03,04'!G687</f>
        <v>0</v>
      </c>
      <c r="J67" s="546"/>
    </row>
    <row r="68" spans="1:10" ht="25.5" customHeight="1" x14ac:dyDescent="0.2">
      <c r="A68" s="127"/>
      <c r="B68" s="129" t="s">
        <v>86</v>
      </c>
      <c r="C68" s="547" t="s">
        <v>87</v>
      </c>
      <c r="D68" s="548"/>
      <c r="E68" s="548"/>
      <c r="F68" s="139" t="s">
        <v>24</v>
      </c>
      <c r="G68" s="140"/>
      <c r="H68" s="140"/>
      <c r="I68" s="546">
        <f>' Pol SO 01,03,04'!G712</f>
        <v>0</v>
      </c>
      <c r="J68" s="546"/>
    </row>
    <row r="69" spans="1:10" ht="25.5" customHeight="1" x14ac:dyDescent="0.2">
      <c r="A69" s="127"/>
      <c r="B69" s="129" t="s">
        <v>88</v>
      </c>
      <c r="C69" s="547" t="s">
        <v>89</v>
      </c>
      <c r="D69" s="548"/>
      <c r="E69" s="548"/>
      <c r="F69" s="139" t="s">
        <v>24</v>
      </c>
      <c r="G69" s="140"/>
      <c r="H69" s="140"/>
      <c r="I69" s="546">
        <f>' Pol SO 01,03,04'!G745</f>
        <v>0</v>
      </c>
      <c r="J69" s="546"/>
    </row>
    <row r="70" spans="1:10" ht="25.5" customHeight="1" x14ac:dyDescent="0.2">
      <c r="A70" s="127"/>
      <c r="B70" s="129" t="s">
        <v>90</v>
      </c>
      <c r="C70" s="547" t="s">
        <v>91</v>
      </c>
      <c r="D70" s="548"/>
      <c r="E70" s="548"/>
      <c r="F70" s="139" t="s">
        <v>24</v>
      </c>
      <c r="G70" s="140"/>
      <c r="H70" s="140"/>
      <c r="I70" s="546">
        <f>' Pol SO 01,03,04'!G778</f>
        <v>0</v>
      </c>
      <c r="J70" s="546"/>
    </row>
    <row r="71" spans="1:10" ht="25.5" customHeight="1" x14ac:dyDescent="0.2">
      <c r="A71" s="127"/>
      <c r="B71" s="129" t="s">
        <v>92</v>
      </c>
      <c r="C71" s="547" t="s">
        <v>93</v>
      </c>
      <c r="D71" s="548"/>
      <c r="E71" s="548"/>
      <c r="F71" s="139" t="s">
        <v>24</v>
      </c>
      <c r="G71" s="140"/>
      <c r="H71" s="140"/>
      <c r="I71" s="546">
        <f>' Pol SO 01,03,04'!G801</f>
        <v>0</v>
      </c>
      <c r="J71" s="546"/>
    </row>
    <row r="72" spans="1:10" ht="25.5" customHeight="1" x14ac:dyDescent="0.2">
      <c r="A72" s="127"/>
      <c r="B72" s="129" t="s">
        <v>94</v>
      </c>
      <c r="C72" s="547" t="s">
        <v>95</v>
      </c>
      <c r="D72" s="548"/>
      <c r="E72" s="548"/>
      <c r="F72" s="139" t="s">
        <v>24</v>
      </c>
      <c r="G72" s="140"/>
      <c r="H72" s="140"/>
      <c r="I72" s="546">
        <f>' Pol SO 01,03,04'!G805</f>
        <v>0</v>
      </c>
      <c r="J72" s="546"/>
    </row>
    <row r="73" spans="1:10" ht="25.5" customHeight="1" x14ac:dyDescent="0.2">
      <c r="A73" s="127"/>
      <c r="B73" s="129" t="s">
        <v>96</v>
      </c>
      <c r="C73" s="547" t="s">
        <v>97</v>
      </c>
      <c r="D73" s="548"/>
      <c r="E73" s="548"/>
      <c r="F73" s="139" t="s">
        <v>25</v>
      </c>
      <c r="G73" s="140"/>
      <c r="H73" s="140"/>
      <c r="I73" s="546">
        <f>' Pol SO 01,03,04'!G813</f>
        <v>0</v>
      </c>
      <c r="J73" s="546"/>
    </row>
    <row r="74" spans="1:10" ht="25.5" customHeight="1" x14ac:dyDescent="0.2">
      <c r="A74" s="127"/>
      <c r="B74" s="136" t="s">
        <v>98</v>
      </c>
      <c r="C74" s="550" t="s">
        <v>99</v>
      </c>
      <c r="D74" s="551"/>
      <c r="E74" s="551"/>
      <c r="F74" s="141" t="s">
        <v>25</v>
      </c>
      <c r="G74" s="142"/>
      <c r="H74" s="142"/>
      <c r="I74" s="549">
        <f>' Pol SO 01,03,04'!G819</f>
        <v>0</v>
      </c>
      <c r="J74" s="549"/>
    </row>
    <row r="75" spans="1:10" ht="25.5" customHeight="1" x14ac:dyDescent="0.2">
      <c r="A75" s="128"/>
      <c r="B75" s="132" t="s">
        <v>1</v>
      </c>
      <c r="C75" s="132"/>
      <c r="D75" s="133"/>
      <c r="E75" s="133"/>
      <c r="F75" s="143"/>
      <c r="G75" s="144"/>
      <c r="H75" s="144"/>
      <c r="I75" s="552">
        <f>SUM(I47:I74)</f>
        <v>0</v>
      </c>
      <c r="J75" s="552"/>
    </row>
    <row r="76" spans="1:10" x14ac:dyDescent="0.2">
      <c r="F76" s="145"/>
      <c r="G76" s="101"/>
      <c r="H76" s="145"/>
      <c r="I76" s="101"/>
      <c r="J76" s="101"/>
    </row>
    <row r="77" spans="1:10" x14ac:dyDescent="0.2">
      <c r="F77" s="145"/>
      <c r="G77" s="101"/>
      <c r="H77" s="145"/>
      <c r="I77" s="101"/>
      <c r="J77" s="101"/>
    </row>
    <row r="78" spans="1:10" x14ac:dyDescent="0.2">
      <c r="F78" s="145"/>
      <c r="G78" s="101"/>
      <c r="H78" s="145"/>
      <c r="I78" s="101"/>
      <c r="J78" s="101"/>
    </row>
  </sheetData>
  <sheetProtection password="CCE1" sheet="1" objects="1" scenario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93">
    <mergeCell ref="G29:I29"/>
    <mergeCell ref="G25:I25"/>
    <mergeCell ref="I16:J16"/>
    <mergeCell ref="I19:J19"/>
    <mergeCell ref="E21:F21"/>
    <mergeCell ref="G21:H21"/>
    <mergeCell ref="G28:I28"/>
    <mergeCell ref="E16:F16"/>
    <mergeCell ref="G19:H19"/>
    <mergeCell ref="G20:H20"/>
    <mergeCell ref="B1:J1"/>
    <mergeCell ref="G26:I26"/>
    <mergeCell ref="G27:I27"/>
    <mergeCell ref="E15:F15"/>
    <mergeCell ref="D11:G11"/>
    <mergeCell ref="G15:H15"/>
    <mergeCell ref="I15:J15"/>
    <mergeCell ref="D12:G12"/>
    <mergeCell ref="D13:G13"/>
    <mergeCell ref="I48:J48"/>
    <mergeCell ref="C48:E48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  <mergeCell ref="C56:E56"/>
    <mergeCell ref="I57:J57"/>
    <mergeCell ref="C57:E57"/>
    <mergeCell ref="I58:J58"/>
    <mergeCell ref="C58:E58"/>
    <mergeCell ref="I59:J59"/>
    <mergeCell ref="C59:E59"/>
    <mergeCell ref="I60:J60"/>
    <mergeCell ref="C60:E60"/>
    <mergeCell ref="I61:J61"/>
    <mergeCell ref="C61:E61"/>
    <mergeCell ref="I62:J62"/>
    <mergeCell ref="C62:E62"/>
    <mergeCell ref="I63:J63"/>
    <mergeCell ref="C63:E63"/>
    <mergeCell ref="I64:J64"/>
    <mergeCell ref="C64:E64"/>
    <mergeCell ref="I65:J65"/>
    <mergeCell ref="C65:E65"/>
    <mergeCell ref="I66:J66"/>
    <mergeCell ref="C66:E66"/>
    <mergeCell ref="I67:J67"/>
    <mergeCell ref="C67:E67"/>
    <mergeCell ref="I68:J68"/>
    <mergeCell ref="C68:E68"/>
    <mergeCell ref="I69:J69"/>
    <mergeCell ref="C69:E69"/>
    <mergeCell ref="I70:J70"/>
    <mergeCell ref="C70:E70"/>
    <mergeCell ref="I71:J71"/>
    <mergeCell ref="C71:E71"/>
    <mergeCell ref="I72:J72"/>
    <mergeCell ref="C72:E72"/>
    <mergeCell ref="I73:J73"/>
    <mergeCell ref="C73:E73"/>
    <mergeCell ref="I74:J74"/>
    <mergeCell ref="C74:E74"/>
    <mergeCell ref="I75:J75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587" t="s">
        <v>6</v>
      </c>
      <c r="B1" s="587"/>
      <c r="C1" s="588"/>
      <c r="D1" s="587"/>
      <c r="E1" s="587"/>
      <c r="F1" s="587"/>
      <c r="G1" s="587"/>
    </row>
    <row r="2" spans="1:7" ht="24.95" customHeight="1" x14ac:dyDescent="0.2">
      <c r="A2" s="78" t="s">
        <v>37</v>
      </c>
      <c r="B2" s="77"/>
      <c r="C2" s="589"/>
      <c r="D2" s="589"/>
      <c r="E2" s="589"/>
      <c r="F2" s="589"/>
      <c r="G2" s="590"/>
    </row>
    <row r="3" spans="1:7" ht="24.95" hidden="1" customHeight="1" x14ac:dyDescent="0.2">
      <c r="A3" s="78" t="s">
        <v>7</v>
      </c>
      <c r="B3" s="77"/>
      <c r="C3" s="589"/>
      <c r="D3" s="589"/>
      <c r="E3" s="589"/>
      <c r="F3" s="589"/>
      <c r="G3" s="590"/>
    </row>
    <row r="4" spans="1:7" ht="24.95" hidden="1" customHeight="1" x14ac:dyDescent="0.2">
      <c r="A4" s="78" t="s">
        <v>8</v>
      </c>
      <c r="B4" s="77"/>
      <c r="C4" s="589"/>
      <c r="D4" s="589"/>
      <c r="E4" s="589"/>
      <c r="F4" s="589"/>
      <c r="G4" s="590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outlinePr summaryBelow="0"/>
  </sheetPr>
  <dimension ref="A1:AU847"/>
  <sheetViews>
    <sheetView view="pageBreakPreview" topLeftCell="A603" zoomScale="145" zoomScaleNormal="100" zoomScaleSheetLayoutView="145" workbookViewId="0">
      <selection activeCell="C690" sqref="C690"/>
    </sheetView>
  </sheetViews>
  <sheetFormatPr defaultRowHeight="12.75" outlineLevelRow="1" x14ac:dyDescent="0.2"/>
  <cols>
    <col min="1" max="1" width="4.28515625" style="6" customWidth="1"/>
    <col min="2" max="2" width="14.42578125" style="7" customWidth="1"/>
    <col min="3" max="3" width="49.7109375" style="7" customWidth="1"/>
    <col min="4" max="4" width="4.5703125" style="178" customWidth="1"/>
    <col min="5" max="5" width="10.5703125" style="145" customWidth="1"/>
    <col min="6" max="6" width="9.85546875" customWidth="1"/>
    <col min="7" max="7" width="12.7109375" customWidth="1"/>
    <col min="8" max="8" width="9.140625" style="178" customWidth="1"/>
    <col min="16" max="26" width="0" hidden="1" customWidth="1"/>
  </cols>
  <sheetData>
    <row r="1" spans="1:47" ht="15.75" customHeight="1" x14ac:dyDescent="0.25">
      <c r="A1" s="545" t="s">
        <v>3321</v>
      </c>
      <c r="B1" s="545"/>
      <c r="C1" s="545"/>
      <c r="D1" s="545"/>
      <c r="E1" s="545"/>
      <c r="F1" s="545"/>
      <c r="G1" s="545"/>
      <c r="R1" t="s">
        <v>103</v>
      </c>
    </row>
    <row r="2" spans="1:47" ht="24.95" customHeight="1" x14ac:dyDescent="0.2">
      <c r="A2" s="200" t="s">
        <v>102</v>
      </c>
      <c r="B2" s="201"/>
      <c r="C2" s="591" t="s">
        <v>947</v>
      </c>
      <c r="D2" s="592"/>
      <c r="E2" s="592"/>
      <c r="F2" s="592"/>
      <c r="G2" s="593"/>
      <c r="R2" t="s">
        <v>104</v>
      </c>
    </row>
    <row r="3" spans="1:47" ht="24.95" customHeight="1" x14ac:dyDescent="0.2">
      <c r="A3" s="202" t="s">
        <v>7</v>
      </c>
      <c r="B3" s="203"/>
      <c r="C3" s="594" t="s">
        <v>948</v>
      </c>
      <c r="D3" s="594"/>
      <c r="E3" s="594"/>
      <c r="F3" s="594"/>
      <c r="G3" s="595"/>
      <c r="R3" t="s">
        <v>105</v>
      </c>
    </row>
    <row r="4" spans="1:47" ht="24.95" customHeight="1" x14ac:dyDescent="0.2">
      <c r="A4" s="202" t="s">
        <v>8</v>
      </c>
      <c r="B4" s="203"/>
      <c r="C4" s="596" t="s">
        <v>949</v>
      </c>
      <c r="D4" s="594"/>
      <c r="E4" s="594"/>
      <c r="F4" s="594"/>
      <c r="G4" s="595"/>
      <c r="R4" t="s">
        <v>106</v>
      </c>
    </row>
    <row r="5" spans="1:47" x14ac:dyDescent="0.2">
      <c r="A5" s="204" t="s">
        <v>107</v>
      </c>
      <c r="B5" s="205"/>
      <c r="C5" s="205"/>
      <c r="D5" s="184"/>
      <c r="E5" s="193"/>
      <c r="F5" s="148"/>
      <c r="G5" s="149"/>
      <c r="R5" t="s">
        <v>108</v>
      </c>
    </row>
    <row r="7" spans="1:47" ht="25.5" x14ac:dyDescent="0.2">
      <c r="A7" s="206" t="s">
        <v>109</v>
      </c>
      <c r="B7" s="207" t="s">
        <v>110</v>
      </c>
      <c r="C7" s="207" t="s">
        <v>111</v>
      </c>
      <c r="D7" s="185" t="s">
        <v>112</v>
      </c>
      <c r="E7" s="194" t="s">
        <v>113</v>
      </c>
      <c r="F7" s="150" t="s">
        <v>114</v>
      </c>
      <c r="G7" s="158" t="s">
        <v>28</v>
      </c>
      <c r="H7" s="179" t="s">
        <v>115</v>
      </c>
    </row>
    <row r="8" spans="1:47" x14ac:dyDescent="0.2">
      <c r="A8" s="159" t="s">
        <v>116</v>
      </c>
      <c r="B8" s="160" t="s">
        <v>44</v>
      </c>
      <c r="C8" s="161" t="s">
        <v>45</v>
      </c>
      <c r="D8" s="186"/>
      <c r="E8" s="162"/>
      <c r="F8" s="162"/>
      <c r="G8" s="162">
        <f>SUMIF(R9:R14,"&lt;&gt;NOR",G9:G14)</f>
        <v>0</v>
      </c>
      <c r="H8" s="180"/>
      <c r="R8" t="s">
        <v>117</v>
      </c>
    </row>
    <row r="9" spans="1:47" outlineLevel="1" x14ac:dyDescent="0.2">
      <c r="A9" s="152">
        <v>1</v>
      </c>
      <c r="B9" s="154" t="s">
        <v>118</v>
      </c>
      <c r="C9" s="170" t="s">
        <v>119</v>
      </c>
      <c r="D9" s="187" t="s">
        <v>120</v>
      </c>
      <c r="E9" s="156">
        <v>1</v>
      </c>
      <c r="F9" s="212"/>
      <c r="G9" s="156">
        <f>ROUND(E9*F9,2)</f>
        <v>0</v>
      </c>
      <c r="H9" s="181" t="s">
        <v>950</v>
      </c>
      <c r="I9" s="151"/>
      <c r="J9" s="151"/>
      <c r="K9" s="151"/>
      <c r="L9" s="151"/>
      <c r="M9" s="151"/>
      <c r="N9" s="151"/>
      <c r="O9" s="151"/>
      <c r="P9" s="151"/>
      <c r="Q9" s="151"/>
      <c r="R9" s="151" t="s">
        <v>121</v>
      </c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</row>
    <row r="10" spans="1:47" outlineLevel="1" x14ac:dyDescent="0.2">
      <c r="A10" s="152"/>
      <c r="B10" s="154"/>
      <c r="C10" s="171" t="s">
        <v>122</v>
      </c>
      <c r="D10" s="188"/>
      <c r="E10" s="195">
        <v>1</v>
      </c>
      <c r="F10" s="212"/>
      <c r="G10" s="156"/>
      <c r="H10" s="181"/>
      <c r="I10" s="151"/>
      <c r="J10" s="151"/>
      <c r="K10" s="151"/>
      <c r="L10" s="151"/>
      <c r="M10" s="151"/>
      <c r="N10" s="151"/>
      <c r="O10" s="151"/>
      <c r="P10" s="151"/>
      <c r="Q10" s="151"/>
      <c r="R10" s="151" t="s">
        <v>123</v>
      </c>
      <c r="S10" s="151">
        <v>0</v>
      </c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</row>
    <row r="11" spans="1:47" outlineLevel="1" x14ac:dyDescent="0.2">
      <c r="A11" s="152">
        <v>2</v>
      </c>
      <c r="B11" s="154" t="s">
        <v>124</v>
      </c>
      <c r="C11" s="170" t="s">
        <v>125</v>
      </c>
      <c r="D11" s="187" t="s">
        <v>120</v>
      </c>
      <c r="E11" s="156">
        <v>1</v>
      </c>
      <c r="F11" s="212"/>
      <c r="G11" s="156">
        <f>ROUND(E11*F11,2)</f>
        <v>0</v>
      </c>
      <c r="H11" s="181" t="s">
        <v>950</v>
      </c>
      <c r="I11" s="151"/>
      <c r="J11" s="151"/>
      <c r="K11" s="151"/>
      <c r="L11" s="151"/>
      <c r="M11" s="151"/>
      <c r="N11" s="151"/>
      <c r="O11" s="151"/>
      <c r="P11" s="151"/>
      <c r="Q11" s="151"/>
      <c r="R11" s="151" t="s">
        <v>121</v>
      </c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</row>
    <row r="12" spans="1:47" outlineLevel="1" x14ac:dyDescent="0.2">
      <c r="A12" s="152"/>
      <c r="B12" s="154"/>
      <c r="C12" s="171" t="s">
        <v>122</v>
      </c>
      <c r="D12" s="188"/>
      <c r="E12" s="195">
        <v>1</v>
      </c>
      <c r="F12" s="212"/>
      <c r="G12" s="156"/>
      <c r="H12" s="181"/>
      <c r="I12" s="151"/>
      <c r="J12" s="151"/>
      <c r="K12" s="151"/>
      <c r="L12" s="151"/>
      <c r="M12" s="151"/>
      <c r="N12" s="151"/>
      <c r="O12" s="151"/>
      <c r="P12" s="151"/>
      <c r="Q12" s="151"/>
      <c r="R12" s="151" t="s">
        <v>123</v>
      </c>
      <c r="S12" s="151">
        <v>0</v>
      </c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</row>
    <row r="13" spans="1:47" ht="22.5" outlineLevel="1" x14ac:dyDescent="0.2">
      <c r="A13" s="536">
        <v>3</v>
      </c>
      <c r="B13" s="537" t="s">
        <v>126</v>
      </c>
      <c r="C13" s="538" t="s">
        <v>3335</v>
      </c>
      <c r="D13" s="539" t="s">
        <v>197</v>
      </c>
      <c r="E13" s="540">
        <v>3.5</v>
      </c>
      <c r="F13" s="540"/>
      <c r="G13" s="540">
        <f>ROUND(E13*F13,2)</f>
        <v>0</v>
      </c>
      <c r="H13" s="541" t="s">
        <v>950</v>
      </c>
      <c r="I13" s="151"/>
      <c r="J13" s="151"/>
      <c r="K13" s="151"/>
      <c r="L13" s="151"/>
      <c r="M13" s="151"/>
      <c r="N13" s="151"/>
      <c r="O13" s="151"/>
      <c r="P13" s="151"/>
      <c r="Q13" s="151"/>
      <c r="R13" s="151" t="s">
        <v>121</v>
      </c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</row>
    <row r="14" spans="1:47" outlineLevel="1" x14ac:dyDescent="0.2">
      <c r="A14" s="536"/>
      <c r="B14" s="537"/>
      <c r="C14" s="542" t="s">
        <v>179</v>
      </c>
      <c r="D14" s="543"/>
      <c r="E14" s="544">
        <v>3.5</v>
      </c>
      <c r="F14" s="540"/>
      <c r="G14" s="540"/>
      <c r="H14" s="541"/>
      <c r="I14" s="151"/>
      <c r="J14" s="151"/>
      <c r="K14" s="151"/>
      <c r="L14" s="151"/>
      <c r="M14" s="151"/>
      <c r="N14" s="151"/>
      <c r="O14" s="151"/>
      <c r="P14" s="151"/>
      <c r="Q14" s="151"/>
      <c r="R14" s="151" t="s">
        <v>123</v>
      </c>
      <c r="S14" s="151">
        <v>0</v>
      </c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</row>
    <row r="15" spans="1:47" x14ac:dyDescent="0.2">
      <c r="A15" s="153" t="s">
        <v>116</v>
      </c>
      <c r="B15" s="155" t="s">
        <v>46</v>
      </c>
      <c r="C15" s="172" t="s">
        <v>47</v>
      </c>
      <c r="D15" s="189"/>
      <c r="E15" s="157"/>
      <c r="F15" s="213"/>
      <c r="G15" s="157">
        <f>SUMIF(R16:R58,"&lt;&gt;NOR",G16:G58)</f>
        <v>0</v>
      </c>
      <c r="H15" s="182"/>
      <c r="R15" t="s">
        <v>117</v>
      </c>
    </row>
    <row r="16" spans="1:47" ht="22.5" outlineLevel="1" x14ac:dyDescent="0.2">
      <c r="A16" s="152">
        <v>4</v>
      </c>
      <c r="B16" s="154" t="s">
        <v>128</v>
      </c>
      <c r="C16" s="170" t="s">
        <v>129</v>
      </c>
      <c r="D16" s="187" t="s">
        <v>130</v>
      </c>
      <c r="E16" s="156">
        <v>111</v>
      </c>
      <c r="F16" s="212"/>
      <c r="G16" s="156">
        <f>ROUND(E16*F16,2)</f>
        <v>0</v>
      </c>
      <c r="H16" s="181" t="s">
        <v>951</v>
      </c>
      <c r="I16" s="151"/>
      <c r="J16" s="151"/>
      <c r="K16" s="151"/>
      <c r="L16" s="151"/>
      <c r="M16" s="151"/>
      <c r="N16" s="151"/>
      <c r="O16" s="151"/>
      <c r="P16" s="151"/>
      <c r="Q16" s="151"/>
      <c r="R16" s="151" t="s">
        <v>121</v>
      </c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</row>
    <row r="17" spans="1:47" outlineLevel="1" x14ac:dyDescent="0.2">
      <c r="A17" s="152"/>
      <c r="B17" s="154"/>
      <c r="C17" s="171" t="s">
        <v>131</v>
      </c>
      <c r="D17" s="188"/>
      <c r="E17" s="195">
        <v>111</v>
      </c>
      <c r="F17" s="212"/>
      <c r="G17" s="156"/>
      <c r="H17" s="181"/>
      <c r="I17" s="211"/>
      <c r="J17" s="151"/>
      <c r="K17" s="151"/>
      <c r="L17" s="151"/>
      <c r="M17" s="151"/>
      <c r="N17" s="151"/>
      <c r="O17" s="151"/>
      <c r="P17" s="151"/>
      <c r="Q17" s="151"/>
      <c r="R17" s="151" t="s">
        <v>123</v>
      </c>
      <c r="S17" s="151">
        <v>0</v>
      </c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</row>
    <row r="18" spans="1:47" outlineLevel="1" x14ac:dyDescent="0.2">
      <c r="A18" s="152">
        <v>5</v>
      </c>
      <c r="B18" s="154" t="s">
        <v>132</v>
      </c>
      <c r="C18" s="170" t="s">
        <v>133</v>
      </c>
      <c r="D18" s="187" t="s">
        <v>130</v>
      </c>
      <c r="E18" s="156">
        <v>183.16</v>
      </c>
      <c r="F18" s="212"/>
      <c r="G18" s="156">
        <f>ROUND(E18*F18,2)</f>
        <v>0</v>
      </c>
      <c r="H18" s="181" t="s">
        <v>951</v>
      </c>
      <c r="I18" s="211"/>
      <c r="J18" s="151"/>
      <c r="K18" s="151"/>
      <c r="L18" s="151"/>
      <c r="M18" s="151"/>
      <c r="N18" s="151"/>
      <c r="O18" s="151"/>
      <c r="P18" s="151"/>
      <c r="Q18" s="151"/>
      <c r="R18" s="151" t="s">
        <v>121</v>
      </c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</row>
    <row r="19" spans="1:47" outlineLevel="1" x14ac:dyDescent="0.2">
      <c r="A19" s="152"/>
      <c r="B19" s="154"/>
      <c r="C19" s="171" t="s">
        <v>134</v>
      </c>
      <c r="D19" s="188"/>
      <c r="E19" s="195">
        <v>142</v>
      </c>
      <c r="F19" s="212"/>
      <c r="G19" s="156"/>
      <c r="H19" s="181">
        <v>0</v>
      </c>
      <c r="I19" s="211"/>
      <c r="J19" s="151"/>
      <c r="K19" s="151"/>
      <c r="L19" s="151"/>
      <c r="M19" s="151"/>
      <c r="N19" s="151"/>
      <c r="O19" s="151"/>
      <c r="P19" s="151"/>
      <c r="Q19" s="151"/>
      <c r="R19" s="151" t="s">
        <v>123</v>
      </c>
      <c r="S19" s="151">
        <v>0</v>
      </c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</row>
    <row r="20" spans="1:47" outlineLevel="1" x14ac:dyDescent="0.2">
      <c r="A20" s="152"/>
      <c r="B20" s="154"/>
      <c r="C20" s="171" t="s">
        <v>135</v>
      </c>
      <c r="D20" s="188"/>
      <c r="E20" s="195">
        <v>41.16</v>
      </c>
      <c r="F20" s="212"/>
      <c r="G20" s="156"/>
      <c r="H20" s="181">
        <v>0</v>
      </c>
      <c r="I20" s="211"/>
      <c r="J20" s="151"/>
      <c r="K20" s="151"/>
      <c r="L20" s="151"/>
      <c r="M20" s="151"/>
      <c r="N20" s="151"/>
      <c r="O20" s="151"/>
      <c r="P20" s="151"/>
      <c r="Q20" s="151"/>
      <c r="R20" s="151" t="s">
        <v>123</v>
      </c>
      <c r="S20" s="151">
        <v>0</v>
      </c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</row>
    <row r="21" spans="1:47" outlineLevel="1" x14ac:dyDescent="0.2">
      <c r="A21" s="152">
        <v>6</v>
      </c>
      <c r="B21" s="154" t="s">
        <v>136</v>
      </c>
      <c r="C21" s="170" t="s">
        <v>137</v>
      </c>
      <c r="D21" s="187" t="s">
        <v>130</v>
      </c>
      <c r="E21" s="156">
        <v>183.16</v>
      </c>
      <c r="F21" s="212"/>
      <c r="G21" s="156">
        <f>ROUND(E21*F21,2)</f>
        <v>0</v>
      </c>
      <c r="H21" s="181" t="s">
        <v>951</v>
      </c>
      <c r="I21" s="211"/>
      <c r="J21" s="151"/>
      <c r="K21" s="151"/>
      <c r="L21" s="151"/>
      <c r="M21" s="151"/>
      <c r="N21" s="151"/>
      <c r="O21" s="151"/>
      <c r="P21" s="151"/>
      <c r="Q21" s="151"/>
      <c r="R21" s="151" t="s">
        <v>121</v>
      </c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</row>
    <row r="22" spans="1:47" outlineLevel="1" x14ac:dyDescent="0.2">
      <c r="A22" s="152"/>
      <c r="B22" s="154"/>
      <c r="C22" s="171" t="s">
        <v>134</v>
      </c>
      <c r="D22" s="188"/>
      <c r="E22" s="195">
        <v>142</v>
      </c>
      <c r="F22" s="212"/>
      <c r="G22" s="156"/>
      <c r="H22" s="181">
        <v>0</v>
      </c>
      <c r="I22" s="211"/>
      <c r="J22" s="151"/>
      <c r="K22" s="151"/>
      <c r="L22" s="151"/>
      <c r="M22" s="151"/>
      <c r="N22" s="151"/>
      <c r="O22" s="151"/>
      <c r="P22" s="151"/>
      <c r="Q22" s="151"/>
      <c r="R22" s="151" t="s">
        <v>123</v>
      </c>
      <c r="S22" s="151">
        <v>0</v>
      </c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</row>
    <row r="23" spans="1:47" outlineLevel="1" x14ac:dyDescent="0.2">
      <c r="A23" s="152"/>
      <c r="B23" s="154"/>
      <c r="C23" s="171" t="s">
        <v>135</v>
      </c>
      <c r="D23" s="188"/>
      <c r="E23" s="195">
        <v>41.16</v>
      </c>
      <c r="F23" s="212"/>
      <c r="G23" s="156"/>
      <c r="H23" s="181">
        <v>0</v>
      </c>
      <c r="I23" s="211"/>
      <c r="J23" s="151"/>
      <c r="K23" s="151"/>
      <c r="L23" s="151"/>
      <c r="M23" s="151"/>
      <c r="N23" s="151"/>
      <c r="O23" s="151"/>
      <c r="P23" s="151"/>
      <c r="Q23" s="151"/>
      <c r="R23" s="151" t="s">
        <v>123</v>
      </c>
      <c r="S23" s="151">
        <v>0</v>
      </c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</row>
    <row r="24" spans="1:47" outlineLevel="1" x14ac:dyDescent="0.2">
      <c r="A24" s="152">
        <v>7</v>
      </c>
      <c r="B24" s="154" t="s">
        <v>138</v>
      </c>
      <c r="C24" s="170" t="s">
        <v>139</v>
      </c>
      <c r="D24" s="187" t="s">
        <v>130</v>
      </c>
      <c r="E24" s="156">
        <v>183.16</v>
      </c>
      <c r="F24" s="212"/>
      <c r="G24" s="156">
        <f>ROUND(E24*F24,2)</f>
        <v>0</v>
      </c>
      <c r="H24" s="181" t="s">
        <v>951</v>
      </c>
      <c r="I24" s="211"/>
      <c r="J24" s="151"/>
      <c r="K24" s="151"/>
      <c r="L24" s="151"/>
      <c r="M24" s="151"/>
      <c r="N24" s="151"/>
      <c r="O24" s="151"/>
      <c r="P24" s="151"/>
      <c r="Q24" s="151"/>
      <c r="R24" s="151" t="s">
        <v>121</v>
      </c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</row>
    <row r="25" spans="1:47" outlineLevel="1" x14ac:dyDescent="0.2">
      <c r="A25" s="152"/>
      <c r="B25" s="154"/>
      <c r="C25" s="171" t="s">
        <v>134</v>
      </c>
      <c r="D25" s="188"/>
      <c r="E25" s="195">
        <v>142</v>
      </c>
      <c r="F25" s="212"/>
      <c r="G25" s="156"/>
      <c r="H25" s="181">
        <v>0</v>
      </c>
      <c r="I25" s="211"/>
      <c r="J25" s="151"/>
      <c r="K25" s="151"/>
      <c r="L25" s="151"/>
      <c r="M25" s="151"/>
      <c r="N25" s="151"/>
      <c r="O25" s="151"/>
      <c r="P25" s="151"/>
      <c r="Q25" s="151"/>
      <c r="R25" s="151" t="s">
        <v>123</v>
      </c>
      <c r="S25" s="151">
        <v>0</v>
      </c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</row>
    <row r="26" spans="1:47" outlineLevel="1" x14ac:dyDescent="0.2">
      <c r="A26" s="152"/>
      <c r="B26" s="154"/>
      <c r="C26" s="171" t="s">
        <v>135</v>
      </c>
      <c r="D26" s="188"/>
      <c r="E26" s="195">
        <v>41.16</v>
      </c>
      <c r="F26" s="212"/>
      <c r="G26" s="156"/>
      <c r="H26" s="181">
        <v>0</v>
      </c>
      <c r="I26" s="211"/>
      <c r="J26" s="151"/>
      <c r="K26" s="151"/>
      <c r="L26" s="151"/>
      <c r="M26" s="151"/>
      <c r="N26" s="151"/>
      <c r="O26" s="151"/>
      <c r="P26" s="151"/>
      <c r="Q26" s="151"/>
      <c r="R26" s="151" t="s">
        <v>123</v>
      </c>
      <c r="S26" s="151">
        <v>0</v>
      </c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</row>
    <row r="27" spans="1:47" outlineLevel="1" x14ac:dyDescent="0.2">
      <c r="A27" s="152">
        <v>8</v>
      </c>
      <c r="B27" s="154" t="s">
        <v>140</v>
      </c>
      <c r="C27" s="170" t="s">
        <v>141</v>
      </c>
      <c r="D27" s="187" t="s">
        <v>130</v>
      </c>
      <c r="E27" s="156">
        <v>125.7</v>
      </c>
      <c r="F27" s="212"/>
      <c r="G27" s="156">
        <f>ROUND(E27*F27,2)</f>
        <v>0</v>
      </c>
      <c r="H27" s="181" t="s">
        <v>951</v>
      </c>
      <c r="I27" s="211"/>
      <c r="J27" s="151"/>
      <c r="K27" s="151"/>
      <c r="L27" s="151"/>
      <c r="M27" s="151"/>
      <c r="N27" s="151"/>
      <c r="O27" s="151"/>
      <c r="P27" s="151"/>
      <c r="Q27" s="151"/>
      <c r="R27" s="151" t="s">
        <v>121</v>
      </c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</row>
    <row r="28" spans="1:47" outlineLevel="1" x14ac:dyDescent="0.2">
      <c r="A28" s="152"/>
      <c r="B28" s="154"/>
      <c r="C28" s="171" t="s">
        <v>142</v>
      </c>
      <c r="D28" s="188"/>
      <c r="E28" s="195">
        <v>37.700000000000003</v>
      </c>
      <c r="F28" s="212"/>
      <c r="G28" s="156"/>
      <c r="H28" s="181">
        <v>0</v>
      </c>
      <c r="I28" s="211"/>
      <c r="J28" s="151"/>
      <c r="K28" s="151"/>
      <c r="L28" s="151"/>
      <c r="M28" s="151"/>
      <c r="N28" s="151"/>
      <c r="O28" s="151"/>
      <c r="P28" s="151"/>
      <c r="Q28" s="151"/>
      <c r="R28" s="151" t="s">
        <v>123</v>
      </c>
      <c r="S28" s="151">
        <v>0</v>
      </c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</row>
    <row r="29" spans="1:47" outlineLevel="1" x14ac:dyDescent="0.2">
      <c r="A29" s="152"/>
      <c r="B29" s="154"/>
      <c r="C29" s="171" t="s">
        <v>143</v>
      </c>
      <c r="D29" s="188"/>
      <c r="E29" s="195">
        <v>88</v>
      </c>
      <c r="F29" s="212"/>
      <c r="G29" s="156"/>
      <c r="H29" s="181">
        <v>0</v>
      </c>
      <c r="I29" s="211"/>
      <c r="J29" s="151"/>
      <c r="K29" s="151"/>
      <c r="L29" s="151"/>
      <c r="M29" s="151"/>
      <c r="N29" s="151"/>
      <c r="O29" s="151"/>
      <c r="P29" s="151"/>
      <c r="Q29" s="151"/>
      <c r="R29" s="151" t="s">
        <v>123</v>
      </c>
      <c r="S29" s="151">
        <v>0</v>
      </c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</row>
    <row r="30" spans="1:47" outlineLevel="1" x14ac:dyDescent="0.2">
      <c r="A30" s="152"/>
      <c r="B30" s="154"/>
      <c r="C30" s="171" t="s">
        <v>144</v>
      </c>
      <c r="D30" s="188"/>
      <c r="E30" s="195"/>
      <c r="F30" s="212"/>
      <c r="G30" s="156"/>
      <c r="H30" s="181">
        <v>0</v>
      </c>
      <c r="I30" s="211"/>
      <c r="J30" s="151"/>
      <c r="K30" s="151"/>
      <c r="L30" s="151"/>
      <c r="M30" s="151"/>
      <c r="N30" s="151"/>
      <c r="O30" s="151"/>
      <c r="P30" s="151"/>
      <c r="Q30" s="151"/>
      <c r="R30" s="151" t="s">
        <v>123</v>
      </c>
      <c r="S30" s="151">
        <v>0</v>
      </c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</row>
    <row r="31" spans="1:47" outlineLevel="1" x14ac:dyDescent="0.2">
      <c r="A31" s="152">
        <v>9</v>
      </c>
      <c r="B31" s="154" t="s">
        <v>145</v>
      </c>
      <c r="C31" s="170" t="s">
        <v>146</v>
      </c>
      <c r="D31" s="187" t="s">
        <v>130</v>
      </c>
      <c r="E31" s="156">
        <v>389.4</v>
      </c>
      <c r="F31" s="212"/>
      <c r="G31" s="156">
        <f>ROUND(E31*F31,2)</f>
        <v>0</v>
      </c>
      <c r="H31" s="181" t="s">
        <v>951</v>
      </c>
      <c r="I31" s="211"/>
      <c r="J31" s="151"/>
      <c r="K31" s="151"/>
      <c r="L31" s="151"/>
      <c r="M31" s="151"/>
      <c r="N31" s="151"/>
      <c r="O31" s="151"/>
      <c r="P31" s="151"/>
      <c r="Q31" s="151"/>
      <c r="R31" s="151" t="s">
        <v>121</v>
      </c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</row>
    <row r="32" spans="1:47" outlineLevel="1" x14ac:dyDescent="0.2">
      <c r="A32" s="152"/>
      <c r="B32" s="154"/>
      <c r="C32" s="171" t="s">
        <v>147</v>
      </c>
      <c r="D32" s="188"/>
      <c r="E32" s="195">
        <v>138</v>
      </c>
      <c r="F32" s="212"/>
      <c r="G32" s="156"/>
      <c r="H32" s="181">
        <v>0</v>
      </c>
      <c r="I32" s="211"/>
      <c r="J32" s="151"/>
      <c r="K32" s="151"/>
      <c r="L32" s="151"/>
      <c r="M32" s="151"/>
      <c r="N32" s="151"/>
      <c r="O32" s="151"/>
      <c r="P32" s="151"/>
      <c r="Q32" s="151"/>
      <c r="R32" s="151" t="s">
        <v>123</v>
      </c>
      <c r="S32" s="151">
        <v>0</v>
      </c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</row>
    <row r="33" spans="1:47" outlineLevel="1" x14ac:dyDescent="0.2">
      <c r="A33" s="152"/>
      <c r="B33" s="154"/>
      <c r="C33" s="171" t="s">
        <v>148</v>
      </c>
      <c r="D33" s="188"/>
      <c r="E33" s="195">
        <v>251.4</v>
      </c>
      <c r="F33" s="212"/>
      <c r="G33" s="156"/>
      <c r="H33" s="181">
        <v>0</v>
      </c>
      <c r="I33" s="211"/>
      <c r="J33" s="151"/>
      <c r="K33" s="151"/>
      <c r="L33" s="151"/>
      <c r="M33" s="151"/>
      <c r="N33" s="151"/>
      <c r="O33" s="151"/>
      <c r="P33" s="151"/>
      <c r="Q33" s="151"/>
      <c r="R33" s="151" t="s">
        <v>123</v>
      </c>
      <c r="S33" s="151">
        <v>0</v>
      </c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</row>
    <row r="34" spans="1:47" outlineLevel="1" x14ac:dyDescent="0.2">
      <c r="A34" s="152">
        <v>10</v>
      </c>
      <c r="B34" s="154" t="s">
        <v>149</v>
      </c>
      <c r="C34" s="170" t="s">
        <v>150</v>
      </c>
      <c r="D34" s="187" t="s">
        <v>130</v>
      </c>
      <c r="E34" s="156">
        <v>99.46</v>
      </c>
      <c r="F34" s="212"/>
      <c r="G34" s="156">
        <f>ROUND(E34*F34,2)</f>
        <v>0</v>
      </c>
      <c r="H34" s="181" t="s">
        <v>951</v>
      </c>
      <c r="I34" s="211"/>
      <c r="J34" s="151"/>
      <c r="K34" s="151"/>
      <c r="L34" s="151"/>
      <c r="M34" s="151"/>
      <c r="N34" s="151"/>
      <c r="O34" s="151"/>
      <c r="P34" s="151"/>
      <c r="Q34" s="151"/>
      <c r="R34" s="151" t="s">
        <v>121</v>
      </c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</row>
    <row r="35" spans="1:47" outlineLevel="1" x14ac:dyDescent="0.2">
      <c r="A35" s="152"/>
      <c r="B35" s="154"/>
      <c r="C35" s="171" t="s">
        <v>151</v>
      </c>
      <c r="D35" s="188"/>
      <c r="E35" s="195">
        <v>42</v>
      </c>
      <c r="F35" s="212"/>
      <c r="G35" s="156"/>
      <c r="H35" s="181">
        <v>0</v>
      </c>
      <c r="I35" s="211"/>
      <c r="J35" s="151"/>
      <c r="K35" s="151"/>
      <c r="L35" s="151"/>
      <c r="M35" s="151"/>
      <c r="N35" s="151"/>
      <c r="O35" s="151"/>
      <c r="P35" s="151"/>
      <c r="Q35" s="151"/>
      <c r="R35" s="151" t="s">
        <v>123</v>
      </c>
      <c r="S35" s="151">
        <v>0</v>
      </c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</row>
    <row r="36" spans="1:47" outlineLevel="1" x14ac:dyDescent="0.2">
      <c r="A36" s="152"/>
      <c r="B36" s="154"/>
      <c r="C36" s="171" t="s">
        <v>152</v>
      </c>
      <c r="D36" s="188"/>
      <c r="E36" s="195">
        <v>57.46</v>
      </c>
      <c r="F36" s="212"/>
      <c r="G36" s="156"/>
      <c r="H36" s="181">
        <v>0</v>
      </c>
      <c r="I36" s="211"/>
      <c r="J36" s="151"/>
      <c r="K36" s="151"/>
      <c r="L36" s="151"/>
      <c r="M36" s="151"/>
      <c r="N36" s="151"/>
      <c r="O36" s="151"/>
      <c r="P36" s="151"/>
      <c r="Q36" s="151"/>
      <c r="R36" s="151" t="s">
        <v>123</v>
      </c>
      <c r="S36" s="151">
        <v>0</v>
      </c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</row>
    <row r="37" spans="1:47" outlineLevel="1" x14ac:dyDescent="0.2">
      <c r="A37" s="152">
        <v>11</v>
      </c>
      <c r="B37" s="154" t="s">
        <v>153</v>
      </c>
      <c r="C37" s="170" t="s">
        <v>154</v>
      </c>
      <c r="D37" s="187" t="s">
        <v>130</v>
      </c>
      <c r="E37" s="156">
        <v>1436.5</v>
      </c>
      <c r="F37" s="212"/>
      <c r="G37" s="156">
        <f>ROUND(E37*F37,2)</f>
        <v>0</v>
      </c>
      <c r="H37" s="181" t="s">
        <v>951</v>
      </c>
      <c r="I37" s="211"/>
      <c r="J37" s="151"/>
      <c r="K37" s="151"/>
      <c r="L37" s="151"/>
      <c r="M37" s="151"/>
      <c r="N37" s="151"/>
      <c r="O37" s="151"/>
      <c r="P37" s="151"/>
      <c r="Q37" s="151"/>
      <c r="R37" s="151" t="s">
        <v>121</v>
      </c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</row>
    <row r="38" spans="1:47" outlineLevel="1" x14ac:dyDescent="0.2">
      <c r="A38" s="152"/>
      <c r="B38" s="154"/>
      <c r="C38" s="171" t="s">
        <v>155</v>
      </c>
      <c r="D38" s="188"/>
      <c r="E38" s="195">
        <v>1436.5</v>
      </c>
      <c r="F38" s="212"/>
      <c r="G38" s="156"/>
      <c r="H38" s="181">
        <v>0</v>
      </c>
      <c r="I38" s="211"/>
      <c r="J38" s="151"/>
      <c r="K38" s="151"/>
      <c r="L38" s="151"/>
      <c r="M38" s="151"/>
      <c r="N38" s="151"/>
      <c r="O38" s="151"/>
      <c r="P38" s="151"/>
      <c r="Q38" s="151"/>
      <c r="R38" s="151" t="s">
        <v>123</v>
      </c>
      <c r="S38" s="151">
        <v>0</v>
      </c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</row>
    <row r="39" spans="1:47" outlineLevel="1" x14ac:dyDescent="0.2">
      <c r="A39" s="152">
        <v>12</v>
      </c>
      <c r="B39" s="154" t="s">
        <v>156</v>
      </c>
      <c r="C39" s="170" t="s">
        <v>157</v>
      </c>
      <c r="D39" s="187" t="s">
        <v>130</v>
      </c>
      <c r="E39" s="156">
        <v>57.46</v>
      </c>
      <c r="F39" s="212"/>
      <c r="G39" s="156">
        <f>ROUND(E39*F39,2)</f>
        <v>0</v>
      </c>
      <c r="H39" s="181" t="s">
        <v>951</v>
      </c>
      <c r="I39" s="211"/>
      <c r="J39" s="151"/>
      <c r="K39" s="151"/>
      <c r="L39" s="151"/>
      <c r="M39" s="151"/>
      <c r="N39" s="151"/>
      <c r="O39" s="151"/>
      <c r="P39" s="151"/>
      <c r="Q39" s="151"/>
      <c r="R39" s="151" t="s">
        <v>121</v>
      </c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</row>
    <row r="40" spans="1:47" outlineLevel="1" x14ac:dyDescent="0.2">
      <c r="A40" s="152"/>
      <c r="B40" s="154"/>
      <c r="C40" s="171" t="s">
        <v>152</v>
      </c>
      <c r="D40" s="188"/>
      <c r="E40" s="195">
        <v>57.46</v>
      </c>
      <c r="F40" s="212"/>
      <c r="G40" s="156"/>
      <c r="H40" s="181">
        <v>0</v>
      </c>
      <c r="I40" s="211"/>
      <c r="J40" s="151"/>
      <c r="K40" s="151"/>
      <c r="L40" s="151"/>
      <c r="M40" s="151"/>
      <c r="N40" s="151"/>
      <c r="O40" s="151"/>
      <c r="P40" s="151"/>
      <c r="Q40" s="151"/>
      <c r="R40" s="151" t="s">
        <v>123</v>
      </c>
      <c r="S40" s="151">
        <v>0</v>
      </c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</row>
    <row r="41" spans="1:47" outlineLevel="1" x14ac:dyDescent="0.2">
      <c r="A41" s="152">
        <v>13</v>
      </c>
      <c r="B41" s="154" t="s">
        <v>158</v>
      </c>
      <c r="C41" s="170" t="s">
        <v>159</v>
      </c>
      <c r="D41" s="187" t="s">
        <v>130</v>
      </c>
      <c r="E41" s="156">
        <v>42</v>
      </c>
      <c r="F41" s="212"/>
      <c r="G41" s="156">
        <f>ROUND(E41*F41,2)</f>
        <v>0</v>
      </c>
      <c r="H41" s="181" t="s">
        <v>951</v>
      </c>
      <c r="I41" s="211"/>
      <c r="J41" s="151"/>
      <c r="K41" s="151"/>
      <c r="L41" s="151"/>
      <c r="M41" s="151"/>
      <c r="N41" s="151"/>
      <c r="O41" s="151"/>
      <c r="P41" s="151"/>
      <c r="Q41" s="151"/>
      <c r="R41" s="151" t="s">
        <v>121</v>
      </c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</row>
    <row r="42" spans="1:47" outlineLevel="1" x14ac:dyDescent="0.2">
      <c r="A42" s="152"/>
      <c r="B42" s="154"/>
      <c r="C42" s="171" t="s">
        <v>151</v>
      </c>
      <c r="D42" s="188"/>
      <c r="E42" s="195">
        <v>42</v>
      </c>
      <c r="F42" s="212"/>
      <c r="G42" s="156"/>
      <c r="H42" s="181">
        <v>0</v>
      </c>
      <c r="I42" s="211"/>
      <c r="J42" s="151"/>
      <c r="K42" s="151"/>
      <c r="L42" s="151"/>
      <c r="M42" s="151"/>
      <c r="N42" s="151"/>
      <c r="O42" s="151"/>
      <c r="P42" s="151"/>
      <c r="Q42" s="151"/>
      <c r="R42" s="151" t="s">
        <v>123</v>
      </c>
      <c r="S42" s="151">
        <v>0</v>
      </c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</row>
    <row r="43" spans="1:47" outlineLevel="1" x14ac:dyDescent="0.2">
      <c r="A43" s="152">
        <v>14</v>
      </c>
      <c r="B43" s="154" t="s">
        <v>160</v>
      </c>
      <c r="C43" s="170" t="s">
        <v>161</v>
      </c>
      <c r="D43" s="187" t="s">
        <v>127</v>
      </c>
      <c r="E43" s="156">
        <v>230</v>
      </c>
      <c r="F43" s="212"/>
      <c r="G43" s="156">
        <f>ROUND(E43*F43,2)</f>
        <v>0</v>
      </c>
      <c r="H43" s="181" t="s">
        <v>951</v>
      </c>
      <c r="I43" s="211"/>
      <c r="J43" s="151"/>
      <c r="K43" s="151"/>
      <c r="L43" s="151"/>
      <c r="M43" s="151"/>
      <c r="N43" s="151"/>
      <c r="O43" s="151"/>
      <c r="P43" s="151"/>
      <c r="Q43" s="151"/>
      <c r="R43" s="151" t="s">
        <v>162</v>
      </c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</row>
    <row r="44" spans="1:47" outlineLevel="1" x14ac:dyDescent="0.2">
      <c r="A44" s="152"/>
      <c r="B44" s="154"/>
      <c r="C44" s="171" t="s">
        <v>163</v>
      </c>
      <c r="D44" s="188"/>
      <c r="E44" s="195">
        <v>230</v>
      </c>
      <c r="F44" s="212"/>
      <c r="G44" s="156"/>
      <c r="H44" s="181">
        <v>0</v>
      </c>
      <c r="I44" s="211"/>
      <c r="J44" s="151"/>
      <c r="K44" s="151"/>
      <c r="L44" s="151"/>
      <c r="M44" s="151"/>
      <c r="N44" s="151"/>
      <c r="O44" s="151"/>
      <c r="P44" s="151"/>
      <c r="Q44" s="151"/>
      <c r="R44" s="151" t="s">
        <v>123</v>
      </c>
      <c r="S44" s="151">
        <v>0</v>
      </c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</row>
    <row r="45" spans="1:47" outlineLevel="1" x14ac:dyDescent="0.2">
      <c r="A45" s="152">
        <v>15</v>
      </c>
      <c r="B45" s="154" t="s">
        <v>164</v>
      </c>
      <c r="C45" s="170" t="s">
        <v>165</v>
      </c>
      <c r="D45" s="187" t="s">
        <v>127</v>
      </c>
      <c r="E45" s="156">
        <v>72.5</v>
      </c>
      <c r="F45" s="212"/>
      <c r="G45" s="156">
        <f>ROUND(E45*F45,2)</f>
        <v>0</v>
      </c>
      <c r="H45" s="181" t="s">
        <v>951</v>
      </c>
      <c r="I45" s="211"/>
      <c r="J45" s="151"/>
      <c r="K45" s="151"/>
      <c r="L45" s="151"/>
      <c r="M45" s="151"/>
      <c r="N45" s="151"/>
      <c r="O45" s="151"/>
      <c r="P45" s="151"/>
      <c r="Q45" s="151"/>
      <c r="R45" s="151" t="s">
        <v>121</v>
      </c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</row>
    <row r="46" spans="1:47" outlineLevel="1" x14ac:dyDescent="0.2">
      <c r="A46" s="152"/>
      <c r="B46" s="154"/>
      <c r="C46" s="171" t="s">
        <v>166</v>
      </c>
      <c r="D46" s="188"/>
      <c r="E46" s="195">
        <v>72.5</v>
      </c>
      <c r="F46" s="212"/>
      <c r="G46" s="156"/>
      <c r="H46" s="181">
        <v>0</v>
      </c>
      <c r="I46" s="211"/>
      <c r="J46" s="151"/>
      <c r="K46" s="151"/>
      <c r="L46" s="151"/>
      <c r="M46" s="151"/>
      <c r="N46" s="151"/>
      <c r="O46" s="151"/>
      <c r="P46" s="151"/>
      <c r="Q46" s="151"/>
      <c r="R46" s="151" t="s">
        <v>123</v>
      </c>
      <c r="S46" s="151">
        <v>0</v>
      </c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</row>
    <row r="47" spans="1:47" outlineLevel="1" x14ac:dyDescent="0.2">
      <c r="A47" s="152">
        <v>16</v>
      </c>
      <c r="B47" s="154" t="s">
        <v>167</v>
      </c>
      <c r="C47" s="170" t="s">
        <v>168</v>
      </c>
      <c r="D47" s="187" t="s">
        <v>127</v>
      </c>
      <c r="E47" s="156">
        <v>72.5</v>
      </c>
      <c r="F47" s="212"/>
      <c r="G47" s="156">
        <f>ROUND(E47*F47,2)</f>
        <v>0</v>
      </c>
      <c r="H47" s="181" t="s">
        <v>951</v>
      </c>
      <c r="I47" s="211"/>
      <c r="J47" s="151"/>
      <c r="K47" s="151"/>
      <c r="L47" s="151"/>
      <c r="M47" s="151"/>
      <c r="N47" s="151"/>
      <c r="O47" s="151"/>
      <c r="P47" s="151"/>
      <c r="Q47" s="151"/>
      <c r="R47" s="151" t="s">
        <v>121</v>
      </c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</row>
    <row r="48" spans="1:47" outlineLevel="1" x14ac:dyDescent="0.2">
      <c r="A48" s="152"/>
      <c r="B48" s="154"/>
      <c r="C48" s="171" t="s">
        <v>166</v>
      </c>
      <c r="D48" s="188"/>
      <c r="E48" s="195">
        <v>72.5</v>
      </c>
      <c r="F48" s="212"/>
      <c r="G48" s="156"/>
      <c r="H48" s="181">
        <v>0</v>
      </c>
      <c r="I48" s="211"/>
      <c r="J48" s="151"/>
      <c r="K48" s="151"/>
      <c r="L48" s="151"/>
      <c r="M48" s="151"/>
      <c r="N48" s="151"/>
      <c r="O48" s="151"/>
      <c r="P48" s="151"/>
      <c r="Q48" s="151"/>
      <c r="R48" s="151" t="s">
        <v>123</v>
      </c>
      <c r="S48" s="151">
        <v>0</v>
      </c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</row>
    <row r="49" spans="1:47" outlineLevel="1" x14ac:dyDescent="0.2">
      <c r="A49" s="152">
        <v>17</v>
      </c>
      <c r="B49" s="154" t="s">
        <v>169</v>
      </c>
      <c r="C49" s="170" t="s">
        <v>170</v>
      </c>
      <c r="D49" s="187" t="s">
        <v>127</v>
      </c>
      <c r="E49" s="156">
        <v>230</v>
      </c>
      <c r="F49" s="212"/>
      <c r="G49" s="156">
        <f>ROUND(E49*F49,2)</f>
        <v>0</v>
      </c>
      <c r="H49" s="181" t="s">
        <v>951</v>
      </c>
      <c r="I49" s="211"/>
      <c r="J49" s="151"/>
      <c r="K49" s="151"/>
      <c r="L49" s="151"/>
      <c r="M49" s="151"/>
      <c r="N49" s="151"/>
      <c r="O49" s="151"/>
      <c r="P49" s="151"/>
      <c r="Q49" s="151"/>
      <c r="R49" s="151" t="s">
        <v>121</v>
      </c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</row>
    <row r="50" spans="1:47" outlineLevel="1" x14ac:dyDescent="0.2">
      <c r="A50" s="152"/>
      <c r="B50" s="154"/>
      <c r="C50" s="171" t="s">
        <v>163</v>
      </c>
      <c r="D50" s="188"/>
      <c r="E50" s="195">
        <v>230</v>
      </c>
      <c r="F50" s="212"/>
      <c r="G50" s="156"/>
      <c r="H50" s="181">
        <v>0</v>
      </c>
      <c r="I50" s="211"/>
      <c r="J50" s="151"/>
      <c r="K50" s="151"/>
      <c r="L50" s="151"/>
      <c r="M50" s="151"/>
      <c r="N50" s="151"/>
      <c r="O50" s="151"/>
      <c r="P50" s="151"/>
      <c r="Q50" s="151"/>
      <c r="R50" s="151" t="s">
        <v>123</v>
      </c>
      <c r="S50" s="151">
        <v>0</v>
      </c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</row>
    <row r="51" spans="1:47" outlineLevel="1" x14ac:dyDescent="0.2">
      <c r="A51" s="152">
        <v>18</v>
      </c>
      <c r="B51" s="154" t="s">
        <v>171</v>
      </c>
      <c r="C51" s="170" t="s">
        <v>172</v>
      </c>
      <c r="D51" s="187" t="s">
        <v>120</v>
      </c>
      <c r="E51" s="156">
        <v>8</v>
      </c>
      <c r="F51" s="212"/>
      <c r="G51" s="156">
        <f>ROUND(E51*F51,2)</f>
        <v>0</v>
      </c>
      <c r="H51" s="181" t="s">
        <v>951</v>
      </c>
      <c r="I51" s="211"/>
      <c r="J51" s="151"/>
      <c r="K51" s="151"/>
      <c r="L51" s="151"/>
      <c r="M51" s="151"/>
      <c r="N51" s="151"/>
      <c r="O51" s="151"/>
      <c r="P51" s="151"/>
      <c r="Q51" s="151"/>
      <c r="R51" s="151" t="s">
        <v>121</v>
      </c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</row>
    <row r="52" spans="1:47" outlineLevel="1" x14ac:dyDescent="0.2">
      <c r="A52" s="152"/>
      <c r="B52" s="154"/>
      <c r="C52" s="171" t="s">
        <v>173</v>
      </c>
      <c r="D52" s="188"/>
      <c r="E52" s="195">
        <v>8</v>
      </c>
      <c r="F52" s="212"/>
      <c r="G52" s="156"/>
      <c r="H52" s="181">
        <v>0</v>
      </c>
      <c r="I52" s="211"/>
      <c r="J52" s="151"/>
      <c r="K52" s="151"/>
      <c r="L52" s="151"/>
      <c r="M52" s="151"/>
      <c r="N52" s="151"/>
      <c r="O52" s="151"/>
      <c r="P52" s="151"/>
      <c r="Q52" s="151"/>
      <c r="R52" s="151" t="s">
        <v>123</v>
      </c>
      <c r="S52" s="151">
        <v>0</v>
      </c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</row>
    <row r="53" spans="1:47" outlineLevel="1" x14ac:dyDescent="0.2">
      <c r="A53" s="152">
        <v>19</v>
      </c>
      <c r="B53" s="154" t="s">
        <v>174</v>
      </c>
      <c r="C53" s="170" t="s">
        <v>175</v>
      </c>
      <c r="D53" s="187" t="s">
        <v>127</v>
      </c>
      <c r="E53" s="156">
        <v>178</v>
      </c>
      <c r="F53" s="212"/>
      <c r="G53" s="156">
        <f>ROUND(E53*F53,2)</f>
        <v>0</v>
      </c>
      <c r="H53" s="181" t="s">
        <v>951</v>
      </c>
      <c r="I53" s="211"/>
      <c r="J53" s="151"/>
      <c r="K53" s="151"/>
      <c r="L53" s="151"/>
      <c r="M53" s="151"/>
      <c r="N53" s="151"/>
      <c r="O53" s="151"/>
      <c r="P53" s="151"/>
      <c r="Q53" s="151"/>
      <c r="R53" s="151" t="s">
        <v>121</v>
      </c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</row>
    <row r="54" spans="1:47" outlineLevel="1" x14ac:dyDescent="0.2">
      <c r="A54" s="152"/>
      <c r="B54" s="154"/>
      <c r="C54" s="171" t="s">
        <v>176</v>
      </c>
      <c r="D54" s="188"/>
      <c r="E54" s="195">
        <v>178</v>
      </c>
      <c r="F54" s="212"/>
      <c r="G54" s="156"/>
      <c r="H54" s="181">
        <v>0</v>
      </c>
      <c r="I54" s="211"/>
      <c r="J54" s="151"/>
      <c r="K54" s="151"/>
      <c r="L54" s="151"/>
      <c r="M54" s="151"/>
      <c r="N54" s="151"/>
      <c r="O54" s="151"/>
      <c r="P54" s="151"/>
      <c r="Q54" s="151"/>
      <c r="R54" s="151" t="s">
        <v>123</v>
      </c>
      <c r="S54" s="151">
        <v>0</v>
      </c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</row>
    <row r="55" spans="1:47" outlineLevel="1" x14ac:dyDescent="0.2">
      <c r="A55" s="152">
        <v>20</v>
      </c>
      <c r="B55" s="154" t="s">
        <v>177</v>
      </c>
      <c r="C55" s="170" t="s">
        <v>178</v>
      </c>
      <c r="D55" s="187" t="s">
        <v>127</v>
      </c>
      <c r="E55" s="156">
        <v>3.5</v>
      </c>
      <c r="F55" s="212"/>
      <c r="G55" s="156">
        <f>ROUND(E55*F55,2)</f>
        <v>0</v>
      </c>
      <c r="H55" s="181" t="s">
        <v>950</v>
      </c>
      <c r="I55" s="211"/>
      <c r="J55" s="151"/>
      <c r="K55" s="151"/>
      <c r="L55" s="151"/>
      <c r="M55" s="151"/>
      <c r="N55" s="151"/>
      <c r="O55" s="151"/>
      <c r="P55" s="151"/>
      <c r="Q55" s="151"/>
      <c r="R55" s="151" t="s">
        <v>121</v>
      </c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</row>
    <row r="56" spans="1:47" outlineLevel="1" x14ac:dyDescent="0.2">
      <c r="A56" s="152"/>
      <c r="B56" s="154"/>
      <c r="C56" s="171" t="s">
        <v>179</v>
      </c>
      <c r="D56" s="188"/>
      <c r="E56" s="195">
        <v>3.5</v>
      </c>
      <c r="F56" s="212"/>
      <c r="G56" s="156"/>
      <c r="H56" s="181">
        <v>0</v>
      </c>
      <c r="I56" s="211"/>
      <c r="J56" s="151"/>
      <c r="K56" s="151"/>
      <c r="L56" s="151"/>
      <c r="M56" s="151"/>
      <c r="N56" s="151"/>
      <c r="O56" s="151"/>
      <c r="P56" s="151"/>
      <c r="Q56" s="151"/>
      <c r="R56" s="151" t="s">
        <v>123</v>
      </c>
      <c r="S56" s="151">
        <v>0</v>
      </c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</row>
    <row r="57" spans="1:47" outlineLevel="1" x14ac:dyDescent="0.2">
      <c r="A57" s="152">
        <v>21</v>
      </c>
      <c r="B57" s="154" t="s">
        <v>180</v>
      </c>
      <c r="C57" s="170" t="s">
        <v>181</v>
      </c>
      <c r="D57" s="187" t="s">
        <v>182</v>
      </c>
      <c r="E57" s="156">
        <v>25</v>
      </c>
      <c r="F57" s="212"/>
      <c r="G57" s="156">
        <f>ROUND(E57*F57,2)</f>
        <v>0</v>
      </c>
      <c r="H57" s="181" t="s">
        <v>950</v>
      </c>
      <c r="I57" s="211"/>
      <c r="J57" s="151"/>
      <c r="K57" s="151"/>
      <c r="L57" s="151"/>
      <c r="M57" s="151"/>
      <c r="N57" s="151"/>
      <c r="O57" s="151"/>
      <c r="P57" s="151"/>
      <c r="Q57" s="151"/>
      <c r="R57" s="151" t="s">
        <v>121</v>
      </c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</row>
    <row r="58" spans="1:47" outlineLevel="1" x14ac:dyDescent="0.2">
      <c r="A58" s="152"/>
      <c r="B58" s="154"/>
      <c r="C58" s="171" t="s">
        <v>183</v>
      </c>
      <c r="D58" s="188"/>
      <c r="E58" s="195">
        <v>25</v>
      </c>
      <c r="F58" s="212"/>
      <c r="G58" s="156"/>
      <c r="H58" s="181">
        <v>0</v>
      </c>
      <c r="I58" s="211"/>
      <c r="J58" s="151"/>
      <c r="K58" s="151"/>
      <c r="L58" s="151"/>
      <c r="M58" s="151"/>
      <c r="N58" s="151"/>
      <c r="O58" s="151"/>
      <c r="P58" s="151"/>
      <c r="Q58" s="151"/>
      <c r="R58" s="151" t="s">
        <v>123</v>
      </c>
      <c r="S58" s="151">
        <v>0</v>
      </c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</row>
    <row r="59" spans="1:47" x14ac:dyDescent="0.2">
      <c r="A59" s="153" t="s">
        <v>116</v>
      </c>
      <c r="B59" s="155" t="s">
        <v>48</v>
      </c>
      <c r="C59" s="172" t="s">
        <v>49</v>
      </c>
      <c r="D59" s="189"/>
      <c r="E59" s="157"/>
      <c r="F59" s="213"/>
      <c r="G59" s="157">
        <f>SUMIF(R60:R100,"&lt;&gt;NOR",G60:G100)</f>
        <v>0</v>
      </c>
      <c r="H59" s="182"/>
      <c r="I59" s="211"/>
      <c r="R59" t="s">
        <v>117</v>
      </c>
    </row>
    <row r="60" spans="1:47" outlineLevel="1" x14ac:dyDescent="0.2">
      <c r="A60" s="152">
        <v>22</v>
      </c>
      <c r="B60" s="154" t="s">
        <v>184</v>
      </c>
      <c r="C60" s="170" t="s">
        <v>185</v>
      </c>
      <c r="D60" s="187" t="s">
        <v>130</v>
      </c>
      <c r="E60" s="156">
        <v>33.731499999999997</v>
      </c>
      <c r="F60" s="212"/>
      <c r="G60" s="156">
        <f>ROUND(E60*F60,2)</f>
        <v>0</v>
      </c>
      <c r="H60" s="181" t="s">
        <v>951</v>
      </c>
      <c r="I60" s="211"/>
      <c r="J60" s="151"/>
      <c r="K60" s="151"/>
      <c r="L60" s="151"/>
      <c r="M60" s="151"/>
      <c r="N60" s="151"/>
      <c r="O60" s="151"/>
      <c r="P60" s="151"/>
      <c r="Q60" s="151"/>
      <c r="R60" s="151" t="s">
        <v>121</v>
      </c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</row>
    <row r="61" spans="1:47" outlineLevel="1" x14ac:dyDescent="0.2">
      <c r="A61" s="152"/>
      <c r="B61" s="154"/>
      <c r="C61" s="171" t="s">
        <v>186</v>
      </c>
      <c r="D61" s="188"/>
      <c r="E61" s="195">
        <v>33.731499999999997</v>
      </c>
      <c r="F61" s="212"/>
      <c r="G61" s="156"/>
      <c r="H61" s="181">
        <v>0</v>
      </c>
      <c r="I61" s="211"/>
      <c r="J61" s="151"/>
      <c r="K61" s="151"/>
      <c r="L61" s="151"/>
      <c r="M61" s="151"/>
      <c r="N61" s="151"/>
      <c r="O61" s="151"/>
      <c r="P61" s="151"/>
      <c r="Q61" s="151"/>
      <c r="R61" s="151" t="s">
        <v>123</v>
      </c>
      <c r="S61" s="151">
        <v>0</v>
      </c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</row>
    <row r="62" spans="1:47" outlineLevel="1" x14ac:dyDescent="0.2">
      <c r="A62" s="152">
        <v>23</v>
      </c>
      <c r="B62" s="154" t="s">
        <v>187</v>
      </c>
      <c r="C62" s="170" t="s">
        <v>188</v>
      </c>
      <c r="D62" s="187" t="s">
        <v>127</v>
      </c>
      <c r="E62" s="156">
        <v>111.53</v>
      </c>
      <c r="F62" s="212"/>
      <c r="G62" s="156">
        <f>ROUND(E62*F62,2)</f>
        <v>0</v>
      </c>
      <c r="H62" s="181" t="s">
        <v>951</v>
      </c>
      <c r="I62" s="211"/>
      <c r="J62" s="151"/>
      <c r="K62" s="151"/>
      <c r="L62" s="151"/>
      <c r="M62" s="151"/>
      <c r="N62" s="151"/>
      <c r="O62" s="151"/>
      <c r="P62" s="151"/>
      <c r="Q62" s="151"/>
      <c r="R62" s="151" t="s">
        <v>121</v>
      </c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</row>
    <row r="63" spans="1:47" outlineLevel="1" x14ac:dyDescent="0.2">
      <c r="A63" s="152"/>
      <c r="B63" s="154"/>
      <c r="C63" s="171" t="s">
        <v>189</v>
      </c>
      <c r="D63" s="188"/>
      <c r="E63" s="195">
        <v>111.53</v>
      </c>
      <c r="F63" s="212"/>
      <c r="G63" s="156"/>
      <c r="H63" s="181">
        <v>0</v>
      </c>
      <c r="I63" s="211"/>
      <c r="J63" s="151"/>
      <c r="K63" s="151"/>
      <c r="L63" s="151"/>
      <c r="M63" s="151"/>
      <c r="N63" s="151"/>
      <c r="O63" s="151"/>
      <c r="P63" s="151"/>
      <c r="Q63" s="151"/>
      <c r="R63" s="151" t="s">
        <v>123</v>
      </c>
      <c r="S63" s="151">
        <v>0</v>
      </c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</row>
    <row r="64" spans="1:47" outlineLevel="1" x14ac:dyDescent="0.2">
      <c r="A64" s="152">
        <v>24</v>
      </c>
      <c r="B64" s="154" t="s">
        <v>190</v>
      </c>
      <c r="C64" s="170" t="s">
        <v>191</v>
      </c>
      <c r="D64" s="187" t="s">
        <v>127</v>
      </c>
      <c r="E64" s="156">
        <v>111.53</v>
      </c>
      <c r="F64" s="212"/>
      <c r="G64" s="156">
        <f>ROUND(E64*F64,2)</f>
        <v>0</v>
      </c>
      <c r="H64" s="181" t="s">
        <v>951</v>
      </c>
      <c r="I64" s="211"/>
      <c r="J64" s="151"/>
      <c r="K64" s="151"/>
      <c r="L64" s="151"/>
      <c r="M64" s="151"/>
      <c r="N64" s="151"/>
      <c r="O64" s="151"/>
      <c r="P64" s="151"/>
      <c r="Q64" s="151"/>
      <c r="R64" s="151" t="s">
        <v>121</v>
      </c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</row>
    <row r="65" spans="1:47" outlineLevel="1" x14ac:dyDescent="0.2">
      <c r="A65" s="152"/>
      <c r="B65" s="154"/>
      <c r="C65" s="171" t="s">
        <v>189</v>
      </c>
      <c r="D65" s="188"/>
      <c r="E65" s="195">
        <v>111.53</v>
      </c>
      <c r="F65" s="212"/>
      <c r="G65" s="156"/>
      <c r="H65" s="181">
        <v>0</v>
      </c>
      <c r="I65" s="211"/>
      <c r="J65" s="151"/>
      <c r="K65" s="151"/>
      <c r="L65" s="151"/>
      <c r="M65" s="151"/>
      <c r="N65" s="151"/>
      <c r="O65" s="151"/>
      <c r="P65" s="151"/>
      <c r="Q65" s="151"/>
      <c r="R65" s="151" t="s">
        <v>123</v>
      </c>
      <c r="S65" s="151">
        <v>0</v>
      </c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</row>
    <row r="66" spans="1:47" ht="22.5" outlineLevel="1" x14ac:dyDescent="0.2">
      <c r="A66" s="152">
        <v>25</v>
      </c>
      <c r="B66" s="154" t="s">
        <v>192</v>
      </c>
      <c r="C66" s="170" t="s">
        <v>193</v>
      </c>
      <c r="D66" s="187" t="s">
        <v>127</v>
      </c>
      <c r="E66" s="156">
        <v>108.52500000000001</v>
      </c>
      <c r="F66" s="212"/>
      <c r="G66" s="156">
        <f>ROUND(E66*F66,2)</f>
        <v>0</v>
      </c>
      <c r="H66" s="181" t="s">
        <v>951</v>
      </c>
      <c r="I66" s="211"/>
      <c r="J66" s="151"/>
      <c r="K66" s="151"/>
      <c r="L66" s="151"/>
      <c r="M66" s="151"/>
      <c r="N66" s="151"/>
      <c r="O66" s="151"/>
      <c r="P66" s="151"/>
      <c r="Q66" s="151"/>
      <c r="R66" s="151" t="s">
        <v>121</v>
      </c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</row>
    <row r="67" spans="1:47" outlineLevel="1" x14ac:dyDescent="0.2">
      <c r="A67" s="152"/>
      <c r="B67" s="154"/>
      <c r="C67" s="171" t="s">
        <v>194</v>
      </c>
      <c r="D67" s="188"/>
      <c r="E67" s="195">
        <v>108.52500000000001</v>
      </c>
      <c r="F67" s="212"/>
      <c r="G67" s="156"/>
      <c r="H67" s="181">
        <v>0</v>
      </c>
      <c r="I67" s="211"/>
      <c r="J67" s="151"/>
      <c r="K67" s="151"/>
      <c r="L67" s="151"/>
      <c r="M67" s="151"/>
      <c r="N67" s="151"/>
      <c r="O67" s="151"/>
      <c r="P67" s="151"/>
      <c r="Q67" s="151"/>
      <c r="R67" s="151" t="s">
        <v>123</v>
      </c>
      <c r="S67" s="151">
        <v>0</v>
      </c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</row>
    <row r="68" spans="1:47" outlineLevel="1" x14ac:dyDescent="0.2">
      <c r="A68" s="152">
        <v>26</v>
      </c>
      <c r="B68" s="154" t="s">
        <v>195</v>
      </c>
      <c r="C68" s="170" t="s">
        <v>196</v>
      </c>
      <c r="D68" s="187" t="s">
        <v>197</v>
      </c>
      <c r="E68" s="156">
        <v>1.5326</v>
      </c>
      <c r="F68" s="212"/>
      <c r="G68" s="156">
        <f>ROUND(E68*F68,2)</f>
        <v>0</v>
      </c>
      <c r="H68" s="181" t="s">
        <v>951</v>
      </c>
      <c r="I68" s="211"/>
      <c r="J68" s="151"/>
      <c r="K68" s="151"/>
      <c r="L68" s="151"/>
      <c r="M68" s="151"/>
      <c r="N68" s="151"/>
      <c r="O68" s="151"/>
      <c r="P68" s="151"/>
      <c r="Q68" s="151"/>
      <c r="R68" s="151" t="s">
        <v>121</v>
      </c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</row>
    <row r="69" spans="1:47" outlineLevel="1" x14ac:dyDescent="0.2">
      <c r="A69" s="152"/>
      <c r="B69" s="154"/>
      <c r="C69" s="171" t="s">
        <v>198</v>
      </c>
      <c r="D69" s="188"/>
      <c r="E69" s="195">
        <v>1.5326</v>
      </c>
      <c r="F69" s="212"/>
      <c r="G69" s="156"/>
      <c r="H69" s="181">
        <v>0</v>
      </c>
      <c r="I69" s="211"/>
      <c r="J69" s="151"/>
      <c r="K69" s="151"/>
      <c r="L69" s="151"/>
      <c r="M69" s="151"/>
      <c r="N69" s="151"/>
      <c r="O69" s="151"/>
      <c r="P69" s="151"/>
      <c r="Q69" s="151"/>
      <c r="R69" s="151" t="s">
        <v>123</v>
      </c>
      <c r="S69" s="151">
        <v>0</v>
      </c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</row>
    <row r="70" spans="1:47" outlineLevel="1" x14ac:dyDescent="0.2">
      <c r="A70" s="152">
        <v>27</v>
      </c>
      <c r="B70" s="154" t="s">
        <v>199</v>
      </c>
      <c r="C70" s="170" t="s">
        <v>200</v>
      </c>
      <c r="D70" s="187" t="s">
        <v>130</v>
      </c>
      <c r="E70" s="156">
        <v>48.737499999999997</v>
      </c>
      <c r="F70" s="212"/>
      <c r="G70" s="156">
        <f>ROUND(E70*F70,2)</f>
        <v>0</v>
      </c>
      <c r="H70" s="181" t="s">
        <v>951</v>
      </c>
      <c r="I70" s="211"/>
      <c r="J70" s="151"/>
      <c r="K70" s="151"/>
      <c r="L70" s="151"/>
      <c r="M70" s="151"/>
      <c r="N70" s="151"/>
      <c r="O70" s="151"/>
      <c r="P70" s="151"/>
      <c r="Q70" s="151"/>
      <c r="R70" s="151" t="s">
        <v>121</v>
      </c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</row>
    <row r="71" spans="1:47" outlineLevel="1" x14ac:dyDescent="0.2">
      <c r="A71" s="152"/>
      <c r="B71" s="154"/>
      <c r="C71" s="171" t="s">
        <v>201</v>
      </c>
      <c r="D71" s="188"/>
      <c r="E71" s="195">
        <v>47.233499999999999</v>
      </c>
      <c r="F71" s="212"/>
      <c r="G71" s="156"/>
      <c r="H71" s="181">
        <v>0</v>
      </c>
      <c r="I71" s="211"/>
      <c r="J71" s="151"/>
      <c r="K71" s="151"/>
      <c r="L71" s="151"/>
      <c r="M71" s="151"/>
      <c r="N71" s="151"/>
      <c r="O71" s="151"/>
      <c r="P71" s="151"/>
      <c r="Q71" s="151"/>
      <c r="R71" s="151" t="s">
        <v>123</v>
      </c>
      <c r="S71" s="151">
        <v>0</v>
      </c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</row>
    <row r="72" spans="1:47" outlineLevel="1" x14ac:dyDescent="0.2">
      <c r="A72" s="152"/>
      <c r="B72" s="154"/>
      <c r="C72" s="171" t="s">
        <v>202</v>
      </c>
      <c r="D72" s="188"/>
      <c r="E72" s="195">
        <v>0.83199999999999996</v>
      </c>
      <c r="F72" s="212"/>
      <c r="G72" s="156"/>
      <c r="H72" s="181">
        <v>0</v>
      </c>
      <c r="I72" s="211"/>
      <c r="J72" s="151"/>
      <c r="K72" s="151"/>
      <c r="L72" s="151"/>
      <c r="M72" s="151"/>
      <c r="N72" s="151"/>
      <c r="O72" s="151"/>
      <c r="P72" s="151"/>
      <c r="Q72" s="151"/>
      <c r="R72" s="151" t="s">
        <v>123</v>
      </c>
      <c r="S72" s="151">
        <v>0</v>
      </c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</row>
    <row r="73" spans="1:47" outlineLevel="1" x14ac:dyDescent="0.2">
      <c r="A73" s="152"/>
      <c r="B73" s="154"/>
      <c r="C73" s="171" t="s">
        <v>203</v>
      </c>
      <c r="D73" s="188"/>
      <c r="E73" s="195">
        <v>0.67200000000000004</v>
      </c>
      <c r="F73" s="212"/>
      <c r="G73" s="156"/>
      <c r="H73" s="181">
        <v>0</v>
      </c>
      <c r="I73" s="211"/>
      <c r="J73" s="151"/>
      <c r="K73" s="151"/>
      <c r="L73" s="151"/>
      <c r="M73" s="151"/>
      <c r="N73" s="151"/>
      <c r="O73" s="151"/>
      <c r="P73" s="151"/>
      <c r="Q73" s="151"/>
      <c r="R73" s="151" t="s">
        <v>123</v>
      </c>
      <c r="S73" s="151">
        <v>0</v>
      </c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</row>
    <row r="74" spans="1:47" outlineLevel="1" x14ac:dyDescent="0.2">
      <c r="A74" s="152">
        <v>28</v>
      </c>
      <c r="B74" s="154" t="s">
        <v>204</v>
      </c>
      <c r="C74" s="170" t="s">
        <v>205</v>
      </c>
      <c r="D74" s="187" t="s">
        <v>127</v>
      </c>
      <c r="E74" s="156">
        <v>47.197000000000003</v>
      </c>
      <c r="F74" s="212"/>
      <c r="G74" s="156">
        <f>ROUND(E74*F74,2)</f>
        <v>0</v>
      </c>
      <c r="H74" s="181" t="s">
        <v>951</v>
      </c>
      <c r="I74" s="211"/>
      <c r="J74" s="151"/>
      <c r="K74" s="151"/>
      <c r="L74" s="151"/>
      <c r="M74" s="151"/>
      <c r="N74" s="151"/>
      <c r="O74" s="151"/>
      <c r="P74" s="151"/>
      <c r="Q74" s="151"/>
      <c r="R74" s="151" t="s">
        <v>121</v>
      </c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</row>
    <row r="75" spans="1:47" outlineLevel="1" x14ac:dyDescent="0.2">
      <c r="A75" s="152"/>
      <c r="B75" s="154"/>
      <c r="C75" s="171" t="s">
        <v>206</v>
      </c>
      <c r="D75" s="188"/>
      <c r="E75" s="195">
        <v>44.365000000000002</v>
      </c>
      <c r="F75" s="212"/>
      <c r="G75" s="156"/>
      <c r="H75" s="181">
        <v>0</v>
      </c>
      <c r="I75" s="211"/>
      <c r="J75" s="151"/>
      <c r="K75" s="151"/>
      <c r="L75" s="151"/>
      <c r="M75" s="151"/>
      <c r="N75" s="151"/>
      <c r="O75" s="151"/>
      <c r="P75" s="151"/>
      <c r="Q75" s="151"/>
      <c r="R75" s="151" t="s">
        <v>123</v>
      </c>
      <c r="S75" s="151">
        <v>0</v>
      </c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</row>
    <row r="76" spans="1:47" outlineLevel="1" x14ac:dyDescent="0.2">
      <c r="A76" s="152"/>
      <c r="B76" s="154"/>
      <c r="C76" s="171" t="s">
        <v>207</v>
      </c>
      <c r="D76" s="188"/>
      <c r="E76" s="195">
        <v>1.3280000000000001</v>
      </c>
      <c r="F76" s="212"/>
      <c r="G76" s="156"/>
      <c r="H76" s="181">
        <v>0</v>
      </c>
      <c r="I76" s="211"/>
      <c r="J76" s="151"/>
      <c r="K76" s="151"/>
      <c r="L76" s="151"/>
      <c r="M76" s="151"/>
      <c r="N76" s="151"/>
      <c r="O76" s="151"/>
      <c r="P76" s="151"/>
      <c r="Q76" s="151"/>
      <c r="R76" s="151" t="s">
        <v>123</v>
      </c>
      <c r="S76" s="151">
        <v>0</v>
      </c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</row>
    <row r="77" spans="1:47" outlineLevel="1" x14ac:dyDescent="0.2">
      <c r="A77" s="152"/>
      <c r="B77" s="154"/>
      <c r="C77" s="171" t="s">
        <v>208</v>
      </c>
      <c r="D77" s="188"/>
      <c r="E77" s="195">
        <v>1.504</v>
      </c>
      <c r="F77" s="212"/>
      <c r="G77" s="156"/>
      <c r="H77" s="181">
        <v>0</v>
      </c>
      <c r="I77" s="211"/>
      <c r="J77" s="151"/>
      <c r="K77" s="151"/>
      <c r="L77" s="151"/>
      <c r="M77" s="151"/>
      <c r="N77" s="151"/>
      <c r="O77" s="151"/>
      <c r="P77" s="151"/>
      <c r="Q77" s="151"/>
      <c r="R77" s="151" t="s">
        <v>123</v>
      </c>
      <c r="S77" s="151">
        <v>0</v>
      </c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</row>
    <row r="78" spans="1:47" outlineLevel="1" x14ac:dyDescent="0.2">
      <c r="A78" s="152">
        <v>29</v>
      </c>
      <c r="B78" s="154" t="s">
        <v>209</v>
      </c>
      <c r="C78" s="170" t="s">
        <v>210</v>
      </c>
      <c r="D78" s="187" t="s">
        <v>127</v>
      </c>
      <c r="E78" s="156">
        <v>47.197000000000003</v>
      </c>
      <c r="F78" s="212"/>
      <c r="G78" s="156">
        <f>ROUND(E78*F78,2)</f>
        <v>0</v>
      </c>
      <c r="H78" s="181" t="s">
        <v>951</v>
      </c>
      <c r="I78" s="211"/>
      <c r="J78" s="151"/>
      <c r="K78" s="151"/>
      <c r="L78" s="151"/>
      <c r="M78" s="151"/>
      <c r="N78" s="151"/>
      <c r="O78" s="151"/>
      <c r="P78" s="151"/>
      <c r="Q78" s="151"/>
      <c r="R78" s="151" t="s">
        <v>121</v>
      </c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</row>
    <row r="79" spans="1:47" outlineLevel="1" x14ac:dyDescent="0.2">
      <c r="A79" s="152"/>
      <c r="B79" s="154"/>
      <c r="C79" s="171" t="s">
        <v>206</v>
      </c>
      <c r="D79" s="188"/>
      <c r="E79" s="195">
        <v>44.365000000000002</v>
      </c>
      <c r="F79" s="212"/>
      <c r="G79" s="156"/>
      <c r="H79" s="181">
        <v>0</v>
      </c>
      <c r="I79" s="211"/>
      <c r="J79" s="151"/>
      <c r="K79" s="151"/>
      <c r="L79" s="151"/>
      <c r="M79" s="151"/>
      <c r="N79" s="151"/>
      <c r="O79" s="151"/>
      <c r="P79" s="151"/>
      <c r="Q79" s="151"/>
      <c r="R79" s="151" t="s">
        <v>123</v>
      </c>
      <c r="S79" s="151">
        <v>0</v>
      </c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</row>
    <row r="80" spans="1:47" outlineLevel="1" x14ac:dyDescent="0.2">
      <c r="A80" s="152"/>
      <c r="B80" s="154"/>
      <c r="C80" s="171" t="s">
        <v>211</v>
      </c>
      <c r="D80" s="188"/>
      <c r="E80" s="195">
        <v>1.3280000000000001</v>
      </c>
      <c r="F80" s="212"/>
      <c r="G80" s="156"/>
      <c r="H80" s="181">
        <v>0</v>
      </c>
      <c r="I80" s="211"/>
      <c r="J80" s="151"/>
      <c r="K80" s="151"/>
      <c r="L80" s="151"/>
      <c r="M80" s="151"/>
      <c r="N80" s="151"/>
      <c r="O80" s="151"/>
      <c r="P80" s="151"/>
      <c r="Q80" s="151"/>
      <c r="R80" s="151" t="s">
        <v>123</v>
      </c>
      <c r="S80" s="151">
        <v>0</v>
      </c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</row>
    <row r="81" spans="1:47" outlineLevel="1" x14ac:dyDescent="0.2">
      <c r="A81" s="152"/>
      <c r="B81" s="154"/>
      <c r="C81" s="171" t="s">
        <v>212</v>
      </c>
      <c r="D81" s="188"/>
      <c r="E81" s="195">
        <v>1.504</v>
      </c>
      <c r="F81" s="212"/>
      <c r="G81" s="156"/>
      <c r="H81" s="181">
        <v>0</v>
      </c>
      <c r="I81" s="211"/>
      <c r="J81" s="151"/>
      <c r="K81" s="151"/>
      <c r="L81" s="151"/>
      <c r="M81" s="151"/>
      <c r="N81" s="151"/>
      <c r="O81" s="151"/>
      <c r="P81" s="151"/>
      <c r="Q81" s="151"/>
      <c r="R81" s="151" t="s">
        <v>123</v>
      </c>
      <c r="S81" s="151">
        <v>0</v>
      </c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</row>
    <row r="82" spans="1:47" ht="22.5" outlineLevel="1" x14ac:dyDescent="0.2">
      <c r="A82" s="152">
        <v>30</v>
      </c>
      <c r="B82" s="154" t="s">
        <v>213</v>
      </c>
      <c r="C82" s="170" t="s">
        <v>214</v>
      </c>
      <c r="D82" s="187" t="s">
        <v>197</v>
      </c>
      <c r="E82" s="156">
        <v>1.7918000000000001</v>
      </c>
      <c r="F82" s="212"/>
      <c r="G82" s="156">
        <f>ROUND(E82*F82,2)</f>
        <v>0</v>
      </c>
      <c r="H82" s="181" t="s">
        <v>951</v>
      </c>
      <c r="I82" s="211"/>
      <c r="J82" s="151"/>
      <c r="K82" s="151"/>
      <c r="L82" s="151"/>
      <c r="M82" s="151"/>
      <c r="N82" s="151"/>
      <c r="O82" s="151"/>
      <c r="P82" s="151"/>
      <c r="Q82" s="151"/>
      <c r="R82" s="151" t="s">
        <v>121</v>
      </c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</row>
    <row r="83" spans="1:47" outlineLevel="1" x14ac:dyDescent="0.2">
      <c r="A83" s="152"/>
      <c r="B83" s="154"/>
      <c r="C83" s="171" t="s">
        <v>215</v>
      </c>
      <c r="D83" s="188"/>
      <c r="E83" s="195">
        <v>1.7918000000000001</v>
      </c>
      <c r="F83" s="212"/>
      <c r="G83" s="156"/>
      <c r="H83" s="181">
        <v>0</v>
      </c>
      <c r="I83" s="211"/>
      <c r="J83" s="151"/>
      <c r="K83" s="151"/>
      <c r="L83" s="151"/>
      <c r="M83" s="151"/>
      <c r="N83" s="151"/>
      <c r="O83" s="151"/>
      <c r="P83" s="151"/>
      <c r="Q83" s="151"/>
      <c r="R83" s="151" t="s">
        <v>123</v>
      </c>
      <c r="S83" s="151">
        <v>0</v>
      </c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</row>
    <row r="84" spans="1:47" ht="22.5" outlineLevel="1" x14ac:dyDescent="0.2">
      <c r="A84" s="152">
        <v>31</v>
      </c>
      <c r="B84" s="154" t="s">
        <v>216</v>
      </c>
      <c r="C84" s="170" t="s">
        <v>217</v>
      </c>
      <c r="D84" s="187" t="s">
        <v>197</v>
      </c>
      <c r="E84" s="156">
        <v>0.14219999999999999</v>
      </c>
      <c r="F84" s="212"/>
      <c r="G84" s="156">
        <f>ROUND(E84*F84,2)</f>
        <v>0</v>
      </c>
      <c r="H84" s="181" t="s">
        <v>951</v>
      </c>
      <c r="I84" s="211"/>
      <c r="J84" s="151"/>
      <c r="K84" s="151"/>
      <c r="L84" s="151"/>
      <c r="M84" s="151"/>
      <c r="N84" s="151"/>
      <c r="O84" s="151"/>
      <c r="P84" s="151"/>
      <c r="Q84" s="151"/>
      <c r="R84" s="151" t="s">
        <v>121</v>
      </c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</row>
    <row r="85" spans="1:47" outlineLevel="1" x14ac:dyDescent="0.2">
      <c r="A85" s="152"/>
      <c r="B85" s="154"/>
      <c r="C85" s="171" t="s">
        <v>218</v>
      </c>
      <c r="D85" s="188"/>
      <c r="E85" s="195">
        <v>0.14219999999999999</v>
      </c>
      <c r="F85" s="212"/>
      <c r="G85" s="156"/>
      <c r="H85" s="181">
        <v>0</v>
      </c>
      <c r="I85" s="211"/>
      <c r="J85" s="151"/>
      <c r="K85" s="151"/>
      <c r="L85" s="151"/>
      <c r="M85" s="151"/>
      <c r="N85" s="151"/>
      <c r="O85" s="151"/>
      <c r="P85" s="151"/>
      <c r="Q85" s="151"/>
      <c r="R85" s="151" t="s">
        <v>123</v>
      </c>
      <c r="S85" s="151">
        <v>0</v>
      </c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</row>
    <row r="86" spans="1:47" outlineLevel="1" x14ac:dyDescent="0.2">
      <c r="A86" s="152">
        <v>32</v>
      </c>
      <c r="B86" s="154" t="s">
        <v>219</v>
      </c>
      <c r="C86" s="170" t="s">
        <v>220</v>
      </c>
      <c r="D86" s="187" t="s">
        <v>127</v>
      </c>
      <c r="E86" s="156">
        <v>287.5</v>
      </c>
      <c r="F86" s="212"/>
      <c r="G86" s="156">
        <f>ROUND(E86*F86,2)</f>
        <v>0</v>
      </c>
      <c r="H86" s="181" t="s">
        <v>951</v>
      </c>
      <c r="I86" s="211"/>
      <c r="J86" s="151"/>
      <c r="K86" s="151"/>
      <c r="L86" s="151"/>
      <c r="M86" s="151"/>
      <c r="N86" s="151"/>
      <c r="O86" s="151"/>
      <c r="P86" s="151"/>
      <c r="Q86" s="151"/>
      <c r="R86" s="151" t="s">
        <v>121</v>
      </c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</row>
    <row r="87" spans="1:47" outlineLevel="1" x14ac:dyDescent="0.2">
      <c r="A87" s="152"/>
      <c r="B87" s="154"/>
      <c r="C87" s="171" t="s">
        <v>221</v>
      </c>
      <c r="D87" s="188"/>
      <c r="E87" s="195">
        <v>278.10000000000002</v>
      </c>
      <c r="F87" s="212"/>
      <c r="G87" s="156"/>
      <c r="H87" s="181">
        <v>0</v>
      </c>
      <c r="I87" s="211"/>
      <c r="J87" s="151"/>
      <c r="K87" s="151"/>
      <c r="L87" s="151"/>
      <c r="M87" s="151"/>
      <c r="N87" s="151"/>
      <c r="O87" s="151"/>
      <c r="P87" s="151"/>
      <c r="Q87" s="151"/>
      <c r="R87" s="151" t="s">
        <v>123</v>
      </c>
      <c r="S87" s="151">
        <v>0</v>
      </c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</row>
    <row r="88" spans="1:47" outlineLevel="1" x14ac:dyDescent="0.2">
      <c r="A88" s="152"/>
      <c r="B88" s="154"/>
      <c r="C88" s="171" t="s">
        <v>222</v>
      </c>
      <c r="D88" s="188"/>
      <c r="E88" s="195">
        <v>5.2</v>
      </c>
      <c r="F88" s="212"/>
      <c r="G88" s="156"/>
      <c r="H88" s="181">
        <v>0</v>
      </c>
      <c r="I88" s="211"/>
      <c r="J88" s="151"/>
      <c r="K88" s="151"/>
      <c r="L88" s="151"/>
      <c r="M88" s="151"/>
      <c r="N88" s="151"/>
      <c r="O88" s="151"/>
      <c r="P88" s="151"/>
      <c r="Q88" s="151"/>
      <c r="R88" s="151" t="s">
        <v>123</v>
      </c>
      <c r="S88" s="151">
        <v>0</v>
      </c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</row>
    <row r="89" spans="1:47" outlineLevel="1" x14ac:dyDescent="0.2">
      <c r="A89" s="152"/>
      <c r="B89" s="154"/>
      <c r="C89" s="171" t="s">
        <v>223</v>
      </c>
      <c r="D89" s="188"/>
      <c r="E89" s="195">
        <v>4.2</v>
      </c>
      <c r="F89" s="212"/>
      <c r="G89" s="156"/>
      <c r="H89" s="181">
        <v>0</v>
      </c>
      <c r="I89" s="211"/>
      <c r="J89" s="151"/>
      <c r="K89" s="151"/>
      <c r="L89" s="151"/>
      <c r="M89" s="151"/>
      <c r="N89" s="151"/>
      <c r="O89" s="151"/>
      <c r="P89" s="151"/>
      <c r="Q89" s="151"/>
      <c r="R89" s="151" t="s">
        <v>123</v>
      </c>
      <c r="S89" s="151">
        <v>0</v>
      </c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</row>
    <row r="90" spans="1:47" outlineLevel="1" x14ac:dyDescent="0.2">
      <c r="A90" s="152">
        <v>33</v>
      </c>
      <c r="B90" s="154" t="s">
        <v>224</v>
      </c>
      <c r="C90" s="170" t="s">
        <v>225</v>
      </c>
      <c r="D90" s="187" t="s">
        <v>130</v>
      </c>
      <c r="E90" s="156">
        <v>339.2</v>
      </c>
      <c r="F90" s="212"/>
      <c r="G90" s="156">
        <f>ROUND(E90*F90,2)</f>
        <v>0</v>
      </c>
      <c r="H90" s="181" t="s">
        <v>951</v>
      </c>
      <c r="I90" s="211"/>
      <c r="J90" s="151"/>
      <c r="K90" s="151"/>
      <c r="L90" s="151"/>
      <c r="M90" s="151"/>
      <c r="N90" s="151"/>
      <c r="O90" s="151"/>
      <c r="P90" s="151"/>
      <c r="Q90" s="151"/>
      <c r="R90" s="151" t="s">
        <v>162</v>
      </c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</row>
    <row r="91" spans="1:47" outlineLevel="1" x14ac:dyDescent="0.2">
      <c r="A91" s="152"/>
      <c r="B91" s="154"/>
      <c r="C91" s="171" t="s">
        <v>226</v>
      </c>
      <c r="D91" s="188"/>
      <c r="E91" s="195">
        <v>55.62</v>
      </c>
      <c r="F91" s="212"/>
      <c r="G91" s="156"/>
      <c r="H91" s="181">
        <v>0</v>
      </c>
      <c r="I91" s="211"/>
      <c r="J91" s="151"/>
      <c r="K91" s="151"/>
      <c r="L91" s="151"/>
      <c r="M91" s="151"/>
      <c r="N91" s="151"/>
      <c r="O91" s="151"/>
      <c r="P91" s="151"/>
      <c r="Q91" s="151"/>
      <c r="R91" s="151" t="s">
        <v>123</v>
      </c>
      <c r="S91" s="151">
        <v>0</v>
      </c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</row>
    <row r="92" spans="1:47" outlineLevel="1" x14ac:dyDescent="0.2">
      <c r="A92" s="152"/>
      <c r="B92" s="154"/>
      <c r="C92" s="171" t="s">
        <v>227</v>
      </c>
      <c r="D92" s="188"/>
      <c r="E92" s="195">
        <v>1.88</v>
      </c>
      <c r="F92" s="212"/>
      <c r="G92" s="156"/>
      <c r="H92" s="181">
        <v>0</v>
      </c>
      <c r="I92" s="211"/>
      <c r="J92" s="151"/>
      <c r="K92" s="151"/>
      <c r="L92" s="151"/>
      <c r="M92" s="151"/>
      <c r="N92" s="151"/>
      <c r="O92" s="151"/>
      <c r="P92" s="151"/>
      <c r="Q92" s="151"/>
      <c r="R92" s="151" t="s">
        <v>123</v>
      </c>
      <c r="S92" s="151">
        <v>0</v>
      </c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</row>
    <row r="93" spans="1:47" outlineLevel="1" x14ac:dyDescent="0.2">
      <c r="A93" s="152"/>
      <c r="B93" s="154"/>
      <c r="C93" s="171" t="s">
        <v>228</v>
      </c>
      <c r="D93" s="188"/>
      <c r="E93" s="195">
        <v>62.7</v>
      </c>
      <c r="F93" s="212"/>
      <c r="G93" s="156"/>
      <c r="H93" s="181">
        <v>0</v>
      </c>
      <c r="I93" s="211"/>
      <c r="J93" s="151"/>
      <c r="K93" s="151"/>
      <c r="L93" s="151"/>
      <c r="M93" s="151"/>
      <c r="N93" s="151"/>
      <c r="O93" s="151"/>
      <c r="P93" s="151"/>
      <c r="Q93" s="151"/>
      <c r="R93" s="151" t="s">
        <v>123</v>
      </c>
      <c r="S93" s="151">
        <v>0</v>
      </c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</row>
    <row r="94" spans="1:47" outlineLevel="1" x14ac:dyDescent="0.2">
      <c r="A94" s="152"/>
      <c r="B94" s="154"/>
      <c r="C94" s="171" t="s">
        <v>229</v>
      </c>
      <c r="D94" s="188"/>
      <c r="E94" s="195">
        <v>219</v>
      </c>
      <c r="F94" s="212"/>
      <c r="G94" s="156"/>
      <c r="H94" s="181">
        <v>0</v>
      </c>
      <c r="I94" s="211"/>
      <c r="J94" s="151"/>
      <c r="K94" s="151"/>
      <c r="L94" s="151"/>
      <c r="M94" s="151"/>
      <c r="N94" s="151"/>
      <c r="O94" s="151"/>
      <c r="P94" s="151"/>
      <c r="Q94" s="151"/>
      <c r="R94" s="151" t="s">
        <v>123</v>
      </c>
      <c r="S94" s="151">
        <v>0</v>
      </c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</row>
    <row r="95" spans="1:47" ht="22.5" outlineLevel="1" x14ac:dyDescent="0.2">
      <c r="A95" s="152">
        <v>34</v>
      </c>
      <c r="B95" s="154" t="s">
        <v>230</v>
      </c>
      <c r="C95" s="170" t="s">
        <v>231</v>
      </c>
      <c r="D95" s="187" t="s">
        <v>232</v>
      </c>
      <c r="E95" s="156">
        <v>61</v>
      </c>
      <c r="F95" s="212"/>
      <c r="G95" s="156">
        <f>ROUND(E95*F95,2)</f>
        <v>0</v>
      </c>
      <c r="H95" s="181" t="s">
        <v>951</v>
      </c>
      <c r="I95" s="211"/>
      <c r="J95" s="151"/>
      <c r="K95" s="151"/>
      <c r="L95" s="151"/>
      <c r="M95" s="151"/>
      <c r="N95" s="151"/>
      <c r="O95" s="151"/>
      <c r="P95" s="151"/>
      <c r="Q95" s="151"/>
      <c r="R95" s="151" t="s">
        <v>162</v>
      </c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</row>
    <row r="96" spans="1:47" outlineLevel="1" x14ac:dyDescent="0.2">
      <c r="A96" s="152"/>
      <c r="B96" s="154"/>
      <c r="C96" s="171" t="s">
        <v>233</v>
      </c>
      <c r="D96" s="188"/>
      <c r="E96" s="195">
        <v>51</v>
      </c>
      <c r="F96" s="212"/>
      <c r="G96" s="156"/>
      <c r="H96" s="181">
        <v>0</v>
      </c>
      <c r="I96" s="211"/>
      <c r="J96" s="151"/>
      <c r="K96" s="151"/>
      <c r="L96" s="151"/>
      <c r="M96" s="151"/>
      <c r="N96" s="151"/>
      <c r="O96" s="151"/>
      <c r="P96" s="151"/>
      <c r="Q96" s="151"/>
      <c r="R96" s="151" t="s">
        <v>123</v>
      </c>
      <c r="S96" s="151">
        <v>0</v>
      </c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</row>
    <row r="97" spans="1:47" s="527" customFormat="1" outlineLevel="1" x14ac:dyDescent="0.2">
      <c r="A97" s="152"/>
      <c r="B97" s="154"/>
      <c r="C97" s="528" t="s">
        <v>3320</v>
      </c>
      <c r="D97" s="188"/>
      <c r="E97" s="195">
        <v>10</v>
      </c>
      <c r="F97" s="212"/>
      <c r="G97" s="212"/>
      <c r="H97" s="18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</row>
    <row r="98" spans="1:47" ht="22.5" outlineLevel="1" x14ac:dyDescent="0.2">
      <c r="A98" s="152">
        <v>35</v>
      </c>
      <c r="B98" s="154" t="s">
        <v>234</v>
      </c>
      <c r="C98" s="170" t="s">
        <v>235</v>
      </c>
      <c r="D98" s="187" t="s">
        <v>120</v>
      </c>
      <c r="E98" s="156">
        <v>7</v>
      </c>
      <c r="F98" s="212"/>
      <c r="G98" s="156">
        <f>ROUND(E98*F98,2)</f>
        <v>0</v>
      </c>
      <c r="H98" s="181" t="s">
        <v>950</v>
      </c>
      <c r="I98" s="211"/>
      <c r="J98" s="151"/>
      <c r="K98" s="151"/>
      <c r="L98" s="151"/>
      <c r="M98" s="151"/>
      <c r="N98" s="151"/>
      <c r="O98" s="151"/>
      <c r="P98" s="151"/>
      <c r="Q98" s="151"/>
      <c r="R98" s="151" t="s">
        <v>121</v>
      </c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</row>
    <row r="99" spans="1:47" outlineLevel="1" x14ac:dyDescent="0.2">
      <c r="A99" s="152"/>
      <c r="B99" s="154"/>
      <c r="C99" s="171" t="s">
        <v>236</v>
      </c>
      <c r="D99" s="188"/>
      <c r="E99" s="195">
        <v>7</v>
      </c>
      <c r="F99" s="212"/>
      <c r="G99" s="156"/>
      <c r="H99" s="181">
        <v>0</v>
      </c>
      <c r="I99" s="211"/>
      <c r="J99" s="151"/>
      <c r="K99" s="151"/>
      <c r="L99" s="151"/>
      <c r="M99" s="151"/>
      <c r="N99" s="151"/>
      <c r="O99" s="151"/>
      <c r="P99" s="151"/>
      <c r="Q99" s="151"/>
      <c r="R99" s="151" t="s">
        <v>123</v>
      </c>
      <c r="S99" s="151">
        <v>0</v>
      </c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</row>
    <row r="100" spans="1:47" ht="22.5" outlineLevel="1" x14ac:dyDescent="0.2">
      <c r="A100" s="152">
        <v>36</v>
      </c>
      <c r="B100" s="154" t="s">
        <v>237</v>
      </c>
      <c r="C100" s="170" t="s">
        <v>238</v>
      </c>
      <c r="D100" s="187" t="s">
        <v>239</v>
      </c>
      <c r="E100" s="156">
        <v>11.25</v>
      </c>
      <c r="F100" s="212"/>
      <c r="G100" s="156">
        <f>ROUND(E100*F100,2)</f>
        <v>0</v>
      </c>
      <c r="H100" s="181" t="s">
        <v>950</v>
      </c>
      <c r="I100" s="211"/>
      <c r="J100" s="151"/>
      <c r="K100" s="151"/>
      <c r="L100" s="151"/>
      <c r="M100" s="151"/>
      <c r="N100" s="151"/>
      <c r="O100" s="151"/>
      <c r="P100" s="151"/>
      <c r="Q100" s="151"/>
      <c r="R100" s="151" t="s">
        <v>121</v>
      </c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</row>
    <row r="101" spans="1:47" x14ac:dyDescent="0.2">
      <c r="A101" s="153" t="s">
        <v>116</v>
      </c>
      <c r="B101" s="155" t="s">
        <v>50</v>
      </c>
      <c r="C101" s="172" t="s">
        <v>51</v>
      </c>
      <c r="D101" s="189"/>
      <c r="E101" s="157"/>
      <c r="F101" s="213"/>
      <c r="G101" s="157">
        <f>SUMIF(R102:R147,"&lt;&gt;NOR",G102:G147)</f>
        <v>0</v>
      </c>
      <c r="H101" s="182"/>
      <c r="I101" s="211"/>
      <c r="R101" t="s">
        <v>117</v>
      </c>
    </row>
    <row r="102" spans="1:47" outlineLevel="1" x14ac:dyDescent="0.2">
      <c r="A102" s="152">
        <v>37</v>
      </c>
      <c r="B102" s="154" t="s">
        <v>240</v>
      </c>
      <c r="C102" s="170" t="s">
        <v>241</v>
      </c>
      <c r="D102" s="187" t="s">
        <v>127</v>
      </c>
      <c r="E102" s="156">
        <v>189.696</v>
      </c>
      <c r="F102" s="212"/>
      <c r="G102" s="156">
        <f>ROUND(E102*F102,2)</f>
        <v>0</v>
      </c>
      <c r="H102" s="181" t="s">
        <v>951</v>
      </c>
      <c r="I102" s="211"/>
      <c r="J102" s="151"/>
      <c r="K102" s="151"/>
      <c r="L102" s="151"/>
      <c r="M102" s="151"/>
      <c r="N102" s="151"/>
      <c r="O102" s="151"/>
      <c r="P102" s="151"/>
      <c r="Q102" s="151"/>
      <c r="R102" s="151" t="s">
        <v>121</v>
      </c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1"/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</row>
    <row r="103" spans="1:47" outlineLevel="1" x14ac:dyDescent="0.2">
      <c r="A103" s="152"/>
      <c r="B103" s="154"/>
      <c r="C103" s="171" t="s">
        <v>242</v>
      </c>
      <c r="D103" s="188"/>
      <c r="E103" s="195"/>
      <c r="F103" s="212"/>
      <c r="G103" s="156"/>
      <c r="H103" s="181">
        <v>0</v>
      </c>
      <c r="I103" s="211"/>
      <c r="J103" s="151"/>
      <c r="K103" s="151"/>
      <c r="L103" s="151"/>
      <c r="M103" s="151"/>
      <c r="N103" s="151"/>
      <c r="O103" s="151"/>
      <c r="P103" s="151"/>
      <c r="Q103" s="151"/>
      <c r="R103" s="151" t="s">
        <v>123</v>
      </c>
      <c r="S103" s="151">
        <v>0</v>
      </c>
      <c r="T103" s="151"/>
      <c r="U103" s="151"/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1"/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</row>
    <row r="104" spans="1:47" outlineLevel="1" x14ac:dyDescent="0.2">
      <c r="A104" s="152"/>
      <c r="B104" s="154"/>
      <c r="C104" s="171" t="s">
        <v>243</v>
      </c>
      <c r="D104" s="188"/>
      <c r="E104" s="195">
        <v>179.63</v>
      </c>
      <c r="F104" s="212"/>
      <c r="G104" s="156"/>
      <c r="H104" s="181">
        <v>0</v>
      </c>
      <c r="I104" s="211"/>
      <c r="J104" s="151"/>
      <c r="K104" s="151"/>
      <c r="L104" s="151"/>
      <c r="M104" s="151"/>
      <c r="N104" s="151"/>
      <c r="O104" s="151"/>
      <c r="P104" s="151"/>
      <c r="Q104" s="151"/>
      <c r="R104" s="151" t="s">
        <v>123</v>
      </c>
      <c r="S104" s="151">
        <v>0</v>
      </c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/>
      <c r="AF104" s="151"/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</row>
    <row r="105" spans="1:47" outlineLevel="1" x14ac:dyDescent="0.2">
      <c r="A105" s="152"/>
      <c r="B105" s="154"/>
      <c r="C105" s="171" t="s">
        <v>244</v>
      </c>
      <c r="D105" s="188"/>
      <c r="E105" s="195">
        <v>-40.305</v>
      </c>
      <c r="F105" s="212"/>
      <c r="G105" s="156"/>
      <c r="H105" s="181">
        <v>0</v>
      </c>
      <c r="I105" s="211"/>
      <c r="J105" s="151"/>
      <c r="K105" s="151"/>
      <c r="L105" s="151"/>
      <c r="M105" s="151"/>
      <c r="N105" s="151"/>
      <c r="O105" s="151"/>
      <c r="P105" s="151"/>
      <c r="Q105" s="151"/>
      <c r="R105" s="151" t="s">
        <v>123</v>
      </c>
      <c r="S105" s="151">
        <v>0</v>
      </c>
      <c r="T105" s="151"/>
      <c r="U105" s="15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</row>
    <row r="106" spans="1:47" outlineLevel="1" x14ac:dyDescent="0.2">
      <c r="A106" s="152"/>
      <c r="B106" s="154"/>
      <c r="C106" s="171" t="s">
        <v>245</v>
      </c>
      <c r="D106" s="188"/>
      <c r="E106" s="195">
        <v>-6.6980000000000004</v>
      </c>
      <c r="F106" s="212"/>
      <c r="G106" s="156"/>
      <c r="H106" s="181">
        <v>0</v>
      </c>
      <c r="I106" s="211"/>
      <c r="J106" s="151"/>
      <c r="K106" s="151"/>
      <c r="L106" s="151"/>
      <c r="M106" s="151"/>
      <c r="N106" s="151"/>
      <c r="O106" s="151"/>
      <c r="P106" s="151"/>
      <c r="Q106" s="151"/>
      <c r="R106" s="151" t="s">
        <v>123</v>
      </c>
      <c r="S106" s="151">
        <v>0</v>
      </c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</row>
    <row r="107" spans="1:47" outlineLevel="1" x14ac:dyDescent="0.2">
      <c r="A107" s="152"/>
      <c r="B107" s="154"/>
      <c r="C107" s="171" t="s">
        <v>246</v>
      </c>
      <c r="D107" s="188"/>
      <c r="E107" s="195"/>
      <c r="F107" s="212"/>
      <c r="G107" s="156"/>
      <c r="H107" s="181">
        <v>0</v>
      </c>
      <c r="I107" s="211"/>
      <c r="J107" s="151"/>
      <c r="K107" s="151"/>
      <c r="L107" s="151"/>
      <c r="M107" s="151"/>
      <c r="N107" s="151"/>
      <c r="O107" s="151"/>
      <c r="P107" s="151"/>
      <c r="Q107" s="151"/>
      <c r="R107" s="151" t="s">
        <v>123</v>
      </c>
      <c r="S107" s="151">
        <v>0</v>
      </c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/>
      <c r="AF107" s="151"/>
      <c r="AG107" s="151"/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</row>
    <row r="108" spans="1:47" outlineLevel="1" x14ac:dyDescent="0.2">
      <c r="A108" s="152"/>
      <c r="B108" s="154"/>
      <c r="C108" s="171" t="s">
        <v>247</v>
      </c>
      <c r="D108" s="188"/>
      <c r="E108" s="195">
        <v>57.069000000000003</v>
      </c>
      <c r="F108" s="212"/>
      <c r="G108" s="156"/>
      <c r="H108" s="181">
        <v>0</v>
      </c>
      <c r="I108" s="211"/>
      <c r="J108" s="151"/>
      <c r="K108" s="151"/>
      <c r="L108" s="151"/>
      <c r="M108" s="151"/>
      <c r="N108" s="151"/>
      <c r="O108" s="151"/>
      <c r="P108" s="151"/>
      <c r="Q108" s="151"/>
      <c r="R108" s="151" t="s">
        <v>123</v>
      </c>
      <c r="S108" s="151">
        <v>0</v>
      </c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</row>
    <row r="109" spans="1:47" outlineLevel="1" x14ac:dyDescent="0.2">
      <c r="A109" s="152">
        <v>38</v>
      </c>
      <c r="B109" s="154" t="s">
        <v>248</v>
      </c>
      <c r="C109" s="170" t="s">
        <v>249</v>
      </c>
      <c r="D109" s="187" t="s">
        <v>127</v>
      </c>
      <c r="E109" s="156">
        <v>44.204000000000001</v>
      </c>
      <c r="F109" s="212"/>
      <c r="G109" s="156">
        <f>ROUND(E109*F109,2)</f>
        <v>0</v>
      </c>
      <c r="H109" s="181" t="s">
        <v>951</v>
      </c>
      <c r="I109" s="211"/>
      <c r="J109" s="151"/>
      <c r="K109" s="151"/>
      <c r="L109" s="151"/>
      <c r="M109" s="151"/>
      <c r="N109" s="151"/>
      <c r="O109" s="151"/>
      <c r="P109" s="151"/>
      <c r="Q109" s="151"/>
      <c r="R109" s="151" t="s">
        <v>121</v>
      </c>
      <c r="S109" s="151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1"/>
      <c r="AF109" s="151"/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</row>
    <row r="110" spans="1:47" outlineLevel="1" x14ac:dyDescent="0.2">
      <c r="A110" s="152"/>
      <c r="B110" s="154"/>
      <c r="C110" s="171" t="s">
        <v>250</v>
      </c>
      <c r="D110" s="188"/>
      <c r="E110" s="195">
        <v>32.299999999999997</v>
      </c>
      <c r="F110" s="212"/>
      <c r="G110" s="156"/>
      <c r="H110" s="181">
        <v>0</v>
      </c>
      <c r="I110" s="211"/>
      <c r="J110" s="151"/>
      <c r="K110" s="151"/>
      <c r="L110" s="151"/>
      <c r="M110" s="151"/>
      <c r="N110" s="151"/>
      <c r="O110" s="151"/>
      <c r="P110" s="151"/>
      <c r="Q110" s="151"/>
      <c r="R110" s="151" t="s">
        <v>123</v>
      </c>
      <c r="S110" s="151">
        <v>0</v>
      </c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</row>
    <row r="111" spans="1:47" outlineLevel="1" x14ac:dyDescent="0.2">
      <c r="A111" s="152"/>
      <c r="B111" s="154"/>
      <c r="C111" s="171" t="s">
        <v>246</v>
      </c>
      <c r="D111" s="188"/>
      <c r="E111" s="195"/>
      <c r="F111" s="212"/>
      <c r="G111" s="156"/>
      <c r="H111" s="181">
        <v>0</v>
      </c>
      <c r="I111" s="211"/>
      <c r="J111" s="151"/>
      <c r="K111" s="151"/>
      <c r="L111" s="151"/>
      <c r="M111" s="151"/>
      <c r="N111" s="151"/>
      <c r="O111" s="151"/>
      <c r="P111" s="151"/>
      <c r="Q111" s="151"/>
      <c r="R111" s="151" t="s">
        <v>123</v>
      </c>
      <c r="S111" s="151">
        <v>0</v>
      </c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</row>
    <row r="112" spans="1:47" outlineLevel="1" x14ac:dyDescent="0.2">
      <c r="A112" s="152"/>
      <c r="B112" s="154"/>
      <c r="C112" s="171" t="s">
        <v>251</v>
      </c>
      <c r="D112" s="188"/>
      <c r="E112" s="195">
        <v>11.904</v>
      </c>
      <c r="F112" s="212"/>
      <c r="G112" s="156"/>
      <c r="H112" s="181">
        <v>0</v>
      </c>
      <c r="I112" s="211"/>
      <c r="J112" s="151"/>
      <c r="K112" s="151"/>
      <c r="L112" s="151"/>
      <c r="M112" s="151"/>
      <c r="N112" s="151"/>
      <c r="O112" s="151"/>
      <c r="P112" s="151"/>
      <c r="Q112" s="151"/>
      <c r="R112" s="151" t="s">
        <v>123</v>
      </c>
      <c r="S112" s="151">
        <v>0</v>
      </c>
      <c r="T112" s="151"/>
      <c r="U112" s="151"/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1"/>
      <c r="AF112" s="151"/>
      <c r="AG112" s="151"/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</row>
    <row r="113" spans="1:47" outlineLevel="1" x14ac:dyDescent="0.2">
      <c r="A113" s="152">
        <v>39</v>
      </c>
      <c r="B113" s="154" t="s">
        <v>252</v>
      </c>
      <c r="C113" s="170" t="s">
        <v>253</v>
      </c>
      <c r="D113" s="187" t="s">
        <v>127</v>
      </c>
      <c r="E113" s="156">
        <v>18.559999999999999</v>
      </c>
      <c r="F113" s="212"/>
      <c r="G113" s="156">
        <f>ROUND(E113*F113,2)</f>
        <v>0</v>
      </c>
      <c r="H113" s="181" t="s">
        <v>951</v>
      </c>
      <c r="I113" s="211"/>
      <c r="J113" s="151"/>
      <c r="K113" s="151"/>
      <c r="L113" s="151"/>
      <c r="M113" s="151"/>
      <c r="N113" s="151"/>
      <c r="O113" s="151"/>
      <c r="P113" s="151"/>
      <c r="Q113" s="151"/>
      <c r="R113" s="151" t="s">
        <v>121</v>
      </c>
      <c r="S113" s="151"/>
      <c r="T113" s="151"/>
      <c r="U113" s="151"/>
      <c r="V113" s="151"/>
      <c r="W113" s="151"/>
      <c r="X113" s="151"/>
      <c r="Y113" s="151"/>
      <c r="Z113" s="151"/>
      <c r="AA113" s="151"/>
      <c r="AB113" s="151"/>
      <c r="AC113" s="151"/>
      <c r="AD113" s="151"/>
      <c r="AE113" s="151"/>
      <c r="AF113" s="151"/>
      <c r="AG113" s="151"/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</row>
    <row r="114" spans="1:47" outlineLevel="1" x14ac:dyDescent="0.2">
      <c r="A114" s="152"/>
      <c r="B114" s="154"/>
      <c r="C114" s="171" t="s">
        <v>254</v>
      </c>
      <c r="D114" s="188"/>
      <c r="E114" s="195">
        <v>18.559999999999999</v>
      </c>
      <c r="F114" s="212"/>
      <c r="G114" s="156"/>
      <c r="H114" s="181">
        <v>0</v>
      </c>
      <c r="I114" s="211"/>
      <c r="J114" s="151"/>
      <c r="K114" s="151"/>
      <c r="L114" s="151"/>
      <c r="M114" s="151"/>
      <c r="N114" s="151"/>
      <c r="O114" s="151"/>
      <c r="P114" s="151"/>
      <c r="Q114" s="151"/>
      <c r="R114" s="151" t="s">
        <v>123</v>
      </c>
      <c r="S114" s="151">
        <v>0</v>
      </c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1"/>
      <c r="AF114" s="151"/>
      <c r="AG114" s="151"/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</row>
    <row r="115" spans="1:47" outlineLevel="1" x14ac:dyDescent="0.2">
      <c r="A115" s="152">
        <v>40</v>
      </c>
      <c r="B115" s="154" t="s">
        <v>255</v>
      </c>
      <c r="C115" s="170" t="s">
        <v>256</v>
      </c>
      <c r="D115" s="187" t="s">
        <v>127</v>
      </c>
      <c r="E115" s="156">
        <v>215.29</v>
      </c>
      <c r="F115" s="212"/>
      <c r="G115" s="156">
        <f>ROUND(E115*F115,2)</f>
        <v>0</v>
      </c>
      <c r="H115" s="181" t="s">
        <v>951</v>
      </c>
      <c r="I115" s="211"/>
      <c r="J115" s="151"/>
      <c r="K115" s="151"/>
      <c r="L115" s="151"/>
      <c r="M115" s="151"/>
      <c r="N115" s="151"/>
      <c r="O115" s="151"/>
      <c r="P115" s="151"/>
      <c r="Q115" s="151"/>
      <c r="R115" s="151" t="s">
        <v>121</v>
      </c>
      <c r="S115" s="151"/>
      <c r="T115" s="151"/>
      <c r="U115" s="151"/>
      <c r="V115" s="151"/>
      <c r="W115" s="151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</row>
    <row r="116" spans="1:47" outlineLevel="1" x14ac:dyDescent="0.2">
      <c r="A116" s="152"/>
      <c r="B116" s="154"/>
      <c r="C116" s="171" t="s">
        <v>257</v>
      </c>
      <c r="D116" s="188"/>
      <c r="E116" s="195">
        <v>238.93</v>
      </c>
      <c r="F116" s="212"/>
      <c r="G116" s="156"/>
      <c r="H116" s="181">
        <v>0</v>
      </c>
      <c r="I116" s="211"/>
      <c r="J116" s="151"/>
      <c r="K116" s="151"/>
      <c r="L116" s="151"/>
      <c r="M116" s="151"/>
      <c r="N116" s="151"/>
      <c r="O116" s="151"/>
      <c r="P116" s="151"/>
      <c r="Q116" s="151"/>
      <c r="R116" s="151" t="s">
        <v>123</v>
      </c>
      <c r="S116" s="151">
        <v>0</v>
      </c>
      <c r="T116" s="151"/>
      <c r="U116" s="151"/>
      <c r="V116" s="151"/>
      <c r="W116" s="151"/>
      <c r="X116" s="151"/>
      <c r="Y116" s="151"/>
      <c r="Z116" s="151"/>
      <c r="AA116" s="151"/>
      <c r="AB116" s="151"/>
      <c r="AC116" s="151"/>
      <c r="AD116" s="151"/>
      <c r="AE116" s="151"/>
      <c r="AF116" s="151"/>
      <c r="AG116" s="151"/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</row>
    <row r="117" spans="1:47" outlineLevel="1" x14ac:dyDescent="0.2">
      <c r="A117" s="152"/>
      <c r="B117" s="154"/>
      <c r="C117" s="171" t="s">
        <v>258</v>
      </c>
      <c r="D117" s="188"/>
      <c r="E117" s="195">
        <v>-23.64</v>
      </c>
      <c r="F117" s="212"/>
      <c r="G117" s="156"/>
      <c r="H117" s="181">
        <v>0</v>
      </c>
      <c r="I117" s="211"/>
      <c r="J117" s="151"/>
      <c r="K117" s="151"/>
      <c r="L117" s="151"/>
      <c r="M117" s="151"/>
      <c r="N117" s="151"/>
      <c r="O117" s="151"/>
      <c r="P117" s="151"/>
      <c r="Q117" s="151"/>
      <c r="R117" s="151" t="s">
        <v>123</v>
      </c>
      <c r="S117" s="151">
        <v>0</v>
      </c>
      <c r="T117" s="151"/>
      <c r="U117" s="151"/>
      <c r="V117" s="151"/>
      <c r="W117" s="151"/>
      <c r="X117" s="151"/>
      <c r="Y117" s="151"/>
      <c r="Z117" s="151"/>
      <c r="AA117" s="151"/>
      <c r="AB117" s="151"/>
      <c r="AC117" s="151"/>
      <c r="AD117" s="151"/>
      <c r="AE117" s="151"/>
      <c r="AF117" s="151"/>
      <c r="AG117" s="151"/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</row>
    <row r="118" spans="1:47" outlineLevel="1" x14ac:dyDescent="0.2">
      <c r="A118" s="152">
        <v>41</v>
      </c>
      <c r="B118" s="154" t="s">
        <v>259</v>
      </c>
      <c r="C118" s="170" t="s">
        <v>260</v>
      </c>
      <c r="D118" s="187" t="s">
        <v>120</v>
      </c>
      <c r="E118" s="156">
        <v>2</v>
      </c>
      <c r="F118" s="212"/>
      <c r="G118" s="156">
        <f>ROUND(E118*F118,2)</f>
        <v>0</v>
      </c>
      <c r="H118" s="181" t="s">
        <v>951</v>
      </c>
      <c r="I118" s="211"/>
      <c r="J118" s="151"/>
      <c r="K118" s="151"/>
      <c r="L118" s="151"/>
      <c r="M118" s="151"/>
      <c r="N118" s="151"/>
      <c r="O118" s="151"/>
      <c r="P118" s="151"/>
      <c r="Q118" s="151"/>
      <c r="R118" s="151" t="s">
        <v>121</v>
      </c>
      <c r="S118" s="151"/>
      <c r="T118" s="151"/>
      <c r="U118" s="151"/>
      <c r="V118" s="151"/>
      <c r="W118" s="151"/>
      <c r="X118" s="151"/>
      <c r="Y118" s="151"/>
      <c r="Z118" s="151"/>
      <c r="AA118" s="151"/>
      <c r="AB118" s="151"/>
      <c r="AC118" s="151"/>
      <c r="AD118" s="151"/>
      <c r="AE118" s="151"/>
      <c r="AF118" s="151"/>
      <c r="AG118" s="151"/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</row>
    <row r="119" spans="1:47" outlineLevel="1" x14ac:dyDescent="0.2">
      <c r="A119" s="152"/>
      <c r="B119" s="154"/>
      <c r="C119" s="171" t="s">
        <v>261</v>
      </c>
      <c r="D119" s="188"/>
      <c r="E119" s="195">
        <v>2</v>
      </c>
      <c r="F119" s="212"/>
      <c r="G119" s="156"/>
      <c r="H119" s="181">
        <v>0</v>
      </c>
      <c r="I119" s="211"/>
      <c r="J119" s="151"/>
      <c r="K119" s="151"/>
      <c r="L119" s="151"/>
      <c r="M119" s="151"/>
      <c r="N119" s="151"/>
      <c r="O119" s="151"/>
      <c r="P119" s="151"/>
      <c r="Q119" s="151"/>
      <c r="R119" s="151" t="s">
        <v>123</v>
      </c>
      <c r="S119" s="151">
        <v>0</v>
      </c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</row>
    <row r="120" spans="1:47" s="485" customFormat="1" outlineLevel="1" x14ac:dyDescent="0.2">
      <c r="A120" s="152" t="s">
        <v>3131</v>
      </c>
      <c r="B120" s="154" t="s">
        <v>1042</v>
      </c>
      <c r="C120" s="170" t="s">
        <v>1043</v>
      </c>
      <c r="D120" s="187" t="s">
        <v>120</v>
      </c>
      <c r="E120" s="212">
        <v>4</v>
      </c>
      <c r="F120" s="212"/>
      <c r="G120" s="212">
        <f>ROUND(E120*F120,2)</f>
        <v>0</v>
      </c>
      <c r="H120" s="181" t="s">
        <v>951</v>
      </c>
      <c r="I120" s="211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/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</row>
    <row r="121" spans="1:47" s="485" customFormat="1" outlineLevel="1" x14ac:dyDescent="0.2">
      <c r="A121" s="152"/>
      <c r="B121" s="154"/>
      <c r="C121" s="528" t="s">
        <v>3132</v>
      </c>
      <c r="D121" s="188"/>
      <c r="E121" s="195">
        <v>4</v>
      </c>
      <c r="F121" s="212"/>
      <c r="G121" s="212"/>
      <c r="H121" s="181">
        <v>0</v>
      </c>
      <c r="I121" s="211"/>
      <c r="J121" s="211"/>
      <c r="K121" s="211"/>
      <c r="L121" s="211"/>
      <c r="M121" s="211"/>
      <c r="N121" s="211"/>
      <c r="O121" s="211"/>
      <c r="P121" s="211"/>
      <c r="Q121" s="211"/>
      <c r="R121" s="211"/>
      <c r="S121" s="211"/>
      <c r="T121" s="211"/>
      <c r="U121" s="211"/>
      <c r="V121" s="211"/>
      <c r="W121" s="211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/>
      <c r="AH121" s="211"/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/>
    </row>
    <row r="122" spans="1:47" outlineLevel="1" x14ac:dyDescent="0.2">
      <c r="A122" s="152">
        <v>42</v>
      </c>
      <c r="B122" s="154" t="s">
        <v>262</v>
      </c>
      <c r="C122" s="170" t="s">
        <v>263</v>
      </c>
      <c r="D122" s="187" t="s">
        <v>120</v>
      </c>
      <c r="E122" s="156">
        <v>7</v>
      </c>
      <c r="F122" s="212"/>
      <c r="G122" s="156">
        <f>ROUND(E122*F122,2)</f>
        <v>0</v>
      </c>
      <c r="H122" s="181" t="s">
        <v>951</v>
      </c>
      <c r="I122" s="211"/>
      <c r="J122" s="151"/>
      <c r="K122" s="151"/>
      <c r="L122" s="151"/>
      <c r="M122" s="151"/>
      <c r="N122" s="151"/>
      <c r="O122" s="151"/>
      <c r="P122" s="151"/>
      <c r="Q122" s="151"/>
      <c r="R122" s="151" t="s">
        <v>121</v>
      </c>
      <c r="S122" s="151"/>
      <c r="T122" s="151"/>
      <c r="U122" s="151"/>
      <c r="V122" s="151"/>
      <c r="W122" s="151"/>
      <c r="X122" s="151"/>
      <c r="Y122" s="151"/>
      <c r="Z122" s="151"/>
      <c r="AA122" s="151"/>
      <c r="AB122" s="151"/>
      <c r="AC122" s="151"/>
      <c r="AD122" s="151"/>
      <c r="AE122" s="151"/>
      <c r="AF122" s="151"/>
      <c r="AG122" s="151"/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</row>
    <row r="123" spans="1:47" outlineLevel="1" x14ac:dyDescent="0.2">
      <c r="A123" s="152"/>
      <c r="B123" s="154"/>
      <c r="C123" s="171" t="s">
        <v>3129</v>
      </c>
      <c r="D123" s="188"/>
      <c r="E123" s="195">
        <v>7</v>
      </c>
      <c r="F123" s="212"/>
      <c r="G123" s="156"/>
      <c r="H123" s="181">
        <v>0</v>
      </c>
      <c r="I123" s="211"/>
      <c r="J123" s="151"/>
      <c r="K123" s="151"/>
      <c r="L123" s="151"/>
      <c r="M123" s="151"/>
      <c r="N123" s="151"/>
      <c r="O123" s="151"/>
      <c r="P123" s="151"/>
      <c r="Q123" s="151"/>
      <c r="R123" s="151" t="s">
        <v>123</v>
      </c>
      <c r="S123" s="151">
        <v>0</v>
      </c>
      <c r="T123" s="151"/>
      <c r="U123" s="151"/>
      <c r="V123" s="151"/>
      <c r="W123" s="151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</row>
    <row r="124" spans="1:47" outlineLevel="1" x14ac:dyDescent="0.2">
      <c r="A124" s="152">
        <v>43</v>
      </c>
      <c r="B124" s="154" t="s">
        <v>264</v>
      </c>
      <c r="C124" s="170" t="s">
        <v>265</v>
      </c>
      <c r="D124" s="187" t="s">
        <v>120</v>
      </c>
      <c r="E124" s="156">
        <v>7</v>
      </c>
      <c r="F124" s="212"/>
      <c r="G124" s="156">
        <f>ROUND(E124*F124,2)</f>
        <v>0</v>
      </c>
      <c r="H124" s="181" t="s">
        <v>951</v>
      </c>
      <c r="I124" s="211"/>
      <c r="J124" s="151"/>
      <c r="K124" s="151"/>
      <c r="L124" s="151"/>
      <c r="M124" s="151"/>
      <c r="N124" s="151"/>
      <c r="O124" s="151"/>
      <c r="P124" s="151"/>
      <c r="Q124" s="151"/>
      <c r="R124" s="151" t="s">
        <v>121</v>
      </c>
      <c r="S124" s="151"/>
      <c r="T124" s="151"/>
      <c r="U124" s="151"/>
      <c r="V124" s="151"/>
      <c r="W124" s="151"/>
      <c r="X124" s="151"/>
      <c r="Y124" s="151"/>
      <c r="Z124" s="151"/>
      <c r="AA124" s="151"/>
      <c r="AB124" s="151"/>
      <c r="AC124" s="151"/>
      <c r="AD124" s="151"/>
      <c r="AE124" s="151"/>
      <c r="AF124" s="151"/>
      <c r="AG124" s="151"/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</row>
    <row r="125" spans="1:47" outlineLevel="1" x14ac:dyDescent="0.2">
      <c r="A125" s="152"/>
      <c r="B125" s="154"/>
      <c r="C125" s="171" t="s">
        <v>3130</v>
      </c>
      <c r="D125" s="188"/>
      <c r="E125" s="195">
        <v>7</v>
      </c>
      <c r="F125" s="212"/>
      <c r="G125" s="156"/>
      <c r="H125" s="181">
        <v>0</v>
      </c>
      <c r="I125" s="211"/>
      <c r="J125" s="151"/>
      <c r="K125" s="151"/>
      <c r="L125" s="151"/>
      <c r="M125" s="151"/>
      <c r="N125" s="151"/>
      <c r="O125" s="151"/>
      <c r="P125" s="151"/>
      <c r="Q125" s="151"/>
      <c r="R125" s="151" t="s">
        <v>123</v>
      </c>
      <c r="S125" s="151">
        <v>0</v>
      </c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</row>
    <row r="126" spans="1:47" outlineLevel="1" x14ac:dyDescent="0.2">
      <c r="A126" s="152">
        <v>44</v>
      </c>
      <c r="B126" s="154" t="s">
        <v>266</v>
      </c>
      <c r="C126" s="170" t="s">
        <v>267</v>
      </c>
      <c r="D126" s="187" t="s">
        <v>232</v>
      </c>
      <c r="E126" s="156">
        <v>4.25</v>
      </c>
      <c r="F126" s="212"/>
      <c r="G126" s="156">
        <f>ROUND(E126*F126,2)</f>
        <v>0</v>
      </c>
      <c r="H126" s="181" t="s">
        <v>951</v>
      </c>
      <c r="I126" s="211"/>
      <c r="J126" s="151"/>
      <c r="K126" s="151"/>
      <c r="L126" s="151"/>
      <c r="M126" s="151"/>
      <c r="N126" s="151"/>
      <c r="O126" s="151"/>
      <c r="P126" s="151"/>
      <c r="Q126" s="151"/>
      <c r="R126" s="151" t="s">
        <v>121</v>
      </c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</row>
    <row r="127" spans="1:47" outlineLevel="1" x14ac:dyDescent="0.2">
      <c r="A127" s="152"/>
      <c r="B127" s="154"/>
      <c r="C127" s="171" t="s">
        <v>268</v>
      </c>
      <c r="D127" s="188"/>
      <c r="E127" s="195">
        <v>4.25</v>
      </c>
      <c r="F127" s="212"/>
      <c r="G127" s="156"/>
      <c r="H127" s="181">
        <v>0</v>
      </c>
      <c r="I127" s="211"/>
      <c r="J127" s="151"/>
      <c r="K127" s="151"/>
      <c r="L127" s="151"/>
      <c r="M127" s="151"/>
      <c r="N127" s="151"/>
      <c r="O127" s="151"/>
      <c r="P127" s="151"/>
      <c r="Q127" s="151"/>
      <c r="R127" s="151" t="s">
        <v>123</v>
      </c>
      <c r="S127" s="151">
        <v>0</v>
      </c>
      <c r="T127" s="151"/>
      <c r="U127" s="151"/>
      <c r="V127" s="151"/>
      <c r="W127" s="151"/>
      <c r="X127" s="151"/>
      <c r="Y127" s="151"/>
      <c r="Z127" s="151"/>
      <c r="AA127" s="151"/>
      <c r="AB127" s="151"/>
      <c r="AC127" s="151"/>
      <c r="AD127" s="151"/>
      <c r="AE127" s="151"/>
      <c r="AF127" s="151"/>
      <c r="AG127" s="151"/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</row>
    <row r="128" spans="1:47" outlineLevel="1" x14ac:dyDescent="0.2">
      <c r="A128" s="152">
        <v>45</v>
      </c>
      <c r="B128" s="154" t="s">
        <v>269</v>
      </c>
      <c r="C128" s="170" t="s">
        <v>270</v>
      </c>
      <c r="D128" s="187" t="s">
        <v>120</v>
      </c>
      <c r="E128" s="156">
        <v>5</v>
      </c>
      <c r="F128" s="212"/>
      <c r="G128" s="156">
        <f>ROUND(E128*F128,2)</f>
        <v>0</v>
      </c>
      <c r="H128" s="181" t="s">
        <v>951</v>
      </c>
      <c r="I128" s="211"/>
      <c r="J128" s="151"/>
      <c r="K128" s="151"/>
      <c r="L128" s="151"/>
      <c r="M128" s="151"/>
      <c r="N128" s="151"/>
      <c r="O128" s="151"/>
      <c r="P128" s="151"/>
      <c r="Q128" s="151"/>
      <c r="R128" s="151" t="s">
        <v>121</v>
      </c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</row>
    <row r="129" spans="1:47" outlineLevel="1" x14ac:dyDescent="0.2">
      <c r="A129" s="152"/>
      <c r="B129" s="154"/>
      <c r="C129" s="171" t="s">
        <v>271</v>
      </c>
      <c r="D129" s="188"/>
      <c r="E129" s="195">
        <v>5</v>
      </c>
      <c r="F129" s="212"/>
      <c r="G129" s="156"/>
      <c r="H129" s="181">
        <v>0</v>
      </c>
      <c r="I129" s="211"/>
      <c r="J129" s="151"/>
      <c r="K129" s="151"/>
      <c r="L129" s="151"/>
      <c r="M129" s="151"/>
      <c r="N129" s="151"/>
      <c r="O129" s="151"/>
      <c r="P129" s="151"/>
      <c r="Q129" s="151"/>
      <c r="R129" s="151" t="s">
        <v>123</v>
      </c>
      <c r="S129" s="151">
        <v>0</v>
      </c>
      <c r="T129" s="151"/>
      <c r="U129" s="151"/>
      <c r="V129" s="151"/>
      <c r="W129" s="151"/>
      <c r="X129" s="151"/>
      <c r="Y129" s="151"/>
      <c r="Z129" s="151"/>
      <c r="AA129" s="151"/>
      <c r="AB129" s="151"/>
      <c r="AC129" s="151"/>
      <c r="AD129" s="151"/>
      <c r="AE129" s="151"/>
      <c r="AF129" s="151"/>
      <c r="AG129" s="151"/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</row>
    <row r="130" spans="1:47" outlineLevel="1" x14ac:dyDescent="0.2">
      <c r="A130" s="152">
        <v>46</v>
      </c>
      <c r="B130" s="154" t="s">
        <v>272</v>
      </c>
      <c r="C130" s="170" t="s">
        <v>273</v>
      </c>
      <c r="D130" s="187" t="s">
        <v>120</v>
      </c>
      <c r="E130" s="156">
        <v>9</v>
      </c>
      <c r="F130" s="212"/>
      <c r="G130" s="156">
        <f>ROUND(E130*F130,2)</f>
        <v>0</v>
      </c>
      <c r="H130" s="181" t="s">
        <v>951</v>
      </c>
      <c r="I130" s="211"/>
      <c r="J130" s="151"/>
      <c r="K130" s="151"/>
      <c r="L130" s="151"/>
      <c r="M130" s="151"/>
      <c r="N130" s="151"/>
      <c r="O130" s="151"/>
      <c r="P130" s="151"/>
      <c r="Q130" s="151"/>
      <c r="R130" s="151" t="s">
        <v>121</v>
      </c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1"/>
      <c r="AF130" s="151"/>
      <c r="AG130" s="151"/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</row>
    <row r="131" spans="1:47" outlineLevel="1" x14ac:dyDescent="0.2">
      <c r="A131" s="152"/>
      <c r="B131" s="154"/>
      <c r="C131" s="171" t="s">
        <v>3133</v>
      </c>
      <c r="D131" s="188"/>
      <c r="E131" s="195">
        <v>9</v>
      </c>
      <c r="F131" s="212"/>
      <c r="G131" s="156"/>
      <c r="H131" s="181">
        <v>0</v>
      </c>
      <c r="I131" s="211"/>
      <c r="J131" s="151"/>
      <c r="K131" s="151"/>
      <c r="L131" s="151"/>
      <c r="M131" s="151"/>
      <c r="N131" s="151"/>
      <c r="O131" s="151"/>
      <c r="P131" s="151"/>
      <c r="Q131" s="151"/>
      <c r="R131" s="151" t="s">
        <v>123</v>
      </c>
      <c r="S131" s="151">
        <v>0</v>
      </c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  <c r="AF131" s="151"/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</row>
    <row r="132" spans="1:47" s="485" customFormat="1" outlineLevel="1" x14ac:dyDescent="0.2">
      <c r="A132" s="152" t="s">
        <v>3134</v>
      </c>
      <c r="B132" s="154" t="s">
        <v>3135</v>
      </c>
      <c r="C132" s="170" t="s">
        <v>273</v>
      </c>
      <c r="D132" s="187" t="s">
        <v>120</v>
      </c>
      <c r="E132" s="212">
        <v>1</v>
      </c>
      <c r="F132" s="212"/>
      <c r="G132" s="212">
        <f>ROUND(E132*F132,2)</f>
        <v>0</v>
      </c>
      <c r="H132" s="181" t="s">
        <v>951</v>
      </c>
      <c r="I132" s="211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1"/>
      <c r="Z132" s="211"/>
      <c r="AA132" s="211"/>
      <c r="AB132" s="211"/>
      <c r="AC132" s="211"/>
      <c r="AD132" s="211"/>
      <c r="AE132" s="211"/>
      <c r="AF132" s="211"/>
      <c r="AG132" s="211"/>
      <c r="AH132" s="211"/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</row>
    <row r="133" spans="1:47" s="485" customFormat="1" outlineLevel="1" x14ac:dyDescent="0.2">
      <c r="A133" s="152"/>
      <c r="B133" s="154"/>
      <c r="C133" s="528" t="s">
        <v>122</v>
      </c>
      <c r="D133" s="188"/>
      <c r="E133" s="195">
        <v>1</v>
      </c>
      <c r="F133" s="212"/>
      <c r="G133" s="212"/>
      <c r="H133" s="181">
        <v>0</v>
      </c>
      <c r="I133" s="211"/>
      <c r="J133" s="211"/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1"/>
      <c r="Y133" s="211"/>
      <c r="Z133" s="211"/>
      <c r="AA133" s="211"/>
      <c r="AB133" s="211"/>
      <c r="AC133" s="211"/>
      <c r="AD133" s="211"/>
      <c r="AE133" s="211"/>
      <c r="AF133" s="211"/>
      <c r="AG133" s="211"/>
      <c r="AH133" s="211"/>
      <c r="AI133" s="211"/>
      <c r="AJ133" s="211"/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</row>
    <row r="134" spans="1:47" outlineLevel="1" x14ac:dyDescent="0.2">
      <c r="A134" s="152">
        <v>47</v>
      </c>
      <c r="B134" s="154" t="s">
        <v>274</v>
      </c>
      <c r="C134" s="170" t="s">
        <v>275</v>
      </c>
      <c r="D134" s="187" t="s">
        <v>232</v>
      </c>
      <c r="E134" s="156">
        <v>211.33</v>
      </c>
      <c r="F134" s="212"/>
      <c r="G134" s="156">
        <f>ROUND(E134*F134,2)</f>
        <v>0</v>
      </c>
      <c r="H134" s="181" t="s">
        <v>951</v>
      </c>
      <c r="I134" s="211"/>
      <c r="J134" s="151"/>
      <c r="K134" s="151"/>
      <c r="L134" s="151"/>
      <c r="M134" s="151"/>
      <c r="N134" s="151"/>
      <c r="O134" s="151"/>
      <c r="P134" s="151"/>
      <c r="Q134" s="151"/>
      <c r="R134" s="151" t="s">
        <v>121</v>
      </c>
      <c r="S134" s="151"/>
      <c r="T134" s="151"/>
      <c r="U134" s="151"/>
      <c r="V134" s="151"/>
      <c r="W134" s="151"/>
      <c r="X134" s="151"/>
      <c r="Y134" s="151"/>
      <c r="Z134" s="151"/>
      <c r="AA134" s="151"/>
      <c r="AB134" s="151"/>
      <c r="AC134" s="151"/>
      <c r="AD134" s="151"/>
      <c r="AE134" s="151"/>
      <c r="AF134" s="151"/>
      <c r="AG134" s="151"/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</row>
    <row r="135" spans="1:47" outlineLevel="1" x14ac:dyDescent="0.2">
      <c r="A135" s="152"/>
      <c r="B135" s="154"/>
      <c r="C135" s="171" t="s">
        <v>276</v>
      </c>
      <c r="D135" s="188"/>
      <c r="E135" s="195">
        <v>211.33</v>
      </c>
      <c r="F135" s="212"/>
      <c r="G135" s="156"/>
      <c r="H135" s="181">
        <v>0</v>
      </c>
      <c r="I135" s="211"/>
      <c r="J135" s="151"/>
      <c r="K135" s="151"/>
      <c r="L135" s="151"/>
      <c r="M135" s="151"/>
      <c r="N135" s="151"/>
      <c r="O135" s="151"/>
      <c r="P135" s="151"/>
      <c r="Q135" s="151"/>
      <c r="R135" s="151" t="s">
        <v>123</v>
      </c>
      <c r="S135" s="151">
        <v>0</v>
      </c>
      <c r="T135" s="151"/>
      <c r="U135" s="151"/>
      <c r="V135" s="151"/>
      <c r="W135" s="151"/>
      <c r="X135" s="151"/>
      <c r="Y135" s="151"/>
      <c r="Z135" s="151"/>
      <c r="AA135" s="151"/>
      <c r="AB135" s="151"/>
      <c r="AC135" s="151"/>
      <c r="AD135" s="151"/>
      <c r="AE135" s="151"/>
      <c r="AF135" s="151"/>
      <c r="AG135" s="151"/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</row>
    <row r="136" spans="1:47" outlineLevel="1" x14ac:dyDescent="0.2">
      <c r="A136" s="152">
        <v>48</v>
      </c>
      <c r="B136" s="154" t="s">
        <v>277</v>
      </c>
      <c r="C136" s="170" t="s">
        <v>278</v>
      </c>
      <c r="D136" s="187" t="s">
        <v>232</v>
      </c>
      <c r="E136" s="156">
        <v>84.25</v>
      </c>
      <c r="F136" s="212"/>
      <c r="G136" s="156">
        <f>ROUND(E136*F136,2)</f>
        <v>0</v>
      </c>
      <c r="H136" s="181" t="s">
        <v>951</v>
      </c>
      <c r="I136" s="211"/>
      <c r="J136" s="151"/>
      <c r="K136" s="151"/>
      <c r="L136" s="151"/>
      <c r="M136" s="151"/>
      <c r="N136" s="151"/>
      <c r="O136" s="151"/>
      <c r="P136" s="151"/>
      <c r="Q136" s="151"/>
      <c r="R136" s="151" t="s">
        <v>121</v>
      </c>
      <c r="S136" s="151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51"/>
      <c r="AD136" s="151"/>
      <c r="AE136" s="151"/>
      <c r="AF136" s="151"/>
      <c r="AG136" s="151"/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</row>
    <row r="137" spans="1:47" outlineLevel="1" x14ac:dyDescent="0.2">
      <c r="A137" s="152"/>
      <c r="B137" s="154"/>
      <c r="C137" s="171" t="s">
        <v>279</v>
      </c>
      <c r="D137" s="188"/>
      <c r="E137" s="195"/>
      <c r="F137" s="212"/>
      <c r="G137" s="156"/>
      <c r="H137" s="181">
        <v>0</v>
      </c>
      <c r="I137" s="211"/>
      <c r="J137" s="151"/>
      <c r="K137" s="151"/>
      <c r="L137" s="151"/>
      <c r="M137" s="151"/>
      <c r="N137" s="151"/>
      <c r="O137" s="151"/>
      <c r="P137" s="151"/>
      <c r="Q137" s="151"/>
      <c r="R137" s="151" t="s">
        <v>123</v>
      </c>
      <c r="S137" s="151">
        <v>0</v>
      </c>
      <c r="T137" s="151"/>
      <c r="U137" s="151"/>
      <c r="V137" s="151"/>
      <c r="W137" s="151"/>
      <c r="X137" s="151"/>
      <c r="Y137" s="151"/>
      <c r="Z137" s="151"/>
      <c r="AA137" s="151"/>
      <c r="AB137" s="151"/>
      <c r="AC137" s="151"/>
      <c r="AD137" s="151"/>
      <c r="AE137" s="151"/>
      <c r="AF137" s="151"/>
      <c r="AG137" s="151"/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</row>
    <row r="138" spans="1:47" outlineLevel="1" x14ac:dyDescent="0.2">
      <c r="A138" s="152"/>
      <c r="B138" s="154"/>
      <c r="C138" s="171" t="s">
        <v>54</v>
      </c>
      <c r="D138" s="188"/>
      <c r="E138" s="195">
        <v>4</v>
      </c>
      <c r="F138" s="212"/>
      <c r="G138" s="156"/>
      <c r="H138" s="181">
        <v>0</v>
      </c>
      <c r="I138" s="211"/>
      <c r="J138" s="151"/>
      <c r="K138" s="151"/>
      <c r="L138" s="151"/>
      <c r="M138" s="151"/>
      <c r="N138" s="151"/>
      <c r="O138" s="151"/>
      <c r="P138" s="151"/>
      <c r="Q138" s="151"/>
      <c r="R138" s="151" t="s">
        <v>123</v>
      </c>
      <c r="S138" s="151">
        <v>0</v>
      </c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1"/>
      <c r="AF138" s="151"/>
      <c r="AG138" s="151"/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</row>
    <row r="139" spans="1:47" outlineLevel="1" x14ac:dyDescent="0.2">
      <c r="A139" s="152"/>
      <c r="B139" s="154"/>
      <c r="C139" s="171" t="s">
        <v>280</v>
      </c>
      <c r="D139" s="188"/>
      <c r="E139" s="195"/>
      <c r="F139" s="212"/>
      <c r="G139" s="156"/>
      <c r="H139" s="181">
        <v>0</v>
      </c>
      <c r="I139" s="211"/>
      <c r="J139" s="151"/>
      <c r="K139" s="151"/>
      <c r="L139" s="151"/>
      <c r="M139" s="151"/>
      <c r="N139" s="151"/>
      <c r="O139" s="151"/>
      <c r="P139" s="151"/>
      <c r="Q139" s="151"/>
      <c r="R139" s="151" t="s">
        <v>123</v>
      </c>
      <c r="S139" s="151">
        <v>0</v>
      </c>
      <c r="T139" s="151"/>
      <c r="U139" s="151"/>
      <c r="V139" s="151"/>
      <c r="W139" s="151"/>
      <c r="X139" s="151"/>
      <c r="Y139" s="151"/>
      <c r="Z139" s="151"/>
      <c r="AA139" s="151"/>
      <c r="AB139" s="151"/>
      <c r="AC139" s="151"/>
      <c r="AD139" s="151"/>
      <c r="AE139" s="151"/>
      <c r="AF139" s="151"/>
      <c r="AG139" s="151"/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</row>
    <row r="140" spans="1:47" outlineLevel="1" x14ac:dyDescent="0.2">
      <c r="A140" s="152"/>
      <c r="B140" s="154"/>
      <c r="C140" s="171" t="s">
        <v>281</v>
      </c>
      <c r="D140" s="188"/>
      <c r="E140" s="195">
        <v>11.6</v>
      </c>
      <c r="F140" s="212"/>
      <c r="G140" s="156"/>
      <c r="H140" s="181">
        <v>0</v>
      </c>
      <c r="I140" s="211"/>
      <c r="J140" s="151"/>
      <c r="K140" s="151"/>
      <c r="L140" s="151"/>
      <c r="M140" s="151"/>
      <c r="N140" s="151"/>
      <c r="O140" s="151"/>
      <c r="P140" s="151"/>
      <c r="Q140" s="151"/>
      <c r="R140" s="151" t="s">
        <v>123</v>
      </c>
      <c r="S140" s="151">
        <v>0</v>
      </c>
      <c r="T140" s="151"/>
      <c r="U140" s="151"/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1"/>
      <c r="AF140" s="151"/>
      <c r="AG140" s="151"/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</row>
    <row r="141" spans="1:47" outlineLevel="1" x14ac:dyDescent="0.2">
      <c r="A141" s="152"/>
      <c r="B141" s="154"/>
      <c r="C141" s="171" t="s">
        <v>282</v>
      </c>
      <c r="D141" s="188"/>
      <c r="E141" s="195"/>
      <c r="F141" s="212"/>
      <c r="G141" s="156"/>
      <c r="H141" s="181">
        <v>0</v>
      </c>
      <c r="I141" s="211"/>
      <c r="J141" s="151"/>
      <c r="K141" s="151"/>
      <c r="L141" s="151"/>
      <c r="M141" s="151"/>
      <c r="N141" s="151"/>
      <c r="O141" s="151"/>
      <c r="P141" s="151"/>
      <c r="Q141" s="151"/>
      <c r="R141" s="151" t="s">
        <v>123</v>
      </c>
      <c r="S141" s="151">
        <v>0</v>
      </c>
      <c r="T141" s="151"/>
      <c r="U141" s="151"/>
      <c r="V141" s="151"/>
      <c r="W141" s="151"/>
      <c r="X141" s="151"/>
      <c r="Y141" s="151"/>
      <c r="Z141" s="151"/>
      <c r="AA141" s="151"/>
      <c r="AB141" s="151"/>
      <c r="AC141" s="151"/>
      <c r="AD141" s="151"/>
      <c r="AE141" s="151"/>
      <c r="AF141" s="151"/>
      <c r="AG141" s="151"/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</row>
    <row r="142" spans="1:47" outlineLevel="1" x14ac:dyDescent="0.2">
      <c r="A142" s="152"/>
      <c r="B142" s="154"/>
      <c r="C142" s="171" t="s">
        <v>283</v>
      </c>
      <c r="D142" s="188"/>
      <c r="E142" s="195">
        <v>68.650000000000006</v>
      </c>
      <c r="F142" s="212"/>
      <c r="G142" s="156"/>
      <c r="H142" s="181">
        <v>0</v>
      </c>
      <c r="I142" s="211"/>
      <c r="J142" s="151"/>
      <c r="K142" s="151"/>
      <c r="L142" s="151"/>
      <c r="M142" s="151"/>
      <c r="N142" s="151"/>
      <c r="O142" s="151"/>
      <c r="P142" s="151"/>
      <c r="Q142" s="151"/>
      <c r="R142" s="151" t="s">
        <v>123</v>
      </c>
      <c r="S142" s="151">
        <v>0</v>
      </c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/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</row>
    <row r="143" spans="1:47" outlineLevel="1" x14ac:dyDescent="0.2">
      <c r="A143" s="152">
        <v>49</v>
      </c>
      <c r="B143" s="154" t="s">
        <v>284</v>
      </c>
      <c r="C143" s="170" t="s">
        <v>285</v>
      </c>
      <c r="D143" s="187" t="s">
        <v>232</v>
      </c>
      <c r="E143" s="156">
        <v>70.2</v>
      </c>
      <c r="F143" s="212"/>
      <c r="G143" s="156">
        <f>ROUND(E143*F143,2)</f>
        <v>0</v>
      </c>
      <c r="H143" s="181" t="s">
        <v>951</v>
      </c>
      <c r="I143" s="211"/>
      <c r="J143" s="151"/>
      <c r="K143" s="151"/>
      <c r="L143" s="151"/>
      <c r="M143" s="151"/>
      <c r="N143" s="151"/>
      <c r="O143" s="151"/>
      <c r="P143" s="151"/>
      <c r="Q143" s="151"/>
      <c r="R143" s="151" t="s">
        <v>121</v>
      </c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51"/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</row>
    <row r="144" spans="1:47" outlineLevel="1" x14ac:dyDescent="0.2">
      <c r="A144" s="152"/>
      <c r="B144" s="154"/>
      <c r="C144" s="171" t="s">
        <v>279</v>
      </c>
      <c r="D144" s="188"/>
      <c r="E144" s="195"/>
      <c r="F144" s="212"/>
      <c r="G144" s="156"/>
      <c r="H144" s="181">
        <v>0</v>
      </c>
      <c r="I144" s="211"/>
      <c r="J144" s="151"/>
      <c r="K144" s="151"/>
      <c r="L144" s="151"/>
      <c r="M144" s="151"/>
      <c r="N144" s="151"/>
      <c r="O144" s="151"/>
      <c r="P144" s="151"/>
      <c r="Q144" s="151"/>
      <c r="R144" s="151" t="s">
        <v>123</v>
      </c>
      <c r="S144" s="151">
        <v>0</v>
      </c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</row>
    <row r="145" spans="1:47" outlineLevel="1" x14ac:dyDescent="0.2">
      <c r="A145" s="152"/>
      <c r="B145" s="154"/>
      <c r="C145" s="171" t="s">
        <v>54</v>
      </c>
      <c r="D145" s="188"/>
      <c r="E145" s="195">
        <v>4</v>
      </c>
      <c r="F145" s="212"/>
      <c r="G145" s="156"/>
      <c r="H145" s="181">
        <v>0</v>
      </c>
      <c r="I145" s="211"/>
      <c r="J145" s="151"/>
      <c r="K145" s="151"/>
      <c r="L145" s="151"/>
      <c r="M145" s="151"/>
      <c r="N145" s="151"/>
      <c r="O145" s="151"/>
      <c r="P145" s="151"/>
      <c r="Q145" s="151"/>
      <c r="R145" s="151" t="s">
        <v>123</v>
      </c>
      <c r="S145" s="151">
        <v>0</v>
      </c>
      <c r="T145" s="151"/>
      <c r="U145" s="151"/>
      <c r="V145" s="151"/>
      <c r="W145" s="151"/>
      <c r="X145" s="151"/>
      <c r="Y145" s="151"/>
      <c r="Z145" s="151"/>
      <c r="AA145" s="151"/>
      <c r="AB145" s="151"/>
      <c r="AC145" s="151"/>
      <c r="AD145" s="151"/>
      <c r="AE145" s="151"/>
      <c r="AF145" s="151"/>
      <c r="AG145" s="151"/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</row>
    <row r="146" spans="1:47" outlineLevel="1" x14ac:dyDescent="0.2">
      <c r="A146" s="152"/>
      <c r="B146" s="154"/>
      <c r="C146" s="171" t="s">
        <v>282</v>
      </c>
      <c r="D146" s="188"/>
      <c r="E146" s="195"/>
      <c r="F146" s="212"/>
      <c r="G146" s="156"/>
      <c r="H146" s="181">
        <v>0</v>
      </c>
      <c r="I146" s="211"/>
      <c r="J146" s="151"/>
      <c r="K146" s="151"/>
      <c r="L146" s="151"/>
      <c r="M146" s="151"/>
      <c r="N146" s="151"/>
      <c r="O146" s="151"/>
      <c r="P146" s="151"/>
      <c r="Q146" s="151"/>
      <c r="R146" s="151" t="s">
        <v>123</v>
      </c>
      <c r="S146" s="151">
        <v>0</v>
      </c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</row>
    <row r="147" spans="1:47" outlineLevel="1" x14ac:dyDescent="0.2">
      <c r="A147" s="152"/>
      <c r="B147" s="154"/>
      <c r="C147" s="171" t="s">
        <v>286</v>
      </c>
      <c r="D147" s="188"/>
      <c r="E147" s="195">
        <v>66.2</v>
      </c>
      <c r="F147" s="212"/>
      <c r="G147" s="156"/>
      <c r="H147" s="181">
        <v>0</v>
      </c>
      <c r="I147" s="211"/>
      <c r="J147" s="151"/>
      <c r="K147" s="151"/>
      <c r="L147" s="151"/>
      <c r="M147" s="151"/>
      <c r="N147" s="151"/>
      <c r="O147" s="151"/>
      <c r="P147" s="151"/>
      <c r="Q147" s="151"/>
      <c r="R147" s="151" t="s">
        <v>123</v>
      </c>
      <c r="S147" s="151">
        <v>0</v>
      </c>
      <c r="T147" s="151"/>
      <c r="U147" s="15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1"/>
      <c r="AF147" s="151"/>
      <c r="AG147" s="151"/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</row>
    <row r="148" spans="1:47" x14ac:dyDescent="0.2">
      <c r="A148" s="153" t="s">
        <v>116</v>
      </c>
      <c r="B148" s="155" t="s">
        <v>52</v>
      </c>
      <c r="C148" s="172" t="s">
        <v>53</v>
      </c>
      <c r="D148" s="189"/>
      <c r="E148" s="157"/>
      <c r="F148" s="213"/>
      <c r="G148" s="157">
        <f>SUMIF(R149:R171,"&lt;&gt;NOR",G149:G171)</f>
        <v>0</v>
      </c>
      <c r="H148" s="182"/>
      <c r="I148" s="211"/>
      <c r="R148" t="s">
        <v>117</v>
      </c>
    </row>
    <row r="149" spans="1:47" ht="22.5" outlineLevel="1" x14ac:dyDescent="0.2">
      <c r="A149" s="152">
        <v>50</v>
      </c>
      <c r="B149" s="154" t="s">
        <v>287</v>
      </c>
      <c r="C149" s="170" t="s">
        <v>288</v>
      </c>
      <c r="D149" s="187" t="s">
        <v>127</v>
      </c>
      <c r="E149" s="156">
        <v>15.18</v>
      </c>
      <c r="F149" s="212"/>
      <c r="G149" s="156">
        <f>ROUND(E149*F149,2)</f>
        <v>0</v>
      </c>
      <c r="H149" s="181" t="s">
        <v>950</v>
      </c>
      <c r="I149" s="211"/>
      <c r="J149" s="151"/>
      <c r="K149" s="151"/>
      <c r="L149" s="151"/>
      <c r="M149" s="151"/>
      <c r="N149" s="151"/>
      <c r="O149" s="151"/>
      <c r="P149" s="151"/>
      <c r="Q149" s="151"/>
      <c r="R149" s="151" t="s">
        <v>121</v>
      </c>
      <c r="S149" s="151"/>
      <c r="T149" s="151"/>
      <c r="U149" s="151"/>
      <c r="V149" s="151"/>
      <c r="W149" s="151"/>
      <c r="X149" s="151"/>
      <c r="Y149" s="151"/>
      <c r="Z149" s="151"/>
      <c r="AA149" s="151"/>
      <c r="AB149" s="151"/>
      <c r="AC149" s="151"/>
      <c r="AD149" s="151"/>
      <c r="AE149" s="151"/>
      <c r="AF149" s="151"/>
      <c r="AG149" s="151"/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</row>
    <row r="150" spans="1:47" outlineLevel="1" x14ac:dyDescent="0.2">
      <c r="A150" s="152"/>
      <c r="B150" s="154"/>
      <c r="C150" s="171" t="s">
        <v>289</v>
      </c>
      <c r="D150" s="188"/>
      <c r="E150" s="195"/>
      <c r="F150" s="212"/>
      <c r="G150" s="156"/>
      <c r="H150" s="181">
        <v>0</v>
      </c>
      <c r="I150" s="211"/>
      <c r="J150" s="151"/>
      <c r="K150" s="151"/>
      <c r="L150" s="151"/>
      <c r="M150" s="151"/>
      <c r="N150" s="151"/>
      <c r="O150" s="151"/>
      <c r="P150" s="151"/>
      <c r="Q150" s="151"/>
      <c r="R150" s="151" t="s">
        <v>123</v>
      </c>
      <c r="S150" s="151">
        <v>0</v>
      </c>
      <c r="T150" s="151"/>
      <c r="U150" s="151"/>
      <c r="V150" s="151"/>
      <c r="W150" s="151"/>
      <c r="X150" s="151"/>
      <c r="Y150" s="151"/>
      <c r="Z150" s="151"/>
      <c r="AA150" s="151"/>
      <c r="AB150" s="151"/>
      <c r="AC150" s="151"/>
      <c r="AD150" s="151"/>
      <c r="AE150" s="151"/>
      <c r="AF150" s="151"/>
      <c r="AG150" s="151"/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</row>
    <row r="151" spans="1:47" outlineLevel="1" x14ac:dyDescent="0.2">
      <c r="A151" s="152"/>
      <c r="B151" s="154"/>
      <c r="C151" s="171" t="s">
        <v>290</v>
      </c>
      <c r="D151" s="188"/>
      <c r="E151" s="195">
        <v>12.9</v>
      </c>
      <c r="F151" s="212"/>
      <c r="G151" s="156"/>
      <c r="H151" s="181">
        <v>0</v>
      </c>
      <c r="I151" s="211"/>
      <c r="J151" s="151"/>
      <c r="K151" s="151"/>
      <c r="L151" s="151"/>
      <c r="M151" s="151"/>
      <c r="N151" s="151"/>
      <c r="O151" s="151"/>
      <c r="P151" s="151"/>
      <c r="Q151" s="151"/>
      <c r="R151" s="151" t="s">
        <v>123</v>
      </c>
      <c r="S151" s="151">
        <v>0</v>
      </c>
      <c r="T151" s="151"/>
      <c r="U151" s="151"/>
      <c r="V151" s="151"/>
      <c r="W151" s="151"/>
      <c r="X151" s="151"/>
      <c r="Y151" s="151"/>
      <c r="Z151" s="151"/>
      <c r="AA151" s="151"/>
      <c r="AB151" s="151"/>
      <c r="AC151" s="151"/>
      <c r="AD151" s="151"/>
      <c r="AE151" s="151"/>
      <c r="AF151" s="151"/>
      <c r="AG151" s="151"/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</row>
    <row r="152" spans="1:47" outlineLevel="1" x14ac:dyDescent="0.2">
      <c r="A152" s="152"/>
      <c r="B152" s="154"/>
      <c r="C152" s="171" t="s">
        <v>291</v>
      </c>
      <c r="D152" s="188"/>
      <c r="E152" s="195">
        <v>2.2799999999999998</v>
      </c>
      <c r="F152" s="212"/>
      <c r="G152" s="156"/>
      <c r="H152" s="181">
        <v>0</v>
      </c>
      <c r="I152" s="211"/>
      <c r="J152" s="151"/>
      <c r="K152" s="151"/>
      <c r="L152" s="151"/>
      <c r="M152" s="151"/>
      <c r="N152" s="151"/>
      <c r="O152" s="151"/>
      <c r="P152" s="151"/>
      <c r="Q152" s="151"/>
      <c r="R152" s="151" t="s">
        <v>123</v>
      </c>
      <c r="S152" s="151">
        <v>0</v>
      </c>
      <c r="T152" s="151"/>
      <c r="U152" s="151"/>
      <c r="V152" s="151"/>
      <c r="W152" s="151"/>
      <c r="X152" s="151"/>
      <c r="Y152" s="151"/>
      <c r="Z152" s="151"/>
      <c r="AA152" s="151"/>
      <c r="AB152" s="151"/>
      <c r="AC152" s="151"/>
      <c r="AD152" s="151"/>
      <c r="AE152" s="151"/>
      <c r="AF152" s="151"/>
      <c r="AG152" s="151"/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</row>
    <row r="153" spans="1:47" ht="22.5" outlineLevel="1" x14ac:dyDescent="0.2">
      <c r="A153" s="152">
        <v>51</v>
      </c>
      <c r="B153" s="154" t="s">
        <v>292</v>
      </c>
      <c r="C153" s="170" t="s">
        <v>293</v>
      </c>
      <c r="D153" s="187" t="s">
        <v>127</v>
      </c>
      <c r="E153" s="156">
        <v>102.3</v>
      </c>
      <c r="F153" s="212"/>
      <c r="G153" s="156">
        <f>ROUND(E153*F153,2)</f>
        <v>0</v>
      </c>
      <c r="H153" s="181" t="s">
        <v>950</v>
      </c>
      <c r="I153" s="211"/>
      <c r="J153" s="151"/>
      <c r="K153" s="151"/>
      <c r="L153" s="151"/>
      <c r="M153" s="151"/>
      <c r="N153" s="151"/>
      <c r="O153" s="151"/>
      <c r="P153" s="151"/>
      <c r="Q153" s="151"/>
      <c r="R153" s="151" t="s">
        <v>121</v>
      </c>
      <c r="S153" s="151"/>
      <c r="T153" s="151"/>
      <c r="U153" s="151"/>
      <c r="V153" s="151"/>
      <c r="W153" s="151"/>
      <c r="X153" s="151"/>
      <c r="Y153" s="151"/>
      <c r="Z153" s="151"/>
      <c r="AA153" s="151"/>
      <c r="AB153" s="151"/>
      <c r="AC153" s="151"/>
      <c r="AD153" s="151"/>
      <c r="AE153" s="151"/>
      <c r="AF153" s="151"/>
      <c r="AG153" s="151"/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</row>
    <row r="154" spans="1:47" outlineLevel="1" x14ac:dyDescent="0.2">
      <c r="A154" s="152"/>
      <c r="B154" s="154"/>
      <c r="C154" s="171" t="s">
        <v>294</v>
      </c>
      <c r="D154" s="188"/>
      <c r="E154" s="195"/>
      <c r="F154" s="212"/>
      <c r="G154" s="156"/>
      <c r="H154" s="181">
        <v>0</v>
      </c>
      <c r="I154" s="211"/>
      <c r="J154" s="151"/>
      <c r="K154" s="151"/>
      <c r="L154" s="151"/>
      <c r="M154" s="151"/>
      <c r="N154" s="151"/>
      <c r="O154" s="151"/>
      <c r="P154" s="151"/>
      <c r="Q154" s="151"/>
      <c r="R154" s="151" t="s">
        <v>123</v>
      </c>
      <c r="S154" s="151">
        <v>0</v>
      </c>
      <c r="T154" s="151"/>
      <c r="U154" s="151"/>
      <c r="V154" s="151"/>
      <c r="W154" s="151"/>
      <c r="X154" s="151"/>
      <c r="Y154" s="151"/>
      <c r="Z154" s="151"/>
      <c r="AA154" s="151"/>
      <c r="AB154" s="151"/>
      <c r="AC154" s="151"/>
      <c r="AD154" s="151"/>
      <c r="AE154" s="151"/>
      <c r="AF154" s="151"/>
      <c r="AG154" s="151"/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</row>
    <row r="155" spans="1:47" outlineLevel="1" x14ac:dyDescent="0.2">
      <c r="A155" s="152"/>
      <c r="B155" s="154"/>
      <c r="C155" s="171" t="s">
        <v>295</v>
      </c>
      <c r="D155" s="188"/>
      <c r="E155" s="195">
        <v>102.3</v>
      </c>
      <c r="F155" s="212"/>
      <c r="G155" s="156"/>
      <c r="H155" s="181">
        <v>0</v>
      </c>
      <c r="I155" s="211"/>
      <c r="J155" s="151"/>
      <c r="K155" s="151"/>
      <c r="L155" s="151"/>
      <c r="M155" s="151"/>
      <c r="N155" s="151"/>
      <c r="O155" s="151"/>
      <c r="P155" s="151"/>
      <c r="Q155" s="151"/>
      <c r="R155" s="151" t="s">
        <v>123</v>
      </c>
      <c r="S155" s="151">
        <v>0</v>
      </c>
      <c r="T155" s="151"/>
      <c r="U155" s="151"/>
      <c r="V155" s="151"/>
      <c r="W155" s="151"/>
      <c r="X155" s="151"/>
      <c r="Y155" s="151"/>
      <c r="Z155" s="151"/>
      <c r="AA155" s="151"/>
      <c r="AB155" s="151"/>
      <c r="AC155" s="151"/>
      <c r="AD155" s="151"/>
      <c r="AE155" s="151"/>
      <c r="AF155" s="151"/>
      <c r="AG155" s="151"/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</row>
    <row r="156" spans="1:47" ht="22.5" outlineLevel="1" x14ac:dyDescent="0.2">
      <c r="A156" s="152">
        <v>52</v>
      </c>
      <c r="B156" s="154" t="s">
        <v>296</v>
      </c>
      <c r="C156" s="170" t="s">
        <v>297</v>
      </c>
      <c r="D156" s="187" t="s">
        <v>127</v>
      </c>
      <c r="E156" s="156">
        <v>78.5</v>
      </c>
      <c r="F156" s="212"/>
      <c r="G156" s="156">
        <f>ROUND(E156*F156,2)</f>
        <v>0</v>
      </c>
      <c r="H156" s="181" t="s">
        <v>950</v>
      </c>
      <c r="I156" s="211"/>
      <c r="J156" s="151"/>
      <c r="K156" s="151"/>
      <c r="L156" s="151"/>
      <c r="M156" s="151"/>
      <c r="N156" s="151"/>
      <c r="O156" s="151"/>
      <c r="P156" s="151"/>
      <c r="Q156" s="151"/>
      <c r="R156" s="151" t="s">
        <v>121</v>
      </c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1"/>
      <c r="AF156" s="151"/>
      <c r="AG156" s="151"/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</row>
    <row r="157" spans="1:47" outlineLevel="1" x14ac:dyDescent="0.2">
      <c r="A157" s="152"/>
      <c r="B157" s="154"/>
      <c r="C157" s="171" t="s">
        <v>294</v>
      </c>
      <c r="D157" s="188"/>
      <c r="E157" s="195"/>
      <c r="F157" s="212"/>
      <c r="G157" s="156"/>
      <c r="H157" s="181">
        <v>0</v>
      </c>
      <c r="I157" s="211"/>
      <c r="J157" s="151"/>
      <c r="K157" s="151"/>
      <c r="L157" s="151"/>
      <c r="M157" s="151"/>
      <c r="N157" s="151"/>
      <c r="O157" s="151"/>
      <c r="P157" s="151"/>
      <c r="Q157" s="151"/>
      <c r="R157" s="151" t="s">
        <v>123</v>
      </c>
      <c r="S157" s="151">
        <v>0</v>
      </c>
      <c r="T157" s="151"/>
      <c r="U157" s="151"/>
      <c r="V157" s="151"/>
      <c r="W157" s="151"/>
      <c r="X157" s="151"/>
      <c r="Y157" s="151"/>
      <c r="Z157" s="151"/>
      <c r="AA157" s="151"/>
      <c r="AB157" s="151"/>
      <c r="AC157" s="151"/>
      <c r="AD157" s="151"/>
      <c r="AE157" s="151"/>
      <c r="AF157" s="151"/>
      <c r="AG157" s="151"/>
      <c r="AH157" s="151"/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</row>
    <row r="158" spans="1:47" outlineLevel="1" x14ac:dyDescent="0.2">
      <c r="A158" s="152"/>
      <c r="B158" s="154"/>
      <c r="C158" s="171" t="s">
        <v>298</v>
      </c>
      <c r="D158" s="188"/>
      <c r="E158" s="195">
        <v>78.5</v>
      </c>
      <c r="F158" s="212"/>
      <c r="G158" s="156"/>
      <c r="H158" s="181">
        <v>0</v>
      </c>
      <c r="I158" s="211"/>
      <c r="J158" s="151"/>
      <c r="K158" s="151"/>
      <c r="L158" s="151"/>
      <c r="M158" s="151"/>
      <c r="N158" s="151"/>
      <c r="O158" s="151"/>
      <c r="P158" s="151"/>
      <c r="Q158" s="151"/>
      <c r="R158" s="151" t="s">
        <v>123</v>
      </c>
      <c r="S158" s="151">
        <v>0</v>
      </c>
      <c r="T158" s="151"/>
      <c r="U158" s="151"/>
      <c r="V158" s="151"/>
      <c r="W158" s="151"/>
      <c r="X158" s="151"/>
      <c r="Y158" s="151"/>
      <c r="Z158" s="151"/>
      <c r="AA158" s="151"/>
      <c r="AB158" s="151"/>
      <c r="AC158" s="151"/>
      <c r="AD158" s="151"/>
      <c r="AE158" s="151"/>
      <c r="AF158" s="151"/>
      <c r="AG158" s="151"/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</row>
    <row r="159" spans="1:47" ht="22.5" outlineLevel="1" x14ac:dyDescent="0.2">
      <c r="A159" s="152">
        <v>53</v>
      </c>
      <c r="B159" s="154" t="s">
        <v>299</v>
      </c>
      <c r="C159" s="170" t="s">
        <v>300</v>
      </c>
      <c r="D159" s="187" t="s">
        <v>127</v>
      </c>
      <c r="E159" s="156">
        <v>22</v>
      </c>
      <c r="F159" s="212"/>
      <c r="G159" s="156">
        <f>ROUND(E159*F159,2)</f>
        <v>0</v>
      </c>
      <c r="H159" s="181" t="s">
        <v>950</v>
      </c>
      <c r="I159" s="211"/>
      <c r="J159" s="151"/>
      <c r="K159" s="151"/>
      <c r="L159" s="151"/>
      <c r="M159" s="151"/>
      <c r="N159" s="151"/>
      <c r="O159" s="151"/>
      <c r="P159" s="151"/>
      <c r="Q159" s="151"/>
      <c r="R159" s="151" t="s">
        <v>121</v>
      </c>
      <c r="S159" s="151"/>
      <c r="T159" s="151"/>
      <c r="U159" s="151"/>
      <c r="V159" s="151"/>
      <c r="W159" s="151"/>
      <c r="X159" s="151"/>
      <c r="Y159" s="151"/>
      <c r="Z159" s="151"/>
      <c r="AA159" s="151"/>
      <c r="AB159" s="151"/>
      <c r="AC159" s="151"/>
      <c r="AD159" s="151"/>
      <c r="AE159" s="151"/>
      <c r="AF159" s="151"/>
      <c r="AG159" s="151"/>
      <c r="AH159" s="151"/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</row>
    <row r="160" spans="1:47" outlineLevel="1" x14ac:dyDescent="0.2">
      <c r="A160" s="152"/>
      <c r="B160" s="154"/>
      <c r="C160" s="171" t="s">
        <v>294</v>
      </c>
      <c r="D160" s="188"/>
      <c r="E160" s="195"/>
      <c r="F160" s="212"/>
      <c r="G160" s="156"/>
      <c r="H160" s="181">
        <v>0</v>
      </c>
      <c r="I160" s="211"/>
      <c r="J160" s="151"/>
      <c r="K160" s="151"/>
      <c r="L160" s="151"/>
      <c r="M160" s="151"/>
      <c r="N160" s="151"/>
      <c r="O160" s="151"/>
      <c r="P160" s="151"/>
      <c r="Q160" s="151"/>
      <c r="R160" s="151" t="s">
        <v>123</v>
      </c>
      <c r="S160" s="151">
        <v>0</v>
      </c>
      <c r="T160" s="151"/>
      <c r="U160" s="151"/>
      <c r="V160" s="151"/>
      <c r="W160" s="151"/>
      <c r="X160" s="151"/>
      <c r="Y160" s="151"/>
      <c r="Z160" s="151"/>
      <c r="AA160" s="151"/>
      <c r="AB160" s="151"/>
      <c r="AC160" s="151"/>
      <c r="AD160" s="151"/>
      <c r="AE160" s="151"/>
      <c r="AF160" s="151"/>
      <c r="AG160" s="151"/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</row>
    <row r="161" spans="1:47" outlineLevel="1" x14ac:dyDescent="0.2">
      <c r="A161" s="152"/>
      <c r="B161" s="154"/>
      <c r="C161" s="171" t="s">
        <v>301</v>
      </c>
      <c r="D161" s="188"/>
      <c r="E161" s="195">
        <v>22</v>
      </c>
      <c r="F161" s="212"/>
      <c r="G161" s="156"/>
      <c r="H161" s="181">
        <v>0</v>
      </c>
      <c r="I161" s="211"/>
      <c r="J161" s="151"/>
      <c r="K161" s="151"/>
      <c r="L161" s="151"/>
      <c r="M161" s="151"/>
      <c r="N161" s="151"/>
      <c r="O161" s="151"/>
      <c r="P161" s="151"/>
      <c r="Q161" s="151"/>
      <c r="R161" s="151" t="s">
        <v>123</v>
      </c>
      <c r="S161" s="151">
        <v>0</v>
      </c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  <c r="AD161" s="151"/>
      <c r="AE161" s="151"/>
      <c r="AF161" s="151"/>
      <c r="AG161" s="151"/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</row>
    <row r="162" spans="1:47" ht="22.5" outlineLevel="1" x14ac:dyDescent="0.2">
      <c r="A162" s="152">
        <v>54</v>
      </c>
      <c r="B162" s="154" t="s">
        <v>302</v>
      </c>
      <c r="C162" s="170" t="s">
        <v>303</v>
      </c>
      <c r="D162" s="187" t="s">
        <v>232</v>
      </c>
      <c r="E162" s="156">
        <v>10.65</v>
      </c>
      <c r="F162" s="212"/>
      <c r="G162" s="156">
        <f>ROUND(E162*F162,2)</f>
        <v>0</v>
      </c>
      <c r="H162" s="181" t="s">
        <v>951</v>
      </c>
      <c r="I162" s="211"/>
      <c r="J162" s="151"/>
      <c r="K162" s="151"/>
      <c r="L162" s="151"/>
      <c r="M162" s="151"/>
      <c r="N162" s="151"/>
      <c r="O162" s="151"/>
      <c r="P162" s="151"/>
      <c r="Q162" s="151"/>
      <c r="R162" s="151" t="s">
        <v>121</v>
      </c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</row>
    <row r="163" spans="1:47" outlineLevel="1" x14ac:dyDescent="0.2">
      <c r="A163" s="152"/>
      <c r="B163" s="154"/>
      <c r="C163" s="171" t="s">
        <v>304</v>
      </c>
      <c r="D163" s="188"/>
      <c r="E163" s="195">
        <v>10.65</v>
      </c>
      <c r="F163" s="212"/>
      <c r="G163" s="156"/>
      <c r="H163" s="181">
        <v>0</v>
      </c>
      <c r="I163" s="211"/>
      <c r="J163" s="151"/>
      <c r="K163" s="151"/>
      <c r="L163" s="151"/>
      <c r="M163" s="151"/>
      <c r="N163" s="151"/>
      <c r="O163" s="151"/>
      <c r="P163" s="151"/>
      <c r="Q163" s="151"/>
      <c r="R163" s="151" t="s">
        <v>123</v>
      </c>
      <c r="S163" s="151">
        <v>0</v>
      </c>
      <c r="T163" s="151"/>
      <c r="U163" s="151"/>
      <c r="V163" s="151"/>
      <c r="W163" s="151"/>
      <c r="X163" s="151"/>
      <c r="Y163" s="151"/>
      <c r="Z163" s="151"/>
      <c r="AA163" s="151"/>
      <c r="AB163" s="151"/>
      <c r="AC163" s="151"/>
      <c r="AD163" s="151"/>
      <c r="AE163" s="151"/>
      <c r="AF163" s="151"/>
      <c r="AG163" s="151"/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</row>
    <row r="164" spans="1:47" ht="22.5" outlineLevel="1" x14ac:dyDescent="0.2">
      <c r="A164" s="152">
        <v>55</v>
      </c>
      <c r="B164" s="154" t="s">
        <v>305</v>
      </c>
      <c r="C164" s="170" t="s">
        <v>306</v>
      </c>
      <c r="D164" s="187" t="s">
        <v>232</v>
      </c>
      <c r="E164" s="156">
        <v>7.1</v>
      </c>
      <c r="F164" s="212"/>
      <c r="G164" s="156">
        <f>ROUND(E164*F164,2)</f>
        <v>0</v>
      </c>
      <c r="H164" s="181" t="s">
        <v>951</v>
      </c>
      <c r="I164" s="211"/>
      <c r="J164" s="151"/>
      <c r="K164" s="151"/>
      <c r="L164" s="151"/>
      <c r="M164" s="151"/>
      <c r="N164" s="151"/>
      <c r="O164" s="151"/>
      <c r="P164" s="151"/>
      <c r="Q164" s="151"/>
      <c r="R164" s="151" t="s">
        <v>121</v>
      </c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151"/>
      <c r="AE164" s="151"/>
      <c r="AF164" s="151"/>
      <c r="AG164" s="151"/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</row>
    <row r="165" spans="1:47" outlineLevel="1" x14ac:dyDescent="0.2">
      <c r="A165" s="152"/>
      <c r="B165" s="154"/>
      <c r="C165" s="171" t="s">
        <v>307</v>
      </c>
      <c r="D165" s="188"/>
      <c r="E165" s="195">
        <v>7.1</v>
      </c>
      <c r="F165" s="212"/>
      <c r="G165" s="156"/>
      <c r="H165" s="181">
        <v>0</v>
      </c>
      <c r="I165" s="211"/>
      <c r="J165" s="151"/>
      <c r="K165" s="151"/>
      <c r="L165" s="151"/>
      <c r="M165" s="151"/>
      <c r="N165" s="151"/>
      <c r="O165" s="151"/>
      <c r="P165" s="151"/>
      <c r="Q165" s="151"/>
      <c r="R165" s="151" t="s">
        <v>123</v>
      </c>
      <c r="S165" s="151">
        <v>0</v>
      </c>
      <c r="T165" s="151"/>
      <c r="U165" s="151"/>
      <c r="V165" s="151"/>
      <c r="W165" s="151"/>
      <c r="X165" s="151"/>
      <c r="Y165" s="151"/>
      <c r="Z165" s="151"/>
      <c r="AA165" s="151"/>
      <c r="AB165" s="151"/>
      <c r="AC165" s="151"/>
      <c r="AD165" s="151"/>
      <c r="AE165" s="151"/>
      <c r="AF165" s="151"/>
      <c r="AG165" s="151"/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</row>
    <row r="166" spans="1:47" ht="22.5" outlineLevel="1" x14ac:dyDescent="0.2">
      <c r="A166" s="152">
        <v>56</v>
      </c>
      <c r="B166" s="154" t="s">
        <v>308</v>
      </c>
      <c r="C166" s="170" t="s">
        <v>309</v>
      </c>
      <c r="D166" s="187" t="s">
        <v>232</v>
      </c>
      <c r="E166" s="156">
        <v>10.65</v>
      </c>
      <c r="F166" s="212"/>
      <c r="G166" s="156">
        <f>ROUND(E166*F166,2)</f>
        <v>0</v>
      </c>
      <c r="H166" s="181" t="s">
        <v>951</v>
      </c>
      <c r="I166" s="211"/>
      <c r="J166" s="151"/>
      <c r="K166" s="151"/>
      <c r="L166" s="151"/>
      <c r="M166" s="151"/>
      <c r="N166" s="151"/>
      <c r="O166" s="151"/>
      <c r="P166" s="151"/>
      <c r="Q166" s="151"/>
      <c r="R166" s="151" t="s">
        <v>121</v>
      </c>
      <c r="S166" s="151"/>
      <c r="T166" s="151"/>
      <c r="U166" s="151"/>
      <c r="V166" s="151"/>
      <c r="W166" s="151"/>
      <c r="X166" s="151"/>
      <c r="Y166" s="151"/>
      <c r="Z166" s="151"/>
      <c r="AA166" s="151"/>
      <c r="AB166" s="151"/>
      <c r="AC166" s="151"/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</row>
    <row r="167" spans="1:47" outlineLevel="1" x14ac:dyDescent="0.2">
      <c r="A167" s="152"/>
      <c r="B167" s="154"/>
      <c r="C167" s="171" t="s">
        <v>304</v>
      </c>
      <c r="D167" s="188"/>
      <c r="E167" s="195">
        <v>10.65</v>
      </c>
      <c r="F167" s="212"/>
      <c r="G167" s="156"/>
      <c r="H167" s="181">
        <v>0</v>
      </c>
      <c r="I167" s="211"/>
      <c r="J167" s="151"/>
      <c r="K167" s="151"/>
      <c r="L167" s="151"/>
      <c r="M167" s="151"/>
      <c r="N167" s="151"/>
      <c r="O167" s="151"/>
      <c r="P167" s="151"/>
      <c r="Q167" s="151"/>
      <c r="R167" s="151" t="s">
        <v>123</v>
      </c>
      <c r="S167" s="151">
        <v>0</v>
      </c>
      <c r="T167" s="151"/>
      <c r="U167" s="151"/>
      <c r="V167" s="151"/>
      <c r="W167" s="151"/>
      <c r="X167" s="151"/>
      <c r="Y167" s="151"/>
      <c r="Z167" s="151"/>
      <c r="AA167" s="151"/>
      <c r="AB167" s="151"/>
      <c r="AC167" s="151"/>
      <c r="AD167" s="151"/>
      <c r="AE167" s="151"/>
      <c r="AF167" s="151"/>
      <c r="AG167" s="151"/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</row>
    <row r="168" spans="1:47" outlineLevel="1" x14ac:dyDescent="0.2">
      <c r="A168" s="152">
        <v>57</v>
      </c>
      <c r="B168" s="154" t="s">
        <v>310</v>
      </c>
      <c r="C168" s="170" t="s">
        <v>311</v>
      </c>
      <c r="D168" s="187" t="s">
        <v>127</v>
      </c>
      <c r="E168" s="156">
        <v>44.73</v>
      </c>
      <c r="F168" s="212"/>
      <c r="G168" s="156">
        <f>ROUND(E168*F168,2)</f>
        <v>0</v>
      </c>
      <c r="H168" s="181" t="s">
        <v>950</v>
      </c>
      <c r="I168" s="211"/>
      <c r="J168" s="151"/>
      <c r="K168" s="151"/>
      <c r="L168" s="151"/>
      <c r="M168" s="151"/>
      <c r="N168" s="151"/>
      <c r="O168" s="151"/>
      <c r="P168" s="151"/>
      <c r="Q168" s="151"/>
      <c r="R168" s="151" t="s">
        <v>121</v>
      </c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1"/>
      <c r="AF168" s="151"/>
      <c r="AG168" s="151"/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</row>
    <row r="169" spans="1:47" outlineLevel="1" x14ac:dyDescent="0.2">
      <c r="A169" s="152"/>
      <c r="B169" s="154"/>
      <c r="C169" s="171" t="s">
        <v>312</v>
      </c>
      <c r="D169" s="188"/>
      <c r="E169" s="195">
        <v>44.73</v>
      </c>
      <c r="F169" s="212"/>
      <c r="G169" s="156"/>
      <c r="H169" s="181">
        <v>0</v>
      </c>
      <c r="I169" s="211"/>
      <c r="J169" s="151"/>
      <c r="K169" s="151"/>
      <c r="L169" s="151"/>
      <c r="M169" s="151"/>
      <c r="N169" s="151"/>
      <c r="O169" s="151"/>
      <c r="P169" s="151"/>
      <c r="Q169" s="151"/>
      <c r="R169" s="151" t="s">
        <v>123</v>
      </c>
      <c r="S169" s="151">
        <v>0</v>
      </c>
      <c r="T169" s="151"/>
      <c r="U169" s="151"/>
      <c r="V169" s="151"/>
      <c r="W169" s="151"/>
      <c r="X169" s="151"/>
      <c r="Y169" s="151"/>
      <c r="Z169" s="151"/>
      <c r="AA169" s="151"/>
      <c r="AB169" s="151"/>
      <c r="AC169" s="151"/>
      <c r="AD169" s="151"/>
      <c r="AE169" s="151"/>
      <c r="AF169" s="151"/>
      <c r="AG169" s="151"/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</row>
    <row r="170" spans="1:47" outlineLevel="1" x14ac:dyDescent="0.2">
      <c r="A170" s="152">
        <v>58</v>
      </c>
      <c r="B170" s="154" t="s">
        <v>313</v>
      </c>
      <c r="C170" s="170" t="s">
        <v>314</v>
      </c>
      <c r="D170" s="187" t="s">
        <v>127</v>
      </c>
      <c r="E170" s="156">
        <v>15.975</v>
      </c>
      <c r="F170" s="212"/>
      <c r="G170" s="156">
        <f>ROUND(E170*F170,2)</f>
        <v>0</v>
      </c>
      <c r="H170" s="181" t="s">
        <v>950</v>
      </c>
      <c r="I170" s="211"/>
      <c r="J170" s="151"/>
      <c r="K170" s="151"/>
      <c r="L170" s="151"/>
      <c r="M170" s="151"/>
      <c r="N170" s="151"/>
      <c r="O170" s="151"/>
      <c r="P170" s="151"/>
      <c r="Q170" s="151"/>
      <c r="R170" s="151" t="s">
        <v>121</v>
      </c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1"/>
      <c r="AF170" s="151"/>
      <c r="AG170" s="151"/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</row>
    <row r="171" spans="1:47" outlineLevel="1" x14ac:dyDescent="0.2">
      <c r="A171" s="152"/>
      <c r="B171" s="154"/>
      <c r="C171" s="171" t="s">
        <v>315</v>
      </c>
      <c r="D171" s="188"/>
      <c r="E171" s="195">
        <v>15.975</v>
      </c>
      <c r="F171" s="212"/>
      <c r="G171" s="156"/>
      <c r="H171" s="181">
        <v>0</v>
      </c>
      <c r="I171" s="211"/>
      <c r="J171" s="151"/>
      <c r="K171" s="151"/>
      <c r="L171" s="151"/>
      <c r="M171" s="151"/>
      <c r="N171" s="151"/>
      <c r="O171" s="151"/>
      <c r="P171" s="151"/>
      <c r="Q171" s="151"/>
      <c r="R171" s="151" t="s">
        <v>123</v>
      </c>
      <c r="S171" s="151">
        <v>0</v>
      </c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</row>
    <row r="172" spans="1:47" x14ac:dyDescent="0.2">
      <c r="A172" s="153" t="s">
        <v>116</v>
      </c>
      <c r="B172" s="155" t="s">
        <v>54</v>
      </c>
      <c r="C172" s="172" t="s">
        <v>55</v>
      </c>
      <c r="D172" s="189"/>
      <c r="E172" s="157"/>
      <c r="F172" s="213"/>
      <c r="G172" s="157">
        <f>SUMIF(R173:R235,"&lt;&gt;NOR",G173:G235)</f>
        <v>0</v>
      </c>
      <c r="H172" s="182"/>
      <c r="I172" s="211"/>
      <c r="R172" t="s">
        <v>117</v>
      </c>
    </row>
    <row r="173" spans="1:47" outlineLevel="1" x14ac:dyDescent="0.2">
      <c r="A173" s="152">
        <v>59</v>
      </c>
      <c r="B173" s="154" t="s">
        <v>316</v>
      </c>
      <c r="C173" s="170" t="s">
        <v>317</v>
      </c>
      <c r="D173" s="187" t="s">
        <v>130</v>
      </c>
      <c r="E173" s="156">
        <v>5.5289999999999999</v>
      </c>
      <c r="F173" s="212"/>
      <c r="G173" s="156">
        <f>ROUND(E173*F173,2)</f>
        <v>0</v>
      </c>
      <c r="H173" s="181" t="s">
        <v>951</v>
      </c>
      <c r="I173" s="211"/>
      <c r="J173" s="151"/>
      <c r="K173" s="151"/>
      <c r="L173" s="151"/>
      <c r="M173" s="151"/>
      <c r="N173" s="151"/>
      <c r="O173" s="151"/>
      <c r="P173" s="151"/>
      <c r="Q173" s="151"/>
      <c r="R173" s="151" t="s">
        <v>121</v>
      </c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151"/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</row>
    <row r="174" spans="1:47" outlineLevel="1" x14ac:dyDescent="0.2">
      <c r="A174" s="152"/>
      <c r="B174" s="154"/>
      <c r="C174" s="171" t="s">
        <v>318</v>
      </c>
      <c r="D174" s="188"/>
      <c r="E174" s="195">
        <v>5.5289999999999999</v>
      </c>
      <c r="F174" s="212"/>
      <c r="G174" s="156"/>
      <c r="H174" s="181">
        <v>0</v>
      </c>
      <c r="I174" s="211"/>
      <c r="J174" s="151"/>
      <c r="K174" s="151"/>
      <c r="L174" s="151"/>
      <c r="M174" s="151"/>
      <c r="N174" s="151"/>
      <c r="O174" s="151"/>
      <c r="P174" s="151"/>
      <c r="Q174" s="151"/>
      <c r="R174" s="151" t="s">
        <v>123</v>
      </c>
      <c r="S174" s="151">
        <v>0</v>
      </c>
      <c r="T174" s="151"/>
      <c r="U174" s="151"/>
      <c r="V174" s="151"/>
      <c r="W174" s="151"/>
      <c r="X174" s="151"/>
      <c r="Y174" s="151"/>
      <c r="Z174" s="151"/>
      <c r="AA174" s="151"/>
      <c r="AB174" s="151"/>
      <c r="AC174" s="151"/>
      <c r="AD174" s="151"/>
      <c r="AE174" s="151"/>
      <c r="AF174" s="151"/>
      <c r="AG174" s="151"/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</row>
    <row r="175" spans="1:47" outlineLevel="1" x14ac:dyDescent="0.2">
      <c r="A175" s="152">
        <v>60</v>
      </c>
      <c r="B175" s="154" t="s">
        <v>319</v>
      </c>
      <c r="C175" s="170" t="s">
        <v>320</v>
      </c>
      <c r="D175" s="187" t="s">
        <v>130</v>
      </c>
      <c r="E175" s="156">
        <v>14.054</v>
      </c>
      <c r="F175" s="212"/>
      <c r="G175" s="156">
        <f>ROUND(E175*F175,2)</f>
        <v>0</v>
      </c>
      <c r="H175" s="181" t="s">
        <v>951</v>
      </c>
      <c r="I175" s="211"/>
      <c r="J175" s="151"/>
      <c r="K175" s="151"/>
      <c r="L175" s="151"/>
      <c r="M175" s="151"/>
      <c r="N175" s="151"/>
      <c r="O175" s="151"/>
      <c r="P175" s="151"/>
      <c r="Q175" s="151"/>
      <c r="R175" s="151" t="s">
        <v>121</v>
      </c>
      <c r="S175" s="151"/>
      <c r="T175" s="151"/>
      <c r="U175" s="151"/>
      <c r="V175" s="151"/>
      <c r="W175" s="151"/>
      <c r="X175" s="151"/>
      <c r="Y175" s="151"/>
      <c r="Z175" s="151"/>
      <c r="AA175" s="151"/>
      <c r="AB175" s="151"/>
      <c r="AC175" s="151"/>
      <c r="AD175" s="151"/>
      <c r="AE175" s="151"/>
      <c r="AF175" s="151"/>
      <c r="AG175" s="151"/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</row>
    <row r="176" spans="1:47" outlineLevel="1" x14ac:dyDescent="0.2">
      <c r="A176" s="152"/>
      <c r="B176" s="154"/>
      <c r="C176" s="171" t="s">
        <v>321</v>
      </c>
      <c r="D176" s="188"/>
      <c r="E176" s="195">
        <v>7.8440000000000003</v>
      </c>
      <c r="F176" s="212"/>
      <c r="G176" s="156"/>
      <c r="H176" s="181">
        <v>0</v>
      </c>
      <c r="I176" s="211"/>
      <c r="J176" s="151"/>
      <c r="K176" s="151"/>
      <c r="L176" s="151"/>
      <c r="M176" s="151"/>
      <c r="N176" s="151"/>
      <c r="O176" s="151"/>
      <c r="P176" s="151"/>
      <c r="Q176" s="151"/>
      <c r="R176" s="151" t="s">
        <v>123</v>
      </c>
      <c r="S176" s="151">
        <v>0</v>
      </c>
      <c r="T176" s="151"/>
      <c r="U176" s="151"/>
      <c r="V176" s="151"/>
      <c r="W176" s="15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/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</row>
    <row r="177" spans="1:47" outlineLevel="1" x14ac:dyDescent="0.2">
      <c r="A177" s="152"/>
      <c r="B177" s="154"/>
      <c r="C177" s="171" t="s">
        <v>322</v>
      </c>
      <c r="D177" s="188"/>
      <c r="E177" s="195">
        <v>6.21</v>
      </c>
      <c r="F177" s="212"/>
      <c r="G177" s="156"/>
      <c r="H177" s="181">
        <v>0</v>
      </c>
      <c r="I177" s="211"/>
      <c r="J177" s="151"/>
      <c r="K177" s="151"/>
      <c r="L177" s="151"/>
      <c r="M177" s="151"/>
      <c r="N177" s="151"/>
      <c r="O177" s="151"/>
      <c r="P177" s="151"/>
      <c r="Q177" s="151"/>
      <c r="R177" s="151" t="s">
        <v>123</v>
      </c>
      <c r="S177" s="151">
        <v>0</v>
      </c>
      <c r="T177" s="151"/>
      <c r="U177" s="151"/>
      <c r="V177" s="151"/>
      <c r="W177" s="151"/>
      <c r="X177" s="151"/>
      <c r="Y177" s="151"/>
      <c r="Z177" s="151"/>
      <c r="AA177" s="151"/>
      <c r="AB177" s="151"/>
      <c r="AC177" s="151"/>
      <c r="AD177" s="151"/>
      <c r="AE177" s="151"/>
      <c r="AF177" s="151"/>
      <c r="AG177" s="151"/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</row>
    <row r="178" spans="1:47" outlineLevel="1" x14ac:dyDescent="0.2">
      <c r="A178" s="152">
        <v>61</v>
      </c>
      <c r="B178" s="154" t="s">
        <v>323</v>
      </c>
      <c r="C178" s="170" t="s">
        <v>324</v>
      </c>
      <c r="D178" s="187" t="s">
        <v>130</v>
      </c>
      <c r="E178" s="156">
        <v>0.75</v>
      </c>
      <c r="F178" s="212"/>
      <c r="G178" s="156">
        <f>ROUND(E178*F178,2)</f>
        <v>0</v>
      </c>
      <c r="H178" s="181" t="s">
        <v>951</v>
      </c>
      <c r="I178" s="211"/>
      <c r="J178" s="151"/>
      <c r="K178" s="151"/>
      <c r="L178" s="151"/>
      <c r="M178" s="151"/>
      <c r="N178" s="151"/>
      <c r="O178" s="151"/>
      <c r="P178" s="151"/>
      <c r="Q178" s="151"/>
      <c r="R178" s="151" t="s">
        <v>121</v>
      </c>
      <c r="S178" s="151"/>
      <c r="T178" s="151"/>
      <c r="U178" s="151"/>
      <c r="V178" s="151"/>
      <c r="W178" s="151"/>
      <c r="X178" s="151"/>
      <c r="Y178" s="151"/>
      <c r="Z178" s="151"/>
      <c r="AA178" s="151"/>
      <c r="AB178" s="151"/>
      <c r="AC178" s="151"/>
      <c r="AD178" s="151"/>
      <c r="AE178" s="151"/>
      <c r="AF178" s="151"/>
      <c r="AG178" s="151"/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</row>
    <row r="179" spans="1:47" outlineLevel="1" x14ac:dyDescent="0.2">
      <c r="A179" s="152"/>
      <c r="B179" s="154"/>
      <c r="C179" s="171" t="s">
        <v>325</v>
      </c>
      <c r="D179" s="188"/>
      <c r="E179" s="195">
        <v>0.75</v>
      </c>
      <c r="F179" s="212"/>
      <c r="G179" s="156"/>
      <c r="H179" s="181">
        <v>0</v>
      </c>
      <c r="I179" s="211"/>
      <c r="J179" s="151"/>
      <c r="K179" s="151"/>
      <c r="L179" s="151"/>
      <c r="M179" s="151"/>
      <c r="N179" s="151"/>
      <c r="O179" s="151"/>
      <c r="P179" s="151"/>
      <c r="Q179" s="151"/>
      <c r="R179" s="151" t="s">
        <v>123</v>
      </c>
      <c r="S179" s="151">
        <v>0</v>
      </c>
      <c r="T179" s="151"/>
      <c r="U179" s="151"/>
      <c r="V179" s="151"/>
      <c r="W179" s="151"/>
      <c r="X179" s="151"/>
      <c r="Y179" s="151"/>
      <c r="Z179" s="151"/>
      <c r="AA179" s="151"/>
      <c r="AB179" s="151"/>
      <c r="AC179" s="151"/>
      <c r="AD179" s="151"/>
      <c r="AE179" s="151"/>
      <c r="AF179" s="151"/>
      <c r="AG179" s="151"/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</row>
    <row r="180" spans="1:47" outlineLevel="1" x14ac:dyDescent="0.2">
      <c r="A180" s="152">
        <v>62</v>
      </c>
      <c r="B180" s="154" t="s">
        <v>326</v>
      </c>
      <c r="C180" s="170" t="s">
        <v>327</v>
      </c>
      <c r="D180" s="187" t="s">
        <v>127</v>
      </c>
      <c r="E180" s="156">
        <v>72.738500000000002</v>
      </c>
      <c r="F180" s="212"/>
      <c r="G180" s="156">
        <f>ROUND(E180*F180,2)</f>
        <v>0</v>
      </c>
      <c r="H180" s="181" t="s">
        <v>951</v>
      </c>
      <c r="I180" s="211"/>
      <c r="J180" s="151"/>
      <c r="K180" s="151"/>
      <c r="L180" s="151"/>
      <c r="M180" s="151"/>
      <c r="N180" s="151"/>
      <c r="O180" s="151"/>
      <c r="P180" s="151"/>
      <c r="Q180" s="151"/>
      <c r="R180" s="151" t="s">
        <v>121</v>
      </c>
      <c r="S180" s="151"/>
      <c r="T180" s="151"/>
      <c r="U180" s="151"/>
      <c r="V180" s="151"/>
      <c r="W180" s="151"/>
      <c r="X180" s="151"/>
      <c r="Y180" s="151"/>
      <c r="Z180" s="151"/>
      <c r="AA180" s="151"/>
      <c r="AB180" s="151"/>
      <c r="AC180" s="151"/>
      <c r="AD180" s="151"/>
      <c r="AE180" s="151"/>
      <c r="AF180" s="151"/>
      <c r="AG180" s="151"/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</row>
    <row r="181" spans="1:47" outlineLevel="1" x14ac:dyDescent="0.2">
      <c r="A181" s="152"/>
      <c r="B181" s="154"/>
      <c r="C181" s="171" t="s">
        <v>328</v>
      </c>
      <c r="D181" s="188"/>
      <c r="E181" s="195">
        <v>72.738500000000002</v>
      </c>
      <c r="F181" s="212"/>
      <c r="G181" s="156"/>
      <c r="H181" s="181">
        <v>0</v>
      </c>
      <c r="I181" s="211"/>
      <c r="J181" s="151"/>
      <c r="K181" s="151"/>
      <c r="L181" s="151"/>
      <c r="M181" s="151"/>
      <c r="N181" s="151"/>
      <c r="O181" s="151"/>
      <c r="P181" s="151"/>
      <c r="Q181" s="151"/>
      <c r="R181" s="151" t="s">
        <v>123</v>
      </c>
      <c r="S181" s="151">
        <v>0</v>
      </c>
      <c r="T181" s="151"/>
      <c r="U181" s="151"/>
      <c r="V181" s="151"/>
      <c r="W181" s="151"/>
      <c r="X181" s="151"/>
      <c r="Y181" s="151"/>
      <c r="Z181" s="151"/>
      <c r="AA181" s="151"/>
      <c r="AB181" s="151"/>
      <c r="AC181" s="151"/>
      <c r="AD181" s="151"/>
      <c r="AE181" s="151"/>
      <c r="AF181" s="151"/>
      <c r="AG181" s="151"/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</row>
    <row r="182" spans="1:47" outlineLevel="1" x14ac:dyDescent="0.2">
      <c r="A182" s="152">
        <v>63</v>
      </c>
      <c r="B182" s="154" t="s">
        <v>329</v>
      </c>
      <c r="C182" s="170" t="s">
        <v>330</v>
      </c>
      <c r="D182" s="187" t="s">
        <v>127</v>
      </c>
      <c r="E182" s="156">
        <v>72.738500000000002</v>
      </c>
      <c r="F182" s="212"/>
      <c r="G182" s="156">
        <f>ROUND(E182*F182,2)</f>
        <v>0</v>
      </c>
      <c r="H182" s="181" t="s">
        <v>951</v>
      </c>
      <c r="I182" s="211"/>
      <c r="J182" s="151"/>
      <c r="K182" s="151"/>
      <c r="L182" s="151"/>
      <c r="M182" s="151"/>
      <c r="N182" s="151"/>
      <c r="O182" s="151"/>
      <c r="P182" s="151"/>
      <c r="Q182" s="151"/>
      <c r="R182" s="151" t="s">
        <v>121</v>
      </c>
      <c r="S182" s="151"/>
      <c r="T182" s="151"/>
      <c r="U182" s="151"/>
      <c r="V182" s="151"/>
      <c r="W182" s="151"/>
      <c r="X182" s="151"/>
      <c r="Y182" s="151"/>
      <c r="Z182" s="151"/>
      <c r="AA182" s="151"/>
      <c r="AB182" s="151"/>
      <c r="AC182" s="151"/>
      <c r="AD182" s="151"/>
      <c r="AE182" s="151"/>
      <c r="AF182" s="151"/>
      <c r="AG182" s="151"/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</row>
    <row r="183" spans="1:47" outlineLevel="1" x14ac:dyDescent="0.2">
      <c r="A183" s="152"/>
      <c r="B183" s="154"/>
      <c r="C183" s="171" t="s">
        <v>328</v>
      </c>
      <c r="D183" s="188"/>
      <c r="E183" s="195">
        <v>72.738500000000002</v>
      </c>
      <c r="F183" s="212"/>
      <c r="G183" s="156"/>
      <c r="H183" s="181">
        <v>0</v>
      </c>
      <c r="I183" s="211"/>
      <c r="J183" s="151"/>
      <c r="K183" s="151"/>
      <c r="L183" s="151"/>
      <c r="M183" s="151"/>
      <c r="N183" s="151"/>
      <c r="O183" s="151"/>
      <c r="P183" s="151"/>
      <c r="Q183" s="151"/>
      <c r="R183" s="151" t="s">
        <v>123</v>
      </c>
      <c r="S183" s="151">
        <v>0</v>
      </c>
      <c r="T183" s="151"/>
      <c r="U183" s="151"/>
      <c r="V183" s="151"/>
      <c r="W183" s="151"/>
      <c r="X183" s="151"/>
      <c r="Y183" s="151"/>
      <c r="Z183" s="151"/>
      <c r="AA183" s="151"/>
      <c r="AB183" s="151"/>
      <c r="AC183" s="151"/>
      <c r="AD183" s="151"/>
      <c r="AE183" s="151"/>
      <c r="AF183" s="151"/>
      <c r="AG183" s="151"/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</row>
    <row r="184" spans="1:47" outlineLevel="1" x14ac:dyDescent="0.2">
      <c r="A184" s="152">
        <v>64</v>
      </c>
      <c r="B184" s="154" t="s">
        <v>331</v>
      </c>
      <c r="C184" s="170" t="s">
        <v>332</v>
      </c>
      <c r="D184" s="187" t="s">
        <v>127</v>
      </c>
      <c r="E184" s="156">
        <v>265.7</v>
      </c>
      <c r="F184" s="212"/>
      <c r="G184" s="156">
        <f>ROUND(E184*F184,2)</f>
        <v>0</v>
      </c>
      <c r="H184" s="181" t="s">
        <v>951</v>
      </c>
      <c r="I184" s="211"/>
      <c r="J184" s="151"/>
      <c r="K184" s="151"/>
      <c r="L184" s="151"/>
      <c r="M184" s="151"/>
      <c r="N184" s="151"/>
      <c r="O184" s="151"/>
      <c r="P184" s="151"/>
      <c r="Q184" s="151"/>
      <c r="R184" s="151" t="s">
        <v>121</v>
      </c>
      <c r="S184" s="151"/>
      <c r="T184" s="151"/>
      <c r="U184" s="151"/>
      <c r="V184" s="151"/>
      <c r="W184" s="151"/>
      <c r="X184" s="151"/>
      <c r="Y184" s="151"/>
      <c r="Z184" s="151"/>
      <c r="AA184" s="151"/>
      <c r="AB184" s="151"/>
      <c r="AC184" s="151"/>
      <c r="AD184" s="151"/>
      <c r="AE184" s="151"/>
      <c r="AF184" s="151"/>
      <c r="AG184" s="151"/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</row>
    <row r="185" spans="1:47" outlineLevel="1" x14ac:dyDescent="0.2">
      <c r="A185" s="152"/>
      <c r="B185" s="154"/>
      <c r="C185" s="171" t="s">
        <v>333</v>
      </c>
      <c r="D185" s="188"/>
      <c r="E185" s="195">
        <v>58.7</v>
      </c>
      <c r="F185" s="212"/>
      <c r="G185" s="156"/>
      <c r="H185" s="181">
        <v>0</v>
      </c>
      <c r="I185" s="211"/>
      <c r="J185" s="151"/>
      <c r="K185" s="151"/>
      <c r="L185" s="151"/>
      <c r="M185" s="151"/>
      <c r="N185" s="151"/>
      <c r="O185" s="151"/>
      <c r="P185" s="151"/>
      <c r="Q185" s="151"/>
      <c r="R185" s="151" t="s">
        <v>123</v>
      </c>
      <c r="S185" s="151">
        <v>0</v>
      </c>
      <c r="T185" s="151"/>
      <c r="U185" s="151"/>
      <c r="V185" s="151"/>
      <c r="W185" s="151"/>
      <c r="X185" s="151"/>
      <c r="Y185" s="151"/>
      <c r="Z185" s="151"/>
      <c r="AA185" s="151"/>
      <c r="AB185" s="151"/>
      <c r="AC185" s="151"/>
      <c r="AD185" s="151"/>
      <c r="AE185" s="151"/>
      <c r="AF185" s="151"/>
      <c r="AG185" s="151"/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</row>
    <row r="186" spans="1:47" outlineLevel="1" x14ac:dyDescent="0.2">
      <c r="A186" s="152"/>
      <c r="B186" s="154"/>
      <c r="C186" s="171" t="s">
        <v>334</v>
      </c>
      <c r="D186" s="188"/>
      <c r="E186" s="195">
        <v>207</v>
      </c>
      <c r="F186" s="212"/>
      <c r="G186" s="156"/>
      <c r="H186" s="181">
        <v>0</v>
      </c>
      <c r="I186" s="211"/>
      <c r="J186" s="151"/>
      <c r="K186" s="151"/>
      <c r="L186" s="151"/>
      <c r="M186" s="151"/>
      <c r="N186" s="151"/>
      <c r="O186" s="151"/>
      <c r="P186" s="151"/>
      <c r="Q186" s="151"/>
      <c r="R186" s="151" t="s">
        <v>123</v>
      </c>
      <c r="S186" s="151">
        <v>0</v>
      </c>
      <c r="T186" s="151"/>
      <c r="U186" s="151"/>
      <c r="V186" s="151"/>
      <c r="W186" s="151"/>
      <c r="X186" s="151"/>
      <c r="Y186" s="151"/>
      <c r="Z186" s="151"/>
      <c r="AA186" s="151"/>
      <c r="AB186" s="151"/>
      <c r="AC186" s="151"/>
      <c r="AD186" s="151"/>
      <c r="AE186" s="151"/>
      <c r="AF186" s="151"/>
      <c r="AG186" s="151"/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</row>
    <row r="187" spans="1:47" outlineLevel="1" x14ac:dyDescent="0.2">
      <c r="A187" s="152">
        <v>65</v>
      </c>
      <c r="B187" s="154" t="s">
        <v>335</v>
      </c>
      <c r="C187" s="170" t="s">
        <v>336</v>
      </c>
      <c r="D187" s="187" t="s">
        <v>127</v>
      </c>
      <c r="E187" s="156">
        <v>265.7</v>
      </c>
      <c r="F187" s="212"/>
      <c r="G187" s="156">
        <f>ROUND(E187*F187,2)</f>
        <v>0</v>
      </c>
      <c r="H187" s="181" t="s">
        <v>951</v>
      </c>
      <c r="I187" s="211"/>
      <c r="J187" s="151"/>
      <c r="K187" s="151"/>
      <c r="L187" s="151"/>
      <c r="M187" s="151"/>
      <c r="N187" s="151"/>
      <c r="O187" s="151"/>
      <c r="P187" s="151"/>
      <c r="Q187" s="151"/>
      <c r="R187" s="151" t="s">
        <v>121</v>
      </c>
      <c r="S187" s="151"/>
      <c r="T187" s="151"/>
      <c r="U187" s="151"/>
      <c r="V187" s="151"/>
      <c r="W187" s="151"/>
      <c r="X187" s="151"/>
      <c r="Y187" s="151"/>
      <c r="Z187" s="151"/>
      <c r="AA187" s="151"/>
      <c r="AB187" s="151"/>
      <c r="AC187" s="151"/>
      <c r="AD187" s="151"/>
      <c r="AE187" s="151"/>
      <c r="AF187" s="151"/>
      <c r="AG187" s="151"/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</row>
    <row r="188" spans="1:47" outlineLevel="1" x14ac:dyDescent="0.2">
      <c r="A188" s="152"/>
      <c r="B188" s="154"/>
      <c r="C188" s="171" t="s">
        <v>333</v>
      </c>
      <c r="D188" s="188"/>
      <c r="E188" s="195">
        <v>58.7</v>
      </c>
      <c r="F188" s="212"/>
      <c r="G188" s="156"/>
      <c r="H188" s="181">
        <v>0</v>
      </c>
      <c r="I188" s="211"/>
      <c r="J188" s="151"/>
      <c r="K188" s="151"/>
      <c r="L188" s="151"/>
      <c r="M188" s="151"/>
      <c r="N188" s="151"/>
      <c r="O188" s="151"/>
      <c r="P188" s="151"/>
      <c r="Q188" s="151"/>
      <c r="R188" s="151" t="s">
        <v>123</v>
      </c>
      <c r="S188" s="151">
        <v>0</v>
      </c>
      <c r="T188" s="151"/>
      <c r="U188" s="151"/>
      <c r="V188" s="151"/>
      <c r="W188" s="151"/>
      <c r="X188" s="151"/>
      <c r="Y188" s="151"/>
      <c r="Z188" s="151"/>
      <c r="AA188" s="151"/>
      <c r="AB188" s="151"/>
      <c r="AC188" s="151"/>
      <c r="AD188" s="151"/>
      <c r="AE188" s="151"/>
      <c r="AF188" s="151"/>
      <c r="AG188" s="151"/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</row>
    <row r="189" spans="1:47" outlineLevel="1" x14ac:dyDescent="0.2">
      <c r="A189" s="152"/>
      <c r="B189" s="154"/>
      <c r="C189" s="171" t="s">
        <v>334</v>
      </c>
      <c r="D189" s="188"/>
      <c r="E189" s="195">
        <v>207</v>
      </c>
      <c r="F189" s="212"/>
      <c r="G189" s="156"/>
      <c r="H189" s="181">
        <v>0</v>
      </c>
      <c r="I189" s="211"/>
      <c r="J189" s="151"/>
      <c r="K189" s="151"/>
      <c r="L189" s="151"/>
      <c r="M189" s="151"/>
      <c r="N189" s="151"/>
      <c r="O189" s="151"/>
      <c r="P189" s="151"/>
      <c r="Q189" s="151"/>
      <c r="R189" s="151" t="s">
        <v>123</v>
      </c>
      <c r="S189" s="151">
        <v>0</v>
      </c>
      <c r="T189" s="151"/>
      <c r="U189" s="151"/>
      <c r="V189" s="151"/>
      <c r="W189" s="151"/>
      <c r="X189" s="151"/>
      <c r="Y189" s="151"/>
      <c r="Z189" s="151"/>
      <c r="AA189" s="151"/>
      <c r="AB189" s="151"/>
      <c r="AC189" s="151"/>
      <c r="AD189" s="151"/>
      <c r="AE189" s="151"/>
      <c r="AF189" s="151"/>
      <c r="AG189" s="151"/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</row>
    <row r="190" spans="1:47" outlineLevel="1" x14ac:dyDescent="0.2">
      <c r="A190" s="152">
        <v>66</v>
      </c>
      <c r="B190" s="154" t="s">
        <v>337</v>
      </c>
      <c r="C190" s="170" t="s">
        <v>338</v>
      </c>
      <c r="D190" s="187" t="s">
        <v>127</v>
      </c>
      <c r="E190" s="156">
        <v>207</v>
      </c>
      <c r="F190" s="212"/>
      <c r="G190" s="156">
        <f>ROUND(E190*F190,2)</f>
        <v>0</v>
      </c>
      <c r="H190" s="181" t="s">
        <v>951</v>
      </c>
      <c r="I190" s="211"/>
      <c r="J190" s="151"/>
      <c r="K190" s="151"/>
      <c r="L190" s="151"/>
      <c r="M190" s="151"/>
      <c r="N190" s="151"/>
      <c r="O190" s="151"/>
      <c r="P190" s="151"/>
      <c r="Q190" s="151"/>
      <c r="R190" s="151" t="s">
        <v>162</v>
      </c>
      <c r="S190" s="151"/>
      <c r="T190" s="151"/>
      <c r="U190" s="151"/>
      <c r="V190" s="151"/>
      <c r="W190" s="151"/>
      <c r="X190" s="151"/>
      <c r="Y190" s="151"/>
      <c r="Z190" s="151"/>
      <c r="AA190" s="151"/>
      <c r="AB190" s="151"/>
      <c r="AC190" s="151"/>
      <c r="AD190" s="151"/>
      <c r="AE190" s="151"/>
      <c r="AF190" s="151"/>
      <c r="AG190" s="151"/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</row>
    <row r="191" spans="1:47" outlineLevel="1" x14ac:dyDescent="0.2">
      <c r="A191" s="152"/>
      <c r="B191" s="154"/>
      <c r="C191" s="171" t="s">
        <v>339</v>
      </c>
      <c r="D191" s="188"/>
      <c r="E191" s="195">
        <v>207</v>
      </c>
      <c r="F191" s="212"/>
      <c r="G191" s="156"/>
      <c r="H191" s="181">
        <v>0</v>
      </c>
      <c r="I191" s="211"/>
      <c r="J191" s="151"/>
      <c r="K191" s="151"/>
      <c r="L191" s="151"/>
      <c r="M191" s="151"/>
      <c r="N191" s="151"/>
      <c r="O191" s="151"/>
      <c r="P191" s="151"/>
      <c r="Q191" s="151"/>
      <c r="R191" s="151" t="s">
        <v>123</v>
      </c>
      <c r="S191" s="151">
        <v>0</v>
      </c>
      <c r="T191" s="151"/>
      <c r="U191" s="151"/>
      <c r="V191" s="151"/>
      <c r="W191" s="151"/>
      <c r="X191" s="151"/>
      <c r="Y191" s="151"/>
      <c r="Z191" s="151"/>
      <c r="AA191" s="151"/>
      <c r="AB191" s="151"/>
      <c r="AC191" s="151"/>
      <c r="AD191" s="151"/>
      <c r="AE191" s="151"/>
      <c r="AF191" s="151"/>
      <c r="AG191" s="151"/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</row>
    <row r="192" spans="1:47" outlineLevel="1" x14ac:dyDescent="0.2">
      <c r="A192" s="152">
        <v>67</v>
      </c>
      <c r="B192" s="154" t="s">
        <v>340</v>
      </c>
      <c r="C192" s="170" t="s">
        <v>341</v>
      </c>
      <c r="D192" s="187" t="s">
        <v>197</v>
      </c>
      <c r="E192" s="156">
        <v>1.504</v>
      </c>
      <c r="F192" s="212"/>
      <c r="G192" s="156">
        <f>ROUND(E192*F192,2)</f>
        <v>0</v>
      </c>
      <c r="H192" s="181" t="s">
        <v>951</v>
      </c>
      <c r="I192" s="211"/>
      <c r="J192" s="151"/>
      <c r="K192" s="151"/>
      <c r="L192" s="151"/>
      <c r="M192" s="151"/>
      <c r="N192" s="151"/>
      <c r="O192" s="151"/>
      <c r="P192" s="151"/>
      <c r="Q192" s="151"/>
      <c r="R192" s="151" t="s">
        <v>121</v>
      </c>
      <c r="S192" s="151"/>
      <c r="T192" s="151"/>
      <c r="U192" s="151"/>
      <c r="V192" s="151"/>
      <c r="W192" s="151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1"/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</row>
    <row r="193" spans="1:47" outlineLevel="1" x14ac:dyDescent="0.2">
      <c r="A193" s="152"/>
      <c r="B193" s="154"/>
      <c r="C193" s="171" t="s">
        <v>342</v>
      </c>
      <c r="D193" s="188"/>
      <c r="E193" s="195">
        <v>1.504</v>
      </c>
      <c r="F193" s="212"/>
      <c r="G193" s="156"/>
      <c r="H193" s="181">
        <v>0</v>
      </c>
      <c r="I193" s="211"/>
      <c r="J193" s="151"/>
      <c r="K193" s="151"/>
      <c r="L193" s="151"/>
      <c r="M193" s="151"/>
      <c r="N193" s="151"/>
      <c r="O193" s="151"/>
      <c r="P193" s="151"/>
      <c r="Q193" s="151"/>
      <c r="R193" s="151" t="s">
        <v>123</v>
      </c>
      <c r="S193" s="151">
        <v>0</v>
      </c>
      <c r="T193" s="151"/>
      <c r="U193" s="151"/>
      <c r="V193" s="151"/>
      <c r="W193" s="151"/>
      <c r="X193" s="151"/>
      <c r="Y193" s="151"/>
      <c r="Z193" s="151"/>
      <c r="AA193" s="151"/>
      <c r="AB193" s="151"/>
      <c r="AC193" s="151"/>
      <c r="AD193" s="151"/>
      <c r="AE193" s="151"/>
      <c r="AF193" s="151"/>
      <c r="AG193" s="151"/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</row>
    <row r="194" spans="1:47" ht="22.5" outlineLevel="1" x14ac:dyDescent="0.2">
      <c r="A194" s="152">
        <v>68</v>
      </c>
      <c r="B194" s="154" t="s">
        <v>343</v>
      </c>
      <c r="C194" s="170" t="s">
        <v>344</v>
      </c>
      <c r="D194" s="187" t="s">
        <v>197</v>
      </c>
      <c r="E194" s="156">
        <v>0.35</v>
      </c>
      <c r="F194" s="212"/>
      <c r="G194" s="156">
        <f>ROUND(E194*F194,2)</f>
        <v>0</v>
      </c>
      <c r="H194" s="181" t="s">
        <v>951</v>
      </c>
      <c r="I194" s="211"/>
      <c r="J194" s="151"/>
      <c r="K194" s="151"/>
      <c r="L194" s="151"/>
      <c r="M194" s="151"/>
      <c r="N194" s="151"/>
      <c r="O194" s="151"/>
      <c r="P194" s="151"/>
      <c r="Q194" s="151"/>
      <c r="R194" s="151" t="s">
        <v>121</v>
      </c>
      <c r="S194" s="151"/>
      <c r="T194" s="151"/>
      <c r="U194" s="151"/>
      <c r="V194" s="151"/>
      <c r="W194" s="151"/>
      <c r="X194" s="151"/>
      <c r="Y194" s="151"/>
      <c r="Z194" s="151"/>
      <c r="AA194" s="151"/>
      <c r="AB194" s="151"/>
      <c r="AC194" s="151"/>
      <c r="AD194" s="151"/>
      <c r="AE194" s="151"/>
      <c r="AF194" s="151"/>
      <c r="AG194" s="151"/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</row>
    <row r="195" spans="1:47" outlineLevel="1" x14ac:dyDescent="0.2">
      <c r="A195" s="152"/>
      <c r="B195" s="154"/>
      <c r="C195" s="171" t="s">
        <v>345</v>
      </c>
      <c r="D195" s="188"/>
      <c r="E195" s="195">
        <v>0.35</v>
      </c>
      <c r="F195" s="212"/>
      <c r="G195" s="156"/>
      <c r="H195" s="181">
        <v>0</v>
      </c>
      <c r="I195" s="211"/>
      <c r="J195" s="151"/>
      <c r="K195" s="151"/>
      <c r="L195" s="151"/>
      <c r="M195" s="151"/>
      <c r="N195" s="151"/>
      <c r="O195" s="151"/>
      <c r="P195" s="151"/>
      <c r="Q195" s="151"/>
      <c r="R195" s="151" t="s">
        <v>123</v>
      </c>
      <c r="S195" s="151">
        <v>0</v>
      </c>
      <c r="T195" s="151"/>
      <c r="U195" s="151"/>
      <c r="V195" s="151"/>
      <c r="W195" s="151"/>
      <c r="X195" s="151"/>
      <c r="Y195" s="151"/>
      <c r="Z195" s="151"/>
      <c r="AA195" s="151"/>
      <c r="AB195" s="151"/>
      <c r="AC195" s="151"/>
      <c r="AD195" s="151"/>
      <c r="AE195" s="151"/>
      <c r="AF195" s="151"/>
      <c r="AG195" s="151"/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</row>
    <row r="196" spans="1:47" outlineLevel="1" x14ac:dyDescent="0.2">
      <c r="A196" s="152">
        <v>69</v>
      </c>
      <c r="B196" s="154" t="s">
        <v>346</v>
      </c>
      <c r="C196" s="170" t="s">
        <v>347</v>
      </c>
      <c r="D196" s="187" t="s">
        <v>130</v>
      </c>
      <c r="E196" s="156">
        <v>8.1632999999999996</v>
      </c>
      <c r="F196" s="212"/>
      <c r="G196" s="156">
        <f>ROUND(E196*F196,2)</f>
        <v>0</v>
      </c>
      <c r="H196" s="181" t="s">
        <v>951</v>
      </c>
      <c r="I196" s="211"/>
      <c r="J196" s="151"/>
      <c r="K196" s="151"/>
      <c r="L196" s="151"/>
      <c r="M196" s="151"/>
      <c r="N196" s="151"/>
      <c r="O196" s="151"/>
      <c r="P196" s="151"/>
      <c r="Q196" s="151"/>
      <c r="R196" s="151" t="s">
        <v>121</v>
      </c>
      <c r="S196" s="151"/>
      <c r="T196" s="151"/>
      <c r="U196" s="151"/>
      <c r="V196" s="151"/>
      <c r="W196" s="151"/>
      <c r="X196" s="151"/>
      <c r="Y196" s="151"/>
      <c r="Z196" s="151"/>
      <c r="AA196" s="151"/>
      <c r="AB196" s="151"/>
      <c r="AC196" s="151"/>
      <c r="AD196" s="151"/>
      <c r="AE196" s="151"/>
      <c r="AF196" s="151"/>
      <c r="AG196" s="151"/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</row>
    <row r="197" spans="1:47" outlineLevel="1" x14ac:dyDescent="0.2">
      <c r="A197" s="152"/>
      <c r="B197" s="154"/>
      <c r="C197" s="171" t="s">
        <v>348</v>
      </c>
      <c r="D197" s="188"/>
      <c r="E197" s="195"/>
      <c r="F197" s="212"/>
      <c r="G197" s="156"/>
      <c r="H197" s="181">
        <v>0</v>
      </c>
      <c r="I197" s="211"/>
      <c r="J197" s="151"/>
      <c r="K197" s="151"/>
      <c r="L197" s="151"/>
      <c r="M197" s="151"/>
      <c r="N197" s="151"/>
      <c r="O197" s="151"/>
      <c r="P197" s="151"/>
      <c r="Q197" s="151"/>
      <c r="R197" s="151" t="s">
        <v>123</v>
      </c>
      <c r="S197" s="151">
        <v>0</v>
      </c>
      <c r="T197" s="151"/>
      <c r="U197" s="151"/>
      <c r="V197" s="151"/>
      <c r="W197" s="151"/>
      <c r="X197" s="151"/>
      <c r="Y197" s="151"/>
      <c r="Z197" s="151"/>
      <c r="AA197" s="151"/>
      <c r="AB197" s="151"/>
      <c r="AC197" s="151"/>
      <c r="AD197" s="151"/>
      <c r="AE197" s="151"/>
      <c r="AF197" s="151"/>
      <c r="AG197" s="151"/>
      <c r="AH197" s="151"/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</row>
    <row r="198" spans="1:47" outlineLevel="1" x14ac:dyDescent="0.2">
      <c r="A198" s="152"/>
      <c r="B198" s="154"/>
      <c r="C198" s="171" t="s">
        <v>349</v>
      </c>
      <c r="D198" s="188"/>
      <c r="E198" s="195">
        <v>4.6050000000000004</v>
      </c>
      <c r="F198" s="212"/>
      <c r="G198" s="156"/>
      <c r="H198" s="181">
        <v>0</v>
      </c>
      <c r="I198" s="211"/>
      <c r="J198" s="151"/>
      <c r="K198" s="151"/>
      <c r="L198" s="151"/>
      <c r="M198" s="151"/>
      <c r="N198" s="151"/>
      <c r="O198" s="151"/>
      <c r="P198" s="151"/>
      <c r="Q198" s="151"/>
      <c r="R198" s="151" t="s">
        <v>123</v>
      </c>
      <c r="S198" s="151">
        <v>0</v>
      </c>
      <c r="T198" s="151"/>
      <c r="U198" s="151"/>
      <c r="V198" s="151"/>
      <c r="W198" s="151"/>
      <c r="X198" s="151"/>
      <c r="Y198" s="151"/>
      <c r="Z198" s="151"/>
      <c r="AA198" s="151"/>
      <c r="AB198" s="151"/>
      <c r="AC198" s="151"/>
      <c r="AD198" s="151"/>
      <c r="AE198" s="151"/>
      <c r="AF198" s="151"/>
      <c r="AG198" s="151"/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</row>
    <row r="199" spans="1:47" outlineLevel="1" x14ac:dyDescent="0.2">
      <c r="A199" s="152"/>
      <c r="B199" s="154"/>
      <c r="C199" s="171" t="s">
        <v>350</v>
      </c>
      <c r="D199" s="188"/>
      <c r="E199" s="195">
        <v>1.1583000000000001</v>
      </c>
      <c r="F199" s="212"/>
      <c r="G199" s="156"/>
      <c r="H199" s="181">
        <v>0</v>
      </c>
      <c r="I199" s="211"/>
      <c r="J199" s="151"/>
      <c r="K199" s="151"/>
      <c r="L199" s="151"/>
      <c r="M199" s="151"/>
      <c r="N199" s="151"/>
      <c r="O199" s="151"/>
      <c r="P199" s="151"/>
      <c r="Q199" s="151"/>
      <c r="R199" s="151" t="s">
        <v>123</v>
      </c>
      <c r="S199" s="151">
        <v>0</v>
      </c>
      <c r="T199" s="151"/>
      <c r="U199" s="151"/>
      <c r="V199" s="151"/>
      <c r="W199" s="151"/>
      <c r="X199" s="151"/>
      <c r="Y199" s="151"/>
      <c r="Z199" s="151"/>
      <c r="AA199" s="151"/>
      <c r="AB199" s="151"/>
      <c r="AC199" s="151"/>
      <c r="AD199" s="151"/>
      <c r="AE199" s="151"/>
      <c r="AF199" s="151"/>
      <c r="AG199" s="151"/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</row>
    <row r="200" spans="1:47" outlineLevel="1" x14ac:dyDescent="0.2">
      <c r="A200" s="152"/>
      <c r="B200" s="154"/>
      <c r="C200" s="171" t="s">
        <v>351</v>
      </c>
      <c r="D200" s="188"/>
      <c r="E200" s="195">
        <v>2.4</v>
      </c>
      <c r="F200" s="212"/>
      <c r="G200" s="156"/>
      <c r="H200" s="181">
        <v>0</v>
      </c>
      <c r="I200" s="211"/>
      <c r="J200" s="151"/>
      <c r="K200" s="151"/>
      <c r="L200" s="151"/>
      <c r="M200" s="151"/>
      <c r="N200" s="151"/>
      <c r="O200" s="151"/>
      <c r="P200" s="151"/>
      <c r="Q200" s="151"/>
      <c r="R200" s="151" t="s">
        <v>123</v>
      </c>
      <c r="S200" s="151">
        <v>0</v>
      </c>
      <c r="T200" s="151"/>
      <c r="U200" s="151"/>
      <c r="V200" s="151"/>
      <c r="W200" s="151"/>
      <c r="X200" s="151"/>
      <c r="Y200" s="151"/>
      <c r="Z200" s="151"/>
      <c r="AA200" s="151"/>
      <c r="AB200" s="151"/>
      <c r="AC200" s="151"/>
      <c r="AD200" s="151"/>
      <c r="AE200" s="151"/>
      <c r="AF200" s="151"/>
      <c r="AG200" s="151"/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</row>
    <row r="201" spans="1:47" outlineLevel="1" x14ac:dyDescent="0.2">
      <c r="A201" s="152">
        <v>70</v>
      </c>
      <c r="B201" s="154" t="s">
        <v>352</v>
      </c>
      <c r="C201" s="170" t="s">
        <v>353</v>
      </c>
      <c r="D201" s="187" t="s">
        <v>127</v>
      </c>
      <c r="E201" s="156">
        <v>54.421999999999997</v>
      </c>
      <c r="F201" s="212"/>
      <c r="G201" s="156">
        <f>ROUND(E201*F201,2)</f>
        <v>0</v>
      </c>
      <c r="H201" s="181" t="s">
        <v>951</v>
      </c>
      <c r="I201" s="211"/>
      <c r="J201" s="151"/>
      <c r="K201" s="151"/>
      <c r="L201" s="151"/>
      <c r="M201" s="151"/>
      <c r="N201" s="151"/>
      <c r="O201" s="151"/>
      <c r="P201" s="151"/>
      <c r="Q201" s="151"/>
      <c r="R201" s="151" t="s">
        <v>121</v>
      </c>
      <c r="S201" s="151"/>
      <c r="T201" s="151"/>
      <c r="U201" s="151"/>
      <c r="V201" s="151"/>
      <c r="W201" s="151"/>
      <c r="X201" s="151"/>
      <c r="Y201" s="151"/>
      <c r="Z201" s="151"/>
      <c r="AA201" s="151"/>
      <c r="AB201" s="151"/>
      <c r="AC201" s="151"/>
      <c r="AD201" s="151"/>
      <c r="AE201" s="151"/>
      <c r="AF201" s="151"/>
      <c r="AG201" s="151"/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</row>
    <row r="202" spans="1:47" outlineLevel="1" x14ac:dyDescent="0.2">
      <c r="A202" s="152"/>
      <c r="B202" s="154"/>
      <c r="C202" s="171" t="s">
        <v>354</v>
      </c>
      <c r="D202" s="188"/>
      <c r="E202" s="195"/>
      <c r="F202" s="212"/>
      <c r="G202" s="156"/>
      <c r="H202" s="181">
        <v>0</v>
      </c>
      <c r="I202" s="211"/>
      <c r="J202" s="151"/>
      <c r="K202" s="151"/>
      <c r="L202" s="151"/>
      <c r="M202" s="151"/>
      <c r="N202" s="151"/>
      <c r="O202" s="151"/>
      <c r="P202" s="151"/>
      <c r="Q202" s="151"/>
      <c r="R202" s="151" t="s">
        <v>123</v>
      </c>
      <c r="S202" s="151">
        <v>0</v>
      </c>
      <c r="T202" s="151"/>
      <c r="U202" s="151"/>
      <c r="V202" s="151"/>
      <c r="W202" s="151"/>
      <c r="X202" s="151"/>
      <c r="Y202" s="151"/>
      <c r="Z202" s="151"/>
      <c r="AA202" s="151"/>
      <c r="AB202" s="151"/>
      <c r="AC202" s="151"/>
      <c r="AD202" s="151"/>
      <c r="AE202" s="151"/>
      <c r="AF202" s="151"/>
      <c r="AG202" s="151"/>
      <c r="AH202" s="151"/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</row>
    <row r="203" spans="1:47" outlineLevel="1" x14ac:dyDescent="0.2">
      <c r="A203" s="152"/>
      <c r="B203" s="154"/>
      <c r="C203" s="171" t="s">
        <v>348</v>
      </c>
      <c r="D203" s="188"/>
      <c r="E203" s="195"/>
      <c r="F203" s="212"/>
      <c r="G203" s="156"/>
      <c r="H203" s="181">
        <v>0</v>
      </c>
      <c r="I203" s="211"/>
      <c r="J203" s="151"/>
      <c r="K203" s="151"/>
      <c r="L203" s="151"/>
      <c r="M203" s="151"/>
      <c r="N203" s="151"/>
      <c r="O203" s="151"/>
      <c r="P203" s="151"/>
      <c r="Q203" s="151"/>
      <c r="R203" s="151" t="s">
        <v>123</v>
      </c>
      <c r="S203" s="151">
        <v>0</v>
      </c>
      <c r="T203" s="151"/>
      <c r="U203" s="151"/>
      <c r="V203" s="151"/>
      <c r="W203" s="151"/>
      <c r="X203" s="151"/>
      <c r="Y203" s="151"/>
      <c r="Z203" s="151"/>
      <c r="AA203" s="151"/>
      <c r="AB203" s="151"/>
      <c r="AC203" s="151"/>
      <c r="AD203" s="151"/>
      <c r="AE203" s="151"/>
      <c r="AF203" s="151"/>
      <c r="AG203" s="151"/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</row>
    <row r="204" spans="1:47" outlineLevel="1" x14ac:dyDescent="0.2">
      <c r="A204" s="152"/>
      <c r="B204" s="154"/>
      <c r="C204" s="171" t="s">
        <v>355</v>
      </c>
      <c r="D204" s="188"/>
      <c r="E204" s="195">
        <v>30.7</v>
      </c>
      <c r="F204" s="212"/>
      <c r="G204" s="156"/>
      <c r="H204" s="181">
        <v>0</v>
      </c>
      <c r="I204" s="211"/>
      <c r="J204" s="151"/>
      <c r="K204" s="151"/>
      <c r="L204" s="151"/>
      <c r="M204" s="151"/>
      <c r="N204" s="151"/>
      <c r="O204" s="151"/>
      <c r="P204" s="151"/>
      <c r="Q204" s="151"/>
      <c r="R204" s="151" t="s">
        <v>123</v>
      </c>
      <c r="S204" s="151">
        <v>0</v>
      </c>
      <c r="T204" s="151"/>
      <c r="U204" s="151"/>
      <c r="V204" s="151"/>
      <c r="W204" s="151"/>
      <c r="X204" s="151"/>
      <c r="Y204" s="151"/>
      <c r="Z204" s="151"/>
      <c r="AA204" s="151"/>
      <c r="AB204" s="151"/>
      <c r="AC204" s="151"/>
      <c r="AD204" s="151"/>
      <c r="AE204" s="151"/>
      <c r="AF204" s="151"/>
      <c r="AG204" s="151"/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</row>
    <row r="205" spans="1:47" outlineLevel="1" x14ac:dyDescent="0.2">
      <c r="A205" s="152"/>
      <c r="B205" s="154"/>
      <c r="C205" s="171" t="s">
        <v>356</v>
      </c>
      <c r="D205" s="188"/>
      <c r="E205" s="195">
        <v>7.7220000000000004</v>
      </c>
      <c r="F205" s="212"/>
      <c r="G205" s="156"/>
      <c r="H205" s="181">
        <v>0</v>
      </c>
      <c r="I205" s="211"/>
      <c r="J205" s="151"/>
      <c r="K205" s="151"/>
      <c r="L205" s="151"/>
      <c r="M205" s="151"/>
      <c r="N205" s="151"/>
      <c r="O205" s="151"/>
      <c r="P205" s="151"/>
      <c r="Q205" s="151"/>
      <c r="R205" s="151" t="s">
        <v>123</v>
      </c>
      <c r="S205" s="151">
        <v>0</v>
      </c>
      <c r="T205" s="151"/>
      <c r="U205" s="151"/>
      <c r="V205" s="151"/>
      <c r="W205" s="151"/>
      <c r="X205" s="151"/>
      <c r="Y205" s="151"/>
      <c r="Z205" s="151"/>
      <c r="AA205" s="151"/>
      <c r="AB205" s="151"/>
      <c r="AC205" s="151"/>
      <c r="AD205" s="151"/>
      <c r="AE205" s="151"/>
      <c r="AF205" s="151"/>
      <c r="AG205" s="151"/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</row>
    <row r="206" spans="1:47" outlineLevel="1" x14ac:dyDescent="0.2">
      <c r="A206" s="152"/>
      <c r="B206" s="154"/>
      <c r="C206" s="171" t="s">
        <v>357</v>
      </c>
      <c r="D206" s="188"/>
      <c r="E206" s="195">
        <v>16</v>
      </c>
      <c r="F206" s="212"/>
      <c r="G206" s="156"/>
      <c r="H206" s="181">
        <v>0</v>
      </c>
      <c r="I206" s="211"/>
      <c r="J206" s="151"/>
      <c r="K206" s="151"/>
      <c r="L206" s="151"/>
      <c r="M206" s="151"/>
      <c r="N206" s="151"/>
      <c r="O206" s="151"/>
      <c r="P206" s="151"/>
      <c r="Q206" s="151"/>
      <c r="R206" s="151" t="s">
        <v>123</v>
      </c>
      <c r="S206" s="151">
        <v>0</v>
      </c>
      <c r="T206" s="151"/>
      <c r="U206" s="151"/>
      <c r="V206" s="151"/>
      <c r="W206" s="151"/>
      <c r="X206" s="151"/>
      <c r="Y206" s="151"/>
      <c r="Z206" s="151"/>
      <c r="AA206" s="151"/>
      <c r="AB206" s="151"/>
      <c r="AC206" s="151"/>
      <c r="AD206" s="151"/>
      <c r="AE206" s="151"/>
      <c r="AF206" s="151"/>
      <c r="AG206" s="151"/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</row>
    <row r="207" spans="1:47" outlineLevel="1" x14ac:dyDescent="0.2">
      <c r="A207" s="152">
        <v>71</v>
      </c>
      <c r="B207" s="154" t="s">
        <v>358</v>
      </c>
      <c r="C207" s="170" t="s">
        <v>359</v>
      </c>
      <c r="D207" s="187" t="s">
        <v>127</v>
      </c>
      <c r="E207" s="156">
        <v>54.421999999999997</v>
      </c>
      <c r="F207" s="212"/>
      <c r="G207" s="156">
        <f>ROUND(E207*F207,2)</f>
        <v>0</v>
      </c>
      <c r="H207" s="181" t="s">
        <v>951</v>
      </c>
      <c r="I207" s="211"/>
      <c r="J207" s="151"/>
      <c r="K207" s="151"/>
      <c r="L207" s="151"/>
      <c r="M207" s="151"/>
      <c r="N207" s="151"/>
      <c r="O207" s="151"/>
      <c r="P207" s="151"/>
      <c r="Q207" s="151"/>
      <c r="R207" s="151" t="s">
        <v>121</v>
      </c>
      <c r="S207" s="151"/>
      <c r="T207" s="151"/>
      <c r="U207" s="151"/>
      <c r="V207" s="151"/>
      <c r="W207" s="151"/>
      <c r="X207" s="151"/>
      <c r="Y207" s="151"/>
      <c r="Z207" s="151"/>
      <c r="AA207" s="151"/>
      <c r="AB207" s="151"/>
      <c r="AC207" s="151"/>
      <c r="AD207" s="151"/>
      <c r="AE207" s="151"/>
      <c r="AF207" s="151"/>
      <c r="AG207" s="151"/>
      <c r="AH207" s="151"/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</row>
    <row r="208" spans="1:47" outlineLevel="1" x14ac:dyDescent="0.2">
      <c r="A208" s="152"/>
      <c r="B208" s="154"/>
      <c r="C208" s="171" t="s">
        <v>348</v>
      </c>
      <c r="D208" s="188"/>
      <c r="E208" s="195"/>
      <c r="F208" s="212"/>
      <c r="G208" s="156"/>
      <c r="H208" s="181">
        <v>0</v>
      </c>
      <c r="I208" s="211"/>
      <c r="J208" s="151"/>
      <c r="K208" s="151"/>
      <c r="L208" s="151"/>
      <c r="M208" s="151"/>
      <c r="N208" s="151"/>
      <c r="O208" s="151"/>
      <c r="P208" s="151"/>
      <c r="Q208" s="151"/>
      <c r="R208" s="151" t="s">
        <v>123</v>
      </c>
      <c r="S208" s="151">
        <v>0</v>
      </c>
      <c r="T208" s="151"/>
      <c r="U208" s="151"/>
      <c r="V208" s="151"/>
      <c r="W208" s="151"/>
      <c r="X208" s="151"/>
      <c r="Y208" s="151"/>
      <c r="Z208" s="151"/>
      <c r="AA208" s="151"/>
      <c r="AB208" s="151"/>
      <c r="AC208" s="151"/>
      <c r="AD208" s="151"/>
      <c r="AE208" s="151"/>
      <c r="AF208" s="151"/>
      <c r="AG208" s="151"/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</row>
    <row r="209" spans="1:47" outlineLevel="1" x14ac:dyDescent="0.2">
      <c r="A209" s="152"/>
      <c r="B209" s="154"/>
      <c r="C209" s="171" t="s">
        <v>360</v>
      </c>
      <c r="D209" s="188"/>
      <c r="E209" s="195">
        <v>30.7</v>
      </c>
      <c r="F209" s="212"/>
      <c r="G209" s="156"/>
      <c r="H209" s="181">
        <v>0</v>
      </c>
      <c r="I209" s="211"/>
      <c r="J209" s="151"/>
      <c r="K209" s="151"/>
      <c r="L209" s="151"/>
      <c r="M209" s="151"/>
      <c r="N209" s="151"/>
      <c r="O209" s="151"/>
      <c r="P209" s="151"/>
      <c r="Q209" s="151"/>
      <c r="R209" s="151" t="s">
        <v>123</v>
      </c>
      <c r="S209" s="151">
        <v>0</v>
      </c>
      <c r="T209" s="151"/>
      <c r="U209" s="151"/>
      <c r="V209" s="151"/>
      <c r="W209" s="151"/>
      <c r="X209" s="151"/>
      <c r="Y209" s="151"/>
      <c r="Z209" s="151"/>
      <c r="AA209" s="151"/>
      <c r="AB209" s="151"/>
      <c r="AC209" s="151"/>
      <c r="AD209" s="151"/>
      <c r="AE209" s="151"/>
      <c r="AF209" s="151"/>
      <c r="AG209" s="151"/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</row>
    <row r="210" spans="1:47" outlineLevel="1" x14ac:dyDescent="0.2">
      <c r="A210" s="152"/>
      <c r="B210" s="154"/>
      <c r="C210" s="171" t="s">
        <v>356</v>
      </c>
      <c r="D210" s="188"/>
      <c r="E210" s="195">
        <v>7.7220000000000004</v>
      </c>
      <c r="F210" s="212"/>
      <c r="G210" s="156"/>
      <c r="H210" s="181">
        <v>0</v>
      </c>
      <c r="I210" s="211"/>
      <c r="J210" s="151"/>
      <c r="K210" s="151"/>
      <c r="L210" s="151"/>
      <c r="M210" s="151"/>
      <c r="N210" s="151"/>
      <c r="O210" s="151"/>
      <c r="P210" s="151"/>
      <c r="Q210" s="151"/>
      <c r="R210" s="151" t="s">
        <v>123</v>
      </c>
      <c r="S210" s="151">
        <v>0</v>
      </c>
      <c r="T210" s="151"/>
      <c r="U210" s="151"/>
      <c r="V210" s="151"/>
      <c r="W210" s="151"/>
      <c r="X210" s="151"/>
      <c r="Y210" s="151"/>
      <c r="Z210" s="151"/>
      <c r="AA210" s="151"/>
      <c r="AB210" s="151"/>
      <c r="AC210" s="151"/>
      <c r="AD210" s="151"/>
      <c r="AE210" s="151"/>
      <c r="AF210" s="151"/>
      <c r="AG210" s="151"/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</row>
    <row r="211" spans="1:47" outlineLevel="1" x14ac:dyDescent="0.2">
      <c r="A211" s="152"/>
      <c r="B211" s="154"/>
      <c r="C211" s="171" t="s">
        <v>357</v>
      </c>
      <c r="D211" s="188"/>
      <c r="E211" s="195">
        <v>16</v>
      </c>
      <c r="F211" s="212"/>
      <c r="G211" s="156"/>
      <c r="H211" s="181">
        <v>0</v>
      </c>
      <c r="I211" s="211"/>
      <c r="J211" s="151"/>
      <c r="K211" s="151"/>
      <c r="L211" s="151"/>
      <c r="M211" s="151"/>
      <c r="N211" s="151"/>
      <c r="O211" s="151"/>
      <c r="P211" s="151"/>
      <c r="Q211" s="151"/>
      <c r="R211" s="151" t="s">
        <v>123</v>
      </c>
      <c r="S211" s="151">
        <v>0</v>
      </c>
      <c r="T211" s="151"/>
      <c r="U211" s="151"/>
      <c r="V211" s="151"/>
      <c r="W211" s="151"/>
      <c r="X211" s="151"/>
      <c r="Y211" s="151"/>
      <c r="Z211" s="151"/>
      <c r="AA211" s="151"/>
      <c r="AB211" s="151"/>
      <c r="AC211" s="151"/>
      <c r="AD211" s="151"/>
      <c r="AE211" s="151"/>
      <c r="AF211" s="151"/>
      <c r="AG211" s="151"/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</row>
    <row r="212" spans="1:47" outlineLevel="1" x14ac:dyDescent="0.2">
      <c r="A212" s="152">
        <v>72</v>
      </c>
      <c r="B212" s="154" t="s">
        <v>361</v>
      </c>
      <c r="C212" s="170" t="s">
        <v>362</v>
      </c>
      <c r="D212" s="187" t="s">
        <v>130</v>
      </c>
      <c r="E212" s="156">
        <v>5.9279999999999999</v>
      </c>
      <c r="F212" s="212"/>
      <c r="G212" s="156">
        <f>ROUND(E212*F212,2)</f>
        <v>0</v>
      </c>
      <c r="H212" s="181" t="s">
        <v>951</v>
      </c>
      <c r="I212" s="211"/>
      <c r="J212" s="151"/>
      <c r="K212" s="151"/>
      <c r="L212" s="151"/>
      <c r="M212" s="151"/>
      <c r="N212" s="151"/>
      <c r="O212" s="151"/>
      <c r="P212" s="151"/>
      <c r="Q212" s="151"/>
      <c r="R212" s="151" t="s">
        <v>121</v>
      </c>
      <c r="S212" s="151"/>
      <c r="T212" s="151"/>
      <c r="U212" s="151"/>
      <c r="V212" s="151"/>
      <c r="W212" s="151"/>
      <c r="X212" s="151"/>
      <c r="Y212" s="151"/>
      <c r="Z212" s="151"/>
      <c r="AA212" s="151"/>
      <c r="AB212" s="151"/>
      <c r="AC212" s="151"/>
      <c r="AD212" s="151"/>
      <c r="AE212" s="151"/>
      <c r="AF212" s="151"/>
      <c r="AG212" s="151"/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</row>
    <row r="213" spans="1:47" outlineLevel="1" x14ac:dyDescent="0.2">
      <c r="A213" s="152"/>
      <c r="B213" s="154"/>
      <c r="C213" s="171" t="s">
        <v>348</v>
      </c>
      <c r="D213" s="188"/>
      <c r="E213" s="195"/>
      <c r="F213" s="212"/>
      <c r="G213" s="156"/>
      <c r="H213" s="181">
        <v>0</v>
      </c>
      <c r="I213" s="211"/>
      <c r="J213" s="151"/>
      <c r="K213" s="151"/>
      <c r="L213" s="151"/>
      <c r="M213" s="151"/>
      <c r="N213" s="151"/>
      <c r="O213" s="151"/>
      <c r="P213" s="151"/>
      <c r="Q213" s="151"/>
      <c r="R213" s="151" t="s">
        <v>123</v>
      </c>
      <c r="S213" s="151">
        <v>0</v>
      </c>
      <c r="T213" s="151"/>
      <c r="U213" s="151"/>
      <c r="V213" s="151"/>
      <c r="W213" s="151"/>
      <c r="X213" s="151"/>
      <c r="Y213" s="151"/>
      <c r="Z213" s="151"/>
      <c r="AA213" s="151"/>
      <c r="AB213" s="151"/>
      <c r="AC213" s="151"/>
      <c r="AD213" s="151"/>
      <c r="AE213" s="151"/>
      <c r="AF213" s="151"/>
      <c r="AG213" s="151"/>
      <c r="AH213" s="151"/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</row>
    <row r="214" spans="1:47" outlineLevel="1" x14ac:dyDescent="0.2">
      <c r="A214" s="152"/>
      <c r="B214" s="154"/>
      <c r="C214" s="171" t="s">
        <v>363</v>
      </c>
      <c r="D214" s="188"/>
      <c r="E214" s="195">
        <v>1.96</v>
      </c>
      <c r="F214" s="212"/>
      <c r="G214" s="156"/>
      <c r="H214" s="181">
        <v>0</v>
      </c>
      <c r="I214" s="211"/>
      <c r="J214" s="151"/>
      <c r="K214" s="151"/>
      <c r="L214" s="151"/>
      <c r="M214" s="151"/>
      <c r="N214" s="151"/>
      <c r="O214" s="151"/>
      <c r="P214" s="151"/>
      <c r="Q214" s="151"/>
      <c r="R214" s="151" t="s">
        <v>123</v>
      </c>
      <c r="S214" s="151">
        <v>0</v>
      </c>
      <c r="T214" s="151"/>
      <c r="U214" s="151"/>
      <c r="V214" s="151"/>
      <c r="W214" s="151"/>
      <c r="X214" s="151"/>
      <c r="Y214" s="151"/>
      <c r="Z214" s="151"/>
      <c r="AA214" s="151"/>
      <c r="AB214" s="151"/>
      <c r="AC214" s="151"/>
      <c r="AD214" s="151"/>
      <c r="AE214" s="151"/>
      <c r="AF214" s="151"/>
      <c r="AG214" s="151"/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</row>
    <row r="215" spans="1:47" outlineLevel="1" x14ac:dyDescent="0.2">
      <c r="A215" s="152"/>
      <c r="B215" s="154"/>
      <c r="C215" s="171" t="s">
        <v>364</v>
      </c>
      <c r="D215" s="188"/>
      <c r="E215" s="195">
        <v>1.35</v>
      </c>
      <c r="F215" s="212"/>
      <c r="G215" s="156"/>
      <c r="H215" s="181">
        <v>0</v>
      </c>
      <c r="I215" s="211"/>
      <c r="J215" s="151"/>
      <c r="K215" s="151"/>
      <c r="L215" s="151"/>
      <c r="M215" s="151"/>
      <c r="N215" s="151"/>
      <c r="O215" s="151"/>
      <c r="P215" s="151"/>
      <c r="Q215" s="151"/>
      <c r="R215" s="151" t="s">
        <v>123</v>
      </c>
      <c r="S215" s="151">
        <v>0</v>
      </c>
      <c r="T215" s="151"/>
      <c r="U215" s="151"/>
      <c r="V215" s="151"/>
      <c r="W215" s="151"/>
      <c r="X215" s="151"/>
      <c r="Y215" s="151"/>
      <c r="Z215" s="151"/>
      <c r="AA215" s="151"/>
      <c r="AB215" s="151"/>
      <c r="AC215" s="151"/>
      <c r="AD215" s="151"/>
      <c r="AE215" s="151"/>
      <c r="AF215" s="151"/>
      <c r="AG215" s="151"/>
      <c r="AH215" s="151"/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</row>
    <row r="216" spans="1:47" outlineLevel="1" x14ac:dyDescent="0.2">
      <c r="A216" s="152"/>
      <c r="B216" s="154"/>
      <c r="C216" s="171" t="s">
        <v>365</v>
      </c>
      <c r="D216" s="188"/>
      <c r="E216" s="195">
        <v>0.22</v>
      </c>
      <c r="F216" s="212"/>
      <c r="G216" s="156"/>
      <c r="H216" s="181">
        <v>0</v>
      </c>
      <c r="I216" s="211"/>
      <c r="J216" s="151"/>
      <c r="K216" s="151"/>
      <c r="L216" s="151"/>
      <c r="M216" s="151"/>
      <c r="N216" s="151"/>
      <c r="O216" s="151"/>
      <c r="P216" s="151"/>
      <c r="Q216" s="151"/>
      <c r="R216" s="151" t="s">
        <v>123</v>
      </c>
      <c r="S216" s="151">
        <v>0</v>
      </c>
      <c r="T216" s="151"/>
      <c r="U216" s="151"/>
      <c r="V216" s="151"/>
      <c r="W216" s="151"/>
      <c r="X216" s="151"/>
      <c r="Y216" s="151"/>
      <c r="Z216" s="151"/>
      <c r="AA216" s="151"/>
      <c r="AB216" s="151"/>
      <c r="AC216" s="151"/>
      <c r="AD216" s="151"/>
      <c r="AE216" s="151"/>
      <c r="AF216" s="151"/>
      <c r="AG216" s="151"/>
      <c r="AH216" s="151"/>
      <c r="AI216" s="151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</row>
    <row r="217" spans="1:47" outlineLevel="1" x14ac:dyDescent="0.2">
      <c r="A217" s="152"/>
      <c r="B217" s="154"/>
      <c r="C217" s="171" t="s">
        <v>366</v>
      </c>
      <c r="D217" s="188"/>
      <c r="E217" s="195">
        <v>0.46</v>
      </c>
      <c r="F217" s="212"/>
      <c r="G217" s="156"/>
      <c r="H217" s="181">
        <v>0</v>
      </c>
      <c r="I217" s="211"/>
      <c r="J217" s="151"/>
      <c r="K217" s="151"/>
      <c r="L217" s="151"/>
      <c r="M217" s="151"/>
      <c r="N217" s="151"/>
      <c r="O217" s="151"/>
      <c r="P217" s="151"/>
      <c r="Q217" s="151"/>
      <c r="R217" s="151" t="s">
        <v>123</v>
      </c>
      <c r="S217" s="151">
        <v>0</v>
      </c>
      <c r="T217" s="151"/>
      <c r="U217" s="151"/>
      <c r="V217" s="151"/>
      <c r="W217" s="151"/>
      <c r="X217" s="151"/>
      <c r="Y217" s="151"/>
      <c r="Z217" s="151"/>
      <c r="AA217" s="151"/>
      <c r="AB217" s="151"/>
      <c r="AC217" s="151"/>
      <c r="AD217" s="151"/>
      <c r="AE217" s="151"/>
      <c r="AF217" s="151"/>
      <c r="AG217" s="151"/>
      <c r="AH217" s="151"/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</row>
    <row r="218" spans="1:47" outlineLevel="1" x14ac:dyDescent="0.2">
      <c r="A218" s="152"/>
      <c r="B218" s="154"/>
      <c r="C218" s="171" t="s">
        <v>367</v>
      </c>
      <c r="D218" s="188"/>
      <c r="E218" s="195">
        <v>1.9379999999999999</v>
      </c>
      <c r="F218" s="212"/>
      <c r="G218" s="156"/>
      <c r="H218" s="181">
        <v>0</v>
      </c>
      <c r="I218" s="211"/>
      <c r="J218" s="151"/>
      <c r="K218" s="151"/>
      <c r="L218" s="151"/>
      <c r="M218" s="151"/>
      <c r="N218" s="151"/>
      <c r="O218" s="151"/>
      <c r="P218" s="151"/>
      <c r="Q218" s="151"/>
      <c r="R218" s="151" t="s">
        <v>123</v>
      </c>
      <c r="S218" s="151">
        <v>0</v>
      </c>
      <c r="T218" s="151"/>
      <c r="U218" s="151"/>
      <c r="V218" s="151"/>
      <c r="W218" s="151"/>
      <c r="X218" s="151"/>
      <c r="Y218" s="151"/>
      <c r="Z218" s="151"/>
      <c r="AA218" s="151"/>
      <c r="AB218" s="151"/>
      <c r="AC218" s="151"/>
      <c r="AD218" s="151"/>
      <c r="AE218" s="151"/>
      <c r="AF218" s="151"/>
      <c r="AG218" s="151"/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</row>
    <row r="219" spans="1:47" outlineLevel="1" x14ac:dyDescent="0.2">
      <c r="A219" s="152">
        <v>73</v>
      </c>
      <c r="B219" s="154" t="s">
        <v>368</v>
      </c>
      <c r="C219" s="170" t="s">
        <v>369</v>
      </c>
      <c r="D219" s="187" t="s">
        <v>127</v>
      </c>
      <c r="E219" s="156">
        <v>51.5</v>
      </c>
      <c r="F219" s="212"/>
      <c r="G219" s="156">
        <f>ROUND(E219*F219,2)</f>
        <v>0</v>
      </c>
      <c r="H219" s="181" t="s">
        <v>951</v>
      </c>
      <c r="I219" s="211"/>
      <c r="J219" s="151"/>
      <c r="K219" s="151"/>
      <c r="L219" s="151"/>
      <c r="M219" s="151"/>
      <c r="N219" s="151"/>
      <c r="O219" s="151"/>
      <c r="P219" s="151"/>
      <c r="Q219" s="151"/>
      <c r="R219" s="151" t="s">
        <v>121</v>
      </c>
      <c r="S219" s="151"/>
      <c r="T219" s="151"/>
      <c r="U219" s="151"/>
      <c r="V219" s="151"/>
      <c r="W219" s="151"/>
      <c r="X219" s="151"/>
      <c r="Y219" s="151"/>
      <c r="Z219" s="151"/>
      <c r="AA219" s="151"/>
      <c r="AB219" s="151"/>
      <c r="AC219" s="151"/>
      <c r="AD219" s="151"/>
      <c r="AE219" s="151"/>
      <c r="AF219" s="151"/>
      <c r="AG219" s="151"/>
      <c r="AH219" s="151"/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</row>
    <row r="220" spans="1:47" outlineLevel="1" x14ac:dyDescent="0.2">
      <c r="A220" s="152"/>
      <c r="B220" s="154"/>
      <c r="C220" s="171" t="s">
        <v>370</v>
      </c>
      <c r="D220" s="188"/>
      <c r="E220" s="195">
        <v>16.170000000000002</v>
      </c>
      <c r="F220" s="212"/>
      <c r="G220" s="156"/>
      <c r="H220" s="181">
        <v>0</v>
      </c>
      <c r="I220" s="211"/>
      <c r="J220" s="151"/>
      <c r="K220" s="151"/>
      <c r="L220" s="151"/>
      <c r="M220" s="151"/>
      <c r="N220" s="151"/>
      <c r="O220" s="151"/>
      <c r="P220" s="151"/>
      <c r="Q220" s="151"/>
      <c r="R220" s="151" t="s">
        <v>123</v>
      </c>
      <c r="S220" s="151">
        <v>0</v>
      </c>
      <c r="T220" s="151"/>
      <c r="U220" s="151"/>
      <c r="V220" s="151"/>
      <c r="W220" s="151"/>
      <c r="X220" s="151"/>
      <c r="Y220" s="151"/>
      <c r="Z220" s="151"/>
      <c r="AA220" s="151"/>
      <c r="AB220" s="151"/>
      <c r="AC220" s="151"/>
      <c r="AD220" s="151"/>
      <c r="AE220" s="151"/>
      <c r="AF220" s="151"/>
      <c r="AG220" s="151"/>
      <c r="AH220" s="151"/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</row>
    <row r="221" spans="1:47" outlineLevel="1" x14ac:dyDescent="0.2">
      <c r="A221" s="152"/>
      <c r="B221" s="154"/>
      <c r="C221" s="171" t="s">
        <v>371</v>
      </c>
      <c r="D221" s="188"/>
      <c r="E221" s="195">
        <v>14.85</v>
      </c>
      <c r="F221" s="212"/>
      <c r="G221" s="156"/>
      <c r="H221" s="181">
        <v>0</v>
      </c>
      <c r="I221" s="211"/>
      <c r="J221" s="151"/>
      <c r="K221" s="151"/>
      <c r="L221" s="151"/>
      <c r="M221" s="151"/>
      <c r="N221" s="151"/>
      <c r="O221" s="151"/>
      <c r="P221" s="151"/>
      <c r="Q221" s="151"/>
      <c r="R221" s="151" t="s">
        <v>123</v>
      </c>
      <c r="S221" s="151">
        <v>0</v>
      </c>
      <c r="T221" s="151"/>
      <c r="U221" s="151"/>
      <c r="V221" s="151"/>
      <c r="W221" s="151"/>
      <c r="X221" s="151"/>
      <c r="Y221" s="151"/>
      <c r="Z221" s="151"/>
      <c r="AA221" s="151"/>
      <c r="AB221" s="151"/>
      <c r="AC221" s="151"/>
      <c r="AD221" s="151"/>
      <c r="AE221" s="151"/>
      <c r="AF221" s="151"/>
      <c r="AG221" s="151"/>
      <c r="AH221" s="151"/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</row>
    <row r="222" spans="1:47" outlineLevel="1" x14ac:dyDescent="0.2">
      <c r="A222" s="152"/>
      <c r="B222" s="154"/>
      <c r="C222" s="171" t="s">
        <v>372</v>
      </c>
      <c r="D222" s="188"/>
      <c r="E222" s="195">
        <v>1.1000000000000001</v>
      </c>
      <c r="F222" s="212"/>
      <c r="G222" s="156"/>
      <c r="H222" s="181">
        <v>0</v>
      </c>
      <c r="I222" s="211"/>
      <c r="J222" s="151"/>
      <c r="K222" s="151"/>
      <c r="L222" s="151"/>
      <c r="M222" s="151"/>
      <c r="N222" s="151"/>
      <c r="O222" s="151"/>
      <c r="P222" s="151"/>
      <c r="Q222" s="151"/>
      <c r="R222" s="151" t="s">
        <v>123</v>
      </c>
      <c r="S222" s="151">
        <v>0</v>
      </c>
      <c r="T222" s="151"/>
      <c r="U222" s="151"/>
      <c r="V222" s="151"/>
      <c r="W222" s="151"/>
      <c r="X222" s="151"/>
      <c r="Y222" s="151"/>
      <c r="Z222" s="151"/>
      <c r="AA222" s="151"/>
      <c r="AB222" s="151"/>
      <c r="AC222" s="151"/>
      <c r="AD222" s="151"/>
      <c r="AE222" s="151"/>
      <c r="AF222" s="151"/>
      <c r="AG222" s="151"/>
      <c r="AH222" s="151"/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</row>
    <row r="223" spans="1:47" outlineLevel="1" x14ac:dyDescent="0.2">
      <c r="A223" s="152"/>
      <c r="B223" s="154"/>
      <c r="C223" s="171" t="s">
        <v>373</v>
      </c>
      <c r="D223" s="188"/>
      <c r="E223" s="195"/>
      <c r="F223" s="212"/>
      <c r="G223" s="156"/>
      <c r="H223" s="181">
        <v>0</v>
      </c>
      <c r="I223" s="211"/>
      <c r="J223" s="151"/>
      <c r="K223" s="151"/>
      <c r="L223" s="151"/>
      <c r="M223" s="151"/>
      <c r="N223" s="151"/>
      <c r="O223" s="151"/>
      <c r="P223" s="151"/>
      <c r="Q223" s="151"/>
      <c r="R223" s="151" t="s">
        <v>123</v>
      </c>
      <c r="S223" s="151">
        <v>0</v>
      </c>
      <c r="T223" s="151"/>
      <c r="U223" s="151"/>
      <c r="V223" s="151"/>
      <c r="W223" s="151"/>
      <c r="X223" s="151"/>
      <c r="Y223" s="151"/>
      <c r="Z223" s="151"/>
      <c r="AA223" s="151"/>
      <c r="AB223" s="151"/>
      <c r="AC223" s="151"/>
      <c r="AD223" s="151"/>
      <c r="AE223" s="151"/>
      <c r="AF223" s="151"/>
      <c r="AG223" s="151"/>
      <c r="AH223" s="151"/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</row>
    <row r="224" spans="1:47" outlineLevel="1" x14ac:dyDescent="0.2">
      <c r="A224" s="152"/>
      <c r="B224" s="154"/>
      <c r="C224" s="171" t="s">
        <v>374</v>
      </c>
      <c r="D224" s="188"/>
      <c r="E224" s="195">
        <v>19.38</v>
      </c>
      <c r="F224" s="212"/>
      <c r="G224" s="156"/>
      <c r="H224" s="181">
        <v>0</v>
      </c>
      <c r="I224" s="211"/>
      <c r="J224" s="151"/>
      <c r="K224" s="151"/>
      <c r="L224" s="151"/>
      <c r="M224" s="151"/>
      <c r="N224" s="151"/>
      <c r="O224" s="151"/>
      <c r="P224" s="151"/>
      <c r="Q224" s="151"/>
      <c r="R224" s="151" t="s">
        <v>123</v>
      </c>
      <c r="S224" s="151">
        <v>0</v>
      </c>
      <c r="T224" s="151"/>
      <c r="U224" s="151"/>
      <c r="V224" s="151"/>
      <c r="W224" s="151"/>
      <c r="X224" s="151"/>
      <c r="Y224" s="151"/>
      <c r="Z224" s="151"/>
      <c r="AA224" s="151"/>
      <c r="AB224" s="151"/>
      <c r="AC224" s="151"/>
      <c r="AD224" s="151"/>
      <c r="AE224" s="151"/>
      <c r="AF224" s="151"/>
      <c r="AG224" s="151"/>
      <c r="AH224" s="151"/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</row>
    <row r="225" spans="1:47" outlineLevel="1" x14ac:dyDescent="0.2">
      <c r="A225" s="152">
        <v>74</v>
      </c>
      <c r="B225" s="154" t="s">
        <v>375</v>
      </c>
      <c r="C225" s="170" t="s">
        <v>376</v>
      </c>
      <c r="D225" s="187" t="s">
        <v>127</v>
      </c>
      <c r="E225" s="156">
        <v>51.5</v>
      </c>
      <c r="F225" s="212"/>
      <c r="G225" s="156">
        <f>ROUND(E225*F225,2)</f>
        <v>0</v>
      </c>
      <c r="H225" s="181" t="s">
        <v>951</v>
      </c>
      <c r="I225" s="211"/>
      <c r="J225" s="151"/>
      <c r="K225" s="151"/>
      <c r="L225" s="151"/>
      <c r="M225" s="151"/>
      <c r="N225" s="151"/>
      <c r="O225" s="151"/>
      <c r="P225" s="151"/>
      <c r="Q225" s="151"/>
      <c r="R225" s="151" t="s">
        <v>121</v>
      </c>
      <c r="S225" s="151"/>
      <c r="T225" s="151"/>
      <c r="U225" s="151"/>
      <c r="V225" s="151"/>
      <c r="W225" s="151"/>
      <c r="X225" s="151"/>
      <c r="Y225" s="151"/>
      <c r="Z225" s="151"/>
      <c r="AA225" s="151"/>
      <c r="AB225" s="151"/>
      <c r="AC225" s="151"/>
      <c r="AD225" s="151"/>
      <c r="AE225" s="151"/>
      <c r="AF225" s="151"/>
      <c r="AG225" s="151"/>
      <c r="AH225" s="151"/>
      <c r="AI225" s="151"/>
      <c r="AJ225" s="151"/>
      <c r="AK225" s="151"/>
      <c r="AL225" s="151"/>
      <c r="AM225" s="151"/>
      <c r="AN225" s="151"/>
      <c r="AO225" s="151"/>
      <c r="AP225" s="151"/>
      <c r="AQ225" s="151"/>
      <c r="AR225" s="151"/>
      <c r="AS225" s="151"/>
      <c r="AT225" s="151"/>
      <c r="AU225" s="151"/>
    </row>
    <row r="226" spans="1:47" outlineLevel="1" x14ac:dyDescent="0.2">
      <c r="A226" s="152"/>
      <c r="B226" s="154"/>
      <c r="C226" s="171" t="s">
        <v>377</v>
      </c>
      <c r="D226" s="188"/>
      <c r="E226" s="195">
        <v>16.170000000000002</v>
      </c>
      <c r="F226" s="212"/>
      <c r="G226" s="156"/>
      <c r="H226" s="181">
        <v>0</v>
      </c>
      <c r="I226" s="211"/>
      <c r="J226" s="151"/>
      <c r="K226" s="151"/>
      <c r="L226" s="151"/>
      <c r="M226" s="151"/>
      <c r="N226" s="151"/>
      <c r="O226" s="151"/>
      <c r="P226" s="151"/>
      <c r="Q226" s="151"/>
      <c r="R226" s="151" t="s">
        <v>123</v>
      </c>
      <c r="S226" s="151">
        <v>0</v>
      </c>
      <c r="T226" s="151"/>
      <c r="U226" s="151"/>
      <c r="V226" s="151"/>
      <c r="W226" s="151"/>
      <c r="X226" s="151"/>
      <c r="Y226" s="151"/>
      <c r="Z226" s="151"/>
      <c r="AA226" s="151"/>
      <c r="AB226" s="151"/>
      <c r="AC226" s="151"/>
      <c r="AD226" s="151"/>
      <c r="AE226" s="151"/>
      <c r="AF226" s="151"/>
      <c r="AG226" s="151"/>
      <c r="AH226" s="151"/>
      <c r="AI226" s="151"/>
      <c r="AJ226" s="151"/>
      <c r="AK226" s="151"/>
      <c r="AL226" s="151"/>
      <c r="AM226" s="151"/>
      <c r="AN226" s="151"/>
      <c r="AO226" s="151"/>
      <c r="AP226" s="151"/>
      <c r="AQ226" s="151"/>
      <c r="AR226" s="151"/>
      <c r="AS226" s="151"/>
      <c r="AT226" s="151"/>
      <c r="AU226" s="151"/>
    </row>
    <row r="227" spans="1:47" outlineLevel="1" x14ac:dyDescent="0.2">
      <c r="A227" s="152"/>
      <c r="B227" s="154"/>
      <c r="C227" s="171" t="s">
        <v>378</v>
      </c>
      <c r="D227" s="188"/>
      <c r="E227" s="195">
        <v>14.85</v>
      </c>
      <c r="F227" s="212"/>
      <c r="G227" s="156"/>
      <c r="H227" s="181">
        <v>0</v>
      </c>
      <c r="I227" s="211"/>
      <c r="J227" s="151"/>
      <c r="K227" s="151"/>
      <c r="L227" s="151"/>
      <c r="M227" s="151"/>
      <c r="N227" s="151"/>
      <c r="O227" s="151"/>
      <c r="P227" s="151"/>
      <c r="Q227" s="151"/>
      <c r="R227" s="151" t="s">
        <v>123</v>
      </c>
      <c r="S227" s="151">
        <v>0</v>
      </c>
      <c r="T227" s="151"/>
      <c r="U227" s="151"/>
      <c r="V227" s="151"/>
      <c r="W227" s="151"/>
      <c r="X227" s="151"/>
      <c r="Y227" s="151"/>
      <c r="Z227" s="151"/>
      <c r="AA227" s="151"/>
      <c r="AB227" s="151"/>
      <c r="AC227" s="151"/>
      <c r="AD227" s="151"/>
      <c r="AE227" s="151"/>
      <c r="AF227" s="151"/>
      <c r="AG227" s="151"/>
      <c r="AH227" s="151"/>
      <c r="AI227" s="151"/>
      <c r="AJ227" s="151"/>
      <c r="AK227" s="151"/>
      <c r="AL227" s="151"/>
      <c r="AM227" s="151"/>
      <c r="AN227" s="151"/>
      <c r="AO227" s="151"/>
      <c r="AP227" s="151"/>
      <c r="AQ227" s="151"/>
      <c r="AR227" s="151"/>
      <c r="AS227" s="151"/>
      <c r="AT227" s="151"/>
      <c r="AU227" s="151"/>
    </row>
    <row r="228" spans="1:47" outlineLevel="1" x14ac:dyDescent="0.2">
      <c r="A228" s="152"/>
      <c r="B228" s="154"/>
      <c r="C228" s="171" t="s">
        <v>379</v>
      </c>
      <c r="D228" s="188"/>
      <c r="E228" s="195">
        <v>1.1000000000000001</v>
      </c>
      <c r="F228" s="212"/>
      <c r="G228" s="156"/>
      <c r="H228" s="181">
        <v>0</v>
      </c>
      <c r="I228" s="211"/>
      <c r="J228" s="151"/>
      <c r="K228" s="151"/>
      <c r="L228" s="151"/>
      <c r="M228" s="151"/>
      <c r="N228" s="151"/>
      <c r="O228" s="151"/>
      <c r="P228" s="151"/>
      <c r="Q228" s="151"/>
      <c r="R228" s="151" t="s">
        <v>123</v>
      </c>
      <c r="S228" s="151">
        <v>0</v>
      </c>
      <c r="T228" s="151"/>
      <c r="U228" s="151"/>
      <c r="V228" s="151"/>
      <c r="W228" s="151"/>
      <c r="X228" s="151"/>
      <c r="Y228" s="151"/>
      <c r="Z228" s="151"/>
      <c r="AA228" s="151"/>
      <c r="AB228" s="151"/>
      <c r="AC228" s="151"/>
      <c r="AD228" s="151"/>
      <c r="AE228" s="151"/>
      <c r="AF228" s="151"/>
      <c r="AG228" s="151"/>
      <c r="AH228" s="151"/>
      <c r="AI228" s="151"/>
      <c r="AJ228" s="151"/>
      <c r="AK228" s="151"/>
      <c r="AL228" s="151"/>
      <c r="AM228" s="151"/>
      <c r="AN228" s="151"/>
      <c r="AO228" s="151"/>
      <c r="AP228" s="151"/>
      <c r="AQ228" s="151"/>
      <c r="AR228" s="151"/>
      <c r="AS228" s="151"/>
      <c r="AT228" s="151"/>
      <c r="AU228" s="151"/>
    </row>
    <row r="229" spans="1:47" outlineLevel="1" x14ac:dyDescent="0.2">
      <c r="A229" s="152"/>
      <c r="B229" s="154"/>
      <c r="C229" s="171" t="s">
        <v>380</v>
      </c>
      <c r="D229" s="188"/>
      <c r="E229" s="195"/>
      <c r="F229" s="212"/>
      <c r="G229" s="156"/>
      <c r="H229" s="181">
        <v>0</v>
      </c>
      <c r="I229" s="211"/>
      <c r="J229" s="151"/>
      <c r="K229" s="151"/>
      <c r="L229" s="151"/>
      <c r="M229" s="151"/>
      <c r="N229" s="151"/>
      <c r="O229" s="151"/>
      <c r="P229" s="151"/>
      <c r="Q229" s="151"/>
      <c r="R229" s="151" t="s">
        <v>123</v>
      </c>
      <c r="S229" s="151">
        <v>0</v>
      </c>
      <c r="T229" s="151"/>
      <c r="U229" s="151"/>
      <c r="V229" s="151"/>
      <c r="W229" s="151"/>
      <c r="X229" s="151"/>
      <c r="Y229" s="151"/>
      <c r="Z229" s="151"/>
      <c r="AA229" s="151"/>
      <c r="AB229" s="151"/>
      <c r="AC229" s="151"/>
      <c r="AD229" s="151"/>
      <c r="AE229" s="151"/>
      <c r="AF229" s="151"/>
      <c r="AG229" s="151"/>
      <c r="AH229" s="151"/>
      <c r="AI229" s="151"/>
      <c r="AJ229" s="151"/>
      <c r="AK229" s="151"/>
      <c r="AL229" s="151"/>
      <c r="AM229" s="151"/>
      <c r="AN229" s="151"/>
      <c r="AO229" s="151"/>
      <c r="AP229" s="151"/>
      <c r="AQ229" s="151"/>
      <c r="AR229" s="151"/>
      <c r="AS229" s="151"/>
      <c r="AT229" s="151"/>
      <c r="AU229" s="151"/>
    </row>
    <row r="230" spans="1:47" outlineLevel="1" x14ac:dyDescent="0.2">
      <c r="A230" s="152"/>
      <c r="B230" s="154"/>
      <c r="C230" s="171" t="s">
        <v>374</v>
      </c>
      <c r="D230" s="188"/>
      <c r="E230" s="195">
        <v>19.38</v>
      </c>
      <c r="F230" s="212"/>
      <c r="G230" s="156"/>
      <c r="H230" s="181">
        <v>0</v>
      </c>
      <c r="I230" s="211"/>
      <c r="J230" s="151"/>
      <c r="K230" s="151"/>
      <c r="L230" s="151"/>
      <c r="M230" s="151"/>
      <c r="N230" s="151"/>
      <c r="O230" s="151"/>
      <c r="P230" s="151"/>
      <c r="Q230" s="151"/>
      <c r="R230" s="151" t="s">
        <v>123</v>
      </c>
      <c r="S230" s="151">
        <v>0</v>
      </c>
      <c r="T230" s="151"/>
      <c r="U230" s="151"/>
      <c r="V230" s="151"/>
      <c r="W230" s="151"/>
      <c r="X230" s="151"/>
      <c r="Y230" s="151"/>
      <c r="Z230" s="151"/>
      <c r="AA230" s="151"/>
      <c r="AB230" s="151"/>
      <c r="AC230" s="151"/>
      <c r="AD230" s="151"/>
      <c r="AE230" s="151"/>
      <c r="AF230" s="151"/>
      <c r="AG230" s="151"/>
      <c r="AH230" s="151"/>
      <c r="AI230" s="151"/>
      <c r="AJ230" s="151"/>
      <c r="AK230" s="151"/>
      <c r="AL230" s="151"/>
      <c r="AM230" s="151"/>
      <c r="AN230" s="151"/>
      <c r="AO230" s="151"/>
      <c r="AP230" s="151"/>
      <c r="AQ230" s="151"/>
      <c r="AR230" s="151"/>
      <c r="AS230" s="151"/>
      <c r="AT230" s="151"/>
      <c r="AU230" s="151"/>
    </row>
    <row r="231" spans="1:47" outlineLevel="1" x14ac:dyDescent="0.2">
      <c r="A231" s="152">
        <v>75</v>
      </c>
      <c r="B231" s="154" t="s">
        <v>381</v>
      </c>
      <c r="C231" s="170" t="s">
        <v>382</v>
      </c>
      <c r="D231" s="187" t="s">
        <v>197</v>
      </c>
      <c r="E231" s="156">
        <v>1.0245</v>
      </c>
      <c r="F231" s="212"/>
      <c r="G231" s="156">
        <f>ROUND(E231*F231,2)</f>
        <v>0</v>
      </c>
      <c r="H231" s="181" t="s">
        <v>951</v>
      </c>
      <c r="I231" s="211"/>
      <c r="J231" s="151"/>
      <c r="K231" s="151"/>
      <c r="L231" s="151"/>
      <c r="M231" s="151"/>
      <c r="N231" s="151"/>
      <c r="O231" s="151"/>
      <c r="P231" s="151"/>
      <c r="Q231" s="151"/>
      <c r="R231" s="151" t="s">
        <v>121</v>
      </c>
      <c r="S231" s="151"/>
      <c r="T231" s="151"/>
      <c r="U231" s="151"/>
      <c r="V231" s="151"/>
      <c r="W231" s="151"/>
      <c r="X231" s="151"/>
      <c r="Y231" s="151"/>
      <c r="Z231" s="151"/>
      <c r="AA231" s="151"/>
      <c r="AB231" s="151"/>
      <c r="AC231" s="151"/>
      <c r="AD231" s="151"/>
      <c r="AE231" s="151"/>
      <c r="AF231" s="151"/>
      <c r="AG231" s="151"/>
      <c r="AH231" s="151"/>
      <c r="AI231" s="151"/>
      <c r="AJ231" s="151"/>
      <c r="AK231" s="151"/>
      <c r="AL231" s="151"/>
      <c r="AM231" s="151"/>
      <c r="AN231" s="151"/>
      <c r="AO231" s="151"/>
      <c r="AP231" s="151"/>
      <c r="AQ231" s="151"/>
      <c r="AR231" s="151"/>
      <c r="AS231" s="151"/>
      <c r="AT231" s="151"/>
      <c r="AU231" s="151"/>
    </row>
    <row r="232" spans="1:47" outlineLevel="1" x14ac:dyDescent="0.2">
      <c r="A232" s="152"/>
      <c r="B232" s="154"/>
      <c r="C232" s="171" t="s">
        <v>383</v>
      </c>
      <c r="D232" s="188"/>
      <c r="E232" s="195">
        <v>0.86950000000000005</v>
      </c>
      <c r="F232" s="212"/>
      <c r="G232" s="156"/>
      <c r="H232" s="181">
        <v>0</v>
      </c>
      <c r="I232" s="211"/>
      <c r="J232" s="151"/>
      <c r="K232" s="151"/>
      <c r="L232" s="151"/>
      <c r="M232" s="151"/>
      <c r="N232" s="151"/>
      <c r="O232" s="151"/>
      <c r="P232" s="151"/>
      <c r="Q232" s="151"/>
      <c r="R232" s="151" t="s">
        <v>123</v>
      </c>
      <c r="S232" s="151">
        <v>0</v>
      </c>
      <c r="T232" s="151"/>
      <c r="U232" s="151"/>
      <c r="V232" s="151"/>
      <c r="W232" s="151"/>
      <c r="X232" s="151"/>
      <c r="Y232" s="151"/>
      <c r="Z232" s="151"/>
      <c r="AA232" s="151"/>
      <c r="AB232" s="151"/>
      <c r="AC232" s="151"/>
      <c r="AD232" s="151"/>
      <c r="AE232" s="151"/>
      <c r="AF232" s="151"/>
      <c r="AG232" s="151"/>
      <c r="AH232" s="151"/>
      <c r="AI232" s="151"/>
      <c r="AJ232" s="151"/>
      <c r="AK232" s="151"/>
      <c r="AL232" s="151"/>
      <c r="AM232" s="151"/>
      <c r="AN232" s="151"/>
      <c r="AO232" s="151"/>
      <c r="AP232" s="151"/>
      <c r="AQ232" s="151"/>
      <c r="AR232" s="151"/>
      <c r="AS232" s="151"/>
      <c r="AT232" s="151"/>
      <c r="AU232" s="151"/>
    </row>
    <row r="233" spans="1:47" outlineLevel="1" x14ac:dyDescent="0.2">
      <c r="A233" s="152"/>
      <c r="B233" s="154"/>
      <c r="C233" s="171" t="s">
        <v>384</v>
      </c>
      <c r="D233" s="188"/>
      <c r="E233" s="195">
        <v>0.155</v>
      </c>
      <c r="F233" s="212"/>
      <c r="G233" s="156"/>
      <c r="H233" s="181">
        <v>0</v>
      </c>
      <c r="I233" s="211"/>
      <c r="J233" s="151"/>
      <c r="K233" s="151"/>
      <c r="L233" s="151"/>
      <c r="M233" s="151"/>
      <c r="N233" s="151"/>
      <c r="O233" s="151"/>
      <c r="P233" s="151"/>
      <c r="Q233" s="151"/>
      <c r="R233" s="151" t="s">
        <v>123</v>
      </c>
      <c r="S233" s="151">
        <v>0</v>
      </c>
      <c r="T233" s="151"/>
      <c r="U233" s="151"/>
      <c r="V233" s="151"/>
      <c r="W233" s="151"/>
      <c r="X233" s="151"/>
      <c r="Y233" s="151"/>
      <c r="Z233" s="151"/>
      <c r="AA233" s="151"/>
      <c r="AB233" s="151"/>
      <c r="AC233" s="151"/>
      <c r="AD233" s="151"/>
      <c r="AE233" s="151"/>
      <c r="AF233" s="151"/>
      <c r="AG233" s="151"/>
      <c r="AH233" s="151"/>
      <c r="AI233" s="151"/>
      <c r="AJ233" s="151"/>
      <c r="AK233" s="151"/>
      <c r="AL233" s="151"/>
      <c r="AM233" s="151"/>
      <c r="AN233" s="151"/>
      <c r="AO233" s="151"/>
      <c r="AP233" s="151"/>
      <c r="AQ233" s="151"/>
      <c r="AR233" s="151"/>
      <c r="AS233" s="151"/>
      <c r="AT233" s="151"/>
      <c r="AU233" s="151"/>
    </row>
    <row r="234" spans="1:47" ht="22.5" outlineLevel="1" x14ac:dyDescent="0.2">
      <c r="A234" s="152">
        <v>76</v>
      </c>
      <c r="B234" s="154" t="s">
        <v>385</v>
      </c>
      <c r="C234" s="170" t="s">
        <v>386</v>
      </c>
      <c r="D234" s="187" t="s">
        <v>197</v>
      </c>
      <c r="E234" s="156">
        <v>0.16</v>
      </c>
      <c r="F234" s="212"/>
      <c r="G234" s="156">
        <f>ROUND(E234*F234,2)</f>
        <v>0</v>
      </c>
      <c r="H234" s="181" t="s">
        <v>951</v>
      </c>
      <c r="I234" s="211"/>
      <c r="J234" s="151"/>
      <c r="K234" s="151"/>
      <c r="L234" s="151"/>
      <c r="M234" s="151"/>
      <c r="N234" s="151"/>
      <c r="O234" s="151"/>
      <c r="P234" s="151"/>
      <c r="Q234" s="151"/>
      <c r="R234" s="151" t="s">
        <v>121</v>
      </c>
      <c r="S234" s="151"/>
      <c r="T234" s="151"/>
      <c r="U234" s="151"/>
      <c r="V234" s="151"/>
      <c r="W234" s="151"/>
      <c r="X234" s="151"/>
      <c r="Y234" s="151"/>
      <c r="Z234" s="151"/>
      <c r="AA234" s="151"/>
      <c r="AB234" s="151"/>
      <c r="AC234" s="151"/>
      <c r="AD234" s="151"/>
      <c r="AE234" s="151"/>
      <c r="AF234" s="151"/>
      <c r="AG234" s="151"/>
      <c r="AH234" s="151"/>
      <c r="AI234" s="151"/>
      <c r="AJ234" s="151"/>
      <c r="AK234" s="151"/>
      <c r="AL234" s="151"/>
      <c r="AM234" s="151"/>
      <c r="AN234" s="151"/>
      <c r="AO234" s="151"/>
      <c r="AP234" s="151"/>
      <c r="AQ234" s="151"/>
      <c r="AR234" s="151"/>
      <c r="AS234" s="151"/>
      <c r="AT234" s="151"/>
      <c r="AU234" s="151"/>
    </row>
    <row r="235" spans="1:47" outlineLevel="1" x14ac:dyDescent="0.2">
      <c r="A235" s="152"/>
      <c r="B235" s="154"/>
      <c r="C235" s="171" t="s">
        <v>387</v>
      </c>
      <c r="D235" s="188"/>
      <c r="E235" s="195">
        <v>0.16</v>
      </c>
      <c r="F235" s="212"/>
      <c r="G235" s="156"/>
      <c r="H235" s="181">
        <v>0</v>
      </c>
      <c r="I235" s="211"/>
      <c r="J235" s="151"/>
      <c r="K235" s="151"/>
      <c r="L235" s="151"/>
      <c r="M235" s="151"/>
      <c r="N235" s="151"/>
      <c r="O235" s="151"/>
      <c r="P235" s="151"/>
      <c r="Q235" s="151"/>
      <c r="R235" s="151" t="s">
        <v>123</v>
      </c>
      <c r="S235" s="151">
        <v>0</v>
      </c>
      <c r="T235" s="151"/>
      <c r="U235" s="151"/>
      <c r="V235" s="151"/>
      <c r="W235" s="151"/>
      <c r="X235" s="151"/>
      <c r="Y235" s="151"/>
      <c r="Z235" s="151"/>
      <c r="AA235" s="151"/>
      <c r="AB235" s="151"/>
      <c r="AC235" s="151"/>
      <c r="AD235" s="151"/>
      <c r="AE235" s="151"/>
      <c r="AF235" s="151"/>
      <c r="AG235" s="151"/>
      <c r="AH235" s="151"/>
      <c r="AI235" s="151"/>
      <c r="AJ235" s="151"/>
      <c r="AK235" s="151"/>
      <c r="AL235" s="151"/>
      <c r="AM235" s="151"/>
      <c r="AN235" s="151"/>
      <c r="AO235" s="151"/>
      <c r="AP235" s="151"/>
      <c r="AQ235" s="151"/>
      <c r="AR235" s="151"/>
      <c r="AS235" s="151"/>
      <c r="AT235" s="151"/>
      <c r="AU235" s="151"/>
    </row>
    <row r="236" spans="1:47" x14ac:dyDescent="0.2">
      <c r="A236" s="153" t="s">
        <v>116</v>
      </c>
      <c r="B236" s="155" t="s">
        <v>56</v>
      </c>
      <c r="C236" s="172" t="s">
        <v>57</v>
      </c>
      <c r="D236" s="189"/>
      <c r="E236" s="157"/>
      <c r="F236" s="213"/>
      <c r="G236" s="157">
        <f>SUMIF(R237:R248,"&lt;&gt;NOR",G237:G248)</f>
        <v>0</v>
      </c>
      <c r="H236" s="182"/>
      <c r="I236" s="211"/>
      <c r="R236" t="s">
        <v>117</v>
      </c>
    </row>
    <row r="237" spans="1:47" outlineLevel="1" x14ac:dyDescent="0.2">
      <c r="A237" s="152">
        <v>77</v>
      </c>
      <c r="B237" s="154" t="s">
        <v>388</v>
      </c>
      <c r="C237" s="170" t="s">
        <v>389</v>
      </c>
      <c r="D237" s="187" t="s">
        <v>130</v>
      </c>
      <c r="E237" s="156">
        <v>0.54249999999999998</v>
      </c>
      <c r="F237" s="212"/>
      <c r="G237" s="156">
        <f>ROUND(E237*F237,2)</f>
        <v>0</v>
      </c>
      <c r="H237" s="181" t="s">
        <v>951</v>
      </c>
      <c r="I237" s="211"/>
      <c r="J237" s="151"/>
      <c r="K237" s="151"/>
      <c r="L237" s="151"/>
      <c r="M237" s="151"/>
      <c r="N237" s="151"/>
      <c r="O237" s="151"/>
      <c r="P237" s="151"/>
      <c r="Q237" s="151"/>
      <c r="R237" s="151" t="s">
        <v>121</v>
      </c>
      <c r="S237" s="151"/>
      <c r="T237" s="151"/>
      <c r="U237" s="151"/>
      <c r="V237" s="151"/>
      <c r="W237" s="151"/>
      <c r="X237" s="151"/>
      <c r="Y237" s="151"/>
      <c r="Z237" s="151"/>
      <c r="AA237" s="151"/>
      <c r="AB237" s="151"/>
      <c r="AC237" s="151"/>
      <c r="AD237" s="151"/>
      <c r="AE237" s="151"/>
      <c r="AF237" s="151"/>
      <c r="AG237" s="151"/>
      <c r="AH237" s="151"/>
      <c r="AI237" s="151"/>
      <c r="AJ237" s="151"/>
      <c r="AK237" s="151"/>
      <c r="AL237" s="151"/>
      <c r="AM237" s="151"/>
      <c r="AN237" s="151"/>
      <c r="AO237" s="151"/>
      <c r="AP237" s="151"/>
      <c r="AQ237" s="151"/>
      <c r="AR237" s="151"/>
      <c r="AS237" s="151"/>
      <c r="AT237" s="151"/>
      <c r="AU237" s="151"/>
    </row>
    <row r="238" spans="1:47" outlineLevel="1" x14ac:dyDescent="0.2">
      <c r="A238" s="152"/>
      <c r="B238" s="154"/>
      <c r="C238" s="171" t="s">
        <v>390</v>
      </c>
      <c r="D238" s="188"/>
      <c r="E238" s="195">
        <v>0.54249999999999998</v>
      </c>
      <c r="F238" s="212"/>
      <c r="G238" s="156"/>
      <c r="H238" s="181">
        <v>0</v>
      </c>
      <c r="I238" s="211"/>
      <c r="J238" s="151"/>
      <c r="K238" s="151"/>
      <c r="L238" s="151"/>
      <c r="M238" s="151"/>
      <c r="N238" s="151"/>
      <c r="O238" s="151"/>
      <c r="P238" s="151"/>
      <c r="Q238" s="151"/>
      <c r="R238" s="151" t="s">
        <v>123</v>
      </c>
      <c r="S238" s="151">
        <v>0</v>
      </c>
      <c r="T238" s="151"/>
      <c r="U238" s="151"/>
      <c r="V238" s="151"/>
      <c r="W238" s="151"/>
      <c r="X238" s="151"/>
      <c r="Y238" s="151"/>
      <c r="Z238" s="151"/>
      <c r="AA238" s="151"/>
      <c r="AB238" s="151"/>
      <c r="AC238" s="151"/>
      <c r="AD238" s="151"/>
      <c r="AE238" s="151"/>
      <c r="AF238" s="151"/>
      <c r="AG238" s="151"/>
      <c r="AH238" s="151"/>
      <c r="AI238" s="151"/>
      <c r="AJ238" s="151"/>
      <c r="AK238" s="151"/>
      <c r="AL238" s="151"/>
      <c r="AM238" s="151"/>
      <c r="AN238" s="151"/>
      <c r="AO238" s="151"/>
      <c r="AP238" s="151"/>
      <c r="AQ238" s="151"/>
      <c r="AR238" s="151"/>
      <c r="AS238" s="151"/>
      <c r="AT238" s="151"/>
      <c r="AU238" s="151"/>
    </row>
    <row r="239" spans="1:47" outlineLevel="1" x14ac:dyDescent="0.2">
      <c r="A239" s="152">
        <v>78</v>
      </c>
      <c r="B239" s="154" t="s">
        <v>391</v>
      </c>
      <c r="C239" s="170" t="s">
        <v>392</v>
      </c>
      <c r="D239" s="187" t="s">
        <v>127</v>
      </c>
      <c r="E239" s="156">
        <v>1.1200000000000001</v>
      </c>
      <c r="F239" s="212"/>
      <c r="G239" s="156">
        <f>ROUND(E239*F239,2)</f>
        <v>0</v>
      </c>
      <c r="H239" s="181" t="s">
        <v>951</v>
      </c>
      <c r="I239" s="211"/>
      <c r="J239" s="151"/>
      <c r="K239" s="151"/>
      <c r="L239" s="151"/>
      <c r="M239" s="151"/>
      <c r="N239" s="151"/>
      <c r="O239" s="151"/>
      <c r="P239" s="151"/>
      <c r="Q239" s="151"/>
      <c r="R239" s="151" t="s">
        <v>121</v>
      </c>
      <c r="S239" s="151"/>
      <c r="T239" s="151"/>
      <c r="U239" s="151"/>
      <c r="V239" s="151"/>
      <c r="W239" s="151"/>
      <c r="X239" s="151"/>
      <c r="Y239" s="151"/>
      <c r="Z239" s="151"/>
      <c r="AA239" s="151"/>
      <c r="AB239" s="151"/>
      <c r="AC239" s="151"/>
      <c r="AD239" s="151"/>
      <c r="AE239" s="151"/>
      <c r="AF239" s="151"/>
      <c r="AG239" s="151"/>
      <c r="AH239" s="151"/>
      <c r="AI239" s="151"/>
      <c r="AJ239" s="151"/>
      <c r="AK239" s="151"/>
      <c r="AL239" s="151"/>
      <c r="AM239" s="151"/>
      <c r="AN239" s="151"/>
      <c r="AO239" s="151"/>
      <c r="AP239" s="151"/>
      <c r="AQ239" s="151"/>
      <c r="AR239" s="151"/>
      <c r="AS239" s="151"/>
      <c r="AT239" s="151"/>
      <c r="AU239" s="151"/>
    </row>
    <row r="240" spans="1:47" outlineLevel="1" x14ac:dyDescent="0.2">
      <c r="A240" s="152"/>
      <c r="B240" s="154"/>
      <c r="C240" s="171" t="s">
        <v>393</v>
      </c>
      <c r="D240" s="188"/>
      <c r="E240" s="195">
        <v>1.1200000000000001</v>
      </c>
      <c r="F240" s="212"/>
      <c r="G240" s="156"/>
      <c r="H240" s="181">
        <v>0</v>
      </c>
      <c r="I240" s="211"/>
      <c r="J240" s="151"/>
      <c r="K240" s="151"/>
      <c r="L240" s="151"/>
      <c r="M240" s="151"/>
      <c r="N240" s="151"/>
      <c r="O240" s="151"/>
      <c r="P240" s="151"/>
      <c r="Q240" s="151"/>
      <c r="R240" s="151" t="s">
        <v>123</v>
      </c>
      <c r="S240" s="151">
        <v>0</v>
      </c>
      <c r="T240" s="151"/>
      <c r="U240" s="151"/>
      <c r="V240" s="151"/>
      <c r="W240" s="151"/>
      <c r="X240" s="151"/>
      <c r="Y240" s="151"/>
      <c r="Z240" s="151"/>
      <c r="AA240" s="151"/>
      <c r="AB240" s="151"/>
      <c r="AC240" s="151"/>
      <c r="AD240" s="151"/>
      <c r="AE240" s="151"/>
      <c r="AF240" s="151"/>
      <c r="AG240" s="151"/>
      <c r="AH240" s="151"/>
      <c r="AI240" s="151"/>
      <c r="AJ240" s="151"/>
      <c r="AK240" s="151"/>
      <c r="AL240" s="151"/>
      <c r="AM240" s="151"/>
      <c r="AN240" s="151"/>
      <c r="AO240" s="151"/>
      <c r="AP240" s="151"/>
      <c r="AQ240" s="151"/>
      <c r="AR240" s="151"/>
      <c r="AS240" s="151"/>
      <c r="AT240" s="151"/>
      <c r="AU240" s="151"/>
    </row>
    <row r="241" spans="1:47" outlineLevel="1" x14ac:dyDescent="0.2">
      <c r="A241" s="152">
        <v>79</v>
      </c>
      <c r="B241" s="154" t="s">
        <v>394</v>
      </c>
      <c r="C241" s="170" t="s">
        <v>395</v>
      </c>
      <c r="D241" s="187" t="s">
        <v>127</v>
      </c>
      <c r="E241" s="156">
        <v>1.1200000000000001</v>
      </c>
      <c r="F241" s="212"/>
      <c r="G241" s="156">
        <f>ROUND(E241*F241,2)</f>
        <v>0</v>
      </c>
      <c r="H241" s="181" t="s">
        <v>951</v>
      </c>
      <c r="I241" s="211"/>
      <c r="J241" s="151"/>
      <c r="K241" s="151"/>
      <c r="L241" s="151"/>
      <c r="M241" s="151"/>
      <c r="N241" s="151"/>
      <c r="O241" s="151"/>
      <c r="P241" s="151"/>
      <c r="Q241" s="151"/>
      <c r="R241" s="151" t="s">
        <v>121</v>
      </c>
      <c r="S241" s="151"/>
      <c r="T241" s="151"/>
      <c r="U241" s="151"/>
      <c r="V241" s="151"/>
      <c r="W241" s="151"/>
      <c r="X241" s="151"/>
      <c r="Y241" s="151"/>
      <c r="Z241" s="151"/>
      <c r="AA241" s="151"/>
      <c r="AB241" s="151"/>
      <c r="AC241" s="151"/>
      <c r="AD241" s="151"/>
      <c r="AE241" s="151"/>
      <c r="AF241" s="151"/>
      <c r="AG241" s="151"/>
      <c r="AH241" s="151"/>
      <c r="AI241" s="151"/>
      <c r="AJ241" s="151"/>
      <c r="AK241" s="151"/>
      <c r="AL241" s="151"/>
      <c r="AM241" s="151"/>
      <c r="AN241" s="151"/>
      <c r="AO241" s="151"/>
      <c r="AP241" s="151"/>
      <c r="AQ241" s="151"/>
      <c r="AR241" s="151"/>
      <c r="AS241" s="151"/>
      <c r="AT241" s="151"/>
      <c r="AU241" s="151"/>
    </row>
    <row r="242" spans="1:47" outlineLevel="1" x14ac:dyDescent="0.2">
      <c r="A242" s="152"/>
      <c r="B242" s="154"/>
      <c r="C242" s="171" t="s">
        <v>393</v>
      </c>
      <c r="D242" s="188"/>
      <c r="E242" s="195">
        <v>1.1200000000000001</v>
      </c>
      <c r="F242" s="212"/>
      <c r="G242" s="156"/>
      <c r="H242" s="181">
        <v>0</v>
      </c>
      <c r="I242" s="211"/>
      <c r="J242" s="151"/>
      <c r="K242" s="151"/>
      <c r="L242" s="151"/>
      <c r="M242" s="151"/>
      <c r="N242" s="151"/>
      <c r="O242" s="151"/>
      <c r="P242" s="151"/>
      <c r="Q242" s="151"/>
      <c r="R242" s="151" t="s">
        <v>123</v>
      </c>
      <c r="S242" s="151">
        <v>0</v>
      </c>
      <c r="T242" s="151"/>
      <c r="U242" s="151"/>
      <c r="V242" s="151"/>
      <c r="W242" s="151"/>
      <c r="X242" s="151"/>
      <c r="Y242" s="151"/>
      <c r="Z242" s="151"/>
      <c r="AA242" s="151"/>
      <c r="AB242" s="151"/>
      <c r="AC242" s="151"/>
      <c r="AD242" s="151"/>
      <c r="AE242" s="151"/>
      <c r="AF242" s="151"/>
      <c r="AG242" s="151"/>
      <c r="AH242" s="151"/>
      <c r="AI242" s="151"/>
      <c r="AJ242" s="151"/>
      <c r="AK242" s="151"/>
      <c r="AL242" s="151"/>
      <c r="AM242" s="151"/>
      <c r="AN242" s="151"/>
      <c r="AO242" s="151"/>
      <c r="AP242" s="151"/>
      <c r="AQ242" s="151"/>
      <c r="AR242" s="151"/>
      <c r="AS242" s="151"/>
      <c r="AT242" s="151"/>
      <c r="AU242" s="151"/>
    </row>
    <row r="243" spans="1:47" outlineLevel="1" x14ac:dyDescent="0.2">
      <c r="A243" s="152">
        <v>80</v>
      </c>
      <c r="B243" s="154" t="s">
        <v>396</v>
      </c>
      <c r="C243" s="170" t="s">
        <v>397</v>
      </c>
      <c r="D243" s="187" t="s">
        <v>127</v>
      </c>
      <c r="E243" s="156">
        <v>2.1</v>
      </c>
      <c r="F243" s="212"/>
      <c r="G243" s="156">
        <f>ROUND(E243*F243,2)</f>
        <v>0</v>
      </c>
      <c r="H243" s="181" t="s">
        <v>951</v>
      </c>
      <c r="I243" s="211"/>
      <c r="J243" s="151"/>
      <c r="K243" s="151"/>
      <c r="L243" s="151"/>
      <c r="M243" s="151"/>
      <c r="N243" s="151"/>
      <c r="O243" s="151"/>
      <c r="P243" s="151"/>
      <c r="Q243" s="151"/>
      <c r="R243" s="151" t="s">
        <v>121</v>
      </c>
      <c r="S243" s="151"/>
      <c r="T243" s="151"/>
      <c r="U243" s="151"/>
      <c r="V243" s="151"/>
      <c r="W243" s="151"/>
      <c r="X243" s="151"/>
      <c r="Y243" s="151"/>
      <c r="Z243" s="151"/>
      <c r="AA243" s="151"/>
      <c r="AB243" s="151"/>
      <c r="AC243" s="151"/>
      <c r="AD243" s="151"/>
      <c r="AE243" s="151"/>
      <c r="AF243" s="151"/>
      <c r="AG243" s="151"/>
      <c r="AH243" s="151"/>
      <c r="AI243" s="151"/>
      <c r="AJ243" s="151"/>
      <c r="AK243" s="151"/>
      <c r="AL243" s="151"/>
      <c r="AM243" s="151"/>
      <c r="AN243" s="151"/>
      <c r="AO243" s="151"/>
      <c r="AP243" s="151"/>
      <c r="AQ243" s="151"/>
      <c r="AR243" s="151"/>
      <c r="AS243" s="151"/>
      <c r="AT243" s="151"/>
      <c r="AU243" s="151"/>
    </row>
    <row r="244" spans="1:47" outlineLevel="1" x14ac:dyDescent="0.2">
      <c r="A244" s="152"/>
      <c r="B244" s="154"/>
      <c r="C244" s="171" t="s">
        <v>398</v>
      </c>
      <c r="D244" s="188"/>
      <c r="E244" s="195">
        <v>2.1</v>
      </c>
      <c r="F244" s="212"/>
      <c r="G244" s="156"/>
      <c r="H244" s="181">
        <v>0</v>
      </c>
      <c r="I244" s="211"/>
      <c r="J244" s="151"/>
      <c r="K244" s="151"/>
      <c r="L244" s="151"/>
      <c r="M244" s="151"/>
      <c r="N244" s="151"/>
      <c r="O244" s="151"/>
      <c r="P244" s="151"/>
      <c r="Q244" s="151"/>
      <c r="R244" s="151" t="s">
        <v>123</v>
      </c>
      <c r="S244" s="151">
        <v>0</v>
      </c>
      <c r="T244" s="151"/>
      <c r="U244" s="151"/>
      <c r="V244" s="151"/>
      <c r="W244" s="151"/>
      <c r="X244" s="151"/>
      <c r="Y244" s="151"/>
      <c r="Z244" s="151"/>
      <c r="AA244" s="151"/>
      <c r="AB244" s="151"/>
      <c r="AC244" s="151"/>
      <c r="AD244" s="151"/>
      <c r="AE244" s="151"/>
      <c r="AF244" s="151"/>
      <c r="AG244" s="151"/>
      <c r="AH244" s="151"/>
      <c r="AI244" s="151"/>
      <c r="AJ244" s="151"/>
      <c r="AK244" s="151"/>
      <c r="AL244" s="151"/>
      <c r="AM244" s="151"/>
      <c r="AN244" s="151"/>
      <c r="AO244" s="151"/>
      <c r="AP244" s="151"/>
      <c r="AQ244" s="151"/>
      <c r="AR244" s="151"/>
      <c r="AS244" s="151"/>
      <c r="AT244" s="151"/>
      <c r="AU244" s="151"/>
    </row>
    <row r="245" spans="1:47" outlineLevel="1" x14ac:dyDescent="0.2">
      <c r="A245" s="152">
        <v>81</v>
      </c>
      <c r="B245" s="154" t="s">
        <v>399</v>
      </c>
      <c r="C245" s="170" t="s">
        <v>400</v>
      </c>
      <c r="D245" s="187" t="s">
        <v>127</v>
      </c>
      <c r="E245" s="156">
        <v>2.1</v>
      </c>
      <c r="F245" s="212"/>
      <c r="G245" s="156">
        <f>ROUND(E245*F245,2)</f>
        <v>0</v>
      </c>
      <c r="H245" s="181" t="s">
        <v>951</v>
      </c>
      <c r="I245" s="211"/>
      <c r="J245" s="151"/>
      <c r="K245" s="151"/>
      <c r="L245" s="151"/>
      <c r="M245" s="151"/>
      <c r="N245" s="151"/>
      <c r="O245" s="151"/>
      <c r="P245" s="151"/>
      <c r="Q245" s="151"/>
      <c r="R245" s="151" t="s">
        <v>121</v>
      </c>
      <c r="S245" s="151"/>
      <c r="T245" s="151"/>
      <c r="U245" s="151"/>
      <c r="V245" s="151"/>
      <c r="W245" s="151"/>
      <c r="X245" s="151"/>
      <c r="Y245" s="151"/>
      <c r="Z245" s="151"/>
      <c r="AA245" s="151"/>
      <c r="AB245" s="151"/>
      <c r="AC245" s="151"/>
      <c r="AD245" s="151"/>
      <c r="AE245" s="151"/>
      <c r="AF245" s="151"/>
      <c r="AG245" s="151"/>
      <c r="AH245" s="151"/>
      <c r="AI245" s="151"/>
      <c r="AJ245" s="151"/>
      <c r="AK245" s="151"/>
      <c r="AL245" s="151"/>
      <c r="AM245" s="151"/>
      <c r="AN245" s="151"/>
      <c r="AO245" s="151"/>
      <c r="AP245" s="151"/>
      <c r="AQ245" s="151"/>
      <c r="AR245" s="151"/>
      <c r="AS245" s="151"/>
      <c r="AT245" s="151"/>
      <c r="AU245" s="151"/>
    </row>
    <row r="246" spans="1:47" outlineLevel="1" x14ac:dyDescent="0.2">
      <c r="A246" s="152"/>
      <c r="B246" s="154"/>
      <c r="C246" s="171" t="s">
        <v>398</v>
      </c>
      <c r="D246" s="188"/>
      <c r="E246" s="195">
        <v>2.1</v>
      </c>
      <c r="F246" s="212"/>
      <c r="G246" s="156"/>
      <c r="H246" s="181">
        <v>0</v>
      </c>
      <c r="I246" s="211"/>
      <c r="J246" s="151"/>
      <c r="K246" s="151"/>
      <c r="L246" s="151"/>
      <c r="M246" s="151"/>
      <c r="N246" s="151"/>
      <c r="O246" s="151"/>
      <c r="P246" s="151"/>
      <c r="Q246" s="151"/>
      <c r="R246" s="151" t="s">
        <v>123</v>
      </c>
      <c r="S246" s="151">
        <v>0</v>
      </c>
      <c r="T246" s="151"/>
      <c r="U246" s="151"/>
      <c r="V246" s="151"/>
      <c r="W246" s="151"/>
      <c r="X246" s="151"/>
      <c r="Y246" s="151"/>
      <c r="Z246" s="151"/>
      <c r="AA246" s="151"/>
      <c r="AB246" s="151"/>
      <c r="AC246" s="151"/>
      <c r="AD246" s="151"/>
      <c r="AE246" s="151"/>
      <c r="AF246" s="151"/>
      <c r="AG246" s="151"/>
      <c r="AH246" s="151"/>
      <c r="AI246" s="151"/>
      <c r="AJ246" s="151"/>
      <c r="AK246" s="151"/>
      <c r="AL246" s="151"/>
      <c r="AM246" s="151"/>
      <c r="AN246" s="151"/>
      <c r="AO246" s="151"/>
      <c r="AP246" s="151"/>
      <c r="AQ246" s="151"/>
      <c r="AR246" s="151"/>
      <c r="AS246" s="151"/>
      <c r="AT246" s="151"/>
      <c r="AU246" s="151"/>
    </row>
    <row r="247" spans="1:47" outlineLevel="1" x14ac:dyDescent="0.2">
      <c r="A247" s="152">
        <v>82</v>
      </c>
      <c r="B247" s="154" t="s">
        <v>401</v>
      </c>
      <c r="C247" s="170" t="s">
        <v>402</v>
      </c>
      <c r="D247" s="187" t="s">
        <v>197</v>
      </c>
      <c r="E247" s="156">
        <v>6.5100000000000005E-2</v>
      </c>
      <c r="F247" s="212"/>
      <c r="G247" s="156">
        <f>ROUND(E247*F247,2)</f>
        <v>0</v>
      </c>
      <c r="H247" s="181" t="s">
        <v>951</v>
      </c>
      <c r="I247" s="211"/>
      <c r="J247" s="151"/>
      <c r="K247" s="151"/>
      <c r="L247" s="151"/>
      <c r="M247" s="151"/>
      <c r="N247" s="151"/>
      <c r="O247" s="151"/>
      <c r="P247" s="151"/>
      <c r="Q247" s="151"/>
      <c r="R247" s="151" t="s">
        <v>121</v>
      </c>
      <c r="S247" s="151"/>
      <c r="T247" s="151"/>
      <c r="U247" s="151"/>
      <c r="V247" s="151"/>
      <c r="W247" s="151"/>
      <c r="X247" s="151"/>
      <c r="Y247" s="151"/>
      <c r="Z247" s="151"/>
      <c r="AA247" s="151"/>
      <c r="AB247" s="151"/>
      <c r="AC247" s="151"/>
      <c r="AD247" s="151"/>
      <c r="AE247" s="151"/>
      <c r="AF247" s="151"/>
      <c r="AG247" s="151"/>
      <c r="AH247" s="151"/>
      <c r="AI247" s="151"/>
      <c r="AJ247" s="151"/>
      <c r="AK247" s="151"/>
      <c r="AL247" s="151"/>
      <c r="AM247" s="151"/>
      <c r="AN247" s="151"/>
      <c r="AO247" s="151"/>
      <c r="AP247" s="151"/>
      <c r="AQ247" s="151"/>
      <c r="AR247" s="151"/>
      <c r="AS247" s="151"/>
      <c r="AT247" s="151"/>
      <c r="AU247" s="151"/>
    </row>
    <row r="248" spans="1:47" outlineLevel="1" x14ac:dyDescent="0.2">
      <c r="A248" s="152"/>
      <c r="B248" s="154"/>
      <c r="C248" s="171" t="s">
        <v>403</v>
      </c>
      <c r="D248" s="188"/>
      <c r="E248" s="195">
        <v>6.5100000000000005E-2</v>
      </c>
      <c r="F248" s="212"/>
      <c r="G248" s="156"/>
      <c r="H248" s="181">
        <v>0</v>
      </c>
      <c r="I248" s="211"/>
      <c r="J248" s="151"/>
      <c r="K248" s="151"/>
      <c r="L248" s="151"/>
      <c r="M248" s="151"/>
      <c r="N248" s="151"/>
      <c r="O248" s="151"/>
      <c r="P248" s="151"/>
      <c r="Q248" s="151"/>
      <c r="R248" s="151" t="s">
        <v>123</v>
      </c>
      <c r="S248" s="151">
        <v>0</v>
      </c>
      <c r="T248" s="151"/>
      <c r="U248" s="151"/>
      <c r="V248" s="151"/>
      <c r="W248" s="151"/>
      <c r="X248" s="151"/>
      <c r="Y248" s="151"/>
      <c r="Z248" s="151"/>
      <c r="AA248" s="151"/>
      <c r="AB248" s="151"/>
      <c r="AC248" s="151"/>
      <c r="AD248" s="151"/>
      <c r="AE248" s="151"/>
      <c r="AF248" s="151"/>
      <c r="AG248" s="151"/>
      <c r="AH248" s="151"/>
      <c r="AI248" s="151"/>
      <c r="AJ248" s="151"/>
      <c r="AK248" s="151"/>
      <c r="AL248" s="151"/>
      <c r="AM248" s="151"/>
      <c r="AN248" s="151"/>
      <c r="AO248" s="151"/>
      <c r="AP248" s="151"/>
      <c r="AQ248" s="151"/>
      <c r="AR248" s="151"/>
      <c r="AS248" s="151"/>
      <c r="AT248" s="151"/>
      <c r="AU248" s="151"/>
    </row>
    <row r="249" spans="1:47" x14ac:dyDescent="0.2">
      <c r="A249" s="153" t="s">
        <v>116</v>
      </c>
      <c r="B249" s="155" t="s">
        <v>58</v>
      </c>
      <c r="C249" s="172" t="s">
        <v>59</v>
      </c>
      <c r="D249" s="189"/>
      <c r="E249" s="157"/>
      <c r="F249" s="213"/>
      <c r="G249" s="157">
        <f>SUMIF(R250:R267,"&lt;&gt;NOR",G250:G267)</f>
        <v>0</v>
      </c>
      <c r="H249" s="182"/>
      <c r="I249" s="211"/>
      <c r="R249" t="s">
        <v>117</v>
      </c>
    </row>
    <row r="250" spans="1:47" outlineLevel="1" x14ac:dyDescent="0.2">
      <c r="A250" s="152">
        <v>83</v>
      </c>
      <c r="B250" s="154" t="s">
        <v>404</v>
      </c>
      <c r="C250" s="170" t="s">
        <v>405</v>
      </c>
      <c r="D250" s="187" t="s">
        <v>127</v>
      </c>
      <c r="E250" s="156">
        <v>140</v>
      </c>
      <c r="F250" s="212"/>
      <c r="G250" s="156">
        <f>ROUND(E250*F250,2)</f>
        <v>0</v>
      </c>
      <c r="H250" s="181" t="s">
        <v>951</v>
      </c>
      <c r="I250" s="211"/>
      <c r="J250" s="151"/>
      <c r="K250" s="151"/>
      <c r="L250" s="151"/>
      <c r="M250" s="151"/>
      <c r="N250" s="151"/>
      <c r="O250" s="151"/>
      <c r="P250" s="151"/>
      <c r="Q250" s="151"/>
      <c r="R250" s="151" t="s">
        <v>121</v>
      </c>
      <c r="S250" s="151"/>
      <c r="T250" s="151"/>
      <c r="U250" s="151"/>
      <c r="V250" s="151"/>
      <c r="W250" s="151"/>
      <c r="X250" s="151"/>
      <c r="Y250" s="151"/>
      <c r="Z250" s="151"/>
      <c r="AA250" s="151"/>
      <c r="AB250" s="151"/>
      <c r="AC250" s="151"/>
      <c r="AD250" s="151"/>
      <c r="AE250" s="151"/>
      <c r="AF250" s="151"/>
      <c r="AG250" s="151"/>
      <c r="AH250" s="151"/>
      <c r="AI250" s="151"/>
      <c r="AJ250" s="151"/>
      <c r="AK250" s="151"/>
      <c r="AL250" s="151"/>
      <c r="AM250" s="151"/>
      <c r="AN250" s="151"/>
      <c r="AO250" s="151"/>
      <c r="AP250" s="151"/>
      <c r="AQ250" s="151"/>
      <c r="AR250" s="151"/>
      <c r="AS250" s="151"/>
      <c r="AT250" s="151"/>
      <c r="AU250" s="151"/>
    </row>
    <row r="251" spans="1:47" outlineLevel="1" x14ac:dyDescent="0.2">
      <c r="A251" s="152"/>
      <c r="B251" s="154"/>
      <c r="C251" s="171" t="s">
        <v>406</v>
      </c>
      <c r="D251" s="188"/>
      <c r="E251" s="195">
        <v>140</v>
      </c>
      <c r="F251" s="212"/>
      <c r="G251" s="156"/>
      <c r="H251" s="181">
        <v>0</v>
      </c>
      <c r="I251" s="211"/>
      <c r="J251" s="151"/>
      <c r="K251" s="151"/>
      <c r="L251" s="151"/>
      <c r="M251" s="151"/>
      <c r="N251" s="151"/>
      <c r="O251" s="151"/>
      <c r="P251" s="151"/>
      <c r="Q251" s="151"/>
      <c r="R251" s="151" t="s">
        <v>123</v>
      </c>
      <c r="S251" s="151">
        <v>0</v>
      </c>
      <c r="T251" s="151"/>
      <c r="U251" s="151"/>
      <c r="V251" s="151"/>
      <c r="W251" s="151"/>
      <c r="X251" s="151"/>
      <c r="Y251" s="151"/>
      <c r="Z251" s="151"/>
      <c r="AA251" s="151"/>
      <c r="AB251" s="151"/>
      <c r="AC251" s="151"/>
      <c r="AD251" s="151"/>
      <c r="AE251" s="151"/>
      <c r="AF251" s="151"/>
      <c r="AG251" s="151"/>
      <c r="AH251" s="151"/>
      <c r="AI251" s="151"/>
      <c r="AJ251" s="151"/>
      <c r="AK251" s="151"/>
      <c r="AL251" s="151"/>
      <c r="AM251" s="151"/>
      <c r="AN251" s="151"/>
      <c r="AO251" s="151"/>
      <c r="AP251" s="151"/>
      <c r="AQ251" s="151"/>
      <c r="AR251" s="151"/>
      <c r="AS251" s="151"/>
      <c r="AT251" s="151"/>
      <c r="AU251" s="151"/>
    </row>
    <row r="252" spans="1:47" outlineLevel="1" x14ac:dyDescent="0.2">
      <c r="A252" s="152">
        <v>84</v>
      </c>
      <c r="B252" s="154" t="s">
        <v>407</v>
      </c>
      <c r="C252" s="170" t="s">
        <v>408</v>
      </c>
      <c r="D252" s="187" t="s">
        <v>127</v>
      </c>
      <c r="E252" s="156">
        <v>161</v>
      </c>
      <c r="F252" s="212"/>
      <c r="G252" s="156">
        <f>ROUND(E252*F252,2)</f>
        <v>0</v>
      </c>
      <c r="H252" s="181" t="s">
        <v>951</v>
      </c>
      <c r="I252" s="211"/>
      <c r="J252" s="151"/>
      <c r="K252" s="151"/>
      <c r="L252" s="151"/>
      <c r="M252" s="151"/>
      <c r="N252" s="151"/>
      <c r="O252" s="151"/>
      <c r="P252" s="151"/>
      <c r="Q252" s="151"/>
      <c r="R252" s="151" t="s">
        <v>409</v>
      </c>
      <c r="S252" s="151"/>
      <c r="T252" s="151"/>
      <c r="U252" s="151"/>
      <c r="V252" s="151"/>
      <c r="W252" s="151"/>
      <c r="X252" s="151"/>
      <c r="Y252" s="151"/>
      <c r="Z252" s="151"/>
      <c r="AA252" s="151"/>
      <c r="AB252" s="151"/>
      <c r="AC252" s="151"/>
      <c r="AD252" s="151"/>
      <c r="AE252" s="151"/>
      <c r="AF252" s="151"/>
      <c r="AG252" s="151"/>
      <c r="AH252" s="151"/>
      <c r="AI252" s="151"/>
      <c r="AJ252" s="151"/>
      <c r="AK252" s="151"/>
      <c r="AL252" s="151"/>
      <c r="AM252" s="151"/>
      <c r="AN252" s="151"/>
      <c r="AO252" s="151"/>
      <c r="AP252" s="151"/>
      <c r="AQ252" s="151"/>
      <c r="AR252" s="151"/>
      <c r="AS252" s="151"/>
      <c r="AT252" s="151"/>
      <c r="AU252" s="151"/>
    </row>
    <row r="253" spans="1:47" outlineLevel="1" x14ac:dyDescent="0.2">
      <c r="A253" s="152"/>
      <c r="B253" s="154"/>
      <c r="C253" s="171" t="s">
        <v>410</v>
      </c>
      <c r="D253" s="188"/>
      <c r="E253" s="195">
        <v>161</v>
      </c>
      <c r="F253" s="212"/>
      <c r="G253" s="156"/>
      <c r="H253" s="181">
        <v>0</v>
      </c>
      <c r="I253" s="211"/>
      <c r="J253" s="151"/>
      <c r="K253" s="151"/>
      <c r="L253" s="151"/>
      <c r="M253" s="151"/>
      <c r="N253" s="151"/>
      <c r="O253" s="151"/>
      <c r="P253" s="151"/>
      <c r="Q253" s="151"/>
      <c r="R253" s="151" t="s">
        <v>123</v>
      </c>
      <c r="S253" s="151">
        <v>0</v>
      </c>
      <c r="T253" s="151"/>
      <c r="U253" s="151"/>
      <c r="V253" s="151"/>
      <c r="W253" s="151"/>
      <c r="X253" s="151"/>
      <c r="Y253" s="151"/>
      <c r="Z253" s="151"/>
      <c r="AA253" s="151"/>
      <c r="AB253" s="151"/>
      <c r="AC253" s="151"/>
      <c r="AD253" s="151"/>
      <c r="AE253" s="151"/>
      <c r="AF253" s="151"/>
      <c r="AG253" s="151"/>
      <c r="AH253" s="151"/>
      <c r="AI253" s="151"/>
      <c r="AJ253" s="151"/>
      <c r="AK253" s="151"/>
      <c r="AL253" s="151"/>
      <c r="AM253" s="151"/>
      <c r="AN253" s="151"/>
      <c r="AO253" s="151"/>
      <c r="AP253" s="151"/>
      <c r="AQ253" s="151"/>
      <c r="AR253" s="151"/>
      <c r="AS253" s="151"/>
      <c r="AT253" s="151"/>
      <c r="AU253" s="151"/>
    </row>
    <row r="254" spans="1:47" outlineLevel="1" x14ac:dyDescent="0.2">
      <c r="A254" s="152">
        <v>85</v>
      </c>
      <c r="B254" s="154" t="s">
        <v>411</v>
      </c>
      <c r="C254" s="170" t="s">
        <v>412</v>
      </c>
      <c r="D254" s="187" t="s">
        <v>127</v>
      </c>
      <c r="E254" s="156">
        <v>140</v>
      </c>
      <c r="F254" s="212"/>
      <c r="G254" s="156">
        <f>ROUND(E254*F254,2)</f>
        <v>0</v>
      </c>
      <c r="H254" s="181" t="s">
        <v>951</v>
      </c>
      <c r="I254" s="211"/>
      <c r="J254" s="151"/>
      <c r="K254" s="151"/>
      <c r="L254" s="151"/>
      <c r="M254" s="151"/>
      <c r="N254" s="151"/>
      <c r="O254" s="151"/>
      <c r="P254" s="151"/>
      <c r="Q254" s="151"/>
      <c r="R254" s="151" t="s">
        <v>121</v>
      </c>
      <c r="S254" s="151"/>
      <c r="T254" s="151"/>
      <c r="U254" s="151"/>
      <c r="V254" s="151"/>
      <c r="W254" s="151"/>
      <c r="X254" s="151"/>
      <c r="Y254" s="151"/>
      <c r="Z254" s="151"/>
      <c r="AA254" s="151"/>
      <c r="AB254" s="151"/>
      <c r="AC254" s="151"/>
      <c r="AD254" s="151"/>
      <c r="AE254" s="151"/>
      <c r="AF254" s="151"/>
      <c r="AG254" s="151"/>
      <c r="AH254" s="151"/>
      <c r="AI254" s="151"/>
      <c r="AJ254" s="151"/>
      <c r="AK254" s="151"/>
      <c r="AL254" s="151"/>
      <c r="AM254" s="151"/>
      <c r="AN254" s="151"/>
      <c r="AO254" s="151"/>
      <c r="AP254" s="151"/>
      <c r="AQ254" s="151"/>
      <c r="AR254" s="151"/>
      <c r="AS254" s="151"/>
      <c r="AT254" s="151"/>
      <c r="AU254" s="151"/>
    </row>
    <row r="255" spans="1:47" outlineLevel="1" x14ac:dyDescent="0.2">
      <c r="A255" s="152"/>
      <c r="B255" s="154"/>
      <c r="C255" s="171" t="s">
        <v>406</v>
      </c>
      <c r="D255" s="188"/>
      <c r="E255" s="195">
        <v>140</v>
      </c>
      <c r="F255" s="212"/>
      <c r="G255" s="156"/>
      <c r="H255" s="181">
        <v>0</v>
      </c>
      <c r="I255" s="211"/>
      <c r="J255" s="151"/>
      <c r="K255" s="151"/>
      <c r="L255" s="151"/>
      <c r="M255" s="151"/>
      <c r="N255" s="151"/>
      <c r="O255" s="151"/>
      <c r="P255" s="151"/>
      <c r="Q255" s="151"/>
      <c r="R255" s="151" t="s">
        <v>123</v>
      </c>
      <c r="S255" s="151">
        <v>0</v>
      </c>
      <c r="T255" s="151"/>
      <c r="U255" s="151"/>
      <c r="V255" s="151"/>
      <c r="W255" s="151"/>
      <c r="X255" s="151"/>
      <c r="Y255" s="151"/>
      <c r="Z255" s="151"/>
      <c r="AA255" s="151"/>
      <c r="AB255" s="151"/>
      <c r="AC255" s="151"/>
      <c r="AD255" s="151"/>
      <c r="AE255" s="151"/>
      <c r="AF255" s="151"/>
      <c r="AG255" s="151"/>
      <c r="AH255" s="151"/>
      <c r="AI255" s="151"/>
      <c r="AJ255" s="151"/>
      <c r="AK255" s="151"/>
      <c r="AL255" s="151"/>
      <c r="AM255" s="151"/>
      <c r="AN255" s="151"/>
      <c r="AO255" s="151"/>
      <c r="AP255" s="151"/>
      <c r="AQ255" s="151"/>
      <c r="AR255" s="151"/>
      <c r="AS255" s="151"/>
      <c r="AT255" s="151"/>
      <c r="AU255" s="151"/>
    </row>
    <row r="256" spans="1:47" outlineLevel="1" x14ac:dyDescent="0.2">
      <c r="A256" s="152">
        <v>86</v>
      </c>
      <c r="B256" s="154" t="s">
        <v>413</v>
      </c>
      <c r="C256" s="170" t="s">
        <v>414</v>
      </c>
      <c r="D256" s="187" t="s">
        <v>127</v>
      </c>
      <c r="E256" s="156">
        <v>140</v>
      </c>
      <c r="F256" s="212"/>
      <c r="G256" s="156">
        <f>ROUND(E256*F256,2)</f>
        <v>0</v>
      </c>
      <c r="H256" s="181" t="s">
        <v>951</v>
      </c>
      <c r="I256" s="211"/>
      <c r="J256" s="151"/>
      <c r="K256" s="151"/>
      <c r="L256" s="151"/>
      <c r="M256" s="151"/>
      <c r="N256" s="151"/>
      <c r="O256" s="151"/>
      <c r="P256" s="151"/>
      <c r="Q256" s="151"/>
      <c r="R256" s="151" t="s">
        <v>121</v>
      </c>
      <c r="S256" s="151"/>
      <c r="T256" s="151"/>
      <c r="U256" s="151"/>
      <c r="V256" s="151"/>
      <c r="W256" s="151"/>
      <c r="X256" s="151"/>
      <c r="Y256" s="151"/>
      <c r="Z256" s="151"/>
      <c r="AA256" s="151"/>
      <c r="AB256" s="151"/>
      <c r="AC256" s="151"/>
      <c r="AD256" s="151"/>
      <c r="AE256" s="151"/>
      <c r="AF256" s="151"/>
      <c r="AG256" s="151"/>
      <c r="AH256" s="151"/>
      <c r="AI256" s="151"/>
      <c r="AJ256" s="151"/>
      <c r="AK256" s="151"/>
      <c r="AL256" s="151"/>
      <c r="AM256" s="151"/>
      <c r="AN256" s="151"/>
      <c r="AO256" s="151"/>
      <c r="AP256" s="151"/>
      <c r="AQ256" s="151"/>
      <c r="AR256" s="151"/>
      <c r="AS256" s="151"/>
      <c r="AT256" s="151"/>
      <c r="AU256" s="151"/>
    </row>
    <row r="257" spans="1:47" outlineLevel="1" x14ac:dyDescent="0.2">
      <c r="A257" s="152"/>
      <c r="B257" s="154"/>
      <c r="C257" s="171" t="s">
        <v>406</v>
      </c>
      <c r="D257" s="188"/>
      <c r="E257" s="195">
        <v>140</v>
      </c>
      <c r="F257" s="212"/>
      <c r="G257" s="156"/>
      <c r="H257" s="181">
        <v>0</v>
      </c>
      <c r="I257" s="211"/>
      <c r="J257" s="151"/>
      <c r="K257" s="151"/>
      <c r="L257" s="151"/>
      <c r="M257" s="151"/>
      <c r="N257" s="151"/>
      <c r="O257" s="151"/>
      <c r="P257" s="151"/>
      <c r="Q257" s="151"/>
      <c r="R257" s="151" t="s">
        <v>123</v>
      </c>
      <c r="S257" s="151">
        <v>0</v>
      </c>
      <c r="T257" s="151"/>
      <c r="U257" s="151"/>
      <c r="V257" s="151"/>
      <c r="W257" s="151"/>
      <c r="X257" s="151"/>
      <c r="Y257" s="151"/>
      <c r="Z257" s="151"/>
      <c r="AA257" s="151"/>
      <c r="AB257" s="151"/>
      <c r="AC257" s="151"/>
      <c r="AD257" s="151"/>
      <c r="AE257" s="151"/>
      <c r="AF257" s="151"/>
      <c r="AG257" s="151"/>
      <c r="AH257" s="151"/>
      <c r="AI257" s="151"/>
      <c r="AJ257" s="151"/>
      <c r="AK257" s="151"/>
      <c r="AL257" s="151"/>
      <c r="AM257" s="151"/>
      <c r="AN257" s="151"/>
      <c r="AO257" s="151"/>
      <c r="AP257" s="151"/>
      <c r="AQ257" s="151"/>
      <c r="AR257" s="151"/>
      <c r="AS257" s="151"/>
      <c r="AT257" s="151"/>
      <c r="AU257" s="151"/>
    </row>
    <row r="258" spans="1:47" ht="22.5" outlineLevel="1" x14ac:dyDescent="0.2">
      <c r="A258" s="152">
        <v>87</v>
      </c>
      <c r="B258" s="154" t="s">
        <v>415</v>
      </c>
      <c r="C258" s="170" t="s">
        <v>416</v>
      </c>
      <c r="D258" s="187" t="s">
        <v>232</v>
      </c>
      <c r="E258" s="156">
        <v>37</v>
      </c>
      <c r="F258" s="212"/>
      <c r="G258" s="156">
        <f>ROUND(E258*F258,2)</f>
        <v>0</v>
      </c>
      <c r="H258" s="181" t="s">
        <v>951</v>
      </c>
      <c r="I258" s="211"/>
      <c r="J258" s="151"/>
      <c r="K258" s="151"/>
      <c r="L258" s="151"/>
      <c r="M258" s="151"/>
      <c r="N258" s="151"/>
      <c r="O258" s="151"/>
      <c r="P258" s="151"/>
      <c r="Q258" s="151"/>
      <c r="R258" s="151" t="s">
        <v>121</v>
      </c>
      <c r="S258" s="151"/>
      <c r="T258" s="151"/>
      <c r="U258" s="151"/>
      <c r="V258" s="151"/>
      <c r="W258" s="151"/>
      <c r="X258" s="151"/>
      <c r="Y258" s="151"/>
      <c r="Z258" s="151"/>
      <c r="AA258" s="151"/>
      <c r="AB258" s="151"/>
      <c r="AC258" s="151"/>
      <c r="AD258" s="151"/>
      <c r="AE258" s="151"/>
      <c r="AF258" s="151"/>
      <c r="AG258" s="151"/>
      <c r="AH258" s="151"/>
      <c r="AI258" s="151"/>
      <c r="AJ258" s="151"/>
      <c r="AK258" s="151"/>
      <c r="AL258" s="151"/>
      <c r="AM258" s="151"/>
      <c r="AN258" s="151"/>
      <c r="AO258" s="151"/>
      <c r="AP258" s="151"/>
      <c r="AQ258" s="151"/>
      <c r="AR258" s="151"/>
      <c r="AS258" s="151"/>
      <c r="AT258" s="151"/>
      <c r="AU258" s="151"/>
    </row>
    <row r="259" spans="1:47" outlineLevel="1" x14ac:dyDescent="0.2">
      <c r="A259" s="152"/>
      <c r="B259" s="154"/>
      <c r="C259" s="171" t="s">
        <v>417</v>
      </c>
      <c r="D259" s="188"/>
      <c r="E259" s="195">
        <v>37</v>
      </c>
      <c r="F259" s="212"/>
      <c r="G259" s="156"/>
      <c r="H259" s="181">
        <v>0</v>
      </c>
      <c r="I259" s="211"/>
      <c r="J259" s="151"/>
      <c r="K259" s="151"/>
      <c r="L259" s="151"/>
      <c r="M259" s="151"/>
      <c r="N259" s="151"/>
      <c r="O259" s="151"/>
      <c r="P259" s="151"/>
      <c r="Q259" s="151"/>
      <c r="R259" s="151" t="s">
        <v>123</v>
      </c>
      <c r="S259" s="151">
        <v>0</v>
      </c>
      <c r="T259" s="151"/>
      <c r="U259" s="151"/>
      <c r="V259" s="151"/>
      <c r="W259" s="151"/>
      <c r="X259" s="151"/>
      <c r="Y259" s="151"/>
      <c r="Z259" s="151"/>
      <c r="AA259" s="151"/>
      <c r="AB259" s="151"/>
      <c r="AC259" s="151"/>
      <c r="AD259" s="151"/>
      <c r="AE259" s="151"/>
      <c r="AF259" s="151"/>
      <c r="AG259" s="151"/>
      <c r="AH259" s="151"/>
      <c r="AI259" s="151"/>
      <c r="AJ259" s="151"/>
      <c r="AK259" s="151"/>
      <c r="AL259" s="151"/>
      <c r="AM259" s="151"/>
      <c r="AN259" s="151"/>
      <c r="AO259" s="151"/>
      <c r="AP259" s="151"/>
      <c r="AQ259" s="151"/>
      <c r="AR259" s="151"/>
      <c r="AS259" s="151"/>
      <c r="AT259" s="151"/>
      <c r="AU259" s="151"/>
    </row>
    <row r="260" spans="1:47" outlineLevel="1" x14ac:dyDescent="0.2">
      <c r="A260" s="152">
        <v>88</v>
      </c>
      <c r="B260" s="154" t="s">
        <v>418</v>
      </c>
      <c r="C260" s="170" t="s">
        <v>419</v>
      </c>
      <c r="D260" s="187" t="s">
        <v>127</v>
      </c>
      <c r="E260" s="156">
        <v>26.1</v>
      </c>
      <c r="F260" s="212"/>
      <c r="G260" s="156">
        <f>ROUND(E260*F260,2)</f>
        <v>0</v>
      </c>
      <c r="H260" s="181" t="s">
        <v>951</v>
      </c>
      <c r="I260" s="211"/>
      <c r="J260" s="151"/>
      <c r="K260" s="151"/>
      <c r="L260" s="151"/>
      <c r="M260" s="151"/>
      <c r="N260" s="151"/>
      <c r="O260" s="151"/>
      <c r="P260" s="151"/>
      <c r="Q260" s="151"/>
      <c r="R260" s="151" t="s">
        <v>121</v>
      </c>
      <c r="S260" s="151"/>
      <c r="T260" s="151"/>
      <c r="U260" s="151"/>
      <c r="V260" s="151"/>
      <c r="W260" s="151"/>
      <c r="X260" s="151"/>
      <c r="Y260" s="151"/>
      <c r="Z260" s="151"/>
      <c r="AA260" s="151"/>
      <c r="AB260" s="151"/>
      <c r="AC260" s="151"/>
      <c r="AD260" s="151"/>
      <c r="AE260" s="151"/>
      <c r="AF260" s="151"/>
      <c r="AG260" s="151"/>
      <c r="AH260" s="151"/>
      <c r="AI260" s="151"/>
      <c r="AJ260" s="151"/>
      <c r="AK260" s="151"/>
      <c r="AL260" s="151"/>
      <c r="AM260" s="151"/>
      <c r="AN260" s="151"/>
      <c r="AO260" s="151"/>
      <c r="AP260" s="151"/>
      <c r="AQ260" s="151"/>
      <c r="AR260" s="151"/>
      <c r="AS260" s="151"/>
      <c r="AT260" s="151"/>
      <c r="AU260" s="151"/>
    </row>
    <row r="261" spans="1:47" outlineLevel="1" x14ac:dyDescent="0.2">
      <c r="A261" s="152"/>
      <c r="B261" s="154"/>
      <c r="C261" s="171" t="s">
        <v>420</v>
      </c>
      <c r="D261" s="188"/>
      <c r="E261" s="195">
        <v>26.1</v>
      </c>
      <c r="F261" s="212"/>
      <c r="G261" s="156"/>
      <c r="H261" s="181">
        <v>0</v>
      </c>
      <c r="I261" s="211"/>
      <c r="J261" s="151"/>
      <c r="K261" s="151"/>
      <c r="L261" s="151"/>
      <c r="M261" s="151"/>
      <c r="N261" s="151"/>
      <c r="O261" s="151"/>
      <c r="P261" s="151"/>
      <c r="Q261" s="151"/>
      <c r="R261" s="151" t="s">
        <v>123</v>
      </c>
      <c r="S261" s="151">
        <v>0</v>
      </c>
      <c r="T261" s="151"/>
      <c r="U261" s="151"/>
      <c r="V261" s="151"/>
      <c r="W261" s="151"/>
      <c r="X261" s="151"/>
      <c r="Y261" s="151"/>
      <c r="Z261" s="151"/>
      <c r="AA261" s="151"/>
      <c r="AB261" s="151"/>
      <c r="AC261" s="151"/>
      <c r="AD261" s="151"/>
      <c r="AE261" s="151"/>
      <c r="AF261" s="151"/>
      <c r="AG261" s="151"/>
      <c r="AH261" s="151"/>
      <c r="AI261" s="151"/>
      <c r="AJ261" s="151"/>
      <c r="AK261" s="151"/>
      <c r="AL261" s="151"/>
      <c r="AM261" s="151"/>
      <c r="AN261" s="151"/>
      <c r="AO261" s="151"/>
      <c r="AP261" s="151"/>
      <c r="AQ261" s="151"/>
      <c r="AR261" s="151"/>
      <c r="AS261" s="151"/>
      <c r="AT261" s="151"/>
      <c r="AU261" s="151"/>
    </row>
    <row r="262" spans="1:47" ht="22.5" outlineLevel="1" x14ac:dyDescent="0.2">
      <c r="A262" s="152">
        <v>89</v>
      </c>
      <c r="B262" s="154" t="s">
        <v>421</v>
      </c>
      <c r="C262" s="170" t="s">
        <v>422</v>
      </c>
      <c r="D262" s="187" t="s">
        <v>127</v>
      </c>
      <c r="E262" s="156">
        <v>26.1</v>
      </c>
      <c r="F262" s="212"/>
      <c r="G262" s="156">
        <f>ROUND(E262*F262,2)</f>
        <v>0</v>
      </c>
      <c r="H262" s="181" t="s">
        <v>951</v>
      </c>
      <c r="I262" s="211"/>
      <c r="J262" s="151"/>
      <c r="K262" s="151"/>
      <c r="L262" s="151"/>
      <c r="M262" s="151"/>
      <c r="N262" s="151"/>
      <c r="O262" s="151"/>
      <c r="P262" s="151"/>
      <c r="Q262" s="151"/>
      <c r="R262" s="151" t="s">
        <v>121</v>
      </c>
      <c r="S262" s="151"/>
      <c r="T262" s="151"/>
      <c r="U262" s="151"/>
      <c r="V262" s="151"/>
      <c r="W262" s="151"/>
      <c r="X262" s="151"/>
      <c r="Y262" s="151"/>
      <c r="Z262" s="151"/>
      <c r="AA262" s="151"/>
      <c r="AB262" s="151"/>
      <c r="AC262" s="151"/>
      <c r="AD262" s="151"/>
      <c r="AE262" s="151"/>
      <c r="AF262" s="151"/>
      <c r="AG262" s="151"/>
      <c r="AH262" s="151"/>
      <c r="AI262" s="151"/>
      <c r="AJ262" s="151"/>
      <c r="AK262" s="151"/>
      <c r="AL262" s="151"/>
      <c r="AM262" s="151"/>
      <c r="AN262" s="151"/>
      <c r="AO262" s="151"/>
      <c r="AP262" s="151"/>
      <c r="AQ262" s="151"/>
      <c r="AR262" s="151"/>
      <c r="AS262" s="151"/>
      <c r="AT262" s="151"/>
      <c r="AU262" s="151"/>
    </row>
    <row r="263" spans="1:47" outlineLevel="1" x14ac:dyDescent="0.2">
      <c r="A263" s="152"/>
      <c r="B263" s="154"/>
      <c r="C263" s="171" t="s">
        <v>420</v>
      </c>
      <c r="D263" s="188"/>
      <c r="E263" s="195">
        <v>26.1</v>
      </c>
      <c r="F263" s="212"/>
      <c r="G263" s="156"/>
      <c r="H263" s="181">
        <v>0</v>
      </c>
      <c r="I263" s="211"/>
      <c r="J263" s="151"/>
      <c r="K263" s="151"/>
      <c r="L263" s="151"/>
      <c r="M263" s="151"/>
      <c r="N263" s="151"/>
      <c r="O263" s="151"/>
      <c r="P263" s="151"/>
      <c r="Q263" s="151"/>
      <c r="R263" s="151" t="s">
        <v>123</v>
      </c>
      <c r="S263" s="151">
        <v>0</v>
      </c>
      <c r="T263" s="151"/>
      <c r="U263" s="151"/>
      <c r="V263" s="151"/>
      <c r="W263" s="151"/>
      <c r="X263" s="151"/>
      <c r="Y263" s="151"/>
      <c r="Z263" s="151"/>
      <c r="AA263" s="151"/>
      <c r="AB263" s="151"/>
      <c r="AC263" s="151"/>
      <c r="AD263" s="151"/>
      <c r="AE263" s="151"/>
      <c r="AF263" s="151"/>
      <c r="AG263" s="151"/>
      <c r="AH263" s="151"/>
      <c r="AI263" s="151"/>
      <c r="AJ263" s="151"/>
      <c r="AK263" s="151"/>
      <c r="AL263" s="151"/>
      <c r="AM263" s="151"/>
      <c r="AN263" s="151"/>
      <c r="AO263" s="151"/>
      <c r="AP263" s="151"/>
      <c r="AQ263" s="151"/>
      <c r="AR263" s="151"/>
      <c r="AS263" s="151"/>
      <c r="AT263" s="151"/>
      <c r="AU263" s="151"/>
    </row>
    <row r="264" spans="1:47" outlineLevel="1" x14ac:dyDescent="0.2">
      <c r="A264" s="152">
        <v>90</v>
      </c>
      <c r="B264" s="154" t="s">
        <v>423</v>
      </c>
      <c r="C264" s="170" t="s">
        <v>424</v>
      </c>
      <c r="D264" s="187" t="s">
        <v>127</v>
      </c>
      <c r="E264" s="156">
        <v>31.32</v>
      </c>
      <c r="F264" s="212"/>
      <c r="G264" s="156">
        <f>ROUND(E264*F264,2)</f>
        <v>0</v>
      </c>
      <c r="H264" s="181" t="s">
        <v>951</v>
      </c>
      <c r="I264" s="211"/>
      <c r="J264" s="151"/>
      <c r="K264" s="151"/>
      <c r="L264" s="151"/>
      <c r="M264" s="151"/>
      <c r="N264" s="151"/>
      <c r="O264" s="151"/>
      <c r="P264" s="151"/>
      <c r="Q264" s="151"/>
      <c r="R264" s="151" t="s">
        <v>409</v>
      </c>
      <c r="S264" s="151"/>
      <c r="T264" s="151"/>
      <c r="U264" s="151"/>
      <c r="V264" s="151"/>
      <c r="W264" s="151"/>
      <c r="X264" s="151"/>
      <c r="Y264" s="151"/>
      <c r="Z264" s="151"/>
      <c r="AA264" s="151"/>
      <c r="AB264" s="151"/>
      <c r="AC264" s="151"/>
      <c r="AD264" s="151"/>
      <c r="AE264" s="151"/>
      <c r="AF264" s="151"/>
      <c r="AG264" s="151"/>
      <c r="AH264" s="151"/>
      <c r="AI264" s="151"/>
      <c r="AJ264" s="151"/>
      <c r="AK264" s="151"/>
      <c r="AL264" s="151"/>
      <c r="AM264" s="151"/>
      <c r="AN264" s="151"/>
      <c r="AO264" s="151"/>
      <c r="AP264" s="151"/>
      <c r="AQ264" s="151"/>
      <c r="AR264" s="151"/>
      <c r="AS264" s="151"/>
      <c r="AT264" s="151"/>
      <c r="AU264" s="151"/>
    </row>
    <row r="265" spans="1:47" outlineLevel="1" x14ac:dyDescent="0.2">
      <c r="A265" s="152"/>
      <c r="B265" s="154"/>
      <c r="C265" s="171" t="s">
        <v>425</v>
      </c>
      <c r="D265" s="188"/>
      <c r="E265" s="195">
        <v>31.32</v>
      </c>
      <c r="F265" s="212"/>
      <c r="G265" s="156"/>
      <c r="H265" s="181">
        <v>0</v>
      </c>
      <c r="I265" s="211"/>
      <c r="J265" s="151"/>
      <c r="K265" s="151"/>
      <c r="L265" s="151"/>
      <c r="M265" s="151"/>
      <c r="N265" s="151"/>
      <c r="O265" s="151"/>
      <c r="P265" s="151"/>
      <c r="Q265" s="151"/>
      <c r="R265" s="151" t="s">
        <v>123</v>
      </c>
      <c r="S265" s="151">
        <v>0</v>
      </c>
      <c r="T265" s="151"/>
      <c r="U265" s="151"/>
      <c r="V265" s="151"/>
      <c r="W265" s="151"/>
      <c r="X265" s="151"/>
      <c r="Y265" s="151"/>
      <c r="Z265" s="151"/>
      <c r="AA265" s="151"/>
      <c r="AB265" s="151"/>
      <c r="AC265" s="151"/>
      <c r="AD265" s="151"/>
      <c r="AE265" s="151"/>
      <c r="AF265" s="151"/>
      <c r="AG265" s="151"/>
      <c r="AH265" s="151"/>
      <c r="AI265" s="151"/>
      <c r="AJ265" s="151"/>
      <c r="AK265" s="151"/>
      <c r="AL265" s="151"/>
      <c r="AM265" s="151"/>
      <c r="AN265" s="151"/>
      <c r="AO265" s="151"/>
      <c r="AP265" s="151"/>
      <c r="AQ265" s="151"/>
      <c r="AR265" s="151"/>
      <c r="AS265" s="151"/>
      <c r="AT265" s="151"/>
      <c r="AU265" s="151"/>
    </row>
    <row r="266" spans="1:47" ht="22.5" outlineLevel="1" x14ac:dyDescent="0.2">
      <c r="A266" s="152">
        <v>91</v>
      </c>
      <c r="B266" s="154" t="s">
        <v>426</v>
      </c>
      <c r="C266" s="170" t="s">
        <v>427</v>
      </c>
      <c r="D266" s="187" t="s">
        <v>232</v>
      </c>
      <c r="E266" s="156">
        <v>66</v>
      </c>
      <c r="F266" s="212"/>
      <c r="G266" s="156">
        <f>ROUND(E266*F266,2)</f>
        <v>0</v>
      </c>
      <c r="H266" s="181" t="s">
        <v>951</v>
      </c>
      <c r="I266" s="211"/>
      <c r="J266" s="151"/>
      <c r="K266" s="151"/>
      <c r="L266" s="151"/>
      <c r="M266" s="151"/>
      <c r="N266" s="151"/>
      <c r="O266" s="151"/>
      <c r="P266" s="151"/>
      <c r="Q266" s="151"/>
      <c r="R266" s="151" t="s">
        <v>121</v>
      </c>
      <c r="S266" s="151"/>
      <c r="T266" s="151"/>
      <c r="U266" s="151"/>
      <c r="V266" s="151"/>
      <c r="W266" s="151"/>
      <c r="X266" s="151"/>
      <c r="Y266" s="151"/>
      <c r="Z266" s="151"/>
      <c r="AA266" s="151"/>
      <c r="AB266" s="151"/>
      <c r="AC266" s="151"/>
      <c r="AD266" s="151"/>
      <c r="AE266" s="151"/>
      <c r="AF266" s="151"/>
      <c r="AG266" s="151"/>
      <c r="AH266" s="151"/>
      <c r="AI266" s="151"/>
      <c r="AJ266" s="151"/>
      <c r="AK266" s="151"/>
      <c r="AL266" s="151"/>
      <c r="AM266" s="151"/>
      <c r="AN266" s="151"/>
      <c r="AO266" s="151"/>
      <c r="AP266" s="151"/>
      <c r="AQ266" s="151"/>
      <c r="AR266" s="151"/>
      <c r="AS266" s="151"/>
      <c r="AT266" s="151"/>
      <c r="AU266" s="151"/>
    </row>
    <row r="267" spans="1:47" outlineLevel="1" x14ac:dyDescent="0.2">
      <c r="A267" s="152"/>
      <c r="B267" s="154"/>
      <c r="C267" s="171" t="s">
        <v>428</v>
      </c>
      <c r="D267" s="188"/>
      <c r="E267" s="195">
        <v>66</v>
      </c>
      <c r="F267" s="212"/>
      <c r="G267" s="156"/>
      <c r="H267" s="181">
        <v>0</v>
      </c>
      <c r="I267" s="211"/>
      <c r="J267" s="151"/>
      <c r="K267" s="151"/>
      <c r="L267" s="151"/>
      <c r="M267" s="151"/>
      <c r="N267" s="151"/>
      <c r="O267" s="151"/>
      <c r="P267" s="151"/>
      <c r="Q267" s="151"/>
      <c r="R267" s="151" t="s">
        <v>123</v>
      </c>
      <c r="S267" s="151">
        <v>0</v>
      </c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</row>
    <row r="268" spans="1:47" x14ac:dyDescent="0.2">
      <c r="A268" s="153" t="s">
        <v>116</v>
      </c>
      <c r="B268" s="155" t="s">
        <v>60</v>
      </c>
      <c r="C268" s="172" t="s">
        <v>61</v>
      </c>
      <c r="D268" s="189"/>
      <c r="E268" s="157"/>
      <c r="F268" s="213"/>
      <c r="G268" s="157">
        <f>SUMIF(R269:R303,"&lt;&gt;NOR",G269:G303)</f>
        <v>0</v>
      </c>
      <c r="H268" s="182"/>
      <c r="I268" s="211"/>
      <c r="R268" t="s">
        <v>117</v>
      </c>
    </row>
    <row r="269" spans="1:47" outlineLevel="1" x14ac:dyDescent="0.2">
      <c r="A269" s="152">
        <v>92</v>
      </c>
      <c r="B269" s="154" t="s">
        <v>429</v>
      </c>
      <c r="C269" s="170" t="s">
        <v>430</v>
      </c>
      <c r="D269" s="187" t="s">
        <v>127</v>
      </c>
      <c r="E269" s="156">
        <v>738.27</v>
      </c>
      <c r="F269" s="212"/>
      <c r="G269" s="156">
        <f>ROUND(E269*F269,2)</f>
        <v>0</v>
      </c>
      <c r="H269" s="181" t="s">
        <v>951</v>
      </c>
      <c r="I269" s="211"/>
      <c r="J269" s="151"/>
      <c r="K269" s="151"/>
      <c r="L269" s="151"/>
      <c r="M269" s="151"/>
      <c r="N269" s="151"/>
      <c r="O269" s="151"/>
      <c r="P269" s="151"/>
      <c r="Q269" s="151"/>
      <c r="R269" s="151" t="s">
        <v>121</v>
      </c>
      <c r="S269" s="151"/>
      <c r="T269" s="151"/>
      <c r="U269" s="151"/>
      <c r="V269" s="151"/>
      <c r="W269" s="151"/>
      <c r="X269" s="151"/>
      <c r="Y269" s="151"/>
      <c r="Z269" s="151"/>
      <c r="AA269" s="151"/>
      <c r="AB269" s="151"/>
      <c r="AC269" s="151"/>
      <c r="AD269" s="151"/>
      <c r="AE269" s="151"/>
      <c r="AF269" s="151"/>
      <c r="AG269" s="151"/>
      <c r="AH269" s="151"/>
      <c r="AI269" s="151"/>
      <c r="AJ269" s="151"/>
      <c r="AK269" s="151"/>
      <c r="AL269" s="151"/>
      <c r="AM269" s="151"/>
      <c r="AN269" s="151"/>
      <c r="AO269" s="151"/>
      <c r="AP269" s="151"/>
      <c r="AQ269" s="151"/>
      <c r="AR269" s="151"/>
      <c r="AS269" s="151"/>
      <c r="AT269" s="151"/>
      <c r="AU269" s="151"/>
    </row>
    <row r="270" spans="1:47" outlineLevel="1" x14ac:dyDescent="0.2">
      <c r="A270" s="152"/>
      <c r="B270" s="154"/>
      <c r="C270" s="171" t="s">
        <v>431</v>
      </c>
      <c r="D270" s="188"/>
      <c r="E270" s="195">
        <v>738.27</v>
      </c>
      <c r="F270" s="212"/>
      <c r="G270" s="156"/>
      <c r="H270" s="181">
        <v>0</v>
      </c>
      <c r="I270" s="211"/>
      <c r="J270" s="151"/>
      <c r="K270" s="151"/>
      <c r="L270" s="151"/>
      <c r="M270" s="151"/>
      <c r="N270" s="151"/>
      <c r="O270" s="151"/>
      <c r="P270" s="151"/>
      <c r="Q270" s="151"/>
      <c r="R270" s="151" t="s">
        <v>123</v>
      </c>
      <c r="S270" s="151">
        <v>0</v>
      </c>
      <c r="T270" s="151"/>
      <c r="U270" s="151"/>
      <c r="V270" s="151"/>
      <c r="W270" s="151"/>
      <c r="X270" s="151"/>
      <c r="Y270" s="151"/>
      <c r="Z270" s="151"/>
      <c r="AA270" s="151"/>
      <c r="AB270" s="151"/>
      <c r="AC270" s="151"/>
      <c r="AD270" s="151"/>
      <c r="AE270" s="151"/>
      <c r="AF270" s="151"/>
      <c r="AG270" s="151"/>
      <c r="AH270" s="151"/>
      <c r="AI270" s="151"/>
      <c r="AJ270" s="151"/>
      <c r="AK270" s="151"/>
      <c r="AL270" s="151"/>
      <c r="AM270" s="151"/>
      <c r="AN270" s="151"/>
      <c r="AO270" s="151"/>
      <c r="AP270" s="151"/>
      <c r="AQ270" s="151"/>
      <c r="AR270" s="151"/>
      <c r="AS270" s="151"/>
      <c r="AT270" s="151"/>
      <c r="AU270" s="151"/>
    </row>
    <row r="271" spans="1:47" ht="22.5" outlineLevel="1" x14ac:dyDescent="0.2">
      <c r="A271" s="152">
        <v>93</v>
      </c>
      <c r="B271" s="154" t="s">
        <v>432</v>
      </c>
      <c r="C271" s="170" t="s">
        <v>433</v>
      </c>
      <c r="D271" s="187" t="s">
        <v>127</v>
      </c>
      <c r="E271" s="156">
        <v>77.5</v>
      </c>
      <c r="F271" s="212"/>
      <c r="G271" s="156">
        <f>ROUND(E271*F271,2)</f>
        <v>0</v>
      </c>
      <c r="H271" s="181" t="s">
        <v>951</v>
      </c>
      <c r="I271" s="211"/>
      <c r="J271" s="151"/>
      <c r="K271" s="151"/>
      <c r="L271" s="151"/>
      <c r="M271" s="151"/>
      <c r="N271" s="151"/>
      <c r="O271" s="151"/>
      <c r="P271" s="151"/>
      <c r="Q271" s="151"/>
      <c r="R271" s="151" t="s">
        <v>121</v>
      </c>
      <c r="S271" s="151"/>
      <c r="T271" s="151"/>
      <c r="U271" s="151"/>
      <c r="V271" s="151"/>
      <c r="W271" s="151"/>
      <c r="X271" s="151"/>
      <c r="Y271" s="151"/>
      <c r="Z271" s="151"/>
      <c r="AA271" s="151"/>
      <c r="AB271" s="151"/>
      <c r="AC271" s="151"/>
      <c r="AD271" s="151"/>
      <c r="AE271" s="151"/>
      <c r="AF271" s="151"/>
      <c r="AG271" s="151"/>
      <c r="AH271" s="151"/>
      <c r="AI271" s="151"/>
      <c r="AJ271" s="151"/>
      <c r="AK271" s="151"/>
      <c r="AL271" s="151"/>
      <c r="AM271" s="151"/>
      <c r="AN271" s="151"/>
      <c r="AO271" s="151"/>
      <c r="AP271" s="151"/>
      <c r="AQ271" s="151"/>
      <c r="AR271" s="151"/>
      <c r="AS271" s="151"/>
      <c r="AT271" s="151"/>
      <c r="AU271" s="151"/>
    </row>
    <row r="272" spans="1:47" outlineLevel="1" x14ac:dyDescent="0.2">
      <c r="A272" s="152"/>
      <c r="B272" s="154"/>
      <c r="C272" s="171" t="s">
        <v>434</v>
      </c>
      <c r="D272" s="188"/>
      <c r="E272" s="195">
        <v>77.5</v>
      </c>
      <c r="F272" s="212"/>
      <c r="G272" s="156"/>
      <c r="H272" s="181">
        <v>0</v>
      </c>
      <c r="I272" s="211"/>
      <c r="J272" s="151"/>
      <c r="K272" s="151"/>
      <c r="L272" s="151"/>
      <c r="M272" s="151"/>
      <c r="N272" s="151"/>
      <c r="O272" s="151"/>
      <c r="P272" s="151"/>
      <c r="Q272" s="151"/>
      <c r="R272" s="151" t="s">
        <v>123</v>
      </c>
      <c r="S272" s="151">
        <v>0</v>
      </c>
      <c r="T272" s="151"/>
      <c r="U272" s="151"/>
      <c r="V272" s="151"/>
      <c r="W272" s="151"/>
      <c r="X272" s="151"/>
      <c r="Y272" s="151"/>
      <c r="Z272" s="151"/>
      <c r="AA272" s="151"/>
      <c r="AB272" s="151"/>
      <c r="AC272" s="151"/>
      <c r="AD272" s="151"/>
      <c r="AE272" s="151"/>
      <c r="AF272" s="151"/>
      <c r="AG272" s="151"/>
      <c r="AH272" s="151"/>
      <c r="AI272" s="151"/>
      <c r="AJ272" s="151"/>
      <c r="AK272" s="151"/>
      <c r="AL272" s="151"/>
      <c r="AM272" s="151"/>
      <c r="AN272" s="151"/>
      <c r="AO272" s="151"/>
      <c r="AP272" s="151"/>
      <c r="AQ272" s="151"/>
      <c r="AR272" s="151"/>
      <c r="AS272" s="151"/>
      <c r="AT272" s="151"/>
      <c r="AU272" s="151"/>
    </row>
    <row r="273" spans="1:47" outlineLevel="1" x14ac:dyDescent="0.2">
      <c r="A273" s="152">
        <v>94</v>
      </c>
      <c r="B273" s="154" t="s">
        <v>435</v>
      </c>
      <c r="C273" s="170" t="s">
        <v>436</v>
      </c>
      <c r="D273" s="187" t="s">
        <v>127</v>
      </c>
      <c r="E273" s="156">
        <v>203.226</v>
      </c>
      <c r="F273" s="212"/>
      <c r="G273" s="156">
        <f>ROUND(E273*F273,2)</f>
        <v>0</v>
      </c>
      <c r="H273" s="181" t="s">
        <v>951</v>
      </c>
      <c r="I273" s="211"/>
      <c r="J273" s="151"/>
      <c r="K273" s="151"/>
      <c r="L273" s="151"/>
      <c r="M273" s="151"/>
      <c r="N273" s="151"/>
      <c r="O273" s="151"/>
      <c r="P273" s="151"/>
      <c r="Q273" s="151"/>
      <c r="R273" s="151" t="s">
        <v>121</v>
      </c>
      <c r="S273" s="151"/>
      <c r="T273" s="151"/>
      <c r="U273" s="151"/>
      <c r="V273" s="151"/>
      <c r="W273" s="151"/>
      <c r="X273" s="151"/>
      <c r="Y273" s="151"/>
      <c r="Z273" s="151"/>
      <c r="AA273" s="151"/>
      <c r="AB273" s="151"/>
      <c r="AC273" s="151"/>
      <c r="AD273" s="151"/>
      <c r="AE273" s="151"/>
      <c r="AF273" s="151"/>
      <c r="AG273" s="151"/>
      <c r="AH273" s="151"/>
      <c r="AI273" s="151"/>
      <c r="AJ273" s="151"/>
      <c r="AK273" s="151"/>
      <c r="AL273" s="151"/>
      <c r="AM273" s="151"/>
      <c r="AN273" s="151"/>
      <c r="AO273" s="151"/>
      <c r="AP273" s="151"/>
      <c r="AQ273" s="151"/>
      <c r="AR273" s="151"/>
      <c r="AS273" s="151"/>
      <c r="AT273" s="151"/>
      <c r="AU273" s="151"/>
    </row>
    <row r="274" spans="1:47" outlineLevel="1" x14ac:dyDescent="0.2">
      <c r="A274" s="152"/>
      <c r="B274" s="154"/>
      <c r="C274" s="171" t="s">
        <v>437</v>
      </c>
      <c r="D274" s="188"/>
      <c r="E274" s="195"/>
      <c r="F274" s="212"/>
      <c r="G274" s="156"/>
      <c r="H274" s="181">
        <v>0</v>
      </c>
      <c r="I274" s="211"/>
      <c r="J274" s="151"/>
      <c r="K274" s="151"/>
      <c r="L274" s="151"/>
      <c r="M274" s="151"/>
      <c r="N274" s="151"/>
      <c r="O274" s="151"/>
      <c r="P274" s="151"/>
      <c r="Q274" s="151"/>
      <c r="R274" s="151" t="s">
        <v>123</v>
      </c>
      <c r="S274" s="151">
        <v>0</v>
      </c>
      <c r="T274" s="151"/>
      <c r="U274" s="151"/>
      <c r="V274" s="151"/>
      <c r="W274" s="151"/>
      <c r="X274" s="151"/>
      <c r="Y274" s="151"/>
      <c r="Z274" s="151"/>
      <c r="AA274" s="151"/>
      <c r="AB274" s="151"/>
      <c r="AC274" s="151"/>
      <c r="AD274" s="151"/>
      <c r="AE274" s="151"/>
      <c r="AF274" s="151"/>
      <c r="AG274" s="151"/>
      <c r="AH274" s="151"/>
      <c r="AI274" s="151"/>
      <c r="AJ274" s="151"/>
      <c r="AK274" s="151"/>
      <c r="AL274" s="151"/>
      <c r="AM274" s="151"/>
      <c r="AN274" s="151"/>
      <c r="AO274" s="151"/>
      <c r="AP274" s="151"/>
      <c r="AQ274" s="151"/>
      <c r="AR274" s="151"/>
      <c r="AS274" s="151"/>
      <c r="AT274" s="151"/>
      <c r="AU274" s="151"/>
    </row>
    <row r="275" spans="1:47" outlineLevel="1" x14ac:dyDescent="0.2">
      <c r="A275" s="152"/>
      <c r="B275" s="154"/>
      <c r="C275" s="171" t="s">
        <v>438</v>
      </c>
      <c r="D275" s="188"/>
      <c r="E275" s="195">
        <v>182.04</v>
      </c>
      <c r="F275" s="212"/>
      <c r="G275" s="156"/>
      <c r="H275" s="181">
        <v>0</v>
      </c>
      <c r="I275" s="211"/>
      <c r="J275" s="151"/>
      <c r="K275" s="151"/>
      <c r="L275" s="151"/>
      <c r="M275" s="151"/>
      <c r="N275" s="151"/>
      <c r="O275" s="151"/>
      <c r="P275" s="151"/>
      <c r="Q275" s="151"/>
      <c r="R275" s="151" t="s">
        <v>123</v>
      </c>
      <c r="S275" s="151">
        <v>0</v>
      </c>
      <c r="T275" s="151"/>
      <c r="U275" s="151"/>
      <c r="V275" s="151"/>
      <c r="W275" s="151"/>
      <c r="X275" s="151"/>
      <c r="Y275" s="151"/>
      <c r="Z275" s="151"/>
      <c r="AA275" s="151"/>
      <c r="AB275" s="151"/>
      <c r="AC275" s="151"/>
      <c r="AD275" s="151"/>
      <c r="AE275" s="151"/>
      <c r="AF275" s="151"/>
      <c r="AG275" s="151"/>
      <c r="AH275" s="151"/>
      <c r="AI275" s="151"/>
      <c r="AJ275" s="151"/>
      <c r="AK275" s="151"/>
      <c r="AL275" s="151"/>
      <c r="AM275" s="151"/>
      <c r="AN275" s="151"/>
      <c r="AO275" s="151"/>
      <c r="AP275" s="151"/>
      <c r="AQ275" s="151"/>
      <c r="AR275" s="151"/>
      <c r="AS275" s="151"/>
      <c r="AT275" s="151"/>
      <c r="AU275" s="151"/>
    </row>
    <row r="276" spans="1:47" outlineLevel="1" x14ac:dyDescent="0.2">
      <c r="A276" s="152"/>
      <c r="B276" s="154"/>
      <c r="C276" s="171" t="s">
        <v>439</v>
      </c>
      <c r="D276" s="188"/>
      <c r="E276" s="195">
        <v>21.186</v>
      </c>
      <c r="F276" s="212"/>
      <c r="G276" s="156"/>
      <c r="H276" s="181">
        <v>0</v>
      </c>
      <c r="I276" s="211"/>
      <c r="J276" s="151"/>
      <c r="K276" s="151"/>
      <c r="L276" s="151"/>
      <c r="M276" s="151"/>
      <c r="N276" s="151"/>
      <c r="O276" s="151"/>
      <c r="P276" s="151"/>
      <c r="Q276" s="151"/>
      <c r="R276" s="151" t="s">
        <v>123</v>
      </c>
      <c r="S276" s="151">
        <v>0</v>
      </c>
      <c r="T276" s="151"/>
      <c r="U276" s="151"/>
      <c r="V276" s="151"/>
      <c r="W276" s="151"/>
      <c r="X276" s="151"/>
      <c r="Y276" s="151"/>
      <c r="Z276" s="151"/>
      <c r="AA276" s="151"/>
      <c r="AB276" s="151"/>
      <c r="AC276" s="151"/>
      <c r="AD276" s="151"/>
      <c r="AE276" s="151"/>
      <c r="AF276" s="151"/>
      <c r="AG276" s="151"/>
      <c r="AH276" s="151"/>
      <c r="AI276" s="151"/>
      <c r="AJ276" s="151"/>
      <c r="AK276" s="151"/>
      <c r="AL276" s="151"/>
      <c r="AM276" s="151"/>
      <c r="AN276" s="151"/>
      <c r="AO276" s="151"/>
      <c r="AP276" s="151"/>
      <c r="AQ276" s="151"/>
      <c r="AR276" s="151"/>
      <c r="AS276" s="151"/>
      <c r="AT276" s="151"/>
      <c r="AU276" s="151"/>
    </row>
    <row r="277" spans="1:47" outlineLevel="1" x14ac:dyDescent="0.2">
      <c r="A277" s="152">
        <v>95</v>
      </c>
      <c r="B277" s="154" t="s">
        <v>440</v>
      </c>
      <c r="C277" s="170" t="s">
        <v>441</v>
      </c>
      <c r="D277" s="187" t="s">
        <v>127</v>
      </c>
      <c r="E277" s="156">
        <v>535.04399999999998</v>
      </c>
      <c r="F277" s="212"/>
      <c r="G277" s="156">
        <f>ROUND(E277*F277,2)</f>
        <v>0</v>
      </c>
      <c r="H277" s="181" t="s">
        <v>951</v>
      </c>
      <c r="I277" s="211"/>
      <c r="J277" s="151"/>
      <c r="K277" s="151"/>
      <c r="L277" s="151"/>
      <c r="M277" s="151"/>
      <c r="N277" s="151"/>
      <c r="O277" s="151"/>
      <c r="P277" s="151"/>
      <c r="Q277" s="151"/>
      <c r="R277" s="151" t="s">
        <v>121</v>
      </c>
      <c r="S277" s="151"/>
      <c r="T277" s="151"/>
      <c r="U277" s="151"/>
      <c r="V277" s="151"/>
      <c r="W277" s="151"/>
      <c r="X277" s="151"/>
      <c r="Y277" s="151"/>
      <c r="Z277" s="151"/>
      <c r="AA277" s="151"/>
      <c r="AB277" s="151"/>
      <c r="AC277" s="151"/>
      <c r="AD277" s="151"/>
      <c r="AE277" s="151"/>
      <c r="AF277" s="151"/>
      <c r="AG277" s="151"/>
      <c r="AH277" s="151"/>
      <c r="AI277" s="151"/>
      <c r="AJ277" s="151"/>
      <c r="AK277" s="151"/>
      <c r="AL277" s="151"/>
      <c r="AM277" s="151"/>
      <c r="AN277" s="151"/>
      <c r="AO277" s="151"/>
      <c r="AP277" s="151"/>
      <c r="AQ277" s="151"/>
      <c r="AR277" s="151"/>
      <c r="AS277" s="151"/>
      <c r="AT277" s="151"/>
      <c r="AU277" s="151"/>
    </row>
    <row r="278" spans="1:47" outlineLevel="1" x14ac:dyDescent="0.2">
      <c r="A278" s="152"/>
      <c r="B278" s="154"/>
      <c r="C278" s="171" t="s">
        <v>431</v>
      </c>
      <c r="D278" s="188"/>
      <c r="E278" s="195">
        <v>738.27</v>
      </c>
      <c r="F278" s="212"/>
      <c r="G278" s="156"/>
      <c r="H278" s="181">
        <v>0</v>
      </c>
      <c r="I278" s="211"/>
      <c r="J278" s="151"/>
      <c r="K278" s="151"/>
      <c r="L278" s="151"/>
      <c r="M278" s="151"/>
      <c r="N278" s="151"/>
      <c r="O278" s="151"/>
      <c r="P278" s="151"/>
      <c r="Q278" s="151"/>
      <c r="R278" s="151" t="s">
        <v>123</v>
      </c>
      <c r="S278" s="151">
        <v>0</v>
      </c>
      <c r="T278" s="151"/>
      <c r="U278" s="151"/>
      <c r="V278" s="151"/>
      <c r="W278" s="151"/>
      <c r="X278" s="151"/>
      <c r="Y278" s="151"/>
      <c r="Z278" s="151"/>
      <c r="AA278" s="151"/>
      <c r="AB278" s="151"/>
      <c r="AC278" s="151"/>
      <c r="AD278" s="151"/>
      <c r="AE278" s="151"/>
      <c r="AF278" s="151"/>
      <c r="AG278" s="151"/>
      <c r="AH278" s="151"/>
      <c r="AI278" s="151"/>
      <c r="AJ278" s="151"/>
      <c r="AK278" s="151"/>
      <c r="AL278" s="151"/>
      <c r="AM278" s="151"/>
      <c r="AN278" s="151"/>
      <c r="AO278" s="151"/>
      <c r="AP278" s="151"/>
      <c r="AQ278" s="151"/>
      <c r="AR278" s="151"/>
      <c r="AS278" s="151"/>
      <c r="AT278" s="151"/>
      <c r="AU278" s="151"/>
    </row>
    <row r="279" spans="1:47" outlineLevel="1" x14ac:dyDescent="0.2">
      <c r="A279" s="152"/>
      <c r="B279" s="154"/>
      <c r="C279" s="171" t="s">
        <v>442</v>
      </c>
      <c r="D279" s="188"/>
      <c r="E279" s="195">
        <v>-203.226</v>
      </c>
      <c r="F279" s="212"/>
      <c r="G279" s="156"/>
      <c r="H279" s="181">
        <v>0</v>
      </c>
      <c r="I279" s="211"/>
      <c r="J279" s="151"/>
      <c r="K279" s="151"/>
      <c r="L279" s="151"/>
      <c r="M279" s="151"/>
      <c r="N279" s="151"/>
      <c r="O279" s="151"/>
      <c r="P279" s="151"/>
      <c r="Q279" s="151"/>
      <c r="R279" s="151" t="s">
        <v>123</v>
      </c>
      <c r="S279" s="151">
        <v>0</v>
      </c>
      <c r="T279" s="151"/>
      <c r="U279" s="151"/>
      <c r="V279" s="151"/>
      <c r="W279" s="151"/>
      <c r="X279" s="151"/>
      <c r="Y279" s="151"/>
      <c r="Z279" s="151"/>
      <c r="AA279" s="151"/>
      <c r="AB279" s="151"/>
      <c r="AC279" s="151"/>
      <c r="AD279" s="151"/>
      <c r="AE279" s="151"/>
      <c r="AF279" s="151"/>
      <c r="AG279" s="151"/>
      <c r="AH279" s="151"/>
      <c r="AI279" s="151"/>
      <c r="AJ279" s="151"/>
      <c r="AK279" s="151"/>
      <c r="AL279" s="151"/>
      <c r="AM279" s="151"/>
      <c r="AN279" s="151"/>
      <c r="AO279" s="151"/>
      <c r="AP279" s="151"/>
      <c r="AQ279" s="151"/>
      <c r="AR279" s="151"/>
      <c r="AS279" s="151"/>
      <c r="AT279" s="151"/>
      <c r="AU279" s="151"/>
    </row>
    <row r="280" spans="1:47" ht="22.5" outlineLevel="1" x14ac:dyDescent="0.2">
      <c r="A280" s="152">
        <v>96</v>
      </c>
      <c r="B280" s="154" t="s">
        <v>443</v>
      </c>
      <c r="C280" s="170" t="s">
        <v>444</v>
      </c>
      <c r="D280" s="187" t="s">
        <v>232</v>
      </c>
      <c r="E280" s="156">
        <v>91.62</v>
      </c>
      <c r="F280" s="212"/>
      <c r="G280" s="156">
        <f>ROUND(E280*F280,2)</f>
        <v>0</v>
      </c>
      <c r="H280" s="181" t="s">
        <v>951</v>
      </c>
      <c r="I280" s="211"/>
      <c r="J280" s="151"/>
      <c r="K280" s="151"/>
      <c r="L280" s="151"/>
      <c r="M280" s="151"/>
      <c r="N280" s="151"/>
      <c r="O280" s="151"/>
      <c r="P280" s="151"/>
      <c r="Q280" s="151"/>
      <c r="R280" s="151" t="s">
        <v>121</v>
      </c>
      <c r="S280" s="151"/>
      <c r="T280" s="151"/>
      <c r="U280" s="151"/>
      <c r="V280" s="151"/>
      <c r="W280" s="151"/>
      <c r="X280" s="151"/>
      <c r="Y280" s="151"/>
      <c r="Z280" s="151"/>
      <c r="AA280" s="151"/>
      <c r="AB280" s="151"/>
      <c r="AC280" s="151"/>
      <c r="AD280" s="151"/>
      <c r="AE280" s="151"/>
      <c r="AF280" s="151"/>
      <c r="AG280" s="151"/>
      <c r="AH280" s="151"/>
      <c r="AI280" s="151"/>
      <c r="AJ280" s="151"/>
      <c r="AK280" s="151"/>
      <c r="AL280" s="151"/>
      <c r="AM280" s="151"/>
      <c r="AN280" s="151"/>
      <c r="AO280" s="151"/>
      <c r="AP280" s="151"/>
      <c r="AQ280" s="151"/>
      <c r="AR280" s="151"/>
      <c r="AS280" s="151"/>
      <c r="AT280" s="151"/>
      <c r="AU280" s="151"/>
    </row>
    <row r="281" spans="1:47" outlineLevel="1" x14ac:dyDescent="0.2">
      <c r="A281" s="152"/>
      <c r="B281" s="154"/>
      <c r="C281" s="171" t="s">
        <v>445</v>
      </c>
      <c r="D281" s="188"/>
      <c r="E281" s="195"/>
      <c r="F281" s="212"/>
      <c r="G281" s="156"/>
      <c r="H281" s="181">
        <v>0</v>
      </c>
      <c r="I281" s="211"/>
      <c r="J281" s="151"/>
      <c r="K281" s="151"/>
      <c r="L281" s="151"/>
      <c r="M281" s="151"/>
      <c r="N281" s="151"/>
      <c r="O281" s="151"/>
      <c r="P281" s="151"/>
      <c r="Q281" s="151"/>
      <c r="R281" s="151" t="s">
        <v>123</v>
      </c>
      <c r="S281" s="151">
        <v>0</v>
      </c>
      <c r="T281" s="151"/>
      <c r="U281" s="151"/>
      <c r="V281" s="151"/>
      <c r="W281" s="151"/>
      <c r="X281" s="151"/>
      <c r="Y281" s="151"/>
      <c r="Z281" s="151"/>
      <c r="AA281" s="151"/>
      <c r="AB281" s="151"/>
      <c r="AC281" s="151"/>
      <c r="AD281" s="151"/>
      <c r="AE281" s="151"/>
      <c r="AF281" s="151"/>
      <c r="AG281" s="151"/>
      <c r="AH281" s="151"/>
      <c r="AI281" s="151"/>
      <c r="AJ281" s="151"/>
      <c r="AK281" s="151"/>
      <c r="AL281" s="151"/>
      <c r="AM281" s="151"/>
      <c r="AN281" s="151"/>
      <c r="AO281" s="151"/>
      <c r="AP281" s="151"/>
      <c r="AQ281" s="151"/>
      <c r="AR281" s="151"/>
      <c r="AS281" s="151"/>
      <c r="AT281" s="151"/>
      <c r="AU281" s="151"/>
    </row>
    <row r="282" spans="1:47" outlineLevel="1" x14ac:dyDescent="0.2">
      <c r="A282" s="152"/>
      <c r="B282" s="154"/>
      <c r="C282" s="171" t="s">
        <v>446</v>
      </c>
      <c r="D282" s="188"/>
      <c r="E282" s="195">
        <v>76.400000000000006</v>
      </c>
      <c r="F282" s="212"/>
      <c r="G282" s="156"/>
      <c r="H282" s="181">
        <v>0</v>
      </c>
      <c r="I282" s="211"/>
      <c r="J282" s="151"/>
      <c r="K282" s="151"/>
      <c r="L282" s="151"/>
      <c r="M282" s="151"/>
      <c r="N282" s="151"/>
      <c r="O282" s="151"/>
      <c r="P282" s="151"/>
      <c r="Q282" s="151"/>
      <c r="R282" s="151" t="s">
        <v>123</v>
      </c>
      <c r="S282" s="151">
        <v>0</v>
      </c>
      <c r="T282" s="151"/>
      <c r="U282" s="151"/>
      <c r="V282" s="151"/>
      <c r="W282" s="151"/>
      <c r="X282" s="151"/>
      <c r="Y282" s="151"/>
      <c r="Z282" s="151"/>
      <c r="AA282" s="151"/>
      <c r="AB282" s="151"/>
      <c r="AC282" s="151"/>
      <c r="AD282" s="151"/>
      <c r="AE282" s="151"/>
      <c r="AF282" s="151"/>
      <c r="AG282" s="151"/>
      <c r="AH282" s="151"/>
      <c r="AI282" s="151"/>
      <c r="AJ282" s="151"/>
      <c r="AK282" s="151"/>
      <c r="AL282" s="151"/>
      <c r="AM282" s="151"/>
      <c r="AN282" s="151"/>
      <c r="AO282" s="151"/>
      <c r="AP282" s="151"/>
      <c r="AQ282" s="151"/>
      <c r="AR282" s="151"/>
      <c r="AS282" s="151"/>
      <c r="AT282" s="151"/>
      <c r="AU282" s="151"/>
    </row>
    <row r="283" spans="1:47" outlineLevel="1" x14ac:dyDescent="0.2">
      <c r="A283" s="152"/>
      <c r="B283" s="154"/>
      <c r="C283" s="171" t="s">
        <v>447</v>
      </c>
      <c r="D283" s="188"/>
      <c r="E283" s="195">
        <v>15.22</v>
      </c>
      <c r="F283" s="212"/>
      <c r="G283" s="156"/>
      <c r="H283" s="181">
        <v>0</v>
      </c>
      <c r="I283" s="211"/>
      <c r="J283" s="151"/>
      <c r="K283" s="151"/>
      <c r="L283" s="151"/>
      <c r="M283" s="151"/>
      <c r="N283" s="151"/>
      <c r="O283" s="151"/>
      <c r="P283" s="151"/>
      <c r="Q283" s="151"/>
      <c r="R283" s="151" t="s">
        <v>123</v>
      </c>
      <c r="S283" s="151">
        <v>0</v>
      </c>
      <c r="T283" s="151"/>
      <c r="U283" s="151"/>
      <c r="V283" s="151"/>
      <c r="W283" s="151"/>
      <c r="X283" s="151"/>
      <c r="Y283" s="151"/>
      <c r="Z283" s="151"/>
      <c r="AA283" s="151"/>
      <c r="AB283" s="151"/>
      <c r="AC283" s="151"/>
      <c r="AD283" s="151"/>
      <c r="AE283" s="151"/>
      <c r="AF283" s="151"/>
      <c r="AG283" s="151"/>
      <c r="AH283" s="151"/>
      <c r="AI283" s="151"/>
      <c r="AJ283" s="151"/>
      <c r="AK283" s="151"/>
      <c r="AL283" s="151"/>
      <c r="AM283" s="151"/>
      <c r="AN283" s="151"/>
      <c r="AO283" s="151"/>
      <c r="AP283" s="151"/>
      <c r="AQ283" s="151"/>
      <c r="AR283" s="151"/>
      <c r="AS283" s="151"/>
      <c r="AT283" s="151"/>
      <c r="AU283" s="151"/>
    </row>
    <row r="284" spans="1:47" ht="22.5" outlineLevel="1" x14ac:dyDescent="0.2">
      <c r="A284" s="152">
        <v>97</v>
      </c>
      <c r="B284" s="154" t="s">
        <v>448</v>
      </c>
      <c r="C284" s="170" t="s">
        <v>449</v>
      </c>
      <c r="D284" s="187" t="s">
        <v>127</v>
      </c>
      <c r="E284" s="156">
        <v>22.905000000000001</v>
      </c>
      <c r="F284" s="212"/>
      <c r="G284" s="156">
        <f>ROUND(E284*F284,2)</f>
        <v>0</v>
      </c>
      <c r="H284" s="181" t="s">
        <v>951</v>
      </c>
      <c r="I284" s="211"/>
      <c r="J284" s="151"/>
      <c r="K284" s="151"/>
      <c r="L284" s="151"/>
      <c r="M284" s="151"/>
      <c r="N284" s="151"/>
      <c r="O284" s="151"/>
      <c r="P284" s="151"/>
      <c r="Q284" s="151"/>
      <c r="R284" s="151" t="s">
        <v>121</v>
      </c>
      <c r="S284" s="151"/>
      <c r="T284" s="151"/>
      <c r="U284" s="151"/>
      <c r="V284" s="151"/>
      <c r="W284" s="151"/>
      <c r="X284" s="151"/>
      <c r="Y284" s="151"/>
      <c r="Z284" s="151"/>
      <c r="AA284" s="151"/>
      <c r="AB284" s="151"/>
      <c r="AC284" s="151"/>
      <c r="AD284" s="151"/>
      <c r="AE284" s="151"/>
      <c r="AF284" s="151"/>
      <c r="AG284" s="151"/>
      <c r="AH284" s="151"/>
      <c r="AI284" s="151"/>
      <c r="AJ284" s="151"/>
      <c r="AK284" s="151"/>
      <c r="AL284" s="151"/>
      <c r="AM284" s="151"/>
      <c r="AN284" s="151"/>
      <c r="AO284" s="151"/>
      <c r="AP284" s="151"/>
      <c r="AQ284" s="151"/>
      <c r="AR284" s="151"/>
      <c r="AS284" s="151"/>
      <c r="AT284" s="151"/>
      <c r="AU284" s="151"/>
    </row>
    <row r="285" spans="1:47" outlineLevel="1" x14ac:dyDescent="0.2">
      <c r="A285" s="152"/>
      <c r="B285" s="154"/>
      <c r="C285" s="171" t="s">
        <v>445</v>
      </c>
      <c r="D285" s="188"/>
      <c r="E285" s="195"/>
      <c r="F285" s="212"/>
      <c r="G285" s="156"/>
      <c r="H285" s="181">
        <v>0</v>
      </c>
      <c r="I285" s="211"/>
      <c r="J285" s="151"/>
      <c r="K285" s="151"/>
      <c r="L285" s="151"/>
      <c r="M285" s="151"/>
      <c r="N285" s="151"/>
      <c r="O285" s="151"/>
      <c r="P285" s="151"/>
      <c r="Q285" s="151"/>
      <c r="R285" s="151" t="s">
        <v>123</v>
      </c>
      <c r="S285" s="151">
        <v>0</v>
      </c>
      <c r="T285" s="151"/>
      <c r="U285" s="151"/>
      <c r="V285" s="151"/>
      <c r="W285" s="151"/>
      <c r="X285" s="151"/>
      <c r="Y285" s="151"/>
      <c r="Z285" s="151"/>
      <c r="AA285" s="151"/>
      <c r="AB285" s="151"/>
      <c r="AC285" s="151"/>
      <c r="AD285" s="151"/>
      <c r="AE285" s="151"/>
      <c r="AF285" s="151"/>
      <c r="AG285" s="151"/>
      <c r="AH285" s="151"/>
      <c r="AI285" s="151"/>
      <c r="AJ285" s="151"/>
      <c r="AK285" s="151"/>
      <c r="AL285" s="151"/>
      <c r="AM285" s="151"/>
      <c r="AN285" s="151"/>
      <c r="AO285" s="151"/>
      <c r="AP285" s="151"/>
      <c r="AQ285" s="151"/>
      <c r="AR285" s="151"/>
      <c r="AS285" s="151"/>
      <c r="AT285" s="151"/>
      <c r="AU285" s="151"/>
    </row>
    <row r="286" spans="1:47" ht="22.5" outlineLevel="1" x14ac:dyDescent="0.2">
      <c r="A286" s="152"/>
      <c r="B286" s="154"/>
      <c r="C286" s="171" t="s">
        <v>450</v>
      </c>
      <c r="D286" s="188"/>
      <c r="E286" s="195">
        <v>19.100000000000001</v>
      </c>
      <c r="F286" s="212"/>
      <c r="G286" s="156"/>
      <c r="H286" s="181">
        <v>0</v>
      </c>
      <c r="I286" s="211"/>
      <c r="J286" s="151"/>
      <c r="K286" s="151"/>
      <c r="L286" s="151"/>
      <c r="M286" s="151"/>
      <c r="N286" s="151"/>
      <c r="O286" s="151"/>
      <c r="P286" s="151"/>
      <c r="Q286" s="151"/>
      <c r="R286" s="151" t="s">
        <v>123</v>
      </c>
      <c r="S286" s="151">
        <v>0</v>
      </c>
      <c r="T286" s="151"/>
      <c r="U286" s="151"/>
      <c r="V286" s="151"/>
      <c r="W286" s="151"/>
      <c r="X286" s="151"/>
      <c r="Y286" s="151"/>
      <c r="Z286" s="151"/>
      <c r="AA286" s="151"/>
      <c r="AB286" s="151"/>
      <c r="AC286" s="151"/>
      <c r="AD286" s="151"/>
      <c r="AE286" s="151"/>
      <c r="AF286" s="151"/>
      <c r="AG286" s="151"/>
      <c r="AH286" s="151"/>
      <c r="AI286" s="151"/>
      <c r="AJ286" s="151"/>
      <c r="AK286" s="151"/>
      <c r="AL286" s="151"/>
      <c r="AM286" s="151"/>
      <c r="AN286" s="151"/>
      <c r="AO286" s="151"/>
      <c r="AP286" s="151"/>
      <c r="AQ286" s="151"/>
      <c r="AR286" s="151"/>
      <c r="AS286" s="151"/>
      <c r="AT286" s="151"/>
      <c r="AU286" s="151"/>
    </row>
    <row r="287" spans="1:47" outlineLevel="1" x14ac:dyDescent="0.2">
      <c r="A287" s="152"/>
      <c r="B287" s="154"/>
      <c r="C287" s="171" t="s">
        <v>451</v>
      </c>
      <c r="D287" s="188"/>
      <c r="E287" s="195">
        <v>3.8050000000000002</v>
      </c>
      <c r="F287" s="212"/>
      <c r="G287" s="156"/>
      <c r="H287" s="181">
        <v>0</v>
      </c>
      <c r="I287" s="211"/>
      <c r="J287" s="151"/>
      <c r="K287" s="151"/>
      <c r="L287" s="151"/>
      <c r="M287" s="151"/>
      <c r="N287" s="151"/>
      <c r="O287" s="151"/>
      <c r="P287" s="151"/>
      <c r="Q287" s="151"/>
      <c r="R287" s="151" t="s">
        <v>123</v>
      </c>
      <c r="S287" s="151">
        <v>0</v>
      </c>
      <c r="T287" s="151"/>
      <c r="U287" s="151"/>
      <c r="V287" s="151"/>
      <c r="W287" s="151"/>
      <c r="X287" s="151"/>
      <c r="Y287" s="151"/>
      <c r="Z287" s="151"/>
      <c r="AA287" s="151"/>
      <c r="AB287" s="151"/>
      <c r="AC287" s="151"/>
      <c r="AD287" s="151"/>
      <c r="AE287" s="151"/>
      <c r="AF287" s="151"/>
      <c r="AG287" s="151"/>
      <c r="AH287" s="151"/>
      <c r="AI287" s="151"/>
      <c r="AJ287" s="151"/>
      <c r="AK287" s="151"/>
      <c r="AL287" s="151"/>
      <c r="AM287" s="151"/>
      <c r="AN287" s="151"/>
      <c r="AO287" s="151"/>
      <c r="AP287" s="151"/>
      <c r="AQ287" s="151"/>
      <c r="AR287" s="151"/>
      <c r="AS287" s="151"/>
      <c r="AT287" s="151"/>
      <c r="AU287" s="151"/>
    </row>
    <row r="288" spans="1:47" outlineLevel="1" x14ac:dyDescent="0.2">
      <c r="A288" s="152">
        <v>98</v>
      </c>
      <c r="B288" s="154" t="s">
        <v>452</v>
      </c>
      <c r="C288" s="170" t="s">
        <v>453</v>
      </c>
      <c r="D288" s="187" t="s">
        <v>127</v>
      </c>
      <c r="E288" s="156">
        <v>760.85</v>
      </c>
      <c r="F288" s="212"/>
      <c r="G288" s="156">
        <f>ROUND(E288*F288,2)</f>
        <v>0</v>
      </c>
      <c r="H288" s="181" t="s">
        <v>951</v>
      </c>
      <c r="I288" s="211"/>
      <c r="J288" s="151"/>
      <c r="K288" s="151"/>
      <c r="L288" s="151"/>
      <c r="M288" s="151"/>
      <c r="N288" s="151"/>
      <c r="O288" s="151"/>
      <c r="P288" s="151"/>
      <c r="Q288" s="151"/>
      <c r="R288" s="151" t="s">
        <v>121</v>
      </c>
      <c r="S288" s="151"/>
      <c r="T288" s="151"/>
      <c r="U288" s="151"/>
      <c r="V288" s="151"/>
      <c r="W288" s="151"/>
      <c r="X288" s="151"/>
      <c r="Y288" s="151"/>
      <c r="Z288" s="151"/>
      <c r="AA288" s="151"/>
      <c r="AB288" s="151"/>
      <c r="AC288" s="151"/>
      <c r="AD288" s="151"/>
      <c r="AE288" s="151"/>
      <c r="AF288" s="151"/>
      <c r="AG288" s="151"/>
      <c r="AH288" s="151"/>
      <c r="AI288" s="151"/>
      <c r="AJ288" s="151"/>
      <c r="AK288" s="151"/>
      <c r="AL288" s="151"/>
      <c r="AM288" s="151"/>
      <c r="AN288" s="151"/>
      <c r="AO288" s="151"/>
      <c r="AP288" s="151"/>
      <c r="AQ288" s="151"/>
      <c r="AR288" s="151"/>
      <c r="AS288" s="151"/>
      <c r="AT288" s="151"/>
      <c r="AU288" s="151"/>
    </row>
    <row r="289" spans="1:47" outlineLevel="1" x14ac:dyDescent="0.2">
      <c r="A289" s="152"/>
      <c r="B289" s="154"/>
      <c r="C289" s="171" t="s">
        <v>454</v>
      </c>
      <c r="D289" s="188"/>
      <c r="E289" s="195">
        <v>760.85</v>
      </c>
      <c r="F289" s="212"/>
      <c r="G289" s="156"/>
      <c r="H289" s="181">
        <v>0</v>
      </c>
      <c r="I289" s="211"/>
      <c r="J289" s="151"/>
      <c r="K289" s="151"/>
      <c r="L289" s="151"/>
      <c r="M289" s="151"/>
      <c r="N289" s="151"/>
      <c r="O289" s="151"/>
      <c r="P289" s="151"/>
      <c r="Q289" s="151"/>
      <c r="R289" s="151" t="s">
        <v>123</v>
      </c>
      <c r="S289" s="151">
        <v>0</v>
      </c>
      <c r="T289" s="151"/>
      <c r="U289" s="151"/>
      <c r="V289" s="151"/>
      <c r="W289" s="151"/>
      <c r="X289" s="151"/>
      <c r="Y289" s="151"/>
      <c r="Z289" s="151"/>
      <c r="AA289" s="151"/>
      <c r="AB289" s="151"/>
      <c r="AC289" s="151"/>
      <c r="AD289" s="151"/>
      <c r="AE289" s="151"/>
      <c r="AF289" s="151"/>
      <c r="AG289" s="151"/>
      <c r="AH289" s="151"/>
      <c r="AI289" s="151"/>
      <c r="AJ289" s="151"/>
      <c r="AK289" s="151"/>
      <c r="AL289" s="151"/>
      <c r="AM289" s="151"/>
      <c r="AN289" s="151"/>
      <c r="AO289" s="151"/>
      <c r="AP289" s="151"/>
      <c r="AQ289" s="151"/>
      <c r="AR289" s="151"/>
      <c r="AS289" s="151"/>
      <c r="AT289" s="151"/>
      <c r="AU289" s="151"/>
    </row>
    <row r="290" spans="1:47" outlineLevel="1" x14ac:dyDescent="0.2">
      <c r="A290" s="152">
        <v>99</v>
      </c>
      <c r="B290" s="154" t="s">
        <v>455</v>
      </c>
      <c r="C290" s="170" t="s">
        <v>456</v>
      </c>
      <c r="D290" s="187" t="s">
        <v>232</v>
      </c>
      <c r="E290" s="156">
        <v>334</v>
      </c>
      <c r="F290" s="212"/>
      <c r="G290" s="156">
        <f>ROUND(E290*F290,2)</f>
        <v>0</v>
      </c>
      <c r="H290" s="181" t="s">
        <v>951</v>
      </c>
      <c r="I290" s="211"/>
      <c r="J290" s="151"/>
      <c r="K290" s="151"/>
      <c r="L290" s="151"/>
      <c r="M290" s="151"/>
      <c r="N290" s="151"/>
      <c r="O290" s="151"/>
      <c r="P290" s="151"/>
      <c r="Q290" s="151"/>
      <c r="R290" s="151" t="s">
        <v>121</v>
      </c>
      <c r="S290" s="151"/>
      <c r="T290" s="151"/>
      <c r="U290" s="151"/>
      <c r="V290" s="151"/>
      <c r="W290" s="151"/>
      <c r="X290" s="151"/>
      <c r="Y290" s="151"/>
      <c r="Z290" s="151"/>
      <c r="AA290" s="151"/>
      <c r="AB290" s="151"/>
      <c r="AC290" s="151"/>
      <c r="AD290" s="151"/>
      <c r="AE290" s="151"/>
      <c r="AF290" s="151"/>
      <c r="AG290" s="151"/>
      <c r="AH290" s="151"/>
      <c r="AI290" s="151"/>
      <c r="AJ290" s="151"/>
      <c r="AK290" s="151"/>
      <c r="AL290" s="151"/>
      <c r="AM290" s="151"/>
      <c r="AN290" s="151"/>
      <c r="AO290" s="151"/>
      <c r="AP290" s="151"/>
      <c r="AQ290" s="151"/>
      <c r="AR290" s="151"/>
      <c r="AS290" s="151"/>
      <c r="AT290" s="151"/>
      <c r="AU290" s="151"/>
    </row>
    <row r="291" spans="1:47" outlineLevel="1" x14ac:dyDescent="0.2">
      <c r="A291" s="152"/>
      <c r="B291" s="154"/>
      <c r="C291" s="171" t="s">
        <v>457</v>
      </c>
      <c r="D291" s="188"/>
      <c r="E291" s="195">
        <v>334</v>
      </c>
      <c r="F291" s="212"/>
      <c r="G291" s="156"/>
      <c r="H291" s="181">
        <v>0</v>
      </c>
      <c r="I291" s="211"/>
      <c r="J291" s="151"/>
      <c r="K291" s="151"/>
      <c r="L291" s="151"/>
      <c r="M291" s="151"/>
      <c r="N291" s="151"/>
      <c r="O291" s="151"/>
      <c r="P291" s="151"/>
      <c r="Q291" s="151"/>
      <c r="R291" s="151" t="s">
        <v>123</v>
      </c>
      <c r="S291" s="151">
        <v>0</v>
      </c>
      <c r="T291" s="151"/>
      <c r="U291" s="151"/>
      <c r="V291" s="151"/>
      <c r="W291" s="151"/>
      <c r="X291" s="151"/>
      <c r="Y291" s="151"/>
      <c r="Z291" s="151"/>
      <c r="AA291" s="151"/>
      <c r="AB291" s="151"/>
      <c r="AC291" s="151"/>
      <c r="AD291" s="151"/>
      <c r="AE291" s="151"/>
      <c r="AF291" s="151"/>
      <c r="AG291" s="151"/>
      <c r="AH291" s="151"/>
      <c r="AI291" s="151"/>
      <c r="AJ291" s="151"/>
      <c r="AK291" s="151"/>
      <c r="AL291" s="151"/>
      <c r="AM291" s="151"/>
      <c r="AN291" s="151"/>
      <c r="AO291" s="151"/>
      <c r="AP291" s="151"/>
      <c r="AQ291" s="151"/>
      <c r="AR291" s="151"/>
      <c r="AS291" s="151"/>
      <c r="AT291" s="151"/>
      <c r="AU291" s="151"/>
    </row>
    <row r="292" spans="1:47" outlineLevel="1" x14ac:dyDescent="0.2">
      <c r="A292" s="152">
        <v>100</v>
      </c>
      <c r="B292" s="154" t="s">
        <v>458</v>
      </c>
      <c r="C292" s="170" t="s">
        <v>459</v>
      </c>
      <c r="D292" s="187" t="s">
        <v>127</v>
      </c>
      <c r="E292" s="156">
        <v>47.003</v>
      </c>
      <c r="F292" s="212"/>
      <c r="G292" s="156">
        <f>ROUND(E292*F292,2)</f>
        <v>0</v>
      </c>
      <c r="H292" s="181" t="s">
        <v>951</v>
      </c>
      <c r="I292" s="211"/>
      <c r="J292" s="151"/>
      <c r="K292" s="151"/>
      <c r="L292" s="151"/>
      <c r="M292" s="151"/>
      <c r="N292" s="151"/>
      <c r="O292" s="151"/>
      <c r="P292" s="151"/>
      <c r="Q292" s="151"/>
      <c r="R292" s="151" t="s">
        <v>121</v>
      </c>
      <c r="S292" s="151"/>
      <c r="T292" s="151"/>
      <c r="U292" s="151"/>
      <c r="V292" s="151"/>
      <c r="W292" s="151"/>
      <c r="X292" s="151"/>
      <c r="Y292" s="151"/>
      <c r="Z292" s="151"/>
      <c r="AA292" s="151"/>
      <c r="AB292" s="151"/>
      <c r="AC292" s="151"/>
      <c r="AD292" s="151"/>
      <c r="AE292" s="151"/>
      <c r="AF292" s="151"/>
      <c r="AG292" s="151"/>
      <c r="AH292" s="151"/>
      <c r="AI292" s="151"/>
      <c r="AJ292" s="151"/>
      <c r="AK292" s="151"/>
      <c r="AL292" s="151"/>
      <c r="AM292" s="151"/>
      <c r="AN292" s="151"/>
      <c r="AO292" s="151"/>
      <c r="AP292" s="151"/>
      <c r="AQ292" s="151"/>
      <c r="AR292" s="151"/>
      <c r="AS292" s="151"/>
      <c r="AT292" s="151"/>
      <c r="AU292" s="151"/>
    </row>
    <row r="293" spans="1:47" outlineLevel="1" x14ac:dyDescent="0.2">
      <c r="A293" s="152"/>
      <c r="B293" s="154"/>
      <c r="C293" s="171" t="s">
        <v>445</v>
      </c>
      <c r="D293" s="188"/>
      <c r="E293" s="195"/>
      <c r="F293" s="212"/>
      <c r="G293" s="156"/>
      <c r="H293" s="181">
        <v>0</v>
      </c>
      <c r="I293" s="211"/>
      <c r="J293" s="151"/>
      <c r="K293" s="151"/>
      <c r="L293" s="151"/>
      <c r="M293" s="151"/>
      <c r="N293" s="151"/>
      <c r="O293" s="151"/>
      <c r="P293" s="151"/>
      <c r="Q293" s="151"/>
      <c r="R293" s="151" t="s">
        <v>123</v>
      </c>
      <c r="S293" s="151">
        <v>0</v>
      </c>
      <c r="T293" s="151"/>
      <c r="U293" s="151"/>
      <c r="V293" s="151"/>
      <c r="W293" s="151"/>
      <c r="X293" s="151"/>
      <c r="Y293" s="151"/>
      <c r="Z293" s="151"/>
      <c r="AA293" s="151"/>
      <c r="AB293" s="151"/>
      <c r="AC293" s="151"/>
      <c r="AD293" s="151"/>
      <c r="AE293" s="151"/>
      <c r="AF293" s="151"/>
      <c r="AG293" s="151"/>
      <c r="AH293" s="151"/>
      <c r="AI293" s="151"/>
      <c r="AJ293" s="151"/>
      <c r="AK293" s="151"/>
      <c r="AL293" s="151"/>
      <c r="AM293" s="151"/>
      <c r="AN293" s="151"/>
      <c r="AO293" s="151"/>
      <c r="AP293" s="151"/>
      <c r="AQ293" s="151"/>
      <c r="AR293" s="151"/>
      <c r="AS293" s="151"/>
      <c r="AT293" s="151"/>
      <c r="AU293" s="151"/>
    </row>
    <row r="294" spans="1:47" outlineLevel="1" x14ac:dyDescent="0.2">
      <c r="A294" s="152"/>
      <c r="B294" s="154"/>
      <c r="C294" s="171" t="s">
        <v>460</v>
      </c>
      <c r="D294" s="188"/>
      <c r="E294" s="195">
        <v>40.305</v>
      </c>
      <c r="F294" s="212"/>
      <c r="G294" s="156"/>
      <c r="H294" s="181">
        <v>0</v>
      </c>
      <c r="I294" s="211"/>
      <c r="J294" s="151"/>
      <c r="K294" s="151"/>
      <c r="L294" s="151"/>
      <c r="M294" s="151"/>
      <c r="N294" s="151"/>
      <c r="O294" s="151"/>
      <c r="P294" s="151"/>
      <c r="Q294" s="151"/>
      <c r="R294" s="151" t="s">
        <v>123</v>
      </c>
      <c r="S294" s="151">
        <v>0</v>
      </c>
      <c r="T294" s="151"/>
      <c r="U294" s="151"/>
      <c r="V294" s="151"/>
      <c r="W294" s="151"/>
      <c r="X294" s="151"/>
      <c r="Y294" s="151"/>
      <c r="Z294" s="151"/>
      <c r="AA294" s="151"/>
      <c r="AB294" s="151"/>
      <c r="AC294" s="151"/>
      <c r="AD294" s="151"/>
      <c r="AE294" s="151"/>
      <c r="AF294" s="151"/>
      <c r="AG294" s="151"/>
      <c r="AH294" s="151"/>
      <c r="AI294" s="151"/>
      <c r="AJ294" s="151"/>
      <c r="AK294" s="151"/>
      <c r="AL294" s="151"/>
      <c r="AM294" s="151"/>
      <c r="AN294" s="151"/>
      <c r="AO294" s="151"/>
      <c r="AP294" s="151"/>
      <c r="AQ294" s="151"/>
      <c r="AR294" s="151"/>
      <c r="AS294" s="151"/>
      <c r="AT294" s="151"/>
      <c r="AU294" s="151"/>
    </row>
    <row r="295" spans="1:47" outlineLevel="1" x14ac:dyDescent="0.2">
      <c r="A295" s="152"/>
      <c r="B295" s="154"/>
      <c r="C295" s="171" t="s">
        <v>461</v>
      </c>
      <c r="D295" s="188"/>
      <c r="E295" s="195">
        <v>6.6980000000000004</v>
      </c>
      <c r="F295" s="212"/>
      <c r="G295" s="156"/>
      <c r="H295" s="181">
        <v>0</v>
      </c>
      <c r="I295" s="211"/>
      <c r="J295" s="151"/>
      <c r="K295" s="151"/>
      <c r="L295" s="151"/>
      <c r="M295" s="151"/>
      <c r="N295" s="151"/>
      <c r="O295" s="151"/>
      <c r="P295" s="151"/>
      <c r="Q295" s="151"/>
      <c r="R295" s="151" t="s">
        <v>123</v>
      </c>
      <c r="S295" s="151">
        <v>0</v>
      </c>
      <c r="T295" s="151"/>
      <c r="U295" s="151"/>
      <c r="V295" s="151"/>
      <c r="W295" s="151"/>
      <c r="X295" s="151"/>
      <c r="Y295" s="151"/>
      <c r="Z295" s="151"/>
      <c r="AA295" s="151"/>
      <c r="AB295" s="151"/>
      <c r="AC295" s="151"/>
      <c r="AD295" s="151"/>
      <c r="AE295" s="151"/>
      <c r="AF295" s="151"/>
      <c r="AG295" s="151"/>
      <c r="AH295" s="151"/>
      <c r="AI295" s="151"/>
      <c r="AJ295" s="151"/>
      <c r="AK295" s="151"/>
      <c r="AL295" s="151"/>
      <c r="AM295" s="151"/>
      <c r="AN295" s="151"/>
      <c r="AO295" s="151"/>
      <c r="AP295" s="151"/>
      <c r="AQ295" s="151"/>
      <c r="AR295" s="151"/>
      <c r="AS295" s="151"/>
      <c r="AT295" s="151"/>
      <c r="AU295" s="151"/>
    </row>
    <row r="296" spans="1:47" outlineLevel="1" x14ac:dyDescent="0.2">
      <c r="A296" s="152">
        <v>101</v>
      </c>
      <c r="B296" s="154" t="s">
        <v>462</v>
      </c>
      <c r="C296" s="170" t="s">
        <v>463</v>
      </c>
      <c r="D296" s="187" t="s">
        <v>232</v>
      </c>
      <c r="E296" s="156">
        <v>184</v>
      </c>
      <c r="F296" s="212"/>
      <c r="G296" s="156">
        <f>ROUND(E296*F296,2)</f>
        <v>0</v>
      </c>
      <c r="H296" s="181" t="s">
        <v>951</v>
      </c>
      <c r="I296" s="211"/>
      <c r="J296" s="151"/>
      <c r="K296" s="151"/>
      <c r="L296" s="151"/>
      <c r="M296" s="151"/>
      <c r="N296" s="151"/>
      <c r="O296" s="151"/>
      <c r="P296" s="151"/>
      <c r="Q296" s="151"/>
      <c r="R296" s="151" t="s">
        <v>121</v>
      </c>
      <c r="S296" s="151"/>
      <c r="T296" s="151"/>
      <c r="U296" s="151"/>
      <c r="V296" s="151"/>
      <c r="W296" s="151"/>
      <c r="X296" s="151"/>
      <c r="Y296" s="151"/>
      <c r="Z296" s="151"/>
      <c r="AA296" s="151"/>
      <c r="AB296" s="151"/>
      <c r="AC296" s="151"/>
      <c r="AD296" s="151"/>
      <c r="AE296" s="151"/>
      <c r="AF296" s="151"/>
      <c r="AG296" s="151"/>
      <c r="AH296" s="151"/>
      <c r="AI296" s="151"/>
      <c r="AJ296" s="151"/>
      <c r="AK296" s="151"/>
      <c r="AL296" s="151"/>
      <c r="AM296" s="151"/>
      <c r="AN296" s="151"/>
      <c r="AO296" s="151"/>
      <c r="AP296" s="151"/>
      <c r="AQ296" s="151"/>
      <c r="AR296" s="151"/>
      <c r="AS296" s="151"/>
      <c r="AT296" s="151"/>
      <c r="AU296" s="151"/>
    </row>
    <row r="297" spans="1:47" outlineLevel="1" x14ac:dyDescent="0.2">
      <c r="A297" s="152"/>
      <c r="B297" s="154"/>
      <c r="C297" s="171" t="s">
        <v>464</v>
      </c>
      <c r="D297" s="188"/>
      <c r="E297" s="195">
        <v>184</v>
      </c>
      <c r="F297" s="212"/>
      <c r="G297" s="156"/>
      <c r="H297" s="181">
        <v>0</v>
      </c>
      <c r="I297" s="211"/>
      <c r="J297" s="151"/>
      <c r="K297" s="151"/>
      <c r="L297" s="151"/>
      <c r="M297" s="151"/>
      <c r="N297" s="151"/>
      <c r="O297" s="151"/>
      <c r="P297" s="151"/>
      <c r="Q297" s="151"/>
      <c r="R297" s="151" t="s">
        <v>123</v>
      </c>
      <c r="S297" s="151">
        <v>0</v>
      </c>
      <c r="T297" s="151"/>
      <c r="U297" s="151"/>
      <c r="V297" s="151"/>
      <c r="W297" s="151"/>
      <c r="X297" s="151"/>
      <c r="Y297" s="151"/>
      <c r="Z297" s="151"/>
      <c r="AA297" s="151"/>
      <c r="AB297" s="151"/>
      <c r="AC297" s="151"/>
      <c r="AD297" s="151"/>
      <c r="AE297" s="151"/>
      <c r="AF297" s="151"/>
      <c r="AG297" s="151"/>
      <c r="AH297" s="151"/>
      <c r="AI297" s="151"/>
      <c r="AJ297" s="151"/>
      <c r="AK297" s="151"/>
      <c r="AL297" s="151"/>
      <c r="AM297" s="151"/>
      <c r="AN297" s="151"/>
      <c r="AO297" s="151"/>
      <c r="AP297" s="151"/>
      <c r="AQ297" s="151"/>
      <c r="AR297" s="151"/>
      <c r="AS297" s="151"/>
      <c r="AT297" s="151"/>
      <c r="AU297" s="151"/>
    </row>
    <row r="298" spans="1:47" outlineLevel="1" x14ac:dyDescent="0.2">
      <c r="A298" s="152">
        <v>102</v>
      </c>
      <c r="B298" s="154" t="s">
        <v>465</v>
      </c>
      <c r="C298" s="170" t="s">
        <v>466</v>
      </c>
      <c r="D298" s="187" t="s">
        <v>232</v>
      </c>
      <c r="E298" s="156">
        <v>87</v>
      </c>
      <c r="F298" s="212"/>
      <c r="G298" s="156">
        <f>ROUND(E298*F298,2)</f>
        <v>0</v>
      </c>
      <c r="H298" s="181" t="s">
        <v>951</v>
      </c>
      <c r="I298" s="211"/>
      <c r="J298" s="151"/>
      <c r="K298" s="151"/>
      <c r="L298" s="151"/>
      <c r="M298" s="151"/>
      <c r="N298" s="151"/>
      <c r="O298" s="151"/>
      <c r="P298" s="151"/>
      <c r="Q298" s="151"/>
      <c r="R298" s="151" t="s">
        <v>121</v>
      </c>
      <c r="S298" s="151"/>
      <c r="T298" s="151"/>
      <c r="U298" s="151"/>
      <c r="V298" s="151"/>
      <c r="W298" s="151"/>
      <c r="X298" s="151"/>
      <c r="Y298" s="151"/>
      <c r="Z298" s="151"/>
      <c r="AA298" s="151"/>
      <c r="AB298" s="151"/>
      <c r="AC298" s="151"/>
      <c r="AD298" s="151"/>
      <c r="AE298" s="151"/>
      <c r="AF298" s="151"/>
      <c r="AG298" s="151"/>
      <c r="AH298" s="151"/>
      <c r="AI298" s="151"/>
      <c r="AJ298" s="151"/>
      <c r="AK298" s="151"/>
      <c r="AL298" s="151"/>
      <c r="AM298" s="151"/>
      <c r="AN298" s="151"/>
      <c r="AO298" s="151"/>
      <c r="AP298" s="151"/>
      <c r="AQ298" s="151"/>
      <c r="AR298" s="151"/>
      <c r="AS298" s="151"/>
      <c r="AT298" s="151"/>
      <c r="AU298" s="151"/>
    </row>
    <row r="299" spans="1:47" outlineLevel="1" x14ac:dyDescent="0.2">
      <c r="A299" s="152"/>
      <c r="B299" s="154"/>
      <c r="C299" s="171" t="s">
        <v>467</v>
      </c>
      <c r="D299" s="188"/>
      <c r="E299" s="195">
        <v>87</v>
      </c>
      <c r="F299" s="212"/>
      <c r="G299" s="156"/>
      <c r="H299" s="181">
        <v>0</v>
      </c>
      <c r="I299" s="211"/>
      <c r="J299" s="151"/>
      <c r="K299" s="151"/>
      <c r="L299" s="151"/>
      <c r="M299" s="151"/>
      <c r="N299" s="151"/>
      <c r="O299" s="151"/>
      <c r="P299" s="151"/>
      <c r="Q299" s="151"/>
      <c r="R299" s="151" t="s">
        <v>123</v>
      </c>
      <c r="S299" s="151">
        <v>0</v>
      </c>
      <c r="T299" s="151"/>
      <c r="U299" s="151"/>
      <c r="V299" s="151"/>
      <c r="W299" s="151"/>
      <c r="X299" s="151"/>
      <c r="Y299" s="151"/>
      <c r="Z299" s="151"/>
      <c r="AA299" s="151"/>
      <c r="AB299" s="151"/>
      <c r="AC299" s="151"/>
      <c r="AD299" s="151"/>
      <c r="AE299" s="151"/>
      <c r="AF299" s="151"/>
      <c r="AG299" s="151"/>
      <c r="AH299" s="151"/>
      <c r="AI299" s="151"/>
      <c r="AJ299" s="151"/>
      <c r="AK299" s="151"/>
      <c r="AL299" s="151"/>
      <c r="AM299" s="151"/>
      <c r="AN299" s="151"/>
      <c r="AO299" s="151"/>
      <c r="AP299" s="151"/>
      <c r="AQ299" s="151"/>
      <c r="AR299" s="151"/>
      <c r="AS299" s="151"/>
      <c r="AT299" s="151"/>
      <c r="AU299" s="151"/>
    </row>
    <row r="300" spans="1:47" outlineLevel="1" x14ac:dyDescent="0.2">
      <c r="A300" s="152">
        <v>103</v>
      </c>
      <c r="B300" s="154" t="s">
        <v>468</v>
      </c>
      <c r="C300" s="170" t="s">
        <v>469</v>
      </c>
      <c r="D300" s="187" t="s">
        <v>232</v>
      </c>
      <c r="E300" s="156">
        <v>91.62</v>
      </c>
      <c r="F300" s="212"/>
      <c r="G300" s="156">
        <f>ROUND(E300*F300,2)</f>
        <v>0</v>
      </c>
      <c r="H300" s="181" t="s">
        <v>951</v>
      </c>
      <c r="I300" s="211"/>
      <c r="J300" s="151"/>
      <c r="K300" s="151"/>
      <c r="L300" s="151"/>
      <c r="M300" s="151"/>
      <c r="N300" s="151"/>
      <c r="O300" s="151"/>
      <c r="P300" s="151"/>
      <c r="Q300" s="151"/>
      <c r="R300" s="151" t="s">
        <v>121</v>
      </c>
      <c r="S300" s="151"/>
      <c r="T300" s="151"/>
      <c r="U300" s="151"/>
      <c r="V300" s="151"/>
      <c r="W300" s="151"/>
      <c r="X300" s="151"/>
      <c r="Y300" s="151"/>
      <c r="Z300" s="151"/>
      <c r="AA300" s="151"/>
      <c r="AB300" s="151"/>
      <c r="AC300" s="151"/>
      <c r="AD300" s="151"/>
      <c r="AE300" s="151"/>
      <c r="AF300" s="151"/>
      <c r="AG300" s="151"/>
      <c r="AH300" s="151"/>
      <c r="AI300" s="151"/>
      <c r="AJ300" s="151"/>
      <c r="AK300" s="151"/>
      <c r="AL300" s="151"/>
      <c r="AM300" s="151"/>
      <c r="AN300" s="151"/>
      <c r="AO300" s="151"/>
      <c r="AP300" s="151"/>
      <c r="AQ300" s="151"/>
      <c r="AR300" s="151"/>
      <c r="AS300" s="151"/>
      <c r="AT300" s="151"/>
      <c r="AU300" s="151"/>
    </row>
    <row r="301" spans="1:47" outlineLevel="1" x14ac:dyDescent="0.2">
      <c r="A301" s="152"/>
      <c r="B301" s="154"/>
      <c r="C301" s="171" t="s">
        <v>470</v>
      </c>
      <c r="D301" s="188"/>
      <c r="E301" s="195"/>
      <c r="F301" s="212"/>
      <c r="G301" s="156"/>
      <c r="H301" s="181">
        <v>0</v>
      </c>
      <c r="I301" s="211"/>
      <c r="J301" s="151"/>
      <c r="K301" s="151"/>
      <c r="L301" s="151"/>
      <c r="M301" s="151"/>
      <c r="N301" s="151"/>
      <c r="O301" s="151"/>
      <c r="P301" s="151"/>
      <c r="Q301" s="151"/>
      <c r="R301" s="151" t="s">
        <v>123</v>
      </c>
      <c r="S301" s="151">
        <v>0</v>
      </c>
      <c r="T301" s="151"/>
      <c r="U301" s="151"/>
      <c r="V301" s="151"/>
      <c r="W301" s="151"/>
      <c r="X301" s="151"/>
      <c r="Y301" s="151"/>
      <c r="Z301" s="151"/>
      <c r="AA301" s="151"/>
      <c r="AB301" s="151"/>
      <c r="AC301" s="151"/>
      <c r="AD301" s="151"/>
      <c r="AE301" s="151"/>
      <c r="AF301" s="151"/>
      <c r="AG301" s="151"/>
      <c r="AH301" s="151"/>
      <c r="AI301" s="151"/>
      <c r="AJ301" s="151"/>
      <c r="AK301" s="151"/>
      <c r="AL301" s="151"/>
      <c r="AM301" s="151"/>
      <c r="AN301" s="151"/>
      <c r="AO301" s="151"/>
      <c r="AP301" s="151"/>
      <c r="AQ301" s="151"/>
      <c r="AR301" s="151"/>
      <c r="AS301" s="151"/>
      <c r="AT301" s="151"/>
      <c r="AU301" s="151"/>
    </row>
    <row r="302" spans="1:47" outlineLevel="1" x14ac:dyDescent="0.2">
      <c r="A302" s="152"/>
      <c r="B302" s="154"/>
      <c r="C302" s="171" t="s">
        <v>446</v>
      </c>
      <c r="D302" s="188"/>
      <c r="E302" s="195">
        <v>76.400000000000006</v>
      </c>
      <c r="F302" s="212"/>
      <c r="G302" s="156"/>
      <c r="H302" s="181">
        <v>0</v>
      </c>
      <c r="I302" s="211"/>
      <c r="J302" s="151"/>
      <c r="K302" s="151"/>
      <c r="L302" s="151"/>
      <c r="M302" s="151"/>
      <c r="N302" s="151"/>
      <c r="O302" s="151"/>
      <c r="P302" s="151"/>
      <c r="Q302" s="151"/>
      <c r="R302" s="151" t="s">
        <v>123</v>
      </c>
      <c r="S302" s="151">
        <v>0</v>
      </c>
      <c r="T302" s="151"/>
      <c r="U302" s="151"/>
      <c r="V302" s="151"/>
      <c r="W302" s="151"/>
      <c r="X302" s="151"/>
      <c r="Y302" s="151"/>
      <c r="Z302" s="151"/>
      <c r="AA302" s="151"/>
      <c r="AB302" s="151"/>
      <c r="AC302" s="151"/>
      <c r="AD302" s="151"/>
      <c r="AE302" s="151"/>
      <c r="AF302" s="151"/>
      <c r="AG302" s="151"/>
      <c r="AH302" s="151"/>
      <c r="AI302" s="151"/>
      <c r="AJ302" s="151"/>
      <c r="AK302" s="151"/>
      <c r="AL302" s="151"/>
      <c r="AM302" s="151"/>
      <c r="AN302" s="151"/>
      <c r="AO302" s="151"/>
      <c r="AP302" s="151"/>
      <c r="AQ302" s="151"/>
      <c r="AR302" s="151"/>
      <c r="AS302" s="151"/>
      <c r="AT302" s="151"/>
      <c r="AU302" s="151"/>
    </row>
    <row r="303" spans="1:47" outlineLevel="1" x14ac:dyDescent="0.2">
      <c r="A303" s="152"/>
      <c r="B303" s="154"/>
      <c r="C303" s="171" t="s">
        <v>447</v>
      </c>
      <c r="D303" s="188"/>
      <c r="E303" s="195">
        <v>15.22</v>
      </c>
      <c r="F303" s="212"/>
      <c r="G303" s="156"/>
      <c r="H303" s="181">
        <v>0</v>
      </c>
      <c r="I303" s="211"/>
      <c r="J303" s="151"/>
      <c r="K303" s="151"/>
      <c r="L303" s="151"/>
      <c r="M303" s="151"/>
      <c r="N303" s="151"/>
      <c r="O303" s="151"/>
      <c r="P303" s="151"/>
      <c r="Q303" s="151"/>
      <c r="R303" s="151" t="s">
        <v>123</v>
      </c>
      <c r="S303" s="151">
        <v>0</v>
      </c>
      <c r="T303" s="151"/>
      <c r="U303" s="151"/>
      <c r="V303" s="151"/>
      <c r="W303" s="151"/>
      <c r="X303" s="151"/>
      <c r="Y303" s="151"/>
      <c r="Z303" s="151"/>
      <c r="AA303" s="151"/>
      <c r="AB303" s="151"/>
      <c r="AC303" s="151"/>
      <c r="AD303" s="151"/>
      <c r="AE303" s="151"/>
      <c r="AF303" s="151"/>
      <c r="AG303" s="151"/>
      <c r="AH303" s="151"/>
      <c r="AI303" s="151"/>
      <c r="AJ303" s="151"/>
      <c r="AK303" s="151"/>
      <c r="AL303" s="151"/>
      <c r="AM303" s="151"/>
      <c r="AN303" s="151"/>
      <c r="AO303" s="151"/>
      <c r="AP303" s="151"/>
      <c r="AQ303" s="151"/>
      <c r="AR303" s="151"/>
      <c r="AS303" s="151"/>
      <c r="AT303" s="151"/>
      <c r="AU303" s="151"/>
    </row>
    <row r="304" spans="1:47" x14ac:dyDescent="0.2">
      <c r="A304" s="153" t="s">
        <v>116</v>
      </c>
      <c r="B304" s="155" t="s">
        <v>62</v>
      </c>
      <c r="C304" s="172" t="s">
        <v>63</v>
      </c>
      <c r="D304" s="189"/>
      <c r="E304" s="157"/>
      <c r="F304" s="213"/>
      <c r="G304" s="157">
        <f>SUMIF(R305:R367,"&lt;&gt;NOR",G305:G367)</f>
        <v>0</v>
      </c>
      <c r="H304" s="182"/>
      <c r="I304" s="211"/>
      <c r="R304" t="s">
        <v>117</v>
      </c>
    </row>
    <row r="305" spans="1:47" outlineLevel="1" x14ac:dyDescent="0.2">
      <c r="A305" s="152">
        <v>104</v>
      </c>
      <c r="B305" s="154" t="s">
        <v>471</v>
      </c>
      <c r="C305" s="170" t="s">
        <v>472</v>
      </c>
      <c r="D305" s="187" t="s">
        <v>127</v>
      </c>
      <c r="E305" s="156">
        <v>253.893</v>
      </c>
      <c r="F305" s="212"/>
      <c r="G305" s="156">
        <f>ROUND(E305*F305,2)</f>
        <v>0</v>
      </c>
      <c r="H305" s="181" t="s">
        <v>951</v>
      </c>
      <c r="I305" s="211"/>
      <c r="J305" s="151"/>
      <c r="K305" s="151"/>
      <c r="L305" s="151"/>
      <c r="M305" s="151"/>
      <c r="N305" s="151"/>
      <c r="O305" s="151"/>
      <c r="P305" s="151"/>
      <c r="Q305" s="151"/>
      <c r="R305" s="151" t="s">
        <v>121</v>
      </c>
      <c r="S305" s="151"/>
      <c r="T305" s="151"/>
      <c r="U305" s="151"/>
      <c r="V305" s="151"/>
      <c r="W305" s="151"/>
      <c r="X305" s="151"/>
      <c r="Y305" s="151"/>
      <c r="Z305" s="151"/>
      <c r="AA305" s="151"/>
      <c r="AB305" s="151"/>
      <c r="AC305" s="151"/>
      <c r="AD305" s="151"/>
      <c r="AE305" s="151"/>
      <c r="AF305" s="151"/>
      <c r="AG305" s="151"/>
      <c r="AH305" s="151"/>
      <c r="AI305" s="151"/>
      <c r="AJ305" s="151"/>
      <c r="AK305" s="151"/>
      <c r="AL305" s="151"/>
      <c r="AM305" s="151"/>
      <c r="AN305" s="151"/>
      <c r="AO305" s="151"/>
      <c r="AP305" s="151"/>
      <c r="AQ305" s="151"/>
      <c r="AR305" s="151"/>
      <c r="AS305" s="151"/>
      <c r="AT305" s="151"/>
      <c r="AU305" s="151"/>
    </row>
    <row r="306" spans="1:47" outlineLevel="1" x14ac:dyDescent="0.2">
      <c r="A306" s="152"/>
      <c r="B306" s="154"/>
      <c r="C306" s="171" t="s">
        <v>473</v>
      </c>
      <c r="D306" s="188"/>
      <c r="E306" s="195"/>
      <c r="F306" s="212"/>
      <c r="G306" s="156"/>
      <c r="H306" s="181">
        <v>0</v>
      </c>
      <c r="I306" s="211"/>
      <c r="J306" s="151"/>
      <c r="K306" s="151"/>
      <c r="L306" s="151"/>
      <c r="M306" s="151"/>
      <c r="N306" s="151"/>
      <c r="O306" s="151"/>
      <c r="P306" s="151"/>
      <c r="Q306" s="151"/>
      <c r="R306" s="151" t="s">
        <v>123</v>
      </c>
      <c r="S306" s="151">
        <v>0</v>
      </c>
      <c r="T306" s="151"/>
      <c r="U306" s="151"/>
      <c r="V306" s="151"/>
      <c r="W306" s="151"/>
      <c r="X306" s="151"/>
      <c r="Y306" s="151"/>
      <c r="Z306" s="151"/>
      <c r="AA306" s="151"/>
      <c r="AB306" s="151"/>
      <c r="AC306" s="151"/>
      <c r="AD306" s="151"/>
      <c r="AE306" s="151"/>
      <c r="AF306" s="151"/>
      <c r="AG306" s="151"/>
      <c r="AH306" s="151"/>
      <c r="AI306" s="151"/>
      <c r="AJ306" s="151"/>
      <c r="AK306" s="151"/>
      <c r="AL306" s="151"/>
      <c r="AM306" s="151"/>
      <c r="AN306" s="151"/>
      <c r="AO306" s="151"/>
      <c r="AP306" s="151"/>
      <c r="AQ306" s="151"/>
      <c r="AR306" s="151"/>
      <c r="AS306" s="151"/>
      <c r="AT306" s="151"/>
      <c r="AU306" s="151"/>
    </row>
    <row r="307" spans="1:47" outlineLevel="1" x14ac:dyDescent="0.2">
      <c r="A307" s="152"/>
      <c r="B307" s="154"/>
      <c r="C307" s="171" t="s">
        <v>474</v>
      </c>
      <c r="D307" s="188"/>
      <c r="E307" s="195">
        <v>144.15</v>
      </c>
      <c r="F307" s="212"/>
      <c r="G307" s="156"/>
      <c r="H307" s="181">
        <v>0</v>
      </c>
      <c r="I307" s="211"/>
      <c r="J307" s="151"/>
      <c r="K307" s="151"/>
      <c r="L307" s="151"/>
      <c r="M307" s="151"/>
      <c r="N307" s="151"/>
      <c r="O307" s="151"/>
      <c r="P307" s="151"/>
      <c r="Q307" s="151"/>
      <c r="R307" s="151" t="s">
        <v>123</v>
      </c>
      <c r="S307" s="151">
        <v>0</v>
      </c>
      <c r="T307" s="151"/>
      <c r="U307" s="151"/>
      <c r="V307" s="151"/>
      <c r="W307" s="151"/>
      <c r="X307" s="151"/>
      <c r="Y307" s="151"/>
      <c r="Z307" s="151"/>
      <c r="AA307" s="151"/>
      <c r="AB307" s="151"/>
      <c r="AC307" s="151"/>
      <c r="AD307" s="151"/>
      <c r="AE307" s="151"/>
      <c r="AF307" s="151"/>
      <c r="AG307" s="151"/>
      <c r="AH307" s="151"/>
      <c r="AI307" s="151"/>
      <c r="AJ307" s="151"/>
      <c r="AK307" s="151"/>
      <c r="AL307" s="151"/>
      <c r="AM307" s="151"/>
      <c r="AN307" s="151"/>
      <c r="AO307" s="151"/>
      <c r="AP307" s="151"/>
      <c r="AQ307" s="151"/>
      <c r="AR307" s="151"/>
      <c r="AS307" s="151"/>
      <c r="AT307" s="151"/>
      <c r="AU307" s="151"/>
    </row>
    <row r="308" spans="1:47" outlineLevel="1" x14ac:dyDescent="0.2">
      <c r="A308" s="152"/>
      <c r="B308" s="154"/>
      <c r="C308" s="171" t="s">
        <v>475</v>
      </c>
      <c r="D308" s="188"/>
      <c r="E308" s="195">
        <v>-40.305</v>
      </c>
      <c r="F308" s="212"/>
      <c r="G308" s="156"/>
      <c r="H308" s="181">
        <v>0</v>
      </c>
      <c r="I308" s="211"/>
      <c r="J308" s="151"/>
      <c r="K308" s="151"/>
      <c r="L308" s="151"/>
      <c r="M308" s="151"/>
      <c r="N308" s="151"/>
      <c r="O308" s="151"/>
      <c r="P308" s="151"/>
      <c r="Q308" s="151"/>
      <c r="R308" s="151" t="s">
        <v>123</v>
      </c>
      <c r="S308" s="151">
        <v>0</v>
      </c>
      <c r="T308" s="151"/>
      <c r="U308" s="151"/>
      <c r="V308" s="151"/>
      <c r="W308" s="151"/>
      <c r="X308" s="151"/>
      <c r="Y308" s="151"/>
      <c r="Z308" s="151"/>
      <c r="AA308" s="151"/>
      <c r="AB308" s="151"/>
      <c r="AC308" s="151"/>
      <c r="AD308" s="151"/>
      <c r="AE308" s="151"/>
      <c r="AF308" s="151"/>
      <c r="AG308" s="151"/>
      <c r="AH308" s="151"/>
      <c r="AI308" s="151"/>
      <c r="AJ308" s="151"/>
      <c r="AK308" s="151"/>
      <c r="AL308" s="151"/>
      <c r="AM308" s="151"/>
      <c r="AN308" s="151"/>
      <c r="AO308" s="151"/>
      <c r="AP308" s="151"/>
      <c r="AQ308" s="151"/>
      <c r="AR308" s="151"/>
      <c r="AS308" s="151"/>
      <c r="AT308" s="151"/>
      <c r="AU308" s="151"/>
    </row>
    <row r="309" spans="1:47" outlineLevel="1" x14ac:dyDescent="0.2">
      <c r="A309" s="152"/>
      <c r="B309" s="154"/>
      <c r="C309" s="171" t="s">
        <v>476</v>
      </c>
      <c r="D309" s="188"/>
      <c r="E309" s="195">
        <v>-6.6980000000000004</v>
      </c>
      <c r="F309" s="212"/>
      <c r="G309" s="156"/>
      <c r="H309" s="181">
        <v>0</v>
      </c>
      <c r="I309" s="211"/>
      <c r="J309" s="151"/>
      <c r="K309" s="151"/>
      <c r="L309" s="151"/>
      <c r="M309" s="151"/>
      <c r="N309" s="151"/>
      <c r="O309" s="151"/>
      <c r="P309" s="151"/>
      <c r="Q309" s="151"/>
      <c r="R309" s="151" t="s">
        <v>123</v>
      </c>
      <c r="S309" s="151">
        <v>0</v>
      </c>
      <c r="T309" s="151"/>
      <c r="U309" s="151"/>
      <c r="V309" s="151"/>
      <c r="W309" s="151"/>
      <c r="X309" s="151"/>
      <c r="Y309" s="151"/>
      <c r="Z309" s="151"/>
      <c r="AA309" s="151"/>
      <c r="AB309" s="151"/>
      <c r="AC309" s="151"/>
      <c r="AD309" s="151"/>
      <c r="AE309" s="151"/>
      <c r="AF309" s="151"/>
      <c r="AG309" s="151"/>
      <c r="AH309" s="151"/>
      <c r="AI309" s="151"/>
      <c r="AJ309" s="151"/>
      <c r="AK309" s="151"/>
      <c r="AL309" s="151"/>
      <c r="AM309" s="151"/>
      <c r="AN309" s="151"/>
      <c r="AO309" s="151"/>
      <c r="AP309" s="151"/>
      <c r="AQ309" s="151"/>
      <c r="AR309" s="151"/>
      <c r="AS309" s="151"/>
      <c r="AT309" s="151"/>
      <c r="AU309" s="151"/>
    </row>
    <row r="310" spans="1:47" outlineLevel="1" x14ac:dyDescent="0.2">
      <c r="A310" s="152"/>
      <c r="B310" s="154"/>
      <c r="C310" s="171" t="s">
        <v>477</v>
      </c>
      <c r="D310" s="188"/>
      <c r="E310" s="195">
        <v>33.299999999999997</v>
      </c>
      <c r="F310" s="212"/>
      <c r="G310" s="156"/>
      <c r="H310" s="181">
        <v>0</v>
      </c>
      <c r="I310" s="211"/>
      <c r="J310" s="151"/>
      <c r="K310" s="151"/>
      <c r="L310" s="151"/>
      <c r="M310" s="151"/>
      <c r="N310" s="151"/>
      <c r="O310" s="151"/>
      <c r="P310" s="151"/>
      <c r="Q310" s="151"/>
      <c r="R310" s="151" t="s">
        <v>123</v>
      </c>
      <c r="S310" s="151">
        <v>0</v>
      </c>
      <c r="T310" s="151"/>
      <c r="U310" s="151"/>
      <c r="V310" s="151"/>
      <c r="W310" s="151"/>
      <c r="X310" s="151"/>
      <c r="Y310" s="151"/>
      <c r="Z310" s="151"/>
      <c r="AA310" s="151"/>
      <c r="AB310" s="151"/>
      <c r="AC310" s="151"/>
      <c r="AD310" s="151"/>
      <c r="AE310" s="151"/>
      <c r="AF310" s="151"/>
      <c r="AG310" s="151"/>
      <c r="AH310" s="151"/>
      <c r="AI310" s="151"/>
      <c r="AJ310" s="151"/>
      <c r="AK310" s="151"/>
      <c r="AL310" s="151"/>
      <c r="AM310" s="151"/>
      <c r="AN310" s="151"/>
      <c r="AO310" s="151"/>
      <c r="AP310" s="151"/>
      <c r="AQ310" s="151"/>
      <c r="AR310" s="151"/>
      <c r="AS310" s="151"/>
      <c r="AT310" s="151"/>
      <c r="AU310" s="151"/>
    </row>
    <row r="311" spans="1:47" outlineLevel="1" x14ac:dyDescent="0.2">
      <c r="A311" s="152"/>
      <c r="B311" s="154"/>
      <c r="C311" s="171" t="s">
        <v>478</v>
      </c>
      <c r="D311" s="188"/>
      <c r="E311" s="195">
        <v>18.899999999999999</v>
      </c>
      <c r="F311" s="212"/>
      <c r="G311" s="156"/>
      <c r="H311" s="181">
        <v>0</v>
      </c>
      <c r="I311" s="211"/>
      <c r="J311" s="151"/>
      <c r="K311" s="151"/>
      <c r="L311" s="151"/>
      <c r="M311" s="151"/>
      <c r="N311" s="151"/>
      <c r="O311" s="151"/>
      <c r="P311" s="151"/>
      <c r="Q311" s="151"/>
      <c r="R311" s="151" t="s">
        <v>123</v>
      </c>
      <c r="S311" s="151">
        <v>0</v>
      </c>
      <c r="T311" s="151"/>
      <c r="U311" s="151"/>
      <c r="V311" s="151"/>
      <c r="W311" s="151"/>
      <c r="X311" s="151"/>
      <c r="Y311" s="151"/>
      <c r="Z311" s="151"/>
      <c r="AA311" s="151"/>
      <c r="AB311" s="151"/>
      <c r="AC311" s="151"/>
      <c r="AD311" s="151"/>
      <c r="AE311" s="151"/>
      <c r="AF311" s="151"/>
      <c r="AG311" s="151"/>
      <c r="AH311" s="151"/>
      <c r="AI311" s="151"/>
      <c r="AJ311" s="151"/>
      <c r="AK311" s="151"/>
      <c r="AL311" s="151"/>
      <c r="AM311" s="151"/>
      <c r="AN311" s="151"/>
      <c r="AO311" s="151"/>
      <c r="AP311" s="151"/>
      <c r="AQ311" s="151"/>
      <c r="AR311" s="151"/>
      <c r="AS311" s="151"/>
      <c r="AT311" s="151"/>
      <c r="AU311" s="151"/>
    </row>
    <row r="312" spans="1:47" outlineLevel="1" x14ac:dyDescent="0.2">
      <c r="A312" s="152"/>
      <c r="B312" s="154"/>
      <c r="C312" s="171" t="s">
        <v>479</v>
      </c>
      <c r="D312" s="188"/>
      <c r="E312" s="195">
        <v>42.636000000000003</v>
      </c>
      <c r="F312" s="212"/>
      <c r="G312" s="156"/>
      <c r="H312" s="181">
        <v>0</v>
      </c>
      <c r="I312" s="211"/>
      <c r="J312" s="151"/>
      <c r="K312" s="151"/>
      <c r="L312" s="151"/>
      <c r="M312" s="151"/>
      <c r="N312" s="151"/>
      <c r="O312" s="151"/>
      <c r="P312" s="151"/>
      <c r="Q312" s="151"/>
      <c r="R312" s="151" t="s">
        <v>123</v>
      </c>
      <c r="S312" s="151">
        <v>0</v>
      </c>
      <c r="T312" s="151"/>
      <c r="U312" s="151"/>
      <c r="V312" s="151"/>
      <c r="W312" s="151"/>
      <c r="X312" s="151"/>
      <c r="Y312" s="151"/>
      <c r="Z312" s="151"/>
      <c r="AA312" s="151"/>
      <c r="AB312" s="151"/>
      <c r="AC312" s="151"/>
      <c r="AD312" s="151"/>
      <c r="AE312" s="151"/>
      <c r="AF312" s="151"/>
      <c r="AG312" s="151"/>
      <c r="AH312" s="151"/>
      <c r="AI312" s="151"/>
      <c r="AJ312" s="151"/>
      <c r="AK312" s="151"/>
      <c r="AL312" s="151"/>
      <c r="AM312" s="151"/>
      <c r="AN312" s="151"/>
      <c r="AO312" s="151"/>
      <c r="AP312" s="151"/>
      <c r="AQ312" s="151"/>
      <c r="AR312" s="151"/>
      <c r="AS312" s="151"/>
      <c r="AT312" s="151"/>
      <c r="AU312" s="151"/>
    </row>
    <row r="313" spans="1:47" outlineLevel="1" x14ac:dyDescent="0.2">
      <c r="A313" s="152"/>
      <c r="B313" s="154"/>
      <c r="C313" s="171" t="s">
        <v>480</v>
      </c>
      <c r="D313" s="188"/>
      <c r="E313" s="195">
        <v>18.899999999999999</v>
      </c>
      <c r="F313" s="212"/>
      <c r="G313" s="156"/>
      <c r="H313" s="181">
        <v>0</v>
      </c>
      <c r="I313" s="211"/>
      <c r="J313" s="151"/>
      <c r="K313" s="151"/>
      <c r="L313" s="151"/>
      <c r="M313" s="151"/>
      <c r="N313" s="151"/>
      <c r="O313" s="151"/>
      <c r="P313" s="151"/>
      <c r="Q313" s="151"/>
      <c r="R313" s="151" t="s">
        <v>123</v>
      </c>
      <c r="S313" s="151">
        <v>0</v>
      </c>
      <c r="T313" s="151"/>
      <c r="U313" s="151"/>
      <c r="V313" s="151"/>
      <c r="W313" s="151"/>
      <c r="X313" s="151"/>
      <c r="Y313" s="151"/>
      <c r="Z313" s="151"/>
      <c r="AA313" s="151"/>
      <c r="AB313" s="151"/>
      <c r="AC313" s="151"/>
      <c r="AD313" s="151"/>
      <c r="AE313" s="151"/>
      <c r="AF313" s="151"/>
      <c r="AG313" s="151"/>
      <c r="AH313" s="151"/>
      <c r="AI313" s="151"/>
      <c r="AJ313" s="151"/>
      <c r="AK313" s="151"/>
      <c r="AL313" s="151"/>
      <c r="AM313" s="151"/>
      <c r="AN313" s="151"/>
      <c r="AO313" s="151"/>
      <c r="AP313" s="151"/>
      <c r="AQ313" s="151"/>
      <c r="AR313" s="151"/>
      <c r="AS313" s="151"/>
      <c r="AT313" s="151"/>
      <c r="AU313" s="151"/>
    </row>
    <row r="314" spans="1:47" outlineLevel="1" x14ac:dyDescent="0.2">
      <c r="A314" s="152"/>
      <c r="B314" s="154"/>
      <c r="C314" s="171" t="s">
        <v>481</v>
      </c>
      <c r="D314" s="188"/>
      <c r="E314" s="195">
        <v>43.01</v>
      </c>
      <c r="F314" s="212"/>
      <c r="G314" s="156"/>
      <c r="H314" s="181">
        <v>0</v>
      </c>
      <c r="I314" s="211"/>
      <c r="J314" s="151"/>
      <c r="K314" s="151"/>
      <c r="L314" s="151"/>
      <c r="M314" s="151"/>
      <c r="N314" s="151"/>
      <c r="O314" s="151"/>
      <c r="P314" s="151"/>
      <c r="Q314" s="151"/>
      <c r="R314" s="151" t="s">
        <v>123</v>
      </c>
      <c r="S314" s="151">
        <v>0</v>
      </c>
      <c r="T314" s="151"/>
      <c r="U314" s="151"/>
      <c r="V314" s="151"/>
      <c r="W314" s="151"/>
      <c r="X314" s="151"/>
      <c r="Y314" s="151"/>
      <c r="Z314" s="151"/>
      <c r="AA314" s="151"/>
      <c r="AB314" s="151"/>
      <c r="AC314" s="151"/>
      <c r="AD314" s="151"/>
      <c r="AE314" s="151"/>
      <c r="AF314" s="151"/>
      <c r="AG314" s="151"/>
      <c r="AH314" s="151"/>
      <c r="AI314" s="151"/>
      <c r="AJ314" s="151"/>
      <c r="AK314" s="151"/>
      <c r="AL314" s="151"/>
      <c r="AM314" s="151"/>
      <c r="AN314" s="151"/>
      <c r="AO314" s="151"/>
      <c r="AP314" s="151"/>
      <c r="AQ314" s="151"/>
      <c r="AR314" s="151"/>
      <c r="AS314" s="151"/>
      <c r="AT314" s="151"/>
      <c r="AU314" s="151"/>
    </row>
    <row r="315" spans="1:47" outlineLevel="1" x14ac:dyDescent="0.2">
      <c r="A315" s="152">
        <v>105</v>
      </c>
      <c r="B315" s="154" t="s">
        <v>482</v>
      </c>
      <c r="C315" s="170" t="s">
        <v>483</v>
      </c>
      <c r="D315" s="187" t="s">
        <v>232</v>
      </c>
      <c r="E315" s="156">
        <v>50.6</v>
      </c>
      <c r="F315" s="212"/>
      <c r="G315" s="156">
        <f>ROUND(E315*F315,2)</f>
        <v>0</v>
      </c>
      <c r="H315" s="181" t="s">
        <v>951</v>
      </c>
      <c r="I315" s="211"/>
      <c r="J315" s="151"/>
      <c r="K315" s="151"/>
      <c r="L315" s="151"/>
      <c r="M315" s="151"/>
      <c r="N315" s="151"/>
      <c r="O315" s="151"/>
      <c r="P315" s="151"/>
      <c r="Q315" s="151"/>
      <c r="R315" s="151" t="s">
        <v>121</v>
      </c>
      <c r="S315" s="151"/>
      <c r="T315" s="151"/>
      <c r="U315" s="151"/>
      <c r="V315" s="151"/>
      <c r="W315" s="151"/>
      <c r="X315" s="151"/>
      <c r="Y315" s="151"/>
      <c r="Z315" s="151"/>
      <c r="AA315" s="151"/>
      <c r="AB315" s="151"/>
      <c r="AC315" s="151"/>
      <c r="AD315" s="151"/>
      <c r="AE315" s="151"/>
      <c r="AF315" s="151"/>
      <c r="AG315" s="151"/>
      <c r="AH315" s="151"/>
      <c r="AI315" s="151"/>
      <c r="AJ315" s="151"/>
      <c r="AK315" s="151"/>
      <c r="AL315" s="151"/>
      <c r="AM315" s="151"/>
      <c r="AN315" s="151"/>
      <c r="AO315" s="151"/>
      <c r="AP315" s="151"/>
      <c r="AQ315" s="151"/>
      <c r="AR315" s="151"/>
      <c r="AS315" s="151"/>
      <c r="AT315" s="151"/>
      <c r="AU315" s="151"/>
    </row>
    <row r="316" spans="1:47" outlineLevel="1" x14ac:dyDescent="0.2">
      <c r="A316" s="152"/>
      <c r="B316" s="154"/>
      <c r="C316" s="171" t="s">
        <v>484</v>
      </c>
      <c r="D316" s="188"/>
      <c r="E316" s="195">
        <v>50.6</v>
      </c>
      <c r="F316" s="212"/>
      <c r="G316" s="156"/>
      <c r="H316" s="181">
        <v>0</v>
      </c>
      <c r="I316" s="211"/>
      <c r="J316" s="151"/>
      <c r="K316" s="151"/>
      <c r="L316" s="151"/>
      <c r="M316" s="151"/>
      <c r="N316" s="151"/>
      <c r="O316" s="151"/>
      <c r="P316" s="151"/>
      <c r="Q316" s="151"/>
      <c r="R316" s="151" t="s">
        <v>123</v>
      </c>
      <c r="S316" s="151">
        <v>0</v>
      </c>
      <c r="T316" s="151"/>
      <c r="U316" s="151"/>
      <c r="V316" s="151"/>
      <c r="W316" s="151"/>
      <c r="X316" s="151"/>
      <c r="Y316" s="151"/>
      <c r="Z316" s="151"/>
      <c r="AA316" s="151"/>
      <c r="AB316" s="151"/>
      <c r="AC316" s="151"/>
      <c r="AD316" s="151"/>
      <c r="AE316" s="151"/>
      <c r="AF316" s="151"/>
      <c r="AG316" s="151"/>
      <c r="AH316" s="151"/>
      <c r="AI316" s="151"/>
      <c r="AJ316" s="151"/>
      <c r="AK316" s="151"/>
      <c r="AL316" s="151"/>
      <c r="AM316" s="151"/>
      <c r="AN316" s="151"/>
      <c r="AO316" s="151"/>
      <c r="AP316" s="151"/>
      <c r="AQ316" s="151"/>
      <c r="AR316" s="151"/>
      <c r="AS316" s="151"/>
      <c r="AT316" s="151"/>
      <c r="AU316" s="151"/>
    </row>
    <row r="317" spans="1:47" outlineLevel="1" x14ac:dyDescent="0.2">
      <c r="A317" s="152">
        <v>106</v>
      </c>
      <c r="B317" s="154" t="s">
        <v>485</v>
      </c>
      <c r="C317" s="170" t="s">
        <v>486</v>
      </c>
      <c r="D317" s="187" t="s">
        <v>232</v>
      </c>
      <c r="E317" s="156">
        <v>50.6</v>
      </c>
      <c r="F317" s="212"/>
      <c r="G317" s="156">
        <f>ROUND(E317*F317,2)</f>
        <v>0</v>
      </c>
      <c r="H317" s="181" t="s">
        <v>951</v>
      </c>
      <c r="I317" s="211"/>
      <c r="J317" s="151"/>
      <c r="K317" s="151"/>
      <c r="L317" s="151"/>
      <c r="M317" s="151"/>
      <c r="N317" s="151"/>
      <c r="O317" s="151"/>
      <c r="P317" s="151"/>
      <c r="Q317" s="151"/>
      <c r="R317" s="151" t="s">
        <v>121</v>
      </c>
      <c r="S317" s="151"/>
      <c r="T317" s="151"/>
      <c r="U317" s="151"/>
      <c r="V317" s="151"/>
      <c r="W317" s="151"/>
      <c r="X317" s="151"/>
      <c r="Y317" s="151"/>
      <c r="Z317" s="151"/>
      <c r="AA317" s="151"/>
      <c r="AB317" s="151"/>
      <c r="AC317" s="151"/>
      <c r="AD317" s="151"/>
      <c r="AE317" s="151"/>
      <c r="AF317" s="151"/>
      <c r="AG317" s="151"/>
      <c r="AH317" s="151"/>
      <c r="AI317" s="151"/>
      <c r="AJ317" s="151"/>
      <c r="AK317" s="151"/>
      <c r="AL317" s="151"/>
      <c r="AM317" s="151"/>
      <c r="AN317" s="151"/>
      <c r="AO317" s="151"/>
      <c r="AP317" s="151"/>
      <c r="AQ317" s="151"/>
      <c r="AR317" s="151"/>
      <c r="AS317" s="151"/>
      <c r="AT317" s="151"/>
      <c r="AU317" s="151"/>
    </row>
    <row r="318" spans="1:47" outlineLevel="1" x14ac:dyDescent="0.2">
      <c r="A318" s="152"/>
      <c r="B318" s="154"/>
      <c r="C318" s="171" t="s">
        <v>484</v>
      </c>
      <c r="D318" s="188"/>
      <c r="E318" s="195">
        <v>50.6</v>
      </c>
      <c r="F318" s="212"/>
      <c r="G318" s="156"/>
      <c r="H318" s="181">
        <v>0</v>
      </c>
      <c r="I318" s="211"/>
      <c r="J318" s="151"/>
      <c r="K318" s="151"/>
      <c r="L318" s="151"/>
      <c r="M318" s="151"/>
      <c r="N318" s="151"/>
      <c r="O318" s="151"/>
      <c r="P318" s="151"/>
      <c r="Q318" s="151"/>
      <c r="R318" s="151" t="s">
        <v>123</v>
      </c>
      <c r="S318" s="151">
        <v>0</v>
      </c>
      <c r="T318" s="151"/>
      <c r="U318" s="151"/>
      <c r="V318" s="151"/>
      <c r="W318" s="151"/>
      <c r="X318" s="151"/>
      <c r="Y318" s="151"/>
      <c r="Z318" s="151"/>
      <c r="AA318" s="151"/>
      <c r="AB318" s="151"/>
      <c r="AC318" s="151"/>
      <c r="AD318" s="151"/>
      <c r="AE318" s="151"/>
      <c r="AF318" s="151"/>
      <c r="AG318" s="151"/>
      <c r="AH318" s="151"/>
      <c r="AI318" s="151"/>
      <c r="AJ318" s="151"/>
      <c r="AK318" s="151"/>
      <c r="AL318" s="151"/>
      <c r="AM318" s="151"/>
      <c r="AN318" s="151"/>
      <c r="AO318" s="151"/>
      <c r="AP318" s="151"/>
      <c r="AQ318" s="151"/>
      <c r="AR318" s="151"/>
      <c r="AS318" s="151"/>
      <c r="AT318" s="151"/>
      <c r="AU318" s="151"/>
    </row>
    <row r="319" spans="1:47" outlineLevel="1" x14ac:dyDescent="0.2">
      <c r="A319" s="152">
        <v>107</v>
      </c>
      <c r="B319" s="154" t="s">
        <v>487</v>
      </c>
      <c r="C319" s="170" t="s">
        <v>488</v>
      </c>
      <c r="D319" s="187" t="s">
        <v>127</v>
      </c>
      <c r="E319" s="156">
        <v>43.01</v>
      </c>
      <c r="F319" s="212"/>
      <c r="G319" s="156">
        <f>ROUND(E319*F319,2)</f>
        <v>0</v>
      </c>
      <c r="H319" s="181" t="s">
        <v>951</v>
      </c>
      <c r="I319" s="211"/>
      <c r="J319" s="151"/>
      <c r="K319" s="151"/>
      <c r="L319" s="151"/>
      <c r="M319" s="151"/>
      <c r="N319" s="151"/>
      <c r="O319" s="151"/>
      <c r="P319" s="151"/>
      <c r="Q319" s="151"/>
      <c r="R319" s="151" t="s">
        <v>121</v>
      </c>
      <c r="S319" s="151"/>
      <c r="T319" s="151"/>
      <c r="U319" s="151"/>
      <c r="V319" s="151"/>
      <c r="W319" s="151"/>
      <c r="X319" s="151"/>
      <c r="Y319" s="151"/>
      <c r="Z319" s="151"/>
      <c r="AA319" s="151"/>
      <c r="AB319" s="151"/>
      <c r="AC319" s="151"/>
      <c r="AD319" s="151"/>
      <c r="AE319" s="151"/>
      <c r="AF319" s="151"/>
      <c r="AG319" s="151"/>
      <c r="AH319" s="151"/>
      <c r="AI319" s="151"/>
      <c r="AJ319" s="151"/>
      <c r="AK319" s="151"/>
      <c r="AL319" s="151"/>
      <c r="AM319" s="151"/>
      <c r="AN319" s="151"/>
      <c r="AO319" s="151"/>
      <c r="AP319" s="151"/>
      <c r="AQ319" s="151"/>
      <c r="AR319" s="151"/>
      <c r="AS319" s="151"/>
      <c r="AT319" s="151"/>
      <c r="AU319" s="151"/>
    </row>
    <row r="320" spans="1:47" outlineLevel="1" x14ac:dyDescent="0.2">
      <c r="A320" s="152"/>
      <c r="B320" s="154"/>
      <c r="C320" s="171" t="s">
        <v>489</v>
      </c>
      <c r="D320" s="188"/>
      <c r="E320" s="195"/>
      <c r="F320" s="212"/>
      <c r="G320" s="156"/>
      <c r="H320" s="181">
        <v>0</v>
      </c>
      <c r="I320" s="211"/>
      <c r="J320" s="151"/>
      <c r="K320" s="151"/>
      <c r="L320" s="151"/>
      <c r="M320" s="151"/>
      <c r="N320" s="151"/>
      <c r="O320" s="151"/>
      <c r="P320" s="151"/>
      <c r="Q320" s="151"/>
      <c r="R320" s="151" t="s">
        <v>123</v>
      </c>
      <c r="S320" s="151">
        <v>0</v>
      </c>
      <c r="T320" s="151"/>
      <c r="U320" s="151"/>
      <c r="V320" s="151"/>
      <c r="W320" s="151"/>
      <c r="X320" s="151"/>
      <c r="Y320" s="151"/>
      <c r="Z320" s="151"/>
      <c r="AA320" s="151"/>
      <c r="AB320" s="151"/>
      <c r="AC320" s="151"/>
      <c r="AD320" s="151"/>
      <c r="AE320" s="151"/>
      <c r="AF320" s="151"/>
      <c r="AG320" s="151"/>
      <c r="AH320" s="151"/>
      <c r="AI320" s="151"/>
      <c r="AJ320" s="151"/>
      <c r="AK320" s="151"/>
      <c r="AL320" s="151"/>
      <c r="AM320" s="151"/>
      <c r="AN320" s="151"/>
      <c r="AO320" s="151"/>
      <c r="AP320" s="151"/>
      <c r="AQ320" s="151"/>
      <c r="AR320" s="151"/>
      <c r="AS320" s="151"/>
      <c r="AT320" s="151"/>
      <c r="AU320" s="151"/>
    </row>
    <row r="321" spans="1:47" outlineLevel="1" x14ac:dyDescent="0.2">
      <c r="A321" s="152"/>
      <c r="B321" s="154"/>
      <c r="C321" s="171" t="s">
        <v>473</v>
      </c>
      <c r="D321" s="188"/>
      <c r="E321" s="195"/>
      <c r="F321" s="212"/>
      <c r="G321" s="156"/>
      <c r="H321" s="181">
        <v>0</v>
      </c>
      <c r="I321" s="211"/>
      <c r="J321" s="151"/>
      <c r="K321" s="151"/>
      <c r="L321" s="151"/>
      <c r="M321" s="151"/>
      <c r="N321" s="151"/>
      <c r="O321" s="151"/>
      <c r="P321" s="151"/>
      <c r="Q321" s="151"/>
      <c r="R321" s="151" t="s">
        <v>123</v>
      </c>
      <c r="S321" s="151">
        <v>0</v>
      </c>
      <c r="T321" s="151"/>
      <c r="U321" s="151"/>
      <c r="V321" s="151"/>
      <c r="W321" s="151"/>
      <c r="X321" s="151"/>
      <c r="Y321" s="151"/>
      <c r="Z321" s="151"/>
      <c r="AA321" s="151"/>
      <c r="AB321" s="151"/>
      <c r="AC321" s="151"/>
      <c r="AD321" s="151"/>
      <c r="AE321" s="151"/>
      <c r="AF321" s="151"/>
      <c r="AG321" s="151"/>
      <c r="AH321" s="151"/>
      <c r="AI321" s="151"/>
      <c r="AJ321" s="151"/>
      <c r="AK321" s="151"/>
      <c r="AL321" s="151"/>
      <c r="AM321" s="151"/>
      <c r="AN321" s="151"/>
      <c r="AO321" s="151"/>
      <c r="AP321" s="151"/>
      <c r="AQ321" s="151"/>
      <c r="AR321" s="151"/>
      <c r="AS321" s="151"/>
      <c r="AT321" s="151"/>
      <c r="AU321" s="151"/>
    </row>
    <row r="322" spans="1:47" outlineLevel="1" x14ac:dyDescent="0.2">
      <c r="A322" s="152"/>
      <c r="B322" s="154"/>
      <c r="C322" s="171" t="s">
        <v>481</v>
      </c>
      <c r="D322" s="188"/>
      <c r="E322" s="195">
        <v>43.01</v>
      </c>
      <c r="F322" s="212"/>
      <c r="G322" s="156"/>
      <c r="H322" s="181">
        <v>0</v>
      </c>
      <c r="I322" s="211"/>
      <c r="J322" s="151"/>
      <c r="K322" s="151"/>
      <c r="L322" s="151"/>
      <c r="M322" s="151"/>
      <c r="N322" s="151"/>
      <c r="O322" s="151"/>
      <c r="P322" s="151"/>
      <c r="Q322" s="151"/>
      <c r="R322" s="151" t="s">
        <v>123</v>
      </c>
      <c r="S322" s="151">
        <v>0</v>
      </c>
      <c r="T322" s="151"/>
      <c r="U322" s="151"/>
      <c r="V322" s="151"/>
      <c r="W322" s="151"/>
      <c r="X322" s="151"/>
      <c r="Y322" s="151"/>
      <c r="Z322" s="151"/>
      <c r="AA322" s="151"/>
      <c r="AB322" s="151"/>
      <c r="AC322" s="151"/>
      <c r="AD322" s="151"/>
      <c r="AE322" s="151"/>
      <c r="AF322" s="151"/>
      <c r="AG322" s="151"/>
      <c r="AH322" s="151"/>
      <c r="AI322" s="151"/>
      <c r="AJ322" s="151"/>
      <c r="AK322" s="151"/>
      <c r="AL322" s="151"/>
      <c r="AM322" s="151"/>
      <c r="AN322" s="151"/>
      <c r="AO322" s="151"/>
      <c r="AP322" s="151"/>
      <c r="AQ322" s="151"/>
      <c r="AR322" s="151"/>
      <c r="AS322" s="151"/>
      <c r="AT322" s="151"/>
      <c r="AU322" s="151"/>
    </row>
    <row r="323" spans="1:47" ht="22.5" outlineLevel="1" x14ac:dyDescent="0.2">
      <c r="A323" s="152">
        <v>108</v>
      </c>
      <c r="B323" s="154" t="s">
        <v>490</v>
      </c>
      <c r="C323" s="170" t="s">
        <v>491</v>
      </c>
      <c r="D323" s="187" t="s">
        <v>127</v>
      </c>
      <c r="E323" s="156">
        <v>18.899999999999999</v>
      </c>
      <c r="F323" s="212"/>
      <c r="G323" s="156">
        <f>ROUND(E323*F323,2)</f>
        <v>0</v>
      </c>
      <c r="H323" s="181" t="s">
        <v>950</v>
      </c>
      <c r="I323" s="211"/>
      <c r="J323" s="151"/>
      <c r="K323" s="151"/>
      <c r="L323" s="151"/>
      <c r="M323" s="151"/>
      <c r="N323" s="151"/>
      <c r="O323" s="151"/>
      <c r="P323" s="151"/>
      <c r="Q323" s="151"/>
      <c r="R323" s="151" t="s">
        <v>121</v>
      </c>
      <c r="S323" s="151"/>
      <c r="T323" s="151"/>
      <c r="U323" s="151"/>
      <c r="V323" s="151"/>
      <c r="W323" s="151"/>
      <c r="X323" s="151"/>
      <c r="Y323" s="151"/>
      <c r="Z323" s="151"/>
      <c r="AA323" s="151"/>
      <c r="AB323" s="151"/>
      <c r="AC323" s="151"/>
      <c r="AD323" s="151"/>
      <c r="AE323" s="151"/>
      <c r="AF323" s="151"/>
      <c r="AG323" s="151"/>
      <c r="AH323" s="151"/>
      <c r="AI323" s="151"/>
      <c r="AJ323" s="151"/>
      <c r="AK323" s="151"/>
      <c r="AL323" s="151"/>
      <c r="AM323" s="151"/>
      <c r="AN323" s="151"/>
      <c r="AO323" s="151"/>
      <c r="AP323" s="151"/>
      <c r="AQ323" s="151"/>
      <c r="AR323" s="151"/>
      <c r="AS323" s="151"/>
      <c r="AT323" s="151"/>
      <c r="AU323" s="151"/>
    </row>
    <row r="324" spans="1:47" outlineLevel="1" x14ac:dyDescent="0.2">
      <c r="A324" s="152"/>
      <c r="B324" s="154"/>
      <c r="C324" s="171" t="s">
        <v>489</v>
      </c>
      <c r="D324" s="188"/>
      <c r="E324" s="195"/>
      <c r="F324" s="212"/>
      <c r="G324" s="156"/>
      <c r="H324" s="181">
        <v>0</v>
      </c>
      <c r="I324" s="211"/>
      <c r="J324" s="151"/>
      <c r="K324" s="151"/>
      <c r="L324" s="151"/>
      <c r="M324" s="151"/>
      <c r="N324" s="151"/>
      <c r="O324" s="151"/>
      <c r="P324" s="151"/>
      <c r="Q324" s="151"/>
      <c r="R324" s="151" t="s">
        <v>123</v>
      </c>
      <c r="S324" s="151">
        <v>0</v>
      </c>
      <c r="T324" s="151"/>
      <c r="U324" s="151"/>
      <c r="V324" s="151"/>
      <c r="W324" s="151"/>
      <c r="X324" s="151"/>
      <c r="Y324" s="151"/>
      <c r="Z324" s="151"/>
      <c r="AA324" s="151"/>
      <c r="AB324" s="151"/>
      <c r="AC324" s="151"/>
      <c r="AD324" s="151"/>
      <c r="AE324" s="151"/>
      <c r="AF324" s="151"/>
      <c r="AG324" s="151"/>
      <c r="AH324" s="151"/>
      <c r="AI324" s="151"/>
      <c r="AJ324" s="151"/>
      <c r="AK324" s="151"/>
      <c r="AL324" s="151"/>
      <c r="AM324" s="151"/>
      <c r="AN324" s="151"/>
      <c r="AO324" s="151"/>
      <c r="AP324" s="151"/>
      <c r="AQ324" s="151"/>
      <c r="AR324" s="151"/>
      <c r="AS324" s="151"/>
      <c r="AT324" s="151"/>
      <c r="AU324" s="151"/>
    </row>
    <row r="325" spans="1:47" outlineLevel="1" x14ac:dyDescent="0.2">
      <c r="A325" s="152"/>
      <c r="B325" s="154"/>
      <c r="C325" s="171" t="s">
        <v>473</v>
      </c>
      <c r="D325" s="188"/>
      <c r="E325" s="195"/>
      <c r="F325" s="212"/>
      <c r="G325" s="156"/>
      <c r="H325" s="181">
        <v>0</v>
      </c>
      <c r="I325" s="211"/>
      <c r="J325" s="151"/>
      <c r="K325" s="151"/>
      <c r="L325" s="151"/>
      <c r="M325" s="151"/>
      <c r="N325" s="151"/>
      <c r="O325" s="151"/>
      <c r="P325" s="151"/>
      <c r="Q325" s="151"/>
      <c r="R325" s="151" t="s">
        <v>123</v>
      </c>
      <c r="S325" s="151">
        <v>0</v>
      </c>
      <c r="T325" s="151"/>
      <c r="U325" s="151"/>
      <c r="V325" s="151"/>
      <c r="W325" s="151"/>
      <c r="X325" s="151"/>
      <c r="Y325" s="151"/>
      <c r="Z325" s="151"/>
      <c r="AA325" s="151"/>
      <c r="AB325" s="151"/>
      <c r="AC325" s="151"/>
      <c r="AD325" s="151"/>
      <c r="AE325" s="151"/>
      <c r="AF325" s="151"/>
      <c r="AG325" s="151"/>
      <c r="AH325" s="151"/>
      <c r="AI325" s="151"/>
      <c r="AJ325" s="151"/>
      <c r="AK325" s="151"/>
      <c r="AL325" s="151"/>
      <c r="AM325" s="151"/>
      <c r="AN325" s="151"/>
      <c r="AO325" s="151"/>
      <c r="AP325" s="151"/>
      <c r="AQ325" s="151"/>
      <c r="AR325" s="151"/>
      <c r="AS325" s="151"/>
      <c r="AT325" s="151"/>
      <c r="AU325" s="151"/>
    </row>
    <row r="326" spans="1:47" outlineLevel="1" x14ac:dyDescent="0.2">
      <c r="A326" s="152"/>
      <c r="B326" s="154"/>
      <c r="C326" s="171" t="s">
        <v>480</v>
      </c>
      <c r="D326" s="188"/>
      <c r="E326" s="195">
        <v>18.899999999999999</v>
      </c>
      <c r="F326" s="212"/>
      <c r="G326" s="156"/>
      <c r="H326" s="181">
        <v>0</v>
      </c>
      <c r="I326" s="211"/>
      <c r="J326" s="151"/>
      <c r="K326" s="151"/>
      <c r="L326" s="151"/>
      <c r="M326" s="151"/>
      <c r="N326" s="151"/>
      <c r="O326" s="151"/>
      <c r="P326" s="151"/>
      <c r="Q326" s="151"/>
      <c r="R326" s="151" t="s">
        <v>123</v>
      </c>
      <c r="S326" s="151">
        <v>0</v>
      </c>
      <c r="T326" s="151"/>
      <c r="U326" s="151"/>
      <c r="V326" s="151"/>
      <c r="W326" s="151"/>
      <c r="X326" s="151"/>
      <c r="Y326" s="151"/>
      <c r="Z326" s="151"/>
      <c r="AA326" s="151"/>
      <c r="AB326" s="151"/>
      <c r="AC326" s="151"/>
      <c r="AD326" s="151"/>
      <c r="AE326" s="151"/>
      <c r="AF326" s="151"/>
      <c r="AG326" s="151"/>
      <c r="AH326" s="151"/>
      <c r="AI326" s="151"/>
      <c r="AJ326" s="151"/>
      <c r="AK326" s="151"/>
      <c r="AL326" s="151"/>
      <c r="AM326" s="151"/>
      <c r="AN326" s="151"/>
      <c r="AO326" s="151"/>
      <c r="AP326" s="151"/>
      <c r="AQ326" s="151"/>
      <c r="AR326" s="151"/>
      <c r="AS326" s="151"/>
      <c r="AT326" s="151"/>
      <c r="AU326" s="151"/>
    </row>
    <row r="327" spans="1:47" ht="22.5" outlineLevel="1" x14ac:dyDescent="0.2">
      <c r="A327" s="152">
        <v>109</v>
      </c>
      <c r="B327" s="154" t="s">
        <v>492</v>
      </c>
      <c r="C327" s="170" t="s">
        <v>493</v>
      </c>
      <c r="D327" s="187" t="s">
        <v>127</v>
      </c>
      <c r="E327" s="156">
        <v>139.78299999999999</v>
      </c>
      <c r="F327" s="212"/>
      <c r="G327" s="156">
        <f>ROUND(E327*F327,2)</f>
        <v>0</v>
      </c>
      <c r="H327" s="181" t="s">
        <v>950</v>
      </c>
      <c r="I327" s="211"/>
      <c r="J327" s="151"/>
      <c r="K327" s="151"/>
      <c r="L327" s="151"/>
      <c r="M327" s="151"/>
      <c r="N327" s="151"/>
      <c r="O327" s="151"/>
      <c r="P327" s="151"/>
      <c r="Q327" s="151"/>
      <c r="R327" s="151" t="s">
        <v>121</v>
      </c>
      <c r="S327" s="151"/>
      <c r="T327" s="151"/>
      <c r="U327" s="151"/>
      <c r="V327" s="151"/>
      <c r="W327" s="151"/>
      <c r="X327" s="151"/>
      <c r="Y327" s="151"/>
      <c r="Z327" s="151"/>
      <c r="AA327" s="151"/>
      <c r="AB327" s="151"/>
      <c r="AC327" s="151"/>
      <c r="AD327" s="151"/>
      <c r="AE327" s="151"/>
      <c r="AF327" s="151"/>
      <c r="AG327" s="151"/>
      <c r="AH327" s="151"/>
      <c r="AI327" s="151"/>
      <c r="AJ327" s="151"/>
      <c r="AK327" s="151"/>
      <c r="AL327" s="151"/>
      <c r="AM327" s="151"/>
      <c r="AN327" s="151"/>
      <c r="AO327" s="151"/>
      <c r="AP327" s="151"/>
      <c r="AQ327" s="151"/>
      <c r="AR327" s="151"/>
      <c r="AS327" s="151"/>
      <c r="AT327" s="151"/>
      <c r="AU327" s="151"/>
    </row>
    <row r="328" spans="1:47" outlineLevel="1" x14ac:dyDescent="0.2">
      <c r="A328" s="152"/>
      <c r="B328" s="154"/>
      <c r="C328" s="171" t="s">
        <v>489</v>
      </c>
      <c r="D328" s="188"/>
      <c r="E328" s="195"/>
      <c r="F328" s="212"/>
      <c r="G328" s="156"/>
      <c r="H328" s="181">
        <v>0</v>
      </c>
      <c r="I328" s="211"/>
      <c r="J328" s="151"/>
      <c r="K328" s="151"/>
      <c r="L328" s="151"/>
      <c r="M328" s="151"/>
      <c r="N328" s="151"/>
      <c r="O328" s="151"/>
      <c r="P328" s="151"/>
      <c r="Q328" s="151"/>
      <c r="R328" s="151" t="s">
        <v>123</v>
      </c>
      <c r="S328" s="151">
        <v>0</v>
      </c>
      <c r="T328" s="151"/>
      <c r="U328" s="151"/>
      <c r="V328" s="151"/>
      <c r="W328" s="151"/>
      <c r="X328" s="151"/>
      <c r="Y328" s="151"/>
      <c r="Z328" s="151"/>
      <c r="AA328" s="151"/>
      <c r="AB328" s="151"/>
      <c r="AC328" s="151"/>
      <c r="AD328" s="151"/>
      <c r="AE328" s="151"/>
      <c r="AF328" s="151"/>
      <c r="AG328" s="151"/>
      <c r="AH328" s="151"/>
      <c r="AI328" s="151"/>
      <c r="AJ328" s="151"/>
      <c r="AK328" s="151"/>
      <c r="AL328" s="151"/>
      <c r="AM328" s="151"/>
      <c r="AN328" s="151"/>
      <c r="AO328" s="151"/>
      <c r="AP328" s="151"/>
      <c r="AQ328" s="151"/>
      <c r="AR328" s="151"/>
      <c r="AS328" s="151"/>
      <c r="AT328" s="151"/>
      <c r="AU328" s="151"/>
    </row>
    <row r="329" spans="1:47" outlineLevel="1" x14ac:dyDescent="0.2">
      <c r="A329" s="152"/>
      <c r="B329" s="154"/>
      <c r="C329" s="171" t="s">
        <v>473</v>
      </c>
      <c r="D329" s="188"/>
      <c r="E329" s="195"/>
      <c r="F329" s="212"/>
      <c r="G329" s="156"/>
      <c r="H329" s="181">
        <v>0</v>
      </c>
      <c r="I329" s="211"/>
      <c r="J329" s="151"/>
      <c r="K329" s="151"/>
      <c r="L329" s="151"/>
      <c r="M329" s="151"/>
      <c r="N329" s="151"/>
      <c r="O329" s="151"/>
      <c r="P329" s="151"/>
      <c r="Q329" s="151"/>
      <c r="R329" s="151" t="s">
        <v>123</v>
      </c>
      <c r="S329" s="151">
        <v>0</v>
      </c>
      <c r="T329" s="151"/>
      <c r="U329" s="151"/>
      <c r="V329" s="151"/>
      <c r="W329" s="151"/>
      <c r="X329" s="151"/>
      <c r="Y329" s="151"/>
      <c r="Z329" s="151"/>
      <c r="AA329" s="151"/>
      <c r="AB329" s="151"/>
      <c r="AC329" s="151"/>
      <c r="AD329" s="151"/>
      <c r="AE329" s="151"/>
      <c r="AF329" s="151"/>
      <c r="AG329" s="151"/>
      <c r="AH329" s="151"/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</row>
    <row r="330" spans="1:47" outlineLevel="1" x14ac:dyDescent="0.2">
      <c r="A330" s="152"/>
      <c r="B330" s="154"/>
      <c r="C330" s="171" t="s">
        <v>474</v>
      </c>
      <c r="D330" s="188"/>
      <c r="E330" s="195">
        <v>144.15</v>
      </c>
      <c r="F330" s="212"/>
      <c r="G330" s="156"/>
      <c r="H330" s="181">
        <v>0</v>
      </c>
      <c r="I330" s="211"/>
      <c r="J330" s="151"/>
      <c r="K330" s="151"/>
      <c r="L330" s="151"/>
      <c r="M330" s="151"/>
      <c r="N330" s="151"/>
      <c r="O330" s="151"/>
      <c r="P330" s="151"/>
      <c r="Q330" s="151"/>
      <c r="R330" s="151" t="s">
        <v>123</v>
      </c>
      <c r="S330" s="151">
        <v>0</v>
      </c>
      <c r="T330" s="151"/>
      <c r="U330" s="151"/>
      <c r="V330" s="151"/>
      <c r="W330" s="151"/>
      <c r="X330" s="151"/>
      <c r="Y330" s="151"/>
      <c r="Z330" s="151"/>
      <c r="AA330" s="151"/>
      <c r="AB330" s="151"/>
      <c r="AC330" s="151"/>
      <c r="AD330" s="151"/>
      <c r="AE330" s="151"/>
      <c r="AF330" s="151"/>
      <c r="AG330" s="151"/>
      <c r="AH330" s="151"/>
      <c r="AI330" s="151"/>
      <c r="AJ330" s="151"/>
      <c r="AK330" s="151"/>
      <c r="AL330" s="151"/>
      <c r="AM330" s="151"/>
      <c r="AN330" s="151"/>
      <c r="AO330" s="151"/>
      <c r="AP330" s="151"/>
      <c r="AQ330" s="151"/>
      <c r="AR330" s="151"/>
      <c r="AS330" s="151"/>
      <c r="AT330" s="151"/>
      <c r="AU330" s="151"/>
    </row>
    <row r="331" spans="1:47" outlineLevel="1" x14ac:dyDescent="0.2">
      <c r="A331" s="152"/>
      <c r="B331" s="154"/>
      <c r="C331" s="171" t="s">
        <v>475</v>
      </c>
      <c r="D331" s="188"/>
      <c r="E331" s="195">
        <v>-40.305</v>
      </c>
      <c r="F331" s="212"/>
      <c r="G331" s="156"/>
      <c r="H331" s="181">
        <v>0</v>
      </c>
      <c r="I331" s="211"/>
      <c r="J331" s="151"/>
      <c r="K331" s="151"/>
      <c r="L331" s="151"/>
      <c r="M331" s="151"/>
      <c r="N331" s="151"/>
      <c r="O331" s="151"/>
      <c r="P331" s="151"/>
      <c r="Q331" s="151"/>
      <c r="R331" s="151" t="s">
        <v>123</v>
      </c>
      <c r="S331" s="151">
        <v>0</v>
      </c>
      <c r="T331" s="151"/>
      <c r="U331" s="151"/>
      <c r="V331" s="151"/>
      <c r="W331" s="151"/>
      <c r="X331" s="151"/>
      <c r="Y331" s="151"/>
      <c r="Z331" s="151"/>
      <c r="AA331" s="151"/>
      <c r="AB331" s="151"/>
      <c r="AC331" s="151"/>
      <c r="AD331" s="151"/>
      <c r="AE331" s="151"/>
      <c r="AF331" s="151"/>
      <c r="AG331" s="151"/>
      <c r="AH331" s="151"/>
      <c r="AI331" s="151"/>
      <c r="AJ331" s="151"/>
      <c r="AK331" s="151"/>
      <c r="AL331" s="151"/>
      <c r="AM331" s="151"/>
      <c r="AN331" s="151"/>
      <c r="AO331" s="151"/>
      <c r="AP331" s="151"/>
      <c r="AQ331" s="151"/>
      <c r="AR331" s="151"/>
      <c r="AS331" s="151"/>
      <c r="AT331" s="151"/>
      <c r="AU331" s="151"/>
    </row>
    <row r="332" spans="1:47" outlineLevel="1" x14ac:dyDescent="0.2">
      <c r="A332" s="152"/>
      <c r="B332" s="154"/>
      <c r="C332" s="171" t="s">
        <v>476</v>
      </c>
      <c r="D332" s="188"/>
      <c r="E332" s="195">
        <v>-6.6980000000000004</v>
      </c>
      <c r="F332" s="212"/>
      <c r="G332" s="156"/>
      <c r="H332" s="181">
        <v>0</v>
      </c>
      <c r="I332" s="211"/>
      <c r="J332" s="151"/>
      <c r="K332" s="151"/>
      <c r="L332" s="151"/>
      <c r="M332" s="151"/>
      <c r="N332" s="151"/>
      <c r="O332" s="151"/>
      <c r="P332" s="151"/>
      <c r="Q332" s="151"/>
      <c r="R332" s="151" t="s">
        <v>123</v>
      </c>
      <c r="S332" s="151">
        <v>0</v>
      </c>
      <c r="T332" s="151"/>
      <c r="U332" s="151"/>
      <c r="V332" s="151"/>
      <c r="W332" s="151"/>
      <c r="X332" s="151"/>
      <c r="Y332" s="151"/>
      <c r="Z332" s="151"/>
      <c r="AA332" s="151"/>
      <c r="AB332" s="151"/>
      <c r="AC332" s="151"/>
      <c r="AD332" s="151"/>
      <c r="AE332" s="151"/>
      <c r="AF332" s="151"/>
      <c r="AG332" s="151"/>
      <c r="AH332" s="151"/>
      <c r="AI332" s="151"/>
      <c r="AJ332" s="151"/>
      <c r="AK332" s="151"/>
      <c r="AL332" s="151"/>
      <c r="AM332" s="151"/>
      <c r="AN332" s="151"/>
      <c r="AO332" s="151"/>
      <c r="AP332" s="151"/>
      <c r="AQ332" s="151"/>
      <c r="AR332" s="151"/>
      <c r="AS332" s="151"/>
      <c r="AT332" s="151"/>
      <c r="AU332" s="151"/>
    </row>
    <row r="333" spans="1:47" outlineLevel="1" x14ac:dyDescent="0.2">
      <c r="A333" s="152"/>
      <c r="B333" s="154"/>
      <c r="C333" s="171" t="s">
        <v>479</v>
      </c>
      <c r="D333" s="188"/>
      <c r="E333" s="195">
        <v>42.636000000000003</v>
      </c>
      <c r="F333" s="212"/>
      <c r="G333" s="156"/>
      <c r="H333" s="181">
        <v>0</v>
      </c>
      <c r="I333" s="211"/>
      <c r="J333" s="151"/>
      <c r="K333" s="151"/>
      <c r="L333" s="151"/>
      <c r="M333" s="151"/>
      <c r="N333" s="151"/>
      <c r="O333" s="151"/>
      <c r="P333" s="151"/>
      <c r="Q333" s="151"/>
      <c r="R333" s="151" t="s">
        <v>123</v>
      </c>
      <c r="S333" s="151">
        <v>0</v>
      </c>
      <c r="T333" s="151"/>
      <c r="U333" s="151"/>
      <c r="V333" s="151"/>
      <c r="W333" s="151"/>
      <c r="X333" s="151"/>
      <c r="Y333" s="151"/>
      <c r="Z333" s="151"/>
      <c r="AA333" s="151"/>
      <c r="AB333" s="151"/>
      <c r="AC333" s="151"/>
      <c r="AD333" s="151"/>
      <c r="AE333" s="151"/>
      <c r="AF333" s="151"/>
      <c r="AG333" s="151"/>
      <c r="AH333" s="151"/>
      <c r="AI333" s="151"/>
      <c r="AJ333" s="151"/>
      <c r="AK333" s="151"/>
      <c r="AL333" s="151"/>
      <c r="AM333" s="151"/>
      <c r="AN333" s="151"/>
      <c r="AO333" s="151"/>
      <c r="AP333" s="151"/>
      <c r="AQ333" s="151"/>
      <c r="AR333" s="151"/>
      <c r="AS333" s="151"/>
      <c r="AT333" s="151"/>
      <c r="AU333" s="151"/>
    </row>
    <row r="334" spans="1:47" ht="22.5" outlineLevel="1" x14ac:dyDescent="0.2">
      <c r="A334" s="152">
        <v>110</v>
      </c>
      <c r="B334" s="154" t="s">
        <v>494</v>
      </c>
      <c r="C334" s="170" t="s">
        <v>495</v>
      </c>
      <c r="D334" s="187" t="s">
        <v>127</v>
      </c>
      <c r="E334" s="156">
        <v>33.299999999999997</v>
      </c>
      <c r="F334" s="212"/>
      <c r="G334" s="156">
        <f>ROUND(E334*F334,2)</f>
        <v>0</v>
      </c>
      <c r="H334" s="181" t="s">
        <v>951</v>
      </c>
      <c r="I334" s="211"/>
      <c r="J334" s="151"/>
      <c r="K334" s="151"/>
      <c r="L334" s="151"/>
      <c r="M334" s="151"/>
      <c r="N334" s="151"/>
      <c r="O334" s="151"/>
      <c r="P334" s="151"/>
      <c r="Q334" s="151"/>
      <c r="R334" s="151" t="s">
        <v>121</v>
      </c>
      <c r="S334" s="151"/>
      <c r="T334" s="151"/>
      <c r="U334" s="151"/>
      <c r="V334" s="151"/>
      <c r="W334" s="151"/>
      <c r="X334" s="151"/>
      <c r="Y334" s="151"/>
      <c r="Z334" s="151"/>
      <c r="AA334" s="151"/>
      <c r="AB334" s="151"/>
      <c r="AC334" s="151"/>
      <c r="AD334" s="151"/>
      <c r="AE334" s="151"/>
      <c r="AF334" s="151"/>
      <c r="AG334" s="151"/>
      <c r="AH334" s="151"/>
      <c r="AI334" s="151"/>
      <c r="AJ334" s="151"/>
      <c r="AK334" s="151"/>
      <c r="AL334" s="151"/>
      <c r="AM334" s="151"/>
      <c r="AN334" s="151"/>
      <c r="AO334" s="151"/>
      <c r="AP334" s="151"/>
      <c r="AQ334" s="151"/>
      <c r="AR334" s="151"/>
      <c r="AS334" s="151"/>
      <c r="AT334" s="151"/>
      <c r="AU334" s="151"/>
    </row>
    <row r="335" spans="1:47" outlineLevel="1" x14ac:dyDescent="0.2">
      <c r="A335" s="152"/>
      <c r="B335" s="154"/>
      <c r="C335" s="171" t="s">
        <v>489</v>
      </c>
      <c r="D335" s="188"/>
      <c r="E335" s="195"/>
      <c r="F335" s="212"/>
      <c r="G335" s="156"/>
      <c r="H335" s="181">
        <v>0</v>
      </c>
      <c r="I335" s="211"/>
      <c r="J335" s="151"/>
      <c r="K335" s="151"/>
      <c r="L335" s="151"/>
      <c r="M335" s="151"/>
      <c r="N335" s="151"/>
      <c r="O335" s="151"/>
      <c r="P335" s="151"/>
      <c r="Q335" s="151"/>
      <c r="R335" s="151" t="s">
        <v>123</v>
      </c>
      <c r="S335" s="151">
        <v>0</v>
      </c>
      <c r="T335" s="151"/>
      <c r="U335" s="151"/>
      <c r="V335" s="151"/>
      <c r="W335" s="151"/>
      <c r="X335" s="151"/>
      <c r="Y335" s="151"/>
      <c r="Z335" s="151"/>
      <c r="AA335" s="151"/>
      <c r="AB335" s="151"/>
      <c r="AC335" s="151"/>
      <c r="AD335" s="151"/>
      <c r="AE335" s="151"/>
      <c r="AF335" s="151"/>
      <c r="AG335" s="151"/>
      <c r="AH335" s="151"/>
      <c r="AI335" s="151"/>
      <c r="AJ335" s="151"/>
      <c r="AK335" s="151"/>
      <c r="AL335" s="151"/>
      <c r="AM335" s="151"/>
      <c r="AN335" s="151"/>
      <c r="AO335" s="151"/>
      <c r="AP335" s="151"/>
      <c r="AQ335" s="151"/>
      <c r="AR335" s="151"/>
      <c r="AS335" s="151"/>
      <c r="AT335" s="151"/>
      <c r="AU335" s="151"/>
    </row>
    <row r="336" spans="1:47" outlineLevel="1" x14ac:dyDescent="0.2">
      <c r="A336" s="152"/>
      <c r="B336" s="154"/>
      <c r="C336" s="171" t="s">
        <v>473</v>
      </c>
      <c r="D336" s="188"/>
      <c r="E336" s="195"/>
      <c r="F336" s="212"/>
      <c r="G336" s="156"/>
      <c r="H336" s="181">
        <v>0</v>
      </c>
      <c r="I336" s="211"/>
      <c r="J336" s="151"/>
      <c r="K336" s="151"/>
      <c r="L336" s="151"/>
      <c r="M336" s="151"/>
      <c r="N336" s="151"/>
      <c r="O336" s="151"/>
      <c r="P336" s="151"/>
      <c r="Q336" s="151"/>
      <c r="R336" s="151" t="s">
        <v>123</v>
      </c>
      <c r="S336" s="151">
        <v>0</v>
      </c>
      <c r="T336" s="151"/>
      <c r="U336" s="151"/>
      <c r="V336" s="151"/>
      <c r="W336" s="151"/>
      <c r="X336" s="151"/>
      <c r="Y336" s="151"/>
      <c r="Z336" s="151"/>
      <c r="AA336" s="151"/>
      <c r="AB336" s="151"/>
      <c r="AC336" s="151"/>
      <c r="AD336" s="151"/>
      <c r="AE336" s="151"/>
      <c r="AF336" s="151"/>
      <c r="AG336" s="151"/>
      <c r="AH336" s="151"/>
      <c r="AI336" s="151"/>
      <c r="AJ336" s="151"/>
      <c r="AK336" s="151"/>
      <c r="AL336" s="151"/>
      <c r="AM336" s="151"/>
      <c r="AN336" s="151"/>
      <c r="AO336" s="151"/>
      <c r="AP336" s="151"/>
      <c r="AQ336" s="151"/>
      <c r="AR336" s="151"/>
      <c r="AS336" s="151"/>
      <c r="AT336" s="151"/>
      <c r="AU336" s="151"/>
    </row>
    <row r="337" spans="1:47" outlineLevel="1" x14ac:dyDescent="0.2">
      <c r="A337" s="152"/>
      <c r="B337" s="154"/>
      <c r="C337" s="171" t="s">
        <v>477</v>
      </c>
      <c r="D337" s="188"/>
      <c r="E337" s="195">
        <v>33.299999999999997</v>
      </c>
      <c r="F337" s="212"/>
      <c r="G337" s="156"/>
      <c r="H337" s="181">
        <v>0</v>
      </c>
      <c r="I337" s="211"/>
      <c r="J337" s="151"/>
      <c r="K337" s="151"/>
      <c r="L337" s="151"/>
      <c r="M337" s="151"/>
      <c r="N337" s="151"/>
      <c r="O337" s="151"/>
      <c r="P337" s="151"/>
      <c r="Q337" s="151"/>
      <c r="R337" s="151" t="s">
        <v>123</v>
      </c>
      <c r="S337" s="151">
        <v>0</v>
      </c>
      <c r="T337" s="151"/>
      <c r="U337" s="151"/>
      <c r="V337" s="151"/>
      <c r="W337" s="151"/>
      <c r="X337" s="151"/>
      <c r="Y337" s="151"/>
      <c r="Z337" s="151"/>
      <c r="AA337" s="151"/>
      <c r="AB337" s="151"/>
      <c r="AC337" s="151"/>
      <c r="AD337" s="151"/>
      <c r="AE337" s="151"/>
      <c r="AF337" s="151"/>
      <c r="AG337" s="151"/>
      <c r="AH337" s="151"/>
      <c r="AI337" s="151"/>
      <c r="AJ337" s="151"/>
      <c r="AK337" s="151"/>
      <c r="AL337" s="151"/>
      <c r="AM337" s="151"/>
      <c r="AN337" s="151"/>
      <c r="AO337" s="151"/>
      <c r="AP337" s="151"/>
      <c r="AQ337" s="151"/>
      <c r="AR337" s="151"/>
      <c r="AS337" s="151"/>
      <c r="AT337" s="151"/>
      <c r="AU337" s="151"/>
    </row>
    <row r="338" spans="1:47" ht="22.5" outlineLevel="1" x14ac:dyDescent="0.2">
      <c r="A338" s="152">
        <v>111</v>
      </c>
      <c r="B338" s="154" t="s">
        <v>496</v>
      </c>
      <c r="C338" s="170" t="s">
        <v>497</v>
      </c>
      <c r="D338" s="187" t="s">
        <v>127</v>
      </c>
      <c r="E338" s="156">
        <v>13.743</v>
      </c>
      <c r="F338" s="212"/>
      <c r="G338" s="156">
        <f>ROUND(E338*F338,2)</f>
        <v>0</v>
      </c>
      <c r="H338" s="181" t="s">
        <v>951</v>
      </c>
      <c r="I338" s="211"/>
      <c r="J338" s="151"/>
      <c r="K338" s="151"/>
      <c r="L338" s="151"/>
      <c r="M338" s="151"/>
      <c r="N338" s="151"/>
      <c r="O338" s="151"/>
      <c r="P338" s="151"/>
      <c r="Q338" s="151"/>
      <c r="R338" s="151" t="s">
        <v>121</v>
      </c>
      <c r="S338" s="151"/>
      <c r="T338" s="151"/>
      <c r="U338" s="151"/>
      <c r="V338" s="151"/>
      <c r="W338" s="151"/>
      <c r="X338" s="151"/>
      <c r="Y338" s="151"/>
      <c r="Z338" s="151"/>
      <c r="AA338" s="151"/>
      <c r="AB338" s="151"/>
      <c r="AC338" s="151"/>
      <c r="AD338" s="151"/>
      <c r="AE338" s="151"/>
      <c r="AF338" s="151"/>
      <c r="AG338" s="151"/>
      <c r="AH338" s="151"/>
      <c r="AI338" s="151"/>
      <c r="AJ338" s="151"/>
      <c r="AK338" s="151"/>
      <c r="AL338" s="151"/>
      <c r="AM338" s="151"/>
      <c r="AN338" s="151"/>
      <c r="AO338" s="151"/>
      <c r="AP338" s="151"/>
      <c r="AQ338" s="151"/>
      <c r="AR338" s="151"/>
      <c r="AS338" s="151"/>
      <c r="AT338" s="151"/>
      <c r="AU338" s="151"/>
    </row>
    <row r="339" spans="1:47" outlineLevel="1" x14ac:dyDescent="0.2">
      <c r="A339" s="152"/>
      <c r="B339" s="154"/>
      <c r="C339" s="171" t="s">
        <v>489</v>
      </c>
      <c r="D339" s="188"/>
      <c r="E339" s="195"/>
      <c r="F339" s="212"/>
      <c r="G339" s="156"/>
      <c r="H339" s="181">
        <v>0</v>
      </c>
      <c r="I339" s="211"/>
      <c r="J339" s="151"/>
      <c r="K339" s="151"/>
      <c r="L339" s="151"/>
      <c r="M339" s="151"/>
      <c r="N339" s="151"/>
      <c r="O339" s="151"/>
      <c r="P339" s="151"/>
      <c r="Q339" s="151"/>
      <c r="R339" s="151" t="s">
        <v>123</v>
      </c>
      <c r="S339" s="151">
        <v>0</v>
      </c>
      <c r="T339" s="151"/>
      <c r="U339" s="151"/>
      <c r="V339" s="151"/>
      <c r="W339" s="151"/>
      <c r="X339" s="151"/>
      <c r="Y339" s="151"/>
      <c r="Z339" s="151"/>
      <c r="AA339" s="151"/>
      <c r="AB339" s="151"/>
      <c r="AC339" s="151"/>
      <c r="AD339" s="151"/>
      <c r="AE339" s="151"/>
      <c r="AF339" s="151"/>
      <c r="AG339" s="151"/>
      <c r="AH339" s="151"/>
      <c r="AI339" s="151"/>
      <c r="AJ339" s="151"/>
      <c r="AK339" s="151"/>
      <c r="AL339" s="151"/>
      <c r="AM339" s="151"/>
      <c r="AN339" s="151"/>
      <c r="AO339" s="151"/>
      <c r="AP339" s="151"/>
      <c r="AQ339" s="151"/>
      <c r="AR339" s="151"/>
      <c r="AS339" s="151"/>
      <c r="AT339" s="151"/>
      <c r="AU339" s="151"/>
    </row>
    <row r="340" spans="1:47" outlineLevel="1" x14ac:dyDescent="0.2">
      <c r="A340" s="152"/>
      <c r="B340" s="154"/>
      <c r="C340" s="171" t="s">
        <v>473</v>
      </c>
      <c r="D340" s="188"/>
      <c r="E340" s="195"/>
      <c r="F340" s="212"/>
      <c r="G340" s="156"/>
      <c r="H340" s="181">
        <v>0</v>
      </c>
      <c r="I340" s="211"/>
      <c r="J340" s="151"/>
      <c r="K340" s="151"/>
      <c r="L340" s="151"/>
      <c r="M340" s="151"/>
      <c r="N340" s="151"/>
      <c r="O340" s="151"/>
      <c r="P340" s="151"/>
      <c r="Q340" s="151"/>
      <c r="R340" s="151" t="s">
        <v>123</v>
      </c>
      <c r="S340" s="151">
        <v>0</v>
      </c>
      <c r="T340" s="151"/>
      <c r="U340" s="151"/>
      <c r="V340" s="151"/>
      <c r="W340" s="151"/>
      <c r="X340" s="151"/>
      <c r="Y340" s="151"/>
      <c r="Z340" s="151"/>
      <c r="AA340" s="151"/>
      <c r="AB340" s="151"/>
      <c r="AC340" s="151"/>
      <c r="AD340" s="151"/>
      <c r="AE340" s="151"/>
      <c r="AF340" s="151"/>
      <c r="AG340" s="151"/>
      <c r="AH340" s="151"/>
      <c r="AI340" s="151"/>
      <c r="AJ340" s="151"/>
      <c r="AK340" s="151"/>
      <c r="AL340" s="151"/>
      <c r="AM340" s="151"/>
      <c r="AN340" s="151"/>
      <c r="AO340" s="151"/>
      <c r="AP340" s="151"/>
      <c r="AQ340" s="151"/>
      <c r="AR340" s="151"/>
      <c r="AS340" s="151"/>
      <c r="AT340" s="151"/>
      <c r="AU340" s="151"/>
    </row>
    <row r="341" spans="1:47" outlineLevel="1" x14ac:dyDescent="0.2">
      <c r="A341" s="152"/>
      <c r="B341" s="154"/>
      <c r="C341" s="171" t="s">
        <v>498</v>
      </c>
      <c r="D341" s="188"/>
      <c r="E341" s="195"/>
      <c r="F341" s="212"/>
      <c r="G341" s="156"/>
      <c r="H341" s="181">
        <v>0</v>
      </c>
      <c r="I341" s="211"/>
      <c r="J341" s="151"/>
      <c r="K341" s="151"/>
      <c r="L341" s="151"/>
      <c r="M341" s="151"/>
      <c r="N341" s="151"/>
      <c r="O341" s="151"/>
      <c r="P341" s="151"/>
      <c r="Q341" s="151"/>
      <c r="R341" s="151" t="s">
        <v>123</v>
      </c>
      <c r="S341" s="151">
        <v>0</v>
      </c>
      <c r="T341" s="151"/>
      <c r="U341" s="151"/>
      <c r="V341" s="151"/>
      <c r="W341" s="151"/>
      <c r="X341" s="151"/>
      <c r="Y341" s="151"/>
      <c r="Z341" s="151"/>
      <c r="AA341" s="151"/>
      <c r="AB341" s="151"/>
      <c r="AC341" s="151"/>
      <c r="AD341" s="151"/>
      <c r="AE341" s="151"/>
      <c r="AF341" s="151"/>
      <c r="AG341" s="151"/>
      <c r="AH341" s="151"/>
      <c r="AI341" s="151"/>
      <c r="AJ341" s="151"/>
      <c r="AK341" s="151"/>
      <c r="AL341" s="151"/>
      <c r="AM341" s="151"/>
      <c r="AN341" s="151"/>
      <c r="AO341" s="151"/>
      <c r="AP341" s="151"/>
      <c r="AQ341" s="151"/>
      <c r="AR341" s="151"/>
      <c r="AS341" s="151"/>
      <c r="AT341" s="151"/>
      <c r="AU341" s="151"/>
    </row>
    <row r="342" spans="1:47" ht="22.5" outlineLevel="1" x14ac:dyDescent="0.2">
      <c r="A342" s="152"/>
      <c r="B342" s="154"/>
      <c r="C342" s="171" t="s">
        <v>499</v>
      </c>
      <c r="D342" s="188"/>
      <c r="E342" s="195">
        <v>11.46</v>
      </c>
      <c r="F342" s="212"/>
      <c r="G342" s="156"/>
      <c r="H342" s="181">
        <v>0</v>
      </c>
      <c r="I342" s="211"/>
      <c r="J342" s="151"/>
      <c r="K342" s="151"/>
      <c r="L342" s="151"/>
      <c r="M342" s="151"/>
      <c r="N342" s="151"/>
      <c r="O342" s="151"/>
      <c r="P342" s="151"/>
      <c r="Q342" s="151"/>
      <c r="R342" s="151" t="s">
        <v>123</v>
      </c>
      <c r="S342" s="151">
        <v>0</v>
      </c>
      <c r="T342" s="151"/>
      <c r="U342" s="151"/>
      <c r="V342" s="151"/>
      <c r="W342" s="151"/>
      <c r="X342" s="151"/>
      <c r="Y342" s="151"/>
      <c r="Z342" s="151"/>
      <c r="AA342" s="151"/>
      <c r="AB342" s="151"/>
      <c r="AC342" s="151"/>
      <c r="AD342" s="151"/>
      <c r="AE342" s="151"/>
      <c r="AF342" s="151"/>
      <c r="AG342" s="151"/>
      <c r="AH342" s="151"/>
      <c r="AI342" s="151"/>
      <c r="AJ342" s="151"/>
      <c r="AK342" s="151"/>
      <c r="AL342" s="151"/>
      <c r="AM342" s="151"/>
      <c r="AN342" s="151"/>
      <c r="AO342" s="151"/>
      <c r="AP342" s="151"/>
      <c r="AQ342" s="151"/>
      <c r="AR342" s="151"/>
      <c r="AS342" s="151"/>
      <c r="AT342" s="151"/>
      <c r="AU342" s="151"/>
    </row>
    <row r="343" spans="1:47" outlineLevel="1" x14ac:dyDescent="0.2">
      <c r="A343" s="152"/>
      <c r="B343" s="154"/>
      <c r="C343" s="171" t="s">
        <v>500</v>
      </c>
      <c r="D343" s="188"/>
      <c r="E343" s="195">
        <v>2.2829999999999999</v>
      </c>
      <c r="F343" s="212"/>
      <c r="G343" s="156"/>
      <c r="H343" s="181">
        <v>0</v>
      </c>
      <c r="I343" s="211"/>
      <c r="J343" s="151"/>
      <c r="K343" s="151"/>
      <c r="L343" s="151"/>
      <c r="M343" s="151"/>
      <c r="N343" s="151"/>
      <c r="O343" s="151"/>
      <c r="P343" s="151"/>
      <c r="Q343" s="151"/>
      <c r="R343" s="151" t="s">
        <v>123</v>
      </c>
      <c r="S343" s="151">
        <v>0</v>
      </c>
      <c r="T343" s="151"/>
      <c r="U343" s="151"/>
      <c r="V343" s="151"/>
      <c r="W343" s="151"/>
      <c r="X343" s="151"/>
      <c r="Y343" s="151"/>
      <c r="Z343" s="151"/>
      <c r="AA343" s="151"/>
      <c r="AB343" s="151"/>
      <c r="AC343" s="151"/>
      <c r="AD343" s="151"/>
      <c r="AE343" s="151"/>
      <c r="AF343" s="151"/>
      <c r="AG343" s="151"/>
      <c r="AH343" s="151"/>
      <c r="AI343" s="151"/>
      <c r="AJ343" s="151"/>
      <c r="AK343" s="151"/>
      <c r="AL343" s="151"/>
      <c r="AM343" s="151"/>
      <c r="AN343" s="151"/>
      <c r="AO343" s="151"/>
      <c r="AP343" s="151"/>
      <c r="AQ343" s="151"/>
      <c r="AR343" s="151"/>
      <c r="AS343" s="151"/>
      <c r="AT343" s="151"/>
      <c r="AU343" s="151"/>
    </row>
    <row r="344" spans="1:47" outlineLevel="1" x14ac:dyDescent="0.2">
      <c r="A344" s="152">
        <v>112</v>
      </c>
      <c r="B344" s="154" t="s">
        <v>501</v>
      </c>
      <c r="C344" s="170" t="s">
        <v>502</v>
      </c>
      <c r="D344" s="187" t="s">
        <v>127</v>
      </c>
      <c r="E344" s="156">
        <v>47.003</v>
      </c>
      <c r="F344" s="212"/>
      <c r="G344" s="156">
        <f>ROUND(E344*F344,2)</f>
        <v>0</v>
      </c>
      <c r="H344" s="181" t="s">
        <v>951</v>
      </c>
      <c r="I344" s="211"/>
      <c r="J344" s="151"/>
      <c r="K344" s="151"/>
      <c r="L344" s="151"/>
      <c r="M344" s="151"/>
      <c r="N344" s="151"/>
      <c r="O344" s="151"/>
      <c r="P344" s="151"/>
      <c r="Q344" s="151"/>
      <c r="R344" s="151" t="s">
        <v>121</v>
      </c>
      <c r="S344" s="151"/>
      <c r="T344" s="151"/>
      <c r="U344" s="151"/>
      <c r="V344" s="151"/>
      <c r="W344" s="151"/>
      <c r="X344" s="151"/>
      <c r="Y344" s="151"/>
      <c r="Z344" s="151"/>
      <c r="AA344" s="151"/>
      <c r="AB344" s="151"/>
      <c r="AC344" s="151"/>
      <c r="AD344" s="151"/>
      <c r="AE344" s="151"/>
      <c r="AF344" s="151"/>
      <c r="AG344" s="151"/>
      <c r="AH344" s="151"/>
      <c r="AI344" s="151"/>
      <c r="AJ344" s="151"/>
      <c r="AK344" s="151"/>
      <c r="AL344" s="151"/>
      <c r="AM344" s="151"/>
      <c r="AN344" s="151"/>
      <c r="AO344" s="151"/>
      <c r="AP344" s="151"/>
      <c r="AQ344" s="151"/>
      <c r="AR344" s="151"/>
      <c r="AS344" s="151"/>
      <c r="AT344" s="151"/>
      <c r="AU344" s="151"/>
    </row>
    <row r="345" spans="1:47" outlineLevel="1" x14ac:dyDescent="0.2">
      <c r="A345" s="152"/>
      <c r="B345" s="154"/>
      <c r="C345" s="171" t="s">
        <v>460</v>
      </c>
      <c r="D345" s="188"/>
      <c r="E345" s="195">
        <v>40.305</v>
      </c>
      <c r="F345" s="212"/>
      <c r="G345" s="156"/>
      <c r="H345" s="181">
        <v>0</v>
      </c>
      <c r="I345" s="211"/>
      <c r="J345" s="151"/>
      <c r="K345" s="151"/>
      <c r="L345" s="151"/>
      <c r="M345" s="151"/>
      <c r="N345" s="151"/>
      <c r="O345" s="151"/>
      <c r="P345" s="151"/>
      <c r="Q345" s="151"/>
      <c r="R345" s="151" t="s">
        <v>123</v>
      </c>
      <c r="S345" s="151">
        <v>0</v>
      </c>
      <c r="T345" s="151"/>
      <c r="U345" s="151"/>
      <c r="V345" s="151"/>
      <c r="W345" s="151"/>
      <c r="X345" s="151"/>
      <c r="Y345" s="151"/>
      <c r="Z345" s="151"/>
      <c r="AA345" s="151"/>
      <c r="AB345" s="151"/>
      <c r="AC345" s="151"/>
      <c r="AD345" s="151"/>
      <c r="AE345" s="151"/>
      <c r="AF345" s="151"/>
      <c r="AG345" s="151"/>
      <c r="AH345" s="151"/>
      <c r="AI345" s="151"/>
      <c r="AJ345" s="151"/>
      <c r="AK345" s="151"/>
      <c r="AL345" s="151"/>
      <c r="AM345" s="151"/>
      <c r="AN345" s="151"/>
      <c r="AO345" s="151"/>
      <c r="AP345" s="151"/>
      <c r="AQ345" s="151"/>
      <c r="AR345" s="151"/>
      <c r="AS345" s="151"/>
      <c r="AT345" s="151"/>
      <c r="AU345" s="151"/>
    </row>
    <row r="346" spans="1:47" outlineLevel="1" x14ac:dyDescent="0.2">
      <c r="A346" s="152"/>
      <c r="B346" s="154"/>
      <c r="C346" s="171" t="s">
        <v>461</v>
      </c>
      <c r="D346" s="188"/>
      <c r="E346" s="195">
        <v>6.6980000000000004</v>
      </c>
      <c r="F346" s="212"/>
      <c r="G346" s="156"/>
      <c r="H346" s="181">
        <v>0</v>
      </c>
      <c r="I346" s="211"/>
      <c r="J346" s="151"/>
      <c r="K346" s="151"/>
      <c r="L346" s="151"/>
      <c r="M346" s="151"/>
      <c r="N346" s="151"/>
      <c r="O346" s="151"/>
      <c r="P346" s="151"/>
      <c r="Q346" s="151"/>
      <c r="R346" s="151" t="s">
        <v>123</v>
      </c>
      <c r="S346" s="151">
        <v>0</v>
      </c>
      <c r="T346" s="151"/>
      <c r="U346" s="151"/>
      <c r="V346" s="151"/>
      <c r="W346" s="151"/>
      <c r="X346" s="151"/>
      <c r="Y346" s="151"/>
      <c r="Z346" s="151"/>
      <c r="AA346" s="151"/>
      <c r="AB346" s="151"/>
      <c r="AC346" s="151"/>
      <c r="AD346" s="151"/>
      <c r="AE346" s="151"/>
      <c r="AF346" s="151"/>
      <c r="AG346" s="151"/>
      <c r="AH346" s="151"/>
      <c r="AI346" s="151"/>
      <c r="AJ346" s="151"/>
      <c r="AK346" s="151"/>
      <c r="AL346" s="151"/>
      <c r="AM346" s="151"/>
      <c r="AN346" s="151"/>
      <c r="AO346" s="151"/>
      <c r="AP346" s="151"/>
      <c r="AQ346" s="151"/>
      <c r="AR346" s="151"/>
      <c r="AS346" s="151"/>
      <c r="AT346" s="151"/>
      <c r="AU346" s="151"/>
    </row>
    <row r="347" spans="1:47" outlineLevel="1" x14ac:dyDescent="0.2">
      <c r="A347" s="152">
        <v>113</v>
      </c>
      <c r="B347" s="154" t="s">
        <v>503</v>
      </c>
      <c r="C347" s="170" t="s">
        <v>504</v>
      </c>
      <c r="D347" s="187" t="s">
        <v>232</v>
      </c>
      <c r="E347" s="156">
        <v>61.82</v>
      </c>
      <c r="F347" s="212"/>
      <c r="G347" s="156">
        <f>ROUND(E347*F347,2)</f>
        <v>0</v>
      </c>
      <c r="H347" s="181" t="s">
        <v>951</v>
      </c>
      <c r="I347" s="211"/>
      <c r="J347" s="151"/>
      <c r="K347" s="151"/>
      <c r="L347" s="151"/>
      <c r="M347" s="151"/>
      <c r="N347" s="151"/>
      <c r="O347" s="151"/>
      <c r="P347" s="151"/>
      <c r="Q347" s="151"/>
      <c r="R347" s="151" t="s">
        <v>121</v>
      </c>
      <c r="S347" s="151"/>
      <c r="T347" s="151"/>
      <c r="U347" s="151"/>
      <c r="V347" s="151"/>
      <c r="W347" s="151"/>
      <c r="X347" s="151"/>
      <c r="Y347" s="151"/>
      <c r="Z347" s="151"/>
      <c r="AA347" s="151"/>
      <c r="AB347" s="151"/>
      <c r="AC347" s="151"/>
      <c r="AD347" s="151"/>
      <c r="AE347" s="151"/>
      <c r="AF347" s="151"/>
      <c r="AG347" s="151"/>
      <c r="AH347" s="151"/>
      <c r="AI347" s="151"/>
      <c r="AJ347" s="151"/>
      <c r="AK347" s="151"/>
      <c r="AL347" s="151"/>
      <c r="AM347" s="151"/>
      <c r="AN347" s="151"/>
      <c r="AO347" s="151"/>
      <c r="AP347" s="151"/>
      <c r="AQ347" s="151"/>
      <c r="AR347" s="151"/>
      <c r="AS347" s="151"/>
      <c r="AT347" s="151"/>
      <c r="AU347" s="151"/>
    </row>
    <row r="348" spans="1:47" outlineLevel="1" x14ac:dyDescent="0.2">
      <c r="A348" s="152"/>
      <c r="B348" s="154"/>
      <c r="C348" s="171" t="s">
        <v>505</v>
      </c>
      <c r="D348" s="188"/>
      <c r="E348" s="195">
        <v>20.6</v>
      </c>
      <c r="F348" s="212"/>
      <c r="G348" s="156"/>
      <c r="H348" s="181">
        <v>0</v>
      </c>
      <c r="I348" s="211"/>
      <c r="J348" s="151"/>
      <c r="K348" s="151"/>
      <c r="L348" s="151"/>
      <c r="M348" s="151"/>
      <c r="N348" s="151"/>
      <c r="O348" s="151"/>
      <c r="P348" s="151"/>
      <c r="Q348" s="151"/>
      <c r="R348" s="151" t="s">
        <v>123</v>
      </c>
      <c r="S348" s="151">
        <v>0</v>
      </c>
      <c r="T348" s="151"/>
      <c r="U348" s="151"/>
      <c r="V348" s="151"/>
      <c r="W348" s="151"/>
      <c r="X348" s="151"/>
      <c r="Y348" s="151"/>
      <c r="Z348" s="151"/>
      <c r="AA348" s="151"/>
      <c r="AB348" s="151"/>
      <c r="AC348" s="151"/>
      <c r="AD348" s="151"/>
      <c r="AE348" s="151"/>
      <c r="AF348" s="151"/>
      <c r="AG348" s="151"/>
      <c r="AH348" s="151"/>
      <c r="AI348" s="151"/>
      <c r="AJ348" s="151"/>
      <c r="AK348" s="151"/>
      <c r="AL348" s="151"/>
      <c r="AM348" s="151"/>
      <c r="AN348" s="151"/>
      <c r="AO348" s="151"/>
      <c r="AP348" s="151"/>
      <c r="AQ348" s="151"/>
      <c r="AR348" s="151"/>
      <c r="AS348" s="151"/>
      <c r="AT348" s="151"/>
      <c r="AU348" s="151"/>
    </row>
    <row r="349" spans="1:47" outlineLevel="1" x14ac:dyDescent="0.2">
      <c r="A349" s="152"/>
      <c r="B349" s="154"/>
      <c r="C349" s="171" t="s">
        <v>506</v>
      </c>
      <c r="D349" s="188"/>
      <c r="E349" s="195">
        <v>11.82</v>
      </c>
      <c r="F349" s="212"/>
      <c r="G349" s="156"/>
      <c r="H349" s="181">
        <v>0</v>
      </c>
      <c r="I349" s="211"/>
      <c r="J349" s="151"/>
      <c r="K349" s="151"/>
      <c r="L349" s="151"/>
      <c r="M349" s="151"/>
      <c r="N349" s="151"/>
      <c r="O349" s="151"/>
      <c r="P349" s="151"/>
      <c r="Q349" s="151"/>
      <c r="R349" s="151" t="s">
        <v>123</v>
      </c>
      <c r="S349" s="151">
        <v>0</v>
      </c>
      <c r="T349" s="151"/>
      <c r="U349" s="151"/>
      <c r="V349" s="151"/>
      <c r="W349" s="151"/>
      <c r="X349" s="151"/>
      <c r="Y349" s="151"/>
      <c r="Z349" s="151"/>
      <c r="AA349" s="151"/>
      <c r="AB349" s="151"/>
      <c r="AC349" s="151"/>
      <c r="AD349" s="151"/>
      <c r="AE349" s="151"/>
      <c r="AF349" s="151"/>
      <c r="AG349" s="151"/>
      <c r="AH349" s="151"/>
      <c r="AI349" s="151"/>
      <c r="AJ349" s="151"/>
      <c r="AK349" s="151"/>
      <c r="AL349" s="151"/>
      <c r="AM349" s="151"/>
      <c r="AN349" s="151"/>
      <c r="AO349" s="151"/>
      <c r="AP349" s="151"/>
      <c r="AQ349" s="151"/>
      <c r="AR349" s="151"/>
      <c r="AS349" s="151"/>
      <c r="AT349" s="151"/>
      <c r="AU349" s="151"/>
    </row>
    <row r="350" spans="1:47" outlineLevel="1" x14ac:dyDescent="0.2">
      <c r="A350" s="152"/>
      <c r="B350" s="154"/>
      <c r="C350" s="171" t="s">
        <v>507</v>
      </c>
      <c r="D350" s="188"/>
      <c r="E350" s="195">
        <v>29.4</v>
      </c>
      <c r="F350" s="212"/>
      <c r="G350" s="156"/>
      <c r="H350" s="181">
        <v>0</v>
      </c>
      <c r="I350" s="211"/>
      <c r="J350" s="151"/>
      <c r="K350" s="151"/>
      <c r="L350" s="151"/>
      <c r="M350" s="151"/>
      <c r="N350" s="151"/>
      <c r="O350" s="151"/>
      <c r="P350" s="151"/>
      <c r="Q350" s="151"/>
      <c r="R350" s="151" t="s">
        <v>123</v>
      </c>
      <c r="S350" s="151">
        <v>0</v>
      </c>
      <c r="T350" s="151"/>
      <c r="U350" s="151"/>
      <c r="V350" s="151"/>
      <c r="W350" s="151"/>
      <c r="X350" s="151"/>
      <c r="Y350" s="151"/>
      <c r="Z350" s="151"/>
      <c r="AA350" s="151"/>
      <c r="AB350" s="151"/>
      <c r="AC350" s="151"/>
      <c r="AD350" s="151"/>
      <c r="AE350" s="151"/>
      <c r="AF350" s="151"/>
      <c r="AG350" s="151"/>
      <c r="AH350" s="151"/>
      <c r="AI350" s="151"/>
      <c r="AJ350" s="151"/>
      <c r="AK350" s="151"/>
      <c r="AL350" s="151"/>
      <c r="AM350" s="151"/>
      <c r="AN350" s="151"/>
      <c r="AO350" s="151"/>
      <c r="AP350" s="151"/>
      <c r="AQ350" s="151"/>
      <c r="AR350" s="151"/>
      <c r="AS350" s="151"/>
      <c r="AT350" s="151"/>
      <c r="AU350" s="151"/>
    </row>
    <row r="351" spans="1:47" outlineLevel="1" x14ac:dyDescent="0.2">
      <c r="A351" s="152">
        <v>114</v>
      </c>
      <c r="B351" s="154" t="s">
        <v>468</v>
      </c>
      <c r="C351" s="170" t="s">
        <v>469</v>
      </c>
      <c r="D351" s="187" t="s">
        <v>232</v>
      </c>
      <c r="E351" s="156">
        <v>27.9</v>
      </c>
      <c r="F351" s="212"/>
      <c r="G351" s="156">
        <f>ROUND(E351*F351,2)</f>
        <v>0</v>
      </c>
      <c r="H351" s="181" t="s">
        <v>951</v>
      </c>
      <c r="I351" s="211"/>
      <c r="J351" s="151"/>
      <c r="K351" s="151"/>
      <c r="L351" s="151"/>
      <c r="M351" s="151"/>
      <c r="N351" s="151"/>
      <c r="O351" s="151"/>
      <c r="P351" s="151"/>
      <c r="Q351" s="151"/>
      <c r="R351" s="151" t="s">
        <v>121</v>
      </c>
      <c r="S351" s="151"/>
      <c r="T351" s="151"/>
      <c r="U351" s="151"/>
      <c r="V351" s="151"/>
      <c r="W351" s="151"/>
      <c r="X351" s="151"/>
      <c r="Y351" s="151"/>
      <c r="Z351" s="151"/>
      <c r="AA351" s="151"/>
      <c r="AB351" s="151"/>
      <c r="AC351" s="151"/>
      <c r="AD351" s="151"/>
      <c r="AE351" s="151"/>
      <c r="AF351" s="151"/>
      <c r="AG351" s="151"/>
      <c r="AH351" s="151"/>
      <c r="AI351" s="151"/>
      <c r="AJ351" s="151"/>
      <c r="AK351" s="151"/>
      <c r="AL351" s="151"/>
      <c r="AM351" s="151"/>
      <c r="AN351" s="151"/>
      <c r="AO351" s="151"/>
      <c r="AP351" s="151"/>
      <c r="AQ351" s="151"/>
      <c r="AR351" s="151"/>
      <c r="AS351" s="151"/>
      <c r="AT351" s="151"/>
      <c r="AU351" s="151"/>
    </row>
    <row r="352" spans="1:47" outlineLevel="1" x14ac:dyDescent="0.2">
      <c r="A352" s="152"/>
      <c r="B352" s="154"/>
      <c r="C352" s="171" t="s">
        <v>508</v>
      </c>
      <c r="D352" s="188"/>
      <c r="E352" s="195">
        <v>27.9</v>
      </c>
      <c r="F352" s="212"/>
      <c r="G352" s="156"/>
      <c r="H352" s="181">
        <v>0</v>
      </c>
      <c r="I352" s="211"/>
      <c r="J352" s="151"/>
      <c r="K352" s="151"/>
      <c r="L352" s="151"/>
      <c r="M352" s="151"/>
      <c r="N352" s="151"/>
      <c r="O352" s="151"/>
      <c r="P352" s="151"/>
      <c r="Q352" s="151"/>
      <c r="R352" s="151" t="s">
        <v>123</v>
      </c>
      <c r="S352" s="151">
        <v>0</v>
      </c>
      <c r="T352" s="151"/>
      <c r="U352" s="151"/>
      <c r="V352" s="151"/>
      <c r="W352" s="151"/>
      <c r="X352" s="151"/>
      <c r="Y352" s="151"/>
      <c r="Z352" s="151"/>
      <c r="AA352" s="151"/>
      <c r="AB352" s="151"/>
      <c r="AC352" s="151"/>
      <c r="AD352" s="151"/>
      <c r="AE352" s="151"/>
      <c r="AF352" s="151"/>
      <c r="AG352" s="151"/>
      <c r="AH352" s="151"/>
      <c r="AI352" s="151"/>
      <c r="AJ352" s="151"/>
      <c r="AK352" s="151"/>
      <c r="AL352" s="151"/>
      <c r="AM352" s="151"/>
      <c r="AN352" s="151"/>
      <c r="AO352" s="151"/>
      <c r="AP352" s="151"/>
      <c r="AQ352" s="151"/>
      <c r="AR352" s="151"/>
      <c r="AS352" s="151"/>
      <c r="AT352" s="151"/>
      <c r="AU352" s="151"/>
    </row>
    <row r="353" spans="1:47" outlineLevel="1" x14ac:dyDescent="0.2">
      <c r="A353" s="152">
        <v>115</v>
      </c>
      <c r="B353" s="154" t="s">
        <v>509</v>
      </c>
      <c r="C353" s="170" t="s">
        <v>510</v>
      </c>
      <c r="D353" s="187" t="s">
        <v>232</v>
      </c>
      <c r="E353" s="156">
        <v>27.9</v>
      </c>
      <c r="F353" s="212"/>
      <c r="G353" s="156">
        <f>ROUND(E353*F353,2)</f>
        <v>0</v>
      </c>
      <c r="H353" s="181" t="s">
        <v>951</v>
      </c>
      <c r="I353" s="211"/>
      <c r="J353" s="151"/>
      <c r="K353" s="151"/>
      <c r="L353" s="151"/>
      <c r="M353" s="151"/>
      <c r="N353" s="151"/>
      <c r="O353" s="151"/>
      <c r="P353" s="151"/>
      <c r="Q353" s="151"/>
      <c r="R353" s="151" t="s">
        <v>121</v>
      </c>
      <c r="S353" s="151"/>
      <c r="T353" s="151"/>
      <c r="U353" s="151"/>
      <c r="V353" s="151"/>
      <c r="W353" s="151"/>
      <c r="X353" s="151"/>
      <c r="Y353" s="151"/>
      <c r="Z353" s="151"/>
      <c r="AA353" s="151"/>
      <c r="AB353" s="151"/>
      <c r="AC353" s="151"/>
      <c r="AD353" s="151"/>
      <c r="AE353" s="151"/>
      <c r="AF353" s="151"/>
      <c r="AG353" s="151"/>
      <c r="AH353" s="151"/>
      <c r="AI353" s="151"/>
      <c r="AJ353" s="151"/>
      <c r="AK353" s="151"/>
      <c r="AL353" s="151"/>
      <c r="AM353" s="151"/>
      <c r="AN353" s="151"/>
      <c r="AO353" s="151"/>
      <c r="AP353" s="151"/>
      <c r="AQ353" s="151"/>
      <c r="AR353" s="151"/>
      <c r="AS353" s="151"/>
      <c r="AT353" s="151"/>
      <c r="AU353" s="151"/>
    </row>
    <row r="354" spans="1:47" outlineLevel="1" x14ac:dyDescent="0.2">
      <c r="A354" s="152"/>
      <c r="B354" s="154"/>
      <c r="C354" s="171" t="s">
        <v>508</v>
      </c>
      <c r="D354" s="188"/>
      <c r="E354" s="195">
        <v>27.9</v>
      </c>
      <c r="F354" s="212"/>
      <c r="G354" s="156"/>
      <c r="H354" s="181">
        <v>0</v>
      </c>
      <c r="I354" s="211"/>
      <c r="J354" s="151"/>
      <c r="K354" s="151"/>
      <c r="L354" s="151"/>
      <c r="M354" s="151"/>
      <c r="N354" s="151"/>
      <c r="O354" s="151"/>
      <c r="P354" s="151"/>
      <c r="Q354" s="151"/>
      <c r="R354" s="151" t="s">
        <v>123</v>
      </c>
      <c r="S354" s="151">
        <v>0</v>
      </c>
      <c r="T354" s="151"/>
      <c r="U354" s="151"/>
      <c r="V354" s="151"/>
      <c r="W354" s="151"/>
      <c r="X354" s="151"/>
      <c r="Y354" s="151"/>
      <c r="Z354" s="151"/>
      <c r="AA354" s="151"/>
      <c r="AB354" s="151"/>
      <c r="AC354" s="151"/>
      <c r="AD354" s="151"/>
      <c r="AE354" s="151"/>
      <c r="AF354" s="151"/>
      <c r="AG354" s="151"/>
      <c r="AH354" s="151"/>
      <c r="AI354" s="151"/>
      <c r="AJ354" s="151"/>
      <c r="AK354" s="151"/>
      <c r="AL354" s="151"/>
      <c r="AM354" s="151"/>
      <c r="AN354" s="151"/>
      <c r="AO354" s="151"/>
      <c r="AP354" s="151"/>
      <c r="AQ354" s="151"/>
      <c r="AR354" s="151"/>
      <c r="AS354" s="151"/>
      <c r="AT354" s="151"/>
      <c r="AU354" s="151"/>
    </row>
    <row r="355" spans="1:47" ht="22.5" outlineLevel="1" x14ac:dyDescent="0.2">
      <c r="A355" s="152">
        <v>116</v>
      </c>
      <c r="B355" s="154" t="s">
        <v>511</v>
      </c>
      <c r="C355" s="170" t="s">
        <v>512</v>
      </c>
      <c r="D355" s="187" t="s">
        <v>127</v>
      </c>
      <c r="E355" s="156">
        <v>26.01</v>
      </c>
      <c r="F355" s="212"/>
      <c r="G355" s="156">
        <f>ROUND(E355*F355,2)</f>
        <v>0</v>
      </c>
      <c r="H355" s="181" t="s">
        <v>950</v>
      </c>
      <c r="I355" s="211"/>
      <c r="J355" s="151"/>
      <c r="K355" s="151"/>
      <c r="L355" s="151"/>
      <c r="M355" s="151"/>
      <c r="N355" s="151"/>
      <c r="O355" s="151"/>
      <c r="P355" s="151"/>
      <c r="Q355" s="151"/>
      <c r="R355" s="151" t="s">
        <v>121</v>
      </c>
      <c r="S355" s="151"/>
      <c r="T355" s="151"/>
      <c r="U355" s="151"/>
      <c r="V355" s="151"/>
      <c r="W355" s="151"/>
      <c r="X355" s="151"/>
      <c r="Y355" s="151"/>
      <c r="Z355" s="151"/>
      <c r="AA355" s="151"/>
      <c r="AB355" s="151"/>
      <c r="AC355" s="151"/>
      <c r="AD355" s="151"/>
      <c r="AE355" s="151"/>
      <c r="AF355" s="151"/>
      <c r="AG355" s="151"/>
      <c r="AH355" s="151"/>
      <c r="AI355" s="151"/>
      <c r="AJ355" s="151"/>
      <c r="AK355" s="151"/>
      <c r="AL355" s="151"/>
      <c r="AM355" s="151"/>
      <c r="AN355" s="151"/>
      <c r="AO355" s="151"/>
      <c r="AP355" s="151"/>
      <c r="AQ355" s="151"/>
      <c r="AR355" s="151"/>
      <c r="AS355" s="151"/>
      <c r="AT355" s="151"/>
      <c r="AU355" s="151"/>
    </row>
    <row r="356" spans="1:47" outlineLevel="1" x14ac:dyDescent="0.2">
      <c r="A356" s="152"/>
      <c r="B356" s="154"/>
      <c r="C356" s="171" t="s">
        <v>489</v>
      </c>
      <c r="D356" s="188"/>
      <c r="E356" s="195"/>
      <c r="F356" s="212"/>
      <c r="G356" s="156"/>
      <c r="H356" s="181">
        <v>0</v>
      </c>
      <c r="I356" s="211"/>
      <c r="J356" s="151"/>
      <c r="K356" s="151"/>
      <c r="L356" s="151"/>
      <c r="M356" s="151"/>
      <c r="N356" s="151"/>
      <c r="O356" s="151"/>
      <c r="P356" s="151"/>
      <c r="Q356" s="151"/>
      <c r="R356" s="151" t="s">
        <v>123</v>
      </c>
      <c r="S356" s="151">
        <v>0</v>
      </c>
      <c r="T356" s="151"/>
      <c r="U356" s="151"/>
      <c r="V356" s="151"/>
      <c r="W356" s="151"/>
      <c r="X356" s="151"/>
      <c r="Y356" s="151"/>
      <c r="Z356" s="151"/>
      <c r="AA356" s="151"/>
      <c r="AB356" s="151"/>
      <c r="AC356" s="151"/>
      <c r="AD356" s="151"/>
      <c r="AE356" s="151"/>
      <c r="AF356" s="151"/>
      <c r="AG356" s="151"/>
      <c r="AH356" s="151"/>
      <c r="AI356" s="151"/>
      <c r="AJ356" s="151"/>
      <c r="AK356" s="151"/>
      <c r="AL356" s="151"/>
      <c r="AM356" s="151"/>
      <c r="AN356" s="151"/>
      <c r="AO356" s="151"/>
      <c r="AP356" s="151"/>
      <c r="AQ356" s="151"/>
      <c r="AR356" s="151"/>
      <c r="AS356" s="151"/>
      <c r="AT356" s="151"/>
      <c r="AU356" s="151"/>
    </row>
    <row r="357" spans="1:47" outlineLevel="1" x14ac:dyDescent="0.2">
      <c r="A357" s="152"/>
      <c r="B357" s="154"/>
      <c r="C357" s="171" t="s">
        <v>473</v>
      </c>
      <c r="D357" s="188"/>
      <c r="E357" s="195"/>
      <c r="F357" s="212"/>
      <c r="G357" s="156"/>
      <c r="H357" s="181">
        <v>0</v>
      </c>
      <c r="I357" s="211"/>
      <c r="J357" s="151"/>
      <c r="K357" s="151"/>
      <c r="L357" s="151"/>
      <c r="M357" s="151"/>
      <c r="N357" s="151"/>
      <c r="O357" s="151"/>
      <c r="P357" s="151"/>
      <c r="Q357" s="151"/>
      <c r="R357" s="151" t="s">
        <v>123</v>
      </c>
      <c r="S357" s="151">
        <v>0</v>
      </c>
      <c r="T357" s="151"/>
      <c r="U357" s="151"/>
      <c r="V357" s="151"/>
      <c r="W357" s="151"/>
      <c r="X357" s="151"/>
      <c r="Y357" s="151"/>
      <c r="Z357" s="151"/>
      <c r="AA357" s="151"/>
      <c r="AB357" s="151"/>
      <c r="AC357" s="151"/>
      <c r="AD357" s="151"/>
      <c r="AE357" s="151"/>
      <c r="AF357" s="151"/>
      <c r="AG357" s="151"/>
      <c r="AH357" s="151"/>
      <c r="AI357" s="151"/>
      <c r="AJ357" s="151"/>
      <c r="AK357" s="151"/>
      <c r="AL357" s="151"/>
      <c r="AM357" s="151"/>
      <c r="AN357" s="151"/>
      <c r="AO357" s="151"/>
      <c r="AP357" s="151"/>
      <c r="AQ357" s="151"/>
      <c r="AR357" s="151"/>
      <c r="AS357" s="151"/>
      <c r="AT357" s="151"/>
      <c r="AU357" s="151"/>
    </row>
    <row r="358" spans="1:47" outlineLevel="1" x14ac:dyDescent="0.2">
      <c r="A358" s="152"/>
      <c r="B358" s="154"/>
      <c r="C358" s="171" t="s">
        <v>478</v>
      </c>
      <c r="D358" s="188"/>
      <c r="E358" s="195">
        <v>18.899999999999999</v>
      </c>
      <c r="F358" s="212"/>
      <c r="G358" s="156"/>
      <c r="H358" s="181">
        <v>0</v>
      </c>
      <c r="I358" s="211"/>
      <c r="J358" s="151"/>
      <c r="K358" s="151"/>
      <c r="L358" s="151"/>
      <c r="M358" s="151"/>
      <c r="N358" s="151"/>
      <c r="O358" s="151"/>
      <c r="P358" s="151"/>
      <c r="Q358" s="151"/>
      <c r="R358" s="151" t="s">
        <v>123</v>
      </c>
      <c r="S358" s="151">
        <v>0</v>
      </c>
      <c r="T358" s="151"/>
      <c r="U358" s="151"/>
      <c r="V358" s="151"/>
      <c r="W358" s="151"/>
      <c r="X358" s="151"/>
      <c r="Y358" s="151"/>
      <c r="Z358" s="151"/>
      <c r="AA358" s="151"/>
      <c r="AB358" s="151"/>
      <c r="AC358" s="151"/>
      <c r="AD358" s="151"/>
      <c r="AE358" s="151"/>
      <c r="AF358" s="151"/>
      <c r="AG358" s="151"/>
      <c r="AH358" s="151"/>
      <c r="AI358" s="151"/>
      <c r="AJ358" s="151"/>
      <c r="AK358" s="151"/>
      <c r="AL358" s="151"/>
      <c r="AM358" s="151"/>
      <c r="AN358" s="151"/>
      <c r="AO358" s="151"/>
      <c r="AP358" s="151"/>
      <c r="AQ358" s="151"/>
      <c r="AR358" s="151"/>
      <c r="AS358" s="151"/>
      <c r="AT358" s="151"/>
      <c r="AU358" s="151"/>
    </row>
    <row r="359" spans="1:47" outlineLevel="1" x14ac:dyDescent="0.2">
      <c r="A359" s="152"/>
      <c r="B359" s="154"/>
      <c r="C359" s="171" t="s">
        <v>513</v>
      </c>
      <c r="D359" s="188"/>
      <c r="E359" s="195">
        <v>7.11</v>
      </c>
      <c r="F359" s="212"/>
      <c r="G359" s="156"/>
      <c r="H359" s="181">
        <v>0</v>
      </c>
      <c r="I359" s="211"/>
      <c r="J359" s="151"/>
      <c r="K359" s="151"/>
      <c r="L359" s="151"/>
      <c r="M359" s="151"/>
      <c r="N359" s="151"/>
      <c r="O359" s="151"/>
      <c r="P359" s="151"/>
      <c r="Q359" s="151"/>
      <c r="R359" s="151" t="s">
        <v>123</v>
      </c>
      <c r="S359" s="151">
        <v>0</v>
      </c>
      <c r="T359" s="151"/>
      <c r="U359" s="151"/>
      <c r="V359" s="151"/>
      <c r="W359" s="151"/>
      <c r="X359" s="151"/>
      <c r="Y359" s="151"/>
      <c r="Z359" s="151"/>
      <c r="AA359" s="151"/>
      <c r="AB359" s="151"/>
      <c r="AC359" s="151"/>
      <c r="AD359" s="151"/>
      <c r="AE359" s="151"/>
      <c r="AF359" s="151"/>
      <c r="AG359" s="151"/>
      <c r="AH359" s="151"/>
      <c r="AI359" s="151"/>
      <c r="AJ359" s="151"/>
      <c r="AK359" s="151"/>
      <c r="AL359" s="151"/>
      <c r="AM359" s="151"/>
      <c r="AN359" s="151"/>
      <c r="AO359" s="151"/>
      <c r="AP359" s="151"/>
      <c r="AQ359" s="151"/>
      <c r="AR359" s="151"/>
      <c r="AS359" s="151"/>
      <c r="AT359" s="151"/>
      <c r="AU359" s="151"/>
    </row>
    <row r="360" spans="1:47" ht="22.5" outlineLevel="1" x14ac:dyDescent="0.2">
      <c r="A360" s="152">
        <v>117</v>
      </c>
      <c r="B360" s="154" t="s">
        <v>514</v>
      </c>
      <c r="C360" s="170" t="s">
        <v>515</v>
      </c>
      <c r="D360" s="187" t="s">
        <v>127</v>
      </c>
      <c r="E360" s="156">
        <v>37.5</v>
      </c>
      <c r="F360" s="212"/>
      <c r="G360" s="156">
        <f>ROUND(E360*F360,2)</f>
        <v>0</v>
      </c>
      <c r="H360" s="181" t="s">
        <v>950</v>
      </c>
      <c r="I360" s="211"/>
      <c r="J360" s="151"/>
      <c r="K360" s="151"/>
      <c r="L360" s="151"/>
      <c r="M360" s="151"/>
      <c r="N360" s="151"/>
      <c r="O360" s="151"/>
      <c r="P360" s="151"/>
      <c r="Q360" s="151"/>
      <c r="R360" s="151" t="s">
        <v>121</v>
      </c>
      <c r="S360" s="151"/>
      <c r="T360" s="151"/>
      <c r="U360" s="151"/>
      <c r="V360" s="151"/>
      <c r="W360" s="151"/>
      <c r="X360" s="151"/>
      <c r="Y360" s="151"/>
      <c r="Z360" s="151"/>
      <c r="AA360" s="151"/>
      <c r="AB360" s="151"/>
      <c r="AC360" s="151"/>
      <c r="AD360" s="151"/>
      <c r="AE360" s="151"/>
      <c r="AF360" s="151"/>
      <c r="AG360" s="151"/>
      <c r="AH360" s="151"/>
      <c r="AI360" s="151"/>
      <c r="AJ360" s="151"/>
      <c r="AK360" s="151"/>
      <c r="AL360" s="151"/>
      <c r="AM360" s="151"/>
      <c r="AN360" s="151"/>
      <c r="AO360" s="151"/>
      <c r="AP360" s="151"/>
      <c r="AQ360" s="151"/>
      <c r="AR360" s="151"/>
      <c r="AS360" s="151"/>
      <c r="AT360" s="151"/>
      <c r="AU360" s="151"/>
    </row>
    <row r="361" spans="1:47" outlineLevel="1" x14ac:dyDescent="0.2">
      <c r="A361" s="152"/>
      <c r="B361" s="154"/>
      <c r="C361" s="171" t="s">
        <v>489</v>
      </c>
      <c r="D361" s="188"/>
      <c r="E361" s="195"/>
      <c r="F361" s="212"/>
      <c r="G361" s="156"/>
      <c r="H361" s="181">
        <v>0</v>
      </c>
      <c r="I361" s="211"/>
      <c r="J361" s="151"/>
      <c r="K361" s="151"/>
      <c r="L361" s="151"/>
      <c r="M361" s="151"/>
      <c r="N361" s="151"/>
      <c r="O361" s="151"/>
      <c r="P361" s="151"/>
      <c r="Q361" s="151"/>
      <c r="R361" s="151" t="s">
        <v>123</v>
      </c>
      <c r="S361" s="151">
        <v>0</v>
      </c>
      <c r="T361" s="151"/>
      <c r="U361" s="151"/>
      <c r="V361" s="151"/>
      <c r="W361" s="151"/>
      <c r="X361" s="151"/>
      <c r="Y361" s="151"/>
      <c r="Z361" s="151"/>
      <c r="AA361" s="151"/>
      <c r="AB361" s="151"/>
      <c r="AC361" s="151"/>
      <c r="AD361" s="151"/>
      <c r="AE361" s="151"/>
      <c r="AF361" s="151"/>
      <c r="AG361" s="151"/>
      <c r="AH361" s="151"/>
      <c r="AI361" s="151"/>
      <c r="AJ361" s="151"/>
      <c r="AK361" s="151"/>
      <c r="AL361" s="151"/>
      <c r="AM361" s="151"/>
      <c r="AN361" s="151"/>
      <c r="AO361" s="151"/>
      <c r="AP361" s="151"/>
      <c r="AQ361" s="151"/>
      <c r="AR361" s="151"/>
      <c r="AS361" s="151"/>
      <c r="AT361" s="151"/>
      <c r="AU361" s="151"/>
    </row>
    <row r="362" spans="1:47" outlineLevel="1" x14ac:dyDescent="0.2">
      <c r="A362" s="152"/>
      <c r="B362" s="154"/>
      <c r="C362" s="171" t="s">
        <v>516</v>
      </c>
      <c r="D362" s="188"/>
      <c r="E362" s="195"/>
      <c r="F362" s="212"/>
      <c r="G362" s="156"/>
      <c r="H362" s="181">
        <v>0</v>
      </c>
      <c r="I362" s="211"/>
      <c r="J362" s="151"/>
      <c r="K362" s="151"/>
      <c r="L362" s="151"/>
      <c r="M362" s="151"/>
      <c r="N362" s="151"/>
      <c r="O362" s="151"/>
      <c r="P362" s="151"/>
      <c r="Q362" s="151"/>
      <c r="R362" s="151" t="s">
        <v>123</v>
      </c>
      <c r="S362" s="151">
        <v>0</v>
      </c>
      <c r="T362" s="151"/>
      <c r="U362" s="151"/>
      <c r="V362" s="151"/>
      <c r="W362" s="151"/>
      <c r="X362" s="151"/>
      <c r="Y362" s="151"/>
      <c r="Z362" s="151"/>
      <c r="AA362" s="151"/>
      <c r="AB362" s="151"/>
      <c r="AC362" s="151"/>
      <c r="AD362" s="151"/>
      <c r="AE362" s="151"/>
      <c r="AF362" s="151"/>
      <c r="AG362" s="151"/>
      <c r="AH362" s="151"/>
      <c r="AI362" s="151"/>
      <c r="AJ362" s="151"/>
      <c r="AK362" s="151"/>
      <c r="AL362" s="151"/>
      <c r="AM362" s="151"/>
      <c r="AN362" s="151"/>
      <c r="AO362" s="151"/>
      <c r="AP362" s="151"/>
      <c r="AQ362" s="151"/>
      <c r="AR362" s="151"/>
      <c r="AS362" s="151"/>
      <c r="AT362" s="151"/>
      <c r="AU362" s="151"/>
    </row>
    <row r="363" spans="1:47" outlineLevel="1" x14ac:dyDescent="0.2">
      <c r="A363" s="152"/>
      <c r="B363" s="154"/>
      <c r="C363" s="171" t="s">
        <v>517</v>
      </c>
      <c r="D363" s="188"/>
      <c r="E363" s="195">
        <v>33</v>
      </c>
      <c r="F363" s="212"/>
      <c r="G363" s="156"/>
      <c r="H363" s="181">
        <v>0</v>
      </c>
      <c r="I363" s="211"/>
      <c r="J363" s="151"/>
      <c r="K363" s="151"/>
      <c r="L363" s="151"/>
      <c r="M363" s="151"/>
      <c r="N363" s="151"/>
      <c r="O363" s="151"/>
      <c r="P363" s="151"/>
      <c r="Q363" s="151"/>
      <c r="R363" s="151" t="s">
        <v>123</v>
      </c>
      <c r="S363" s="151">
        <v>0</v>
      </c>
      <c r="T363" s="151"/>
      <c r="U363" s="151"/>
      <c r="V363" s="151"/>
      <c r="W363" s="151"/>
      <c r="X363" s="151"/>
      <c r="Y363" s="151"/>
      <c r="Z363" s="151"/>
      <c r="AA363" s="151"/>
      <c r="AB363" s="151"/>
      <c r="AC363" s="151"/>
      <c r="AD363" s="151"/>
      <c r="AE363" s="151"/>
      <c r="AF363" s="151"/>
      <c r="AG363" s="151"/>
      <c r="AH363" s="151"/>
      <c r="AI363" s="151"/>
      <c r="AJ363" s="151"/>
      <c r="AK363" s="151"/>
      <c r="AL363" s="151"/>
      <c r="AM363" s="151"/>
      <c r="AN363" s="151"/>
      <c r="AO363" s="151"/>
      <c r="AP363" s="151"/>
      <c r="AQ363" s="151"/>
      <c r="AR363" s="151"/>
      <c r="AS363" s="151"/>
      <c r="AT363" s="151"/>
      <c r="AU363" s="151"/>
    </row>
    <row r="364" spans="1:47" outlineLevel="1" x14ac:dyDescent="0.2">
      <c r="A364" s="152"/>
      <c r="B364" s="154"/>
      <c r="C364" s="171" t="s">
        <v>518</v>
      </c>
      <c r="D364" s="188"/>
      <c r="E364" s="195">
        <v>4.5</v>
      </c>
      <c r="F364" s="212"/>
      <c r="G364" s="156"/>
      <c r="H364" s="181">
        <v>0</v>
      </c>
      <c r="I364" s="211"/>
      <c r="J364" s="151"/>
      <c r="K364" s="151"/>
      <c r="L364" s="151"/>
      <c r="M364" s="151"/>
      <c r="N364" s="151"/>
      <c r="O364" s="151"/>
      <c r="P364" s="151"/>
      <c r="Q364" s="151"/>
      <c r="R364" s="151" t="s">
        <v>123</v>
      </c>
      <c r="S364" s="151">
        <v>0</v>
      </c>
      <c r="T364" s="151"/>
      <c r="U364" s="151"/>
      <c r="V364" s="151"/>
      <c r="W364" s="151"/>
      <c r="X364" s="151"/>
      <c r="Y364" s="151"/>
      <c r="Z364" s="151"/>
      <c r="AA364" s="151"/>
      <c r="AB364" s="151"/>
      <c r="AC364" s="151"/>
      <c r="AD364" s="151"/>
      <c r="AE364" s="151"/>
      <c r="AF364" s="151"/>
      <c r="AG364" s="151"/>
      <c r="AH364" s="151"/>
      <c r="AI364" s="151"/>
      <c r="AJ364" s="151"/>
      <c r="AK364" s="151"/>
      <c r="AL364" s="151"/>
      <c r="AM364" s="151"/>
      <c r="AN364" s="151"/>
      <c r="AO364" s="151"/>
      <c r="AP364" s="151"/>
      <c r="AQ364" s="151"/>
      <c r="AR364" s="151"/>
      <c r="AS364" s="151"/>
      <c r="AT364" s="151"/>
      <c r="AU364" s="151"/>
    </row>
    <row r="365" spans="1:47" outlineLevel="1" x14ac:dyDescent="0.2">
      <c r="A365" s="152">
        <v>118</v>
      </c>
      <c r="B365" s="154" t="s">
        <v>519</v>
      </c>
      <c r="C365" s="170" t="s">
        <v>520</v>
      </c>
      <c r="D365" s="187" t="s">
        <v>130</v>
      </c>
      <c r="E365" s="156">
        <v>1.6</v>
      </c>
      <c r="F365" s="212"/>
      <c r="G365" s="156">
        <f>ROUND(E365*F365,2)</f>
        <v>0</v>
      </c>
      <c r="H365" s="181" t="s">
        <v>950</v>
      </c>
      <c r="I365" s="211"/>
      <c r="J365" s="151"/>
      <c r="K365" s="151"/>
      <c r="L365" s="151"/>
      <c r="M365" s="151"/>
      <c r="N365" s="151"/>
      <c r="O365" s="151"/>
      <c r="P365" s="151"/>
      <c r="Q365" s="151"/>
      <c r="R365" s="151" t="s">
        <v>121</v>
      </c>
      <c r="S365" s="151"/>
      <c r="T365" s="151"/>
      <c r="U365" s="151"/>
      <c r="V365" s="151"/>
      <c r="W365" s="151"/>
      <c r="X365" s="151"/>
      <c r="Y365" s="151"/>
      <c r="Z365" s="151"/>
      <c r="AA365" s="151"/>
      <c r="AB365" s="151"/>
      <c r="AC365" s="151"/>
      <c r="AD365" s="151"/>
      <c r="AE365" s="151"/>
      <c r="AF365" s="151"/>
      <c r="AG365" s="151"/>
      <c r="AH365" s="151"/>
      <c r="AI365" s="151"/>
      <c r="AJ365" s="151"/>
      <c r="AK365" s="151"/>
      <c r="AL365" s="151"/>
      <c r="AM365" s="151"/>
      <c r="AN365" s="151"/>
      <c r="AO365" s="151"/>
      <c r="AP365" s="151"/>
      <c r="AQ365" s="151"/>
      <c r="AR365" s="151"/>
      <c r="AS365" s="151"/>
      <c r="AT365" s="151"/>
      <c r="AU365" s="151"/>
    </row>
    <row r="366" spans="1:47" outlineLevel="1" x14ac:dyDescent="0.2">
      <c r="A366" s="152"/>
      <c r="B366" s="154"/>
      <c r="C366" s="171" t="s">
        <v>489</v>
      </c>
      <c r="D366" s="188"/>
      <c r="E366" s="195"/>
      <c r="F366" s="212"/>
      <c r="G366" s="156"/>
      <c r="H366" s="181">
        <v>0</v>
      </c>
      <c r="I366" s="211"/>
      <c r="J366" s="151"/>
      <c r="K366" s="151"/>
      <c r="L366" s="151"/>
      <c r="M366" s="151"/>
      <c r="N366" s="151"/>
      <c r="O366" s="151"/>
      <c r="P366" s="151"/>
      <c r="Q366" s="151"/>
      <c r="R366" s="151" t="s">
        <v>123</v>
      </c>
      <c r="S366" s="151">
        <v>0</v>
      </c>
      <c r="T366" s="151"/>
      <c r="U366" s="151"/>
      <c r="V366" s="151"/>
      <c r="W366" s="151"/>
      <c r="X366" s="151"/>
      <c r="Y366" s="151"/>
      <c r="Z366" s="151"/>
      <c r="AA366" s="151"/>
      <c r="AB366" s="151"/>
      <c r="AC366" s="151"/>
      <c r="AD366" s="151"/>
      <c r="AE366" s="151"/>
      <c r="AF366" s="151"/>
      <c r="AG366" s="151"/>
      <c r="AH366" s="151"/>
      <c r="AI366" s="151"/>
      <c r="AJ366" s="151"/>
      <c r="AK366" s="151"/>
      <c r="AL366" s="151"/>
      <c r="AM366" s="151"/>
      <c r="AN366" s="151"/>
      <c r="AO366" s="151"/>
      <c r="AP366" s="151"/>
      <c r="AQ366" s="151"/>
      <c r="AR366" s="151"/>
      <c r="AS366" s="151"/>
      <c r="AT366" s="151"/>
      <c r="AU366" s="151"/>
    </row>
    <row r="367" spans="1:47" outlineLevel="1" x14ac:dyDescent="0.2">
      <c r="A367" s="152"/>
      <c r="B367" s="154"/>
      <c r="C367" s="171" t="s">
        <v>521</v>
      </c>
      <c r="D367" s="188"/>
      <c r="E367" s="195">
        <v>1.6</v>
      </c>
      <c r="F367" s="212"/>
      <c r="G367" s="156"/>
      <c r="H367" s="181">
        <v>0</v>
      </c>
      <c r="I367" s="211"/>
      <c r="J367" s="151"/>
      <c r="K367" s="151"/>
      <c r="L367" s="151"/>
      <c r="M367" s="151"/>
      <c r="N367" s="151"/>
      <c r="O367" s="151"/>
      <c r="P367" s="151"/>
      <c r="Q367" s="151"/>
      <c r="R367" s="151" t="s">
        <v>123</v>
      </c>
      <c r="S367" s="151">
        <v>0</v>
      </c>
      <c r="T367" s="151"/>
      <c r="U367" s="151"/>
      <c r="V367" s="151"/>
      <c r="W367" s="151"/>
      <c r="X367" s="151"/>
      <c r="Y367" s="151"/>
      <c r="Z367" s="151"/>
      <c r="AA367" s="151"/>
      <c r="AB367" s="151"/>
      <c r="AC367" s="151"/>
      <c r="AD367" s="151"/>
      <c r="AE367" s="151"/>
      <c r="AF367" s="151"/>
      <c r="AG367" s="151"/>
      <c r="AH367" s="151"/>
      <c r="AI367" s="151"/>
      <c r="AJ367" s="151"/>
      <c r="AK367" s="151"/>
      <c r="AL367" s="151"/>
      <c r="AM367" s="151"/>
      <c r="AN367" s="151"/>
      <c r="AO367" s="151"/>
      <c r="AP367" s="151"/>
      <c r="AQ367" s="151"/>
      <c r="AR367" s="151"/>
      <c r="AS367" s="151"/>
      <c r="AT367" s="151"/>
      <c r="AU367" s="151"/>
    </row>
    <row r="368" spans="1:47" x14ac:dyDescent="0.2">
      <c r="A368" s="153" t="s">
        <v>116</v>
      </c>
      <c r="B368" s="155" t="s">
        <v>64</v>
      </c>
      <c r="C368" s="172" t="s">
        <v>65</v>
      </c>
      <c r="D368" s="189"/>
      <c r="E368" s="157"/>
      <c r="F368" s="213"/>
      <c r="G368" s="157">
        <f>SUMIF(R369:R380,"&lt;&gt;NOR",G369:G380)</f>
        <v>0</v>
      </c>
      <c r="H368" s="182"/>
      <c r="I368" s="211"/>
      <c r="R368" t="s">
        <v>117</v>
      </c>
    </row>
    <row r="369" spans="1:47" ht="22.5" outlineLevel="1" x14ac:dyDescent="0.2">
      <c r="A369" s="152">
        <v>119</v>
      </c>
      <c r="B369" s="154" t="s">
        <v>522</v>
      </c>
      <c r="C369" s="170" t="s">
        <v>523</v>
      </c>
      <c r="D369" s="187" t="s">
        <v>127</v>
      </c>
      <c r="E369" s="156">
        <v>192.23</v>
      </c>
      <c r="F369" s="212"/>
      <c r="G369" s="156">
        <f>ROUND(E369*F369,2)</f>
        <v>0</v>
      </c>
      <c r="H369" s="181" t="s">
        <v>951</v>
      </c>
      <c r="I369" s="211"/>
      <c r="J369" s="151"/>
      <c r="K369" s="151"/>
      <c r="L369" s="151"/>
      <c r="M369" s="151"/>
      <c r="N369" s="151"/>
      <c r="O369" s="151"/>
      <c r="P369" s="151"/>
      <c r="Q369" s="151"/>
      <c r="R369" s="151" t="s">
        <v>121</v>
      </c>
      <c r="S369" s="151"/>
      <c r="T369" s="151"/>
      <c r="U369" s="151"/>
      <c r="V369" s="151"/>
      <c r="W369" s="151"/>
      <c r="X369" s="151"/>
      <c r="Y369" s="151"/>
      <c r="Z369" s="151"/>
      <c r="AA369" s="151"/>
      <c r="AB369" s="151"/>
      <c r="AC369" s="151"/>
      <c r="AD369" s="151"/>
      <c r="AE369" s="151"/>
      <c r="AF369" s="151"/>
      <c r="AG369" s="151"/>
      <c r="AH369" s="151"/>
      <c r="AI369" s="151"/>
      <c r="AJ369" s="151"/>
      <c r="AK369" s="151"/>
      <c r="AL369" s="151"/>
      <c r="AM369" s="151"/>
      <c r="AN369" s="151"/>
      <c r="AO369" s="151"/>
      <c r="AP369" s="151"/>
      <c r="AQ369" s="151"/>
      <c r="AR369" s="151"/>
      <c r="AS369" s="151"/>
      <c r="AT369" s="151"/>
      <c r="AU369" s="151"/>
    </row>
    <row r="370" spans="1:47" outlineLevel="1" x14ac:dyDescent="0.2">
      <c r="A370" s="152"/>
      <c r="B370" s="154"/>
      <c r="C370" s="171" t="s">
        <v>524</v>
      </c>
      <c r="D370" s="188"/>
      <c r="E370" s="195"/>
      <c r="F370" s="212"/>
      <c r="G370" s="156"/>
      <c r="H370" s="181">
        <v>0</v>
      </c>
      <c r="I370" s="211"/>
      <c r="J370" s="151"/>
      <c r="K370" s="151"/>
      <c r="L370" s="151"/>
      <c r="M370" s="151"/>
      <c r="N370" s="151"/>
      <c r="O370" s="151"/>
      <c r="P370" s="151"/>
      <c r="Q370" s="151"/>
      <c r="R370" s="151" t="s">
        <v>123</v>
      </c>
      <c r="S370" s="151">
        <v>0</v>
      </c>
      <c r="T370" s="151"/>
      <c r="U370" s="151"/>
      <c r="V370" s="151"/>
      <c r="W370" s="151"/>
      <c r="X370" s="151"/>
      <c r="Y370" s="151"/>
      <c r="Z370" s="151"/>
      <c r="AA370" s="151"/>
      <c r="AB370" s="151"/>
      <c r="AC370" s="151"/>
      <c r="AD370" s="151"/>
      <c r="AE370" s="151"/>
      <c r="AF370" s="151"/>
      <c r="AG370" s="151"/>
      <c r="AH370" s="151"/>
      <c r="AI370" s="151"/>
      <c r="AJ370" s="151"/>
      <c r="AK370" s="151"/>
      <c r="AL370" s="151"/>
      <c r="AM370" s="151"/>
      <c r="AN370" s="151"/>
      <c r="AO370" s="151"/>
      <c r="AP370" s="151"/>
      <c r="AQ370" s="151"/>
      <c r="AR370" s="151"/>
      <c r="AS370" s="151"/>
      <c r="AT370" s="151"/>
      <c r="AU370" s="151"/>
    </row>
    <row r="371" spans="1:47" outlineLevel="1" x14ac:dyDescent="0.2">
      <c r="A371" s="152"/>
      <c r="B371" s="154"/>
      <c r="C371" s="171" t="s">
        <v>525</v>
      </c>
      <c r="D371" s="188"/>
      <c r="E371" s="195">
        <v>192.23</v>
      </c>
      <c r="F371" s="212"/>
      <c r="G371" s="156"/>
      <c r="H371" s="181">
        <v>0</v>
      </c>
      <c r="I371" s="211"/>
      <c r="J371" s="151"/>
      <c r="K371" s="151"/>
      <c r="L371" s="151"/>
      <c r="M371" s="151"/>
      <c r="N371" s="151"/>
      <c r="O371" s="151"/>
      <c r="P371" s="151"/>
      <c r="Q371" s="151"/>
      <c r="R371" s="151" t="s">
        <v>123</v>
      </c>
      <c r="S371" s="151">
        <v>0</v>
      </c>
      <c r="T371" s="151"/>
      <c r="U371" s="151"/>
      <c r="V371" s="151"/>
      <c r="W371" s="151"/>
      <c r="X371" s="151"/>
      <c r="Y371" s="151"/>
      <c r="Z371" s="151"/>
      <c r="AA371" s="151"/>
      <c r="AB371" s="151"/>
      <c r="AC371" s="151"/>
      <c r="AD371" s="151"/>
      <c r="AE371" s="151"/>
      <c r="AF371" s="151"/>
      <c r="AG371" s="151"/>
      <c r="AH371" s="151"/>
      <c r="AI371" s="151"/>
      <c r="AJ371" s="151"/>
      <c r="AK371" s="151"/>
      <c r="AL371" s="151"/>
      <c r="AM371" s="151"/>
      <c r="AN371" s="151"/>
      <c r="AO371" s="151"/>
      <c r="AP371" s="151"/>
      <c r="AQ371" s="151"/>
      <c r="AR371" s="151"/>
      <c r="AS371" s="151"/>
      <c r="AT371" s="151"/>
      <c r="AU371" s="151"/>
    </row>
    <row r="372" spans="1:47" outlineLevel="1" x14ac:dyDescent="0.2">
      <c r="A372" s="152">
        <v>120</v>
      </c>
      <c r="B372" s="154" t="s">
        <v>526</v>
      </c>
      <c r="C372" s="170" t="s">
        <v>527</v>
      </c>
      <c r="D372" s="187" t="s">
        <v>127</v>
      </c>
      <c r="E372" s="156">
        <v>192.23</v>
      </c>
      <c r="F372" s="212"/>
      <c r="G372" s="156">
        <f>ROUND(E372*F372,2)</f>
        <v>0</v>
      </c>
      <c r="H372" s="181" t="s">
        <v>951</v>
      </c>
      <c r="I372" s="211"/>
      <c r="J372" s="151"/>
      <c r="K372" s="151"/>
      <c r="L372" s="151"/>
      <c r="M372" s="151"/>
      <c r="N372" s="151"/>
      <c r="O372" s="151"/>
      <c r="P372" s="151"/>
      <c r="Q372" s="151"/>
      <c r="R372" s="151" t="s">
        <v>121</v>
      </c>
      <c r="S372" s="151"/>
      <c r="T372" s="151"/>
      <c r="U372" s="151"/>
      <c r="V372" s="151"/>
      <c r="W372" s="151"/>
      <c r="X372" s="151"/>
      <c r="Y372" s="151"/>
      <c r="Z372" s="151"/>
      <c r="AA372" s="151"/>
      <c r="AB372" s="151"/>
      <c r="AC372" s="151"/>
      <c r="AD372" s="151"/>
      <c r="AE372" s="151"/>
      <c r="AF372" s="151"/>
      <c r="AG372" s="151"/>
      <c r="AH372" s="151"/>
      <c r="AI372" s="151"/>
      <c r="AJ372" s="151"/>
      <c r="AK372" s="151"/>
      <c r="AL372" s="151"/>
      <c r="AM372" s="151"/>
      <c r="AN372" s="151"/>
      <c r="AO372" s="151"/>
      <c r="AP372" s="151"/>
      <c r="AQ372" s="151"/>
      <c r="AR372" s="151"/>
      <c r="AS372" s="151"/>
      <c r="AT372" s="151"/>
      <c r="AU372" s="151"/>
    </row>
    <row r="373" spans="1:47" outlineLevel="1" x14ac:dyDescent="0.2">
      <c r="A373" s="152"/>
      <c r="B373" s="154"/>
      <c r="C373" s="171" t="s">
        <v>524</v>
      </c>
      <c r="D373" s="188"/>
      <c r="E373" s="195"/>
      <c r="F373" s="212"/>
      <c r="G373" s="156"/>
      <c r="H373" s="181">
        <v>0</v>
      </c>
      <c r="I373" s="211"/>
      <c r="J373" s="151"/>
      <c r="K373" s="151"/>
      <c r="L373" s="151"/>
      <c r="M373" s="151"/>
      <c r="N373" s="151"/>
      <c r="O373" s="151"/>
      <c r="P373" s="151"/>
      <c r="Q373" s="151"/>
      <c r="R373" s="151" t="s">
        <v>123</v>
      </c>
      <c r="S373" s="151">
        <v>0</v>
      </c>
      <c r="T373" s="151"/>
      <c r="U373" s="151"/>
      <c r="V373" s="151"/>
      <c r="W373" s="151"/>
      <c r="X373" s="151"/>
      <c r="Y373" s="151"/>
      <c r="Z373" s="151"/>
      <c r="AA373" s="151"/>
      <c r="AB373" s="151"/>
      <c r="AC373" s="151"/>
      <c r="AD373" s="151"/>
      <c r="AE373" s="151"/>
      <c r="AF373" s="151"/>
      <c r="AG373" s="151"/>
      <c r="AH373" s="151"/>
      <c r="AI373" s="151"/>
      <c r="AJ373" s="151"/>
      <c r="AK373" s="151"/>
      <c r="AL373" s="151"/>
      <c r="AM373" s="151"/>
      <c r="AN373" s="151"/>
      <c r="AO373" s="151"/>
      <c r="AP373" s="151"/>
      <c r="AQ373" s="151"/>
      <c r="AR373" s="151"/>
      <c r="AS373" s="151"/>
      <c r="AT373" s="151"/>
      <c r="AU373" s="151"/>
    </row>
    <row r="374" spans="1:47" outlineLevel="1" x14ac:dyDescent="0.2">
      <c r="A374" s="152"/>
      <c r="B374" s="154"/>
      <c r="C374" s="171" t="s">
        <v>525</v>
      </c>
      <c r="D374" s="188"/>
      <c r="E374" s="195">
        <v>192.23</v>
      </c>
      <c r="F374" s="212"/>
      <c r="G374" s="156"/>
      <c r="H374" s="181">
        <v>0</v>
      </c>
      <c r="I374" s="211"/>
      <c r="J374" s="151"/>
      <c r="K374" s="151"/>
      <c r="L374" s="151"/>
      <c r="M374" s="151"/>
      <c r="N374" s="151"/>
      <c r="O374" s="151"/>
      <c r="P374" s="151"/>
      <c r="Q374" s="151"/>
      <c r="R374" s="151" t="s">
        <v>123</v>
      </c>
      <c r="S374" s="151">
        <v>0</v>
      </c>
      <c r="T374" s="151"/>
      <c r="U374" s="151"/>
      <c r="V374" s="151"/>
      <c r="W374" s="151"/>
      <c r="X374" s="151"/>
      <c r="Y374" s="151"/>
      <c r="Z374" s="151"/>
      <c r="AA374" s="151"/>
      <c r="AB374" s="151"/>
      <c r="AC374" s="151"/>
      <c r="AD374" s="151"/>
      <c r="AE374" s="151"/>
      <c r="AF374" s="151"/>
      <c r="AG374" s="151"/>
      <c r="AH374" s="151"/>
      <c r="AI374" s="151"/>
      <c r="AJ374" s="151"/>
      <c r="AK374" s="151"/>
      <c r="AL374" s="151"/>
      <c r="AM374" s="151"/>
      <c r="AN374" s="151"/>
      <c r="AO374" s="151"/>
      <c r="AP374" s="151"/>
      <c r="AQ374" s="151"/>
      <c r="AR374" s="151"/>
      <c r="AS374" s="151"/>
      <c r="AT374" s="151"/>
      <c r="AU374" s="151"/>
    </row>
    <row r="375" spans="1:47" ht="22.5" outlineLevel="1" x14ac:dyDescent="0.2">
      <c r="A375" s="152">
        <v>121</v>
      </c>
      <c r="B375" s="154" t="s">
        <v>528</v>
      </c>
      <c r="C375" s="170" t="s">
        <v>529</v>
      </c>
      <c r="D375" s="187" t="s">
        <v>127</v>
      </c>
      <c r="E375" s="156">
        <v>32.5</v>
      </c>
      <c r="F375" s="212"/>
      <c r="G375" s="156">
        <f>ROUND(E375*F375,2)</f>
        <v>0</v>
      </c>
      <c r="H375" s="181" t="s">
        <v>951</v>
      </c>
      <c r="I375" s="211"/>
      <c r="J375" s="151"/>
      <c r="K375" s="151"/>
      <c r="L375" s="151"/>
      <c r="M375" s="151"/>
      <c r="N375" s="151"/>
      <c r="O375" s="151"/>
      <c r="P375" s="151"/>
      <c r="Q375" s="151"/>
      <c r="R375" s="151" t="s">
        <v>121</v>
      </c>
      <c r="S375" s="151"/>
      <c r="T375" s="151"/>
      <c r="U375" s="151"/>
      <c r="V375" s="151"/>
      <c r="W375" s="151"/>
      <c r="X375" s="151"/>
      <c r="Y375" s="151"/>
      <c r="Z375" s="151"/>
      <c r="AA375" s="151"/>
      <c r="AB375" s="151"/>
      <c r="AC375" s="151"/>
      <c r="AD375" s="151"/>
      <c r="AE375" s="151"/>
      <c r="AF375" s="151"/>
      <c r="AG375" s="151"/>
      <c r="AH375" s="151"/>
      <c r="AI375" s="151"/>
      <c r="AJ375" s="151"/>
      <c r="AK375" s="151"/>
      <c r="AL375" s="151"/>
      <c r="AM375" s="151"/>
      <c r="AN375" s="151"/>
      <c r="AO375" s="151"/>
      <c r="AP375" s="151"/>
      <c r="AQ375" s="151"/>
      <c r="AR375" s="151"/>
      <c r="AS375" s="151"/>
      <c r="AT375" s="151"/>
      <c r="AU375" s="151"/>
    </row>
    <row r="376" spans="1:47" outlineLevel="1" x14ac:dyDescent="0.2">
      <c r="A376" s="152"/>
      <c r="B376" s="154"/>
      <c r="C376" s="171" t="s">
        <v>530</v>
      </c>
      <c r="D376" s="188"/>
      <c r="E376" s="195">
        <v>29</v>
      </c>
      <c r="F376" s="212"/>
      <c r="G376" s="156"/>
      <c r="H376" s="181">
        <v>0</v>
      </c>
      <c r="I376" s="211"/>
      <c r="J376" s="151"/>
      <c r="K376" s="151"/>
      <c r="L376" s="151"/>
      <c r="M376" s="151"/>
      <c r="N376" s="151"/>
      <c r="O376" s="151"/>
      <c r="P376" s="151"/>
      <c r="Q376" s="151"/>
      <c r="R376" s="151" t="s">
        <v>123</v>
      </c>
      <c r="S376" s="151">
        <v>0</v>
      </c>
      <c r="T376" s="151"/>
      <c r="U376" s="151"/>
      <c r="V376" s="151"/>
      <c r="W376" s="151"/>
      <c r="X376" s="151"/>
      <c r="Y376" s="151"/>
      <c r="Z376" s="151"/>
      <c r="AA376" s="151"/>
      <c r="AB376" s="151"/>
      <c r="AC376" s="151"/>
      <c r="AD376" s="151"/>
      <c r="AE376" s="151"/>
      <c r="AF376" s="151"/>
      <c r="AG376" s="151"/>
      <c r="AH376" s="151"/>
      <c r="AI376" s="151"/>
      <c r="AJ376" s="151"/>
      <c r="AK376" s="151"/>
      <c r="AL376" s="151"/>
      <c r="AM376" s="151"/>
      <c r="AN376" s="151"/>
      <c r="AO376" s="151"/>
      <c r="AP376" s="151"/>
      <c r="AQ376" s="151"/>
      <c r="AR376" s="151"/>
      <c r="AS376" s="151"/>
      <c r="AT376" s="151"/>
      <c r="AU376" s="151"/>
    </row>
    <row r="377" spans="1:47" outlineLevel="1" x14ac:dyDescent="0.2">
      <c r="A377" s="152"/>
      <c r="B377" s="154"/>
      <c r="C377" s="171" t="s">
        <v>531</v>
      </c>
      <c r="D377" s="188"/>
      <c r="E377" s="195">
        <v>3.5</v>
      </c>
      <c r="F377" s="212"/>
      <c r="G377" s="156"/>
      <c r="H377" s="181">
        <v>0</v>
      </c>
      <c r="I377" s="211"/>
      <c r="J377" s="151"/>
      <c r="K377" s="151"/>
      <c r="L377" s="151"/>
      <c r="M377" s="151"/>
      <c r="N377" s="151"/>
      <c r="O377" s="151"/>
      <c r="P377" s="151"/>
      <c r="Q377" s="151"/>
      <c r="R377" s="151" t="s">
        <v>123</v>
      </c>
      <c r="S377" s="151">
        <v>0</v>
      </c>
      <c r="T377" s="151"/>
      <c r="U377" s="151"/>
      <c r="V377" s="151"/>
      <c r="W377" s="151"/>
      <c r="X377" s="151"/>
      <c r="Y377" s="151"/>
      <c r="Z377" s="151"/>
      <c r="AA377" s="151"/>
      <c r="AB377" s="151"/>
      <c r="AC377" s="151"/>
      <c r="AD377" s="151"/>
      <c r="AE377" s="151"/>
      <c r="AF377" s="151"/>
      <c r="AG377" s="151"/>
      <c r="AH377" s="151"/>
      <c r="AI377" s="151"/>
      <c r="AJ377" s="151"/>
      <c r="AK377" s="151"/>
      <c r="AL377" s="151"/>
      <c r="AM377" s="151"/>
      <c r="AN377" s="151"/>
      <c r="AO377" s="151"/>
      <c r="AP377" s="151"/>
      <c r="AQ377" s="151"/>
      <c r="AR377" s="151"/>
      <c r="AS377" s="151"/>
      <c r="AT377" s="151"/>
      <c r="AU377" s="151"/>
    </row>
    <row r="378" spans="1:47" outlineLevel="1" x14ac:dyDescent="0.2">
      <c r="A378" s="152">
        <v>122</v>
      </c>
      <c r="B378" s="154" t="s">
        <v>532</v>
      </c>
      <c r="C378" s="170" t="s">
        <v>533</v>
      </c>
      <c r="D378" s="187" t="s">
        <v>130</v>
      </c>
      <c r="E378" s="156">
        <v>11.2125</v>
      </c>
      <c r="F378" s="212"/>
      <c r="G378" s="156">
        <f>ROUND(E378*F378,2)</f>
        <v>0</v>
      </c>
      <c r="H378" s="181" t="s">
        <v>951</v>
      </c>
      <c r="I378" s="211"/>
      <c r="J378" s="151"/>
      <c r="K378" s="151"/>
      <c r="L378" s="151"/>
      <c r="M378" s="151"/>
      <c r="N378" s="151"/>
      <c r="O378" s="151"/>
      <c r="P378" s="151"/>
      <c r="Q378" s="151"/>
      <c r="R378" s="151" t="s">
        <v>121</v>
      </c>
      <c r="S378" s="151"/>
      <c r="T378" s="151"/>
      <c r="U378" s="151"/>
      <c r="V378" s="151"/>
      <c r="W378" s="151"/>
      <c r="X378" s="151"/>
      <c r="Y378" s="151"/>
      <c r="Z378" s="151"/>
      <c r="AA378" s="151"/>
      <c r="AB378" s="151"/>
      <c r="AC378" s="151"/>
      <c r="AD378" s="151"/>
      <c r="AE378" s="151"/>
      <c r="AF378" s="151"/>
      <c r="AG378" s="151"/>
      <c r="AH378" s="151"/>
      <c r="AI378" s="151"/>
      <c r="AJ378" s="151"/>
      <c r="AK378" s="151"/>
      <c r="AL378" s="151"/>
      <c r="AM378" s="151"/>
      <c r="AN378" s="151"/>
      <c r="AO378" s="151"/>
      <c r="AP378" s="151"/>
      <c r="AQ378" s="151"/>
      <c r="AR378" s="151"/>
      <c r="AS378" s="151"/>
      <c r="AT378" s="151"/>
      <c r="AU378" s="151"/>
    </row>
    <row r="379" spans="1:47" outlineLevel="1" x14ac:dyDescent="0.2">
      <c r="A379" s="152"/>
      <c r="B379" s="154"/>
      <c r="C379" s="171" t="s">
        <v>534</v>
      </c>
      <c r="D379" s="188"/>
      <c r="E379" s="195">
        <v>10.005000000000001</v>
      </c>
      <c r="F379" s="212"/>
      <c r="G379" s="156"/>
      <c r="H379" s="181">
        <v>0</v>
      </c>
      <c r="I379" s="211"/>
      <c r="J379" s="151"/>
      <c r="K379" s="151"/>
      <c r="L379" s="151"/>
      <c r="M379" s="151"/>
      <c r="N379" s="151"/>
      <c r="O379" s="151"/>
      <c r="P379" s="151"/>
      <c r="Q379" s="151"/>
      <c r="R379" s="151" t="s">
        <v>123</v>
      </c>
      <c r="S379" s="151">
        <v>0</v>
      </c>
      <c r="T379" s="151"/>
      <c r="U379" s="151"/>
      <c r="V379" s="151"/>
      <c r="W379" s="151"/>
      <c r="X379" s="151"/>
      <c r="Y379" s="151"/>
      <c r="Z379" s="151"/>
      <c r="AA379" s="151"/>
      <c r="AB379" s="151"/>
      <c r="AC379" s="151"/>
      <c r="AD379" s="151"/>
      <c r="AE379" s="151"/>
      <c r="AF379" s="151"/>
      <c r="AG379" s="151"/>
      <c r="AH379" s="151"/>
      <c r="AI379" s="151"/>
      <c r="AJ379" s="151"/>
      <c r="AK379" s="151"/>
      <c r="AL379" s="151"/>
      <c r="AM379" s="151"/>
      <c r="AN379" s="151"/>
      <c r="AO379" s="151"/>
      <c r="AP379" s="151"/>
      <c r="AQ379" s="151"/>
      <c r="AR379" s="151"/>
      <c r="AS379" s="151"/>
      <c r="AT379" s="151"/>
      <c r="AU379" s="151"/>
    </row>
    <row r="380" spans="1:47" outlineLevel="1" x14ac:dyDescent="0.2">
      <c r="A380" s="152"/>
      <c r="B380" s="154"/>
      <c r="C380" s="171" t="s">
        <v>535</v>
      </c>
      <c r="D380" s="188"/>
      <c r="E380" s="195">
        <v>1.2075</v>
      </c>
      <c r="F380" s="212"/>
      <c r="G380" s="156"/>
      <c r="H380" s="181">
        <v>0</v>
      </c>
      <c r="I380" s="211"/>
      <c r="J380" s="151"/>
      <c r="K380" s="151"/>
      <c r="L380" s="151"/>
      <c r="M380" s="151"/>
      <c r="N380" s="151"/>
      <c r="O380" s="151"/>
      <c r="P380" s="151"/>
      <c r="Q380" s="151"/>
      <c r="R380" s="151" t="s">
        <v>123</v>
      </c>
      <c r="S380" s="151">
        <v>0</v>
      </c>
      <c r="T380" s="151"/>
      <c r="U380" s="151"/>
      <c r="V380" s="151"/>
      <c r="W380" s="151"/>
      <c r="X380" s="151"/>
      <c r="Y380" s="151"/>
      <c r="Z380" s="151"/>
      <c r="AA380" s="151"/>
      <c r="AB380" s="151"/>
      <c r="AC380" s="151"/>
      <c r="AD380" s="151"/>
      <c r="AE380" s="151"/>
      <c r="AF380" s="151"/>
      <c r="AG380" s="151"/>
      <c r="AH380" s="151"/>
      <c r="AI380" s="151"/>
      <c r="AJ380" s="151"/>
      <c r="AK380" s="151"/>
      <c r="AL380" s="151"/>
      <c r="AM380" s="151"/>
      <c r="AN380" s="151"/>
      <c r="AO380" s="151"/>
      <c r="AP380" s="151"/>
      <c r="AQ380" s="151"/>
      <c r="AR380" s="151"/>
      <c r="AS380" s="151"/>
      <c r="AT380" s="151"/>
      <c r="AU380" s="151"/>
    </row>
    <row r="381" spans="1:47" x14ac:dyDescent="0.2">
      <c r="A381" s="153" t="s">
        <v>116</v>
      </c>
      <c r="B381" s="155" t="s">
        <v>66</v>
      </c>
      <c r="C381" s="172" t="s">
        <v>67</v>
      </c>
      <c r="D381" s="189"/>
      <c r="E381" s="157"/>
      <c r="F381" s="213"/>
      <c r="G381" s="157">
        <f>SUMIF(R382:R383,"&lt;&gt;NOR",G382:G383)</f>
        <v>0</v>
      </c>
      <c r="H381" s="182"/>
      <c r="I381" s="211"/>
      <c r="R381" t="s">
        <v>117</v>
      </c>
    </row>
    <row r="382" spans="1:47" outlineLevel="1" x14ac:dyDescent="0.2">
      <c r="A382" s="152">
        <v>123</v>
      </c>
      <c r="B382" s="154" t="s">
        <v>536</v>
      </c>
      <c r="C382" s="170" t="s">
        <v>537</v>
      </c>
      <c r="D382" s="187" t="s">
        <v>127</v>
      </c>
      <c r="E382" s="156">
        <v>10.5</v>
      </c>
      <c r="F382" s="212"/>
      <c r="G382" s="156">
        <f>ROUND(E382*F382,2)</f>
        <v>0</v>
      </c>
      <c r="H382" s="181" t="s">
        <v>951</v>
      </c>
      <c r="I382" s="211"/>
      <c r="J382" s="151"/>
      <c r="K382" s="151"/>
      <c r="L382" s="151"/>
      <c r="M382" s="151"/>
      <c r="N382" s="151"/>
      <c r="O382" s="151"/>
      <c r="P382" s="151"/>
      <c r="Q382" s="151"/>
      <c r="R382" s="151" t="s">
        <v>121</v>
      </c>
      <c r="S382" s="151"/>
      <c r="T382" s="151"/>
      <c r="U382" s="151"/>
      <c r="V382" s="151"/>
      <c r="W382" s="151"/>
      <c r="X382" s="151"/>
      <c r="Y382" s="151"/>
      <c r="Z382" s="151"/>
      <c r="AA382" s="151"/>
      <c r="AB382" s="151"/>
      <c r="AC382" s="151"/>
      <c r="AD382" s="151"/>
      <c r="AE382" s="151"/>
      <c r="AF382" s="151"/>
      <c r="AG382" s="151"/>
      <c r="AH382" s="151"/>
      <c r="AI382" s="151"/>
      <c r="AJ382" s="151"/>
      <c r="AK382" s="151"/>
      <c r="AL382" s="151"/>
      <c r="AM382" s="151"/>
      <c r="AN382" s="151"/>
      <c r="AO382" s="151"/>
      <c r="AP382" s="151"/>
      <c r="AQ382" s="151"/>
      <c r="AR382" s="151"/>
      <c r="AS382" s="151"/>
      <c r="AT382" s="151"/>
      <c r="AU382" s="151"/>
    </row>
    <row r="383" spans="1:47" outlineLevel="1" x14ac:dyDescent="0.2">
      <c r="A383" s="152"/>
      <c r="B383" s="154"/>
      <c r="C383" s="171" t="s">
        <v>538</v>
      </c>
      <c r="D383" s="188"/>
      <c r="E383" s="195">
        <v>10.5</v>
      </c>
      <c r="F383" s="212"/>
      <c r="G383" s="156"/>
      <c r="H383" s="181">
        <v>0</v>
      </c>
      <c r="I383" s="211"/>
      <c r="J383" s="151"/>
      <c r="K383" s="151"/>
      <c r="L383" s="151"/>
      <c r="M383" s="151"/>
      <c r="N383" s="151"/>
      <c r="O383" s="151"/>
      <c r="P383" s="151"/>
      <c r="Q383" s="151"/>
      <c r="R383" s="151" t="s">
        <v>123</v>
      </c>
      <c r="S383" s="151">
        <v>0</v>
      </c>
      <c r="T383" s="151"/>
      <c r="U383" s="151"/>
      <c r="V383" s="151"/>
      <c r="W383" s="151"/>
      <c r="X383" s="151"/>
      <c r="Y383" s="151"/>
      <c r="Z383" s="151"/>
      <c r="AA383" s="151"/>
      <c r="AB383" s="151"/>
      <c r="AC383" s="151"/>
      <c r="AD383" s="151"/>
      <c r="AE383" s="151"/>
      <c r="AF383" s="151"/>
      <c r="AG383" s="151"/>
      <c r="AH383" s="151"/>
      <c r="AI383" s="151"/>
      <c r="AJ383" s="151"/>
      <c r="AK383" s="151"/>
      <c r="AL383" s="151"/>
      <c r="AM383" s="151"/>
      <c r="AN383" s="151"/>
      <c r="AO383" s="151"/>
      <c r="AP383" s="151"/>
      <c r="AQ383" s="151"/>
      <c r="AR383" s="151"/>
      <c r="AS383" s="151"/>
      <c r="AT383" s="151"/>
      <c r="AU383" s="151"/>
    </row>
    <row r="384" spans="1:47" x14ac:dyDescent="0.2">
      <c r="A384" s="153" t="s">
        <v>116</v>
      </c>
      <c r="B384" s="155" t="s">
        <v>68</v>
      </c>
      <c r="C384" s="172" t="s">
        <v>69</v>
      </c>
      <c r="D384" s="189"/>
      <c r="E384" s="157"/>
      <c r="F384" s="213"/>
      <c r="G384" s="157">
        <f>SUMIF(R385:R399,"&lt;&gt;NOR",G385:G399)</f>
        <v>0</v>
      </c>
      <c r="H384" s="182"/>
      <c r="I384" s="211"/>
      <c r="R384" t="s">
        <v>117</v>
      </c>
    </row>
    <row r="385" spans="1:47" outlineLevel="1" x14ac:dyDescent="0.2">
      <c r="A385" s="152">
        <v>124</v>
      </c>
      <c r="B385" s="154" t="s">
        <v>539</v>
      </c>
      <c r="C385" s="170" t="s">
        <v>540</v>
      </c>
      <c r="D385" s="187" t="s">
        <v>127</v>
      </c>
      <c r="E385" s="156">
        <v>192.23</v>
      </c>
      <c r="F385" s="212"/>
      <c r="G385" s="156">
        <f>ROUND(E385*F385,2)</f>
        <v>0</v>
      </c>
      <c r="H385" s="181" t="s">
        <v>951</v>
      </c>
      <c r="I385" s="211"/>
      <c r="J385" s="151"/>
      <c r="K385" s="151"/>
      <c r="L385" s="151"/>
      <c r="M385" s="151"/>
      <c r="N385" s="151"/>
      <c r="O385" s="151"/>
      <c r="P385" s="151"/>
      <c r="Q385" s="151"/>
      <c r="R385" s="151" t="s">
        <v>121</v>
      </c>
      <c r="S385" s="151"/>
      <c r="T385" s="151"/>
      <c r="U385" s="151"/>
      <c r="V385" s="151"/>
      <c r="W385" s="151"/>
      <c r="X385" s="151"/>
      <c r="Y385" s="151"/>
      <c r="Z385" s="151"/>
      <c r="AA385" s="151"/>
      <c r="AB385" s="151"/>
      <c r="AC385" s="151"/>
      <c r="AD385" s="151"/>
      <c r="AE385" s="151"/>
      <c r="AF385" s="151"/>
      <c r="AG385" s="151"/>
      <c r="AH385" s="151"/>
      <c r="AI385" s="151"/>
      <c r="AJ385" s="151"/>
      <c r="AK385" s="151"/>
      <c r="AL385" s="151"/>
      <c r="AM385" s="151"/>
      <c r="AN385" s="151"/>
      <c r="AO385" s="151"/>
      <c r="AP385" s="151"/>
      <c r="AQ385" s="151"/>
      <c r="AR385" s="151"/>
      <c r="AS385" s="151"/>
      <c r="AT385" s="151"/>
      <c r="AU385" s="151"/>
    </row>
    <row r="386" spans="1:47" outlineLevel="1" x14ac:dyDescent="0.2">
      <c r="A386" s="152"/>
      <c r="B386" s="154"/>
      <c r="C386" s="171" t="s">
        <v>524</v>
      </c>
      <c r="D386" s="188"/>
      <c r="E386" s="195"/>
      <c r="F386" s="212"/>
      <c r="G386" s="156"/>
      <c r="H386" s="181">
        <v>0</v>
      </c>
      <c r="I386" s="211"/>
      <c r="J386" s="151"/>
      <c r="K386" s="151"/>
      <c r="L386" s="151"/>
      <c r="M386" s="151"/>
      <c r="N386" s="151"/>
      <c r="O386" s="151"/>
      <c r="P386" s="151"/>
      <c r="Q386" s="151"/>
      <c r="R386" s="151" t="s">
        <v>123</v>
      </c>
      <c r="S386" s="151">
        <v>0</v>
      </c>
      <c r="T386" s="151"/>
      <c r="U386" s="151"/>
      <c r="V386" s="151"/>
      <c r="W386" s="151"/>
      <c r="X386" s="151"/>
      <c r="Y386" s="151"/>
      <c r="Z386" s="151"/>
      <c r="AA386" s="151"/>
      <c r="AB386" s="151"/>
      <c r="AC386" s="151"/>
      <c r="AD386" s="151"/>
      <c r="AE386" s="151"/>
      <c r="AF386" s="151"/>
      <c r="AG386" s="151"/>
      <c r="AH386" s="151"/>
      <c r="AI386" s="151"/>
      <c r="AJ386" s="151"/>
      <c r="AK386" s="151"/>
      <c r="AL386" s="151"/>
      <c r="AM386" s="151"/>
      <c r="AN386" s="151"/>
      <c r="AO386" s="151"/>
      <c r="AP386" s="151"/>
      <c r="AQ386" s="151"/>
      <c r="AR386" s="151"/>
      <c r="AS386" s="151"/>
      <c r="AT386" s="151"/>
      <c r="AU386" s="151"/>
    </row>
    <row r="387" spans="1:47" outlineLevel="1" x14ac:dyDescent="0.2">
      <c r="A387" s="152"/>
      <c r="B387" s="154"/>
      <c r="C387" s="171" t="s">
        <v>525</v>
      </c>
      <c r="D387" s="188"/>
      <c r="E387" s="195">
        <v>192.23</v>
      </c>
      <c r="F387" s="212"/>
      <c r="G387" s="156"/>
      <c r="H387" s="181">
        <v>0</v>
      </c>
      <c r="I387" s="211"/>
      <c r="J387" s="151"/>
      <c r="K387" s="151"/>
      <c r="L387" s="151"/>
      <c r="M387" s="151"/>
      <c r="N387" s="151"/>
      <c r="O387" s="151"/>
      <c r="P387" s="151"/>
      <c r="Q387" s="151"/>
      <c r="R387" s="151" t="s">
        <v>123</v>
      </c>
      <c r="S387" s="151">
        <v>0</v>
      </c>
      <c r="T387" s="151"/>
      <c r="U387" s="151"/>
      <c r="V387" s="151"/>
      <c r="W387" s="151"/>
      <c r="X387" s="151"/>
      <c r="Y387" s="151"/>
      <c r="Z387" s="151"/>
      <c r="AA387" s="151"/>
      <c r="AB387" s="151"/>
      <c r="AC387" s="151"/>
      <c r="AD387" s="151"/>
      <c r="AE387" s="151"/>
      <c r="AF387" s="151"/>
      <c r="AG387" s="151"/>
      <c r="AH387" s="151"/>
      <c r="AI387" s="151"/>
      <c r="AJ387" s="151"/>
      <c r="AK387" s="151"/>
      <c r="AL387" s="151"/>
      <c r="AM387" s="151"/>
      <c r="AN387" s="151"/>
      <c r="AO387" s="151"/>
      <c r="AP387" s="151"/>
      <c r="AQ387" s="151"/>
      <c r="AR387" s="151"/>
      <c r="AS387" s="151"/>
      <c r="AT387" s="151"/>
      <c r="AU387" s="151"/>
    </row>
    <row r="388" spans="1:47" ht="22.5" outlineLevel="1" x14ac:dyDescent="0.2">
      <c r="A388" s="152">
        <v>125</v>
      </c>
      <c r="B388" s="154" t="s">
        <v>541</v>
      </c>
      <c r="C388" s="170" t="s">
        <v>542</v>
      </c>
      <c r="D388" s="187" t="s">
        <v>127</v>
      </c>
      <c r="E388" s="156">
        <v>176.39</v>
      </c>
      <c r="F388" s="212"/>
      <c r="G388" s="156">
        <f>ROUND(E388*F388,2)</f>
        <v>0</v>
      </c>
      <c r="H388" s="181" t="s">
        <v>951</v>
      </c>
      <c r="I388" s="211"/>
      <c r="J388" s="151"/>
      <c r="K388" s="151"/>
      <c r="L388" s="151"/>
      <c r="M388" s="151"/>
      <c r="N388" s="151"/>
      <c r="O388" s="151"/>
      <c r="P388" s="151"/>
      <c r="Q388" s="151"/>
      <c r="R388" s="151" t="s">
        <v>121</v>
      </c>
      <c r="S388" s="151"/>
      <c r="T388" s="151"/>
      <c r="U388" s="151"/>
      <c r="V388" s="151"/>
      <c r="W388" s="151"/>
      <c r="X388" s="151"/>
      <c r="Y388" s="151"/>
      <c r="Z388" s="151"/>
      <c r="AA388" s="151"/>
      <c r="AB388" s="151"/>
      <c r="AC388" s="151"/>
      <c r="AD388" s="151"/>
      <c r="AE388" s="151"/>
      <c r="AF388" s="151"/>
      <c r="AG388" s="151"/>
      <c r="AH388" s="151"/>
      <c r="AI388" s="151"/>
      <c r="AJ388" s="151"/>
      <c r="AK388" s="151"/>
      <c r="AL388" s="151"/>
      <c r="AM388" s="151"/>
      <c r="AN388" s="151"/>
      <c r="AO388" s="151"/>
      <c r="AP388" s="151"/>
      <c r="AQ388" s="151"/>
      <c r="AR388" s="151"/>
      <c r="AS388" s="151"/>
      <c r="AT388" s="151"/>
      <c r="AU388" s="151"/>
    </row>
    <row r="389" spans="1:47" outlineLevel="1" x14ac:dyDescent="0.2">
      <c r="A389" s="152"/>
      <c r="B389" s="154"/>
      <c r="C389" s="171" t="s">
        <v>543</v>
      </c>
      <c r="D389" s="188"/>
      <c r="E389" s="195">
        <v>176.39</v>
      </c>
      <c r="F389" s="212"/>
      <c r="G389" s="156"/>
      <c r="H389" s="181">
        <v>0</v>
      </c>
      <c r="I389" s="211"/>
      <c r="J389" s="151"/>
      <c r="K389" s="151"/>
      <c r="L389" s="151"/>
      <c r="M389" s="151"/>
      <c r="N389" s="151"/>
      <c r="O389" s="151"/>
      <c r="P389" s="151"/>
      <c r="Q389" s="151"/>
      <c r="R389" s="151" t="s">
        <v>123</v>
      </c>
      <c r="S389" s="151">
        <v>0</v>
      </c>
      <c r="T389" s="151"/>
      <c r="U389" s="151"/>
      <c r="V389" s="151"/>
      <c r="W389" s="151"/>
      <c r="X389" s="151"/>
      <c r="Y389" s="151"/>
      <c r="Z389" s="151"/>
      <c r="AA389" s="151"/>
      <c r="AB389" s="151"/>
      <c r="AC389" s="151"/>
      <c r="AD389" s="151"/>
      <c r="AE389" s="151"/>
      <c r="AF389" s="151"/>
      <c r="AG389" s="151"/>
      <c r="AH389" s="151"/>
      <c r="AI389" s="151"/>
      <c r="AJ389" s="151"/>
      <c r="AK389" s="151"/>
      <c r="AL389" s="151"/>
      <c r="AM389" s="151"/>
      <c r="AN389" s="151"/>
      <c r="AO389" s="151"/>
      <c r="AP389" s="151"/>
      <c r="AQ389" s="151"/>
      <c r="AR389" s="151"/>
      <c r="AS389" s="151"/>
      <c r="AT389" s="151"/>
      <c r="AU389" s="151"/>
    </row>
    <row r="390" spans="1:47" outlineLevel="1" x14ac:dyDescent="0.2">
      <c r="A390" s="152">
        <v>126</v>
      </c>
      <c r="B390" s="154" t="s">
        <v>544</v>
      </c>
      <c r="C390" s="170" t="s">
        <v>545</v>
      </c>
      <c r="D390" s="187" t="s">
        <v>127</v>
      </c>
      <c r="E390" s="156">
        <v>529.16999999999996</v>
      </c>
      <c r="F390" s="212"/>
      <c r="G390" s="156">
        <f>ROUND(E390*F390,2)</f>
        <v>0</v>
      </c>
      <c r="H390" s="181" t="s">
        <v>951</v>
      </c>
      <c r="I390" s="211"/>
      <c r="J390" s="151"/>
      <c r="K390" s="151"/>
      <c r="L390" s="151"/>
      <c r="M390" s="151"/>
      <c r="N390" s="151"/>
      <c r="O390" s="151"/>
      <c r="P390" s="151"/>
      <c r="Q390" s="151"/>
      <c r="R390" s="151" t="s">
        <v>121</v>
      </c>
      <c r="S390" s="151"/>
      <c r="T390" s="151"/>
      <c r="U390" s="151"/>
      <c r="V390" s="151"/>
      <c r="W390" s="151"/>
      <c r="X390" s="151"/>
      <c r="Y390" s="151"/>
      <c r="Z390" s="151"/>
      <c r="AA390" s="151"/>
      <c r="AB390" s="151"/>
      <c r="AC390" s="151"/>
      <c r="AD390" s="151"/>
      <c r="AE390" s="151"/>
      <c r="AF390" s="151"/>
      <c r="AG390" s="151"/>
      <c r="AH390" s="151"/>
      <c r="AI390" s="151"/>
      <c r="AJ390" s="151"/>
      <c r="AK390" s="151"/>
      <c r="AL390" s="151"/>
      <c r="AM390" s="151"/>
      <c r="AN390" s="151"/>
      <c r="AO390" s="151"/>
      <c r="AP390" s="151"/>
      <c r="AQ390" s="151"/>
      <c r="AR390" s="151"/>
      <c r="AS390" s="151"/>
      <c r="AT390" s="151"/>
      <c r="AU390" s="151"/>
    </row>
    <row r="391" spans="1:47" outlineLevel="1" x14ac:dyDescent="0.2">
      <c r="A391" s="152"/>
      <c r="B391" s="154"/>
      <c r="C391" s="171" t="s">
        <v>546</v>
      </c>
      <c r="D391" s="188"/>
      <c r="E391" s="195">
        <v>529.16999999999996</v>
      </c>
      <c r="F391" s="212"/>
      <c r="G391" s="156"/>
      <c r="H391" s="181">
        <v>0</v>
      </c>
      <c r="I391" s="211"/>
      <c r="J391" s="151"/>
      <c r="K391" s="151"/>
      <c r="L391" s="151"/>
      <c r="M391" s="151"/>
      <c r="N391" s="151"/>
      <c r="O391" s="151"/>
      <c r="P391" s="151"/>
      <c r="Q391" s="151"/>
      <c r="R391" s="151" t="s">
        <v>123</v>
      </c>
      <c r="S391" s="151">
        <v>0</v>
      </c>
      <c r="T391" s="151"/>
      <c r="U391" s="151"/>
      <c r="V391" s="151"/>
      <c r="W391" s="151"/>
      <c r="X391" s="151"/>
      <c r="Y391" s="151"/>
      <c r="Z391" s="151"/>
      <c r="AA391" s="151"/>
      <c r="AB391" s="151"/>
      <c r="AC391" s="151"/>
      <c r="AD391" s="151"/>
      <c r="AE391" s="151"/>
      <c r="AF391" s="151"/>
      <c r="AG391" s="151"/>
      <c r="AH391" s="151"/>
      <c r="AI391" s="151"/>
      <c r="AJ391" s="151"/>
      <c r="AK391" s="151"/>
      <c r="AL391" s="151"/>
      <c r="AM391" s="151"/>
      <c r="AN391" s="151"/>
      <c r="AO391" s="151"/>
      <c r="AP391" s="151"/>
      <c r="AQ391" s="151"/>
      <c r="AR391" s="151"/>
      <c r="AS391" s="151"/>
      <c r="AT391" s="151"/>
      <c r="AU391" s="151"/>
    </row>
    <row r="392" spans="1:47" ht="22.5" outlineLevel="1" x14ac:dyDescent="0.2">
      <c r="A392" s="152">
        <v>127</v>
      </c>
      <c r="B392" s="154" t="s">
        <v>547</v>
      </c>
      <c r="C392" s="170" t="s">
        <v>548</v>
      </c>
      <c r="D392" s="187" t="s">
        <v>127</v>
      </c>
      <c r="E392" s="156">
        <v>176.39</v>
      </c>
      <c r="F392" s="212"/>
      <c r="G392" s="156">
        <f>ROUND(E392*F392,2)</f>
        <v>0</v>
      </c>
      <c r="H392" s="181" t="s">
        <v>951</v>
      </c>
      <c r="I392" s="211"/>
      <c r="J392" s="151"/>
      <c r="K392" s="151"/>
      <c r="L392" s="151"/>
      <c r="M392" s="151"/>
      <c r="N392" s="151"/>
      <c r="O392" s="151"/>
      <c r="P392" s="151"/>
      <c r="Q392" s="151"/>
      <c r="R392" s="151" t="s">
        <v>121</v>
      </c>
      <c r="S392" s="151"/>
      <c r="T392" s="151"/>
      <c r="U392" s="151"/>
      <c r="V392" s="151"/>
      <c r="W392" s="151"/>
      <c r="X392" s="151"/>
      <c r="Y392" s="151"/>
      <c r="Z392" s="151"/>
      <c r="AA392" s="151"/>
      <c r="AB392" s="151"/>
      <c r="AC392" s="151"/>
      <c r="AD392" s="151"/>
      <c r="AE392" s="151"/>
      <c r="AF392" s="151"/>
      <c r="AG392" s="151"/>
      <c r="AH392" s="151"/>
      <c r="AI392" s="151"/>
      <c r="AJ392" s="151"/>
      <c r="AK392" s="151"/>
      <c r="AL392" s="151"/>
      <c r="AM392" s="151"/>
      <c r="AN392" s="151"/>
      <c r="AO392" s="151"/>
      <c r="AP392" s="151"/>
      <c r="AQ392" s="151"/>
      <c r="AR392" s="151"/>
      <c r="AS392" s="151"/>
      <c r="AT392" s="151"/>
      <c r="AU392" s="151"/>
    </row>
    <row r="393" spans="1:47" outlineLevel="1" x14ac:dyDescent="0.2">
      <c r="A393" s="152"/>
      <c r="B393" s="154"/>
      <c r="C393" s="171" t="s">
        <v>543</v>
      </c>
      <c r="D393" s="188"/>
      <c r="E393" s="195">
        <v>176.39</v>
      </c>
      <c r="F393" s="212"/>
      <c r="G393" s="156"/>
      <c r="H393" s="181">
        <v>0</v>
      </c>
      <c r="I393" s="211"/>
      <c r="J393" s="151"/>
      <c r="K393" s="151"/>
      <c r="L393" s="151"/>
      <c r="M393" s="151"/>
      <c r="N393" s="151"/>
      <c r="O393" s="151"/>
      <c r="P393" s="151"/>
      <c r="Q393" s="151"/>
      <c r="R393" s="151" t="s">
        <v>123</v>
      </c>
      <c r="S393" s="151">
        <v>0</v>
      </c>
      <c r="T393" s="151"/>
      <c r="U393" s="151"/>
      <c r="V393" s="151"/>
      <c r="W393" s="151"/>
      <c r="X393" s="151"/>
      <c r="Y393" s="151"/>
      <c r="Z393" s="151"/>
      <c r="AA393" s="151"/>
      <c r="AB393" s="151"/>
      <c r="AC393" s="151"/>
      <c r="AD393" s="151"/>
      <c r="AE393" s="151"/>
      <c r="AF393" s="151"/>
      <c r="AG393" s="151"/>
      <c r="AH393" s="151"/>
      <c r="AI393" s="151"/>
      <c r="AJ393" s="151"/>
      <c r="AK393" s="151"/>
      <c r="AL393" s="151"/>
      <c r="AM393" s="151"/>
      <c r="AN393" s="151"/>
      <c r="AO393" s="151"/>
      <c r="AP393" s="151"/>
      <c r="AQ393" s="151"/>
      <c r="AR393" s="151"/>
      <c r="AS393" s="151"/>
      <c r="AT393" s="151"/>
      <c r="AU393" s="151"/>
    </row>
    <row r="394" spans="1:47" outlineLevel="1" x14ac:dyDescent="0.2">
      <c r="A394" s="152">
        <v>128</v>
      </c>
      <c r="B394" s="154" t="s">
        <v>549</v>
      </c>
      <c r="C394" s="170" t="s">
        <v>550</v>
      </c>
      <c r="D394" s="187" t="s">
        <v>127</v>
      </c>
      <c r="E394" s="156">
        <v>176.39</v>
      </c>
      <c r="F394" s="212"/>
      <c r="G394" s="156">
        <f>ROUND(E394*F394,2)</f>
        <v>0</v>
      </c>
      <c r="H394" s="181" t="s">
        <v>951</v>
      </c>
      <c r="I394" s="211"/>
      <c r="J394" s="151"/>
      <c r="K394" s="151"/>
      <c r="L394" s="151"/>
      <c r="M394" s="151"/>
      <c r="N394" s="151"/>
      <c r="O394" s="151"/>
      <c r="P394" s="151"/>
      <c r="Q394" s="151"/>
      <c r="R394" s="151" t="s">
        <v>121</v>
      </c>
      <c r="S394" s="151"/>
      <c r="T394" s="151"/>
      <c r="U394" s="151"/>
      <c r="V394" s="151"/>
      <c r="W394" s="151"/>
      <c r="X394" s="151"/>
      <c r="Y394" s="151"/>
      <c r="Z394" s="151"/>
      <c r="AA394" s="151"/>
      <c r="AB394" s="151"/>
      <c r="AC394" s="151"/>
      <c r="AD394" s="151"/>
      <c r="AE394" s="151"/>
      <c r="AF394" s="151"/>
      <c r="AG394" s="151"/>
      <c r="AH394" s="151"/>
      <c r="AI394" s="151"/>
      <c r="AJ394" s="151"/>
      <c r="AK394" s="151"/>
      <c r="AL394" s="151"/>
      <c r="AM394" s="151"/>
      <c r="AN394" s="151"/>
      <c r="AO394" s="151"/>
      <c r="AP394" s="151"/>
      <c r="AQ394" s="151"/>
      <c r="AR394" s="151"/>
      <c r="AS394" s="151"/>
      <c r="AT394" s="151"/>
      <c r="AU394" s="151"/>
    </row>
    <row r="395" spans="1:47" outlineLevel="1" x14ac:dyDescent="0.2">
      <c r="A395" s="152"/>
      <c r="B395" s="154"/>
      <c r="C395" s="171" t="s">
        <v>543</v>
      </c>
      <c r="D395" s="188"/>
      <c r="E395" s="195">
        <v>176.39</v>
      </c>
      <c r="F395" s="212"/>
      <c r="G395" s="156"/>
      <c r="H395" s="181">
        <v>0</v>
      </c>
      <c r="I395" s="211"/>
      <c r="J395" s="151"/>
      <c r="K395" s="151"/>
      <c r="L395" s="151"/>
      <c r="M395" s="151"/>
      <c r="N395" s="151"/>
      <c r="O395" s="151"/>
      <c r="P395" s="151"/>
      <c r="Q395" s="151"/>
      <c r="R395" s="151" t="s">
        <v>123</v>
      </c>
      <c r="S395" s="151">
        <v>0</v>
      </c>
      <c r="T395" s="151"/>
      <c r="U395" s="151"/>
      <c r="V395" s="151"/>
      <c r="W395" s="151"/>
      <c r="X395" s="151"/>
      <c r="Y395" s="151"/>
      <c r="Z395" s="151"/>
      <c r="AA395" s="151"/>
      <c r="AB395" s="151"/>
      <c r="AC395" s="151"/>
      <c r="AD395" s="151"/>
      <c r="AE395" s="151"/>
      <c r="AF395" s="151"/>
      <c r="AG395" s="151"/>
      <c r="AH395" s="151"/>
      <c r="AI395" s="151"/>
      <c r="AJ395" s="151"/>
      <c r="AK395" s="151"/>
      <c r="AL395" s="151"/>
      <c r="AM395" s="151"/>
      <c r="AN395" s="151"/>
      <c r="AO395" s="151"/>
      <c r="AP395" s="151"/>
      <c r="AQ395" s="151"/>
      <c r="AR395" s="151"/>
      <c r="AS395" s="151"/>
      <c r="AT395" s="151"/>
      <c r="AU395" s="151"/>
    </row>
    <row r="396" spans="1:47" outlineLevel="1" x14ac:dyDescent="0.2">
      <c r="A396" s="152">
        <v>129</v>
      </c>
      <c r="B396" s="154" t="s">
        <v>551</v>
      </c>
      <c r="C396" s="170" t="s">
        <v>552</v>
      </c>
      <c r="D396" s="187" t="s">
        <v>127</v>
      </c>
      <c r="E396" s="156">
        <v>529.16999999999996</v>
      </c>
      <c r="F396" s="212"/>
      <c r="G396" s="156">
        <f>ROUND(E396*F396,2)</f>
        <v>0</v>
      </c>
      <c r="H396" s="181" t="s">
        <v>951</v>
      </c>
      <c r="I396" s="211"/>
      <c r="J396" s="151"/>
      <c r="K396" s="151"/>
      <c r="L396" s="151"/>
      <c r="M396" s="151"/>
      <c r="N396" s="151"/>
      <c r="O396" s="151"/>
      <c r="P396" s="151"/>
      <c r="Q396" s="151"/>
      <c r="R396" s="151" t="s">
        <v>121</v>
      </c>
      <c r="S396" s="151"/>
      <c r="T396" s="151"/>
      <c r="U396" s="151"/>
      <c r="V396" s="151"/>
      <c r="W396" s="151"/>
      <c r="X396" s="151"/>
      <c r="Y396" s="151"/>
      <c r="Z396" s="151"/>
      <c r="AA396" s="151"/>
      <c r="AB396" s="151"/>
      <c r="AC396" s="151"/>
      <c r="AD396" s="151"/>
      <c r="AE396" s="151"/>
      <c r="AF396" s="151"/>
      <c r="AG396" s="151"/>
      <c r="AH396" s="151"/>
      <c r="AI396" s="151"/>
      <c r="AJ396" s="151"/>
      <c r="AK396" s="151"/>
      <c r="AL396" s="151"/>
      <c r="AM396" s="151"/>
      <c r="AN396" s="151"/>
      <c r="AO396" s="151"/>
      <c r="AP396" s="151"/>
      <c r="AQ396" s="151"/>
      <c r="AR396" s="151"/>
      <c r="AS396" s="151"/>
      <c r="AT396" s="151"/>
      <c r="AU396" s="151"/>
    </row>
    <row r="397" spans="1:47" outlineLevel="1" x14ac:dyDescent="0.2">
      <c r="A397" s="152"/>
      <c r="B397" s="154"/>
      <c r="C397" s="171" t="s">
        <v>546</v>
      </c>
      <c r="D397" s="188"/>
      <c r="E397" s="195">
        <v>529.16999999999996</v>
      </c>
      <c r="F397" s="212"/>
      <c r="G397" s="156"/>
      <c r="H397" s="181">
        <v>0</v>
      </c>
      <c r="I397" s="211"/>
      <c r="J397" s="151"/>
      <c r="K397" s="151"/>
      <c r="L397" s="151"/>
      <c r="M397" s="151"/>
      <c r="N397" s="151"/>
      <c r="O397" s="151"/>
      <c r="P397" s="151"/>
      <c r="Q397" s="151"/>
      <c r="R397" s="151" t="s">
        <v>123</v>
      </c>
      <c r="S397" s="151">
        <v>0</v>
      </c>
      <c r="T397" s="151"/>
      <c r="U397" s="151"/>
      <c r="V397" s="151"/>
      <c r="W397" s="151"/>
      <c r="X397" s="151"/>
      <c r="Y397" s="151"/>
      <c r="Z397" s="151"/>
      <c r="AA397" s="151"/>
      <c r="AB397" s="151"/>
      <c r="AC397" s="151"/>
      <c r="AD397" s="151"/>
      <c r="AE397" s="151"/>
      <c r="AF397" s="151"/>
      <c r="AG397" s="151"/>
      <c r="AH397" s="151"/>
      <c r="AI397" s="151"/>
      <c r="AJ397" s="151"/>
      <c r="AK397" s="151"/>
      <c r="AL397" s="151"/>
      <c r="AM397" s="151"/>
      <c r="AN397" s="151"/>
      <c r="AO397" s="151"/>
      <c r="AP397" s="151"/>
      <c r="AQ397" s="151"/>
      <c r="AR397" s="151"/>
      <c r="AS397" s="151"/>
      <c r="AT397" s="151"/>
      <c r="AU397" s="151"/>
    </row>
    <row r="398" spans="1:47" outlineLevel="1" x14ac:dyDescent="0.2">
      <c r="A398" s="152">
        <v>130</v>
      </c>
      <c r="B398" s="154" t="s">
        <v>553</v>
      </c>
      <c r="C398" s="170" t="s">
        <v>554</v>
      </c>
      <c r="D398" s="187" t="s">
        <v>127</v>
      </c>
      <c r="E398" s="156">
        <v>176.39</v>
      </c>
      <c r="F398" s="212"/>
      <c r="G398" s="156">
        <f>ROUND(E398*F398,2)</f>
        <v>0</v>
      </c>
      <c r="H398" s="181" t="s">
        <v>951</v>
      </c>
      <c r="I398" s="211"/>
      <c r="J398" s="151"/>
      <c r="K398" s="151"/>
      <c r="L398" s="151"/>
      <c r="M398" s="151"/>
      <c r="N398" s="151"/>
      <c r="O398" s="151"/>
      <c r="P398" s="151"/>
      <c r="Q398" s="151"/>
      <c r="R398" s="151" t="s">
        <v>121</v>
      </c>
      <c r="S398" s="151"/>
      <c r="T398" s="151"/>
      <c r="U398" s="151"/>
      <c r="V398" s="151"/>
      <c r="W398" s="151"/>
      <c r="X398" s="151"/>
      <c r="Y398" s="151"/>
      <c r="Z398" s="151"/>
      <c r="AA398" s="151"/>
      <c r="AB398" s="151"/>
      <c r="AC398" s="151"/>
      <c r="AD398" s="151"/>
      <c r="AE398" s="151"/>
      <c r="AF398" s="151"/>
      <c r="AG398" s="151"/>
      <c r="AH398" s="151"/>
      <c r="AI398" s="151"/>
      <c r="AJ398" s="151"/>
      <c r="AK398" s="151"/>
      <c r="AL398" s="151"/>
      <c r="AM398" s="151"/>
      <c r="AN398" s="151"/>
      <c r="AO398" s="151"/>
      <c r="AP398" s="151"/>
      <c r="AQ398" s="151"/>
      <c r="AR398" s="151"/>
      <c r="AS398" s="151"/>
      <c r="AT398" s="151"/>
      <c r="AU398" s="151"/>
    </row>
    <row r="399" spans="1:47" outlineLevel="1" x14ac:dyDescent="0.2">
      <c r="A399" s="152"/>
      <c r="B399" s="154"/>
      <c r="C399" s="171" t="s">
        <v>543</v>
      </c>
      <c r="D399" s="188"/>
      <c r="E399" s="195">
        <v>176.39</v>
      </c>
      <c r="F399" s="212"/>
      <c r="G399" s="156"/>
      <c r="H399" s="181">
        <v>0</v>
      </c>
      <c r="I399" s="211"/>
      <c r="J399" s="151"/>
      <c r="K399" s="151"/>
      <c r="L399" s="151"/>
      <c r="M399" s="151"/>
      <c r="N399" s="151"/>
      <c r="O399" s="151"/>
      <c r="P399" s="151"/>
      <c r="Q399" s="151"/>
      <c r="R399" s="151" t="s">
        <v>123</v>
      </c>
      <c r="S399" s="151">
        <v>0</v>
      </c>
      <c r="T399" s="151"/>
      <c r="U399" s="151"/>
      <c r="V399" s="151"/>
      <c r="W399" s="151"/>
      <c r="X399" s="151"/>
      <c r="Y399" s="151"/>
      <c r="Z399" s="151"/>
      <c r="AA399" s="151"/>
      <c r="AB399" s="151"/>
      <c r="AC399" s="151"/>
      <c r="AD399" s="151"/>
      <c r="AE399" s="151"/>
      <c r="AF399" s="151"/>
      <c r="AG399" s="151"/>
      <c r="AH399" s="151"/>
      <c r="AI399" s="151"/>
      <c r="AJ399" s="151"/>
      <c r="AK399" s="151"/>
      <c r="AL399" s="151"/>
      <c r="AM399" s="151"/>
      <c r="AN399" s="151"/>
      <c r="AO399" s="151"/>
      <c r="AP399" s="151"/>
      <c r="AQ399" s="151"/>
      <c r="AR399" s="151"/>
      <c r="AS399" s="151"/>
      <c r="AT399" s="151"/>
      <c r="AU399" s="151"/>
    </row>
    <row r="400" spans="1:47" x14ac:dyDescent="0.2">
      <c r="A400" s="153" t="s">
        <v>116</v>
      </c>
      <c r="B400" s="155" t="s">
        <v>70</v>
      </c>
      <c r="C400" s="172" t="s">
        <v>71</v>
      </c>
      <c r="D400" s="189"/>
      <c r="E400" s="157"/>
      <c r="F400" s="213"/>
      <c r="G400" s="157">
        <f>SUMIF(R401:R411,"&lt;&gt;NOR",G401:G411)</f>
        <v>0</v>
      </c>
      <c r="H400" s="182"/>
      <c r="I400" s="211"/>
      <c r="R400" t="s">
        <v>117</v>
      </c>
    </row>
    <row r="401" spans="1:47" outlineLevel="1" x14ac:dyDescent="0.2">
      <c r="A401" s="152">
        <v>131</v>
      </c>
      <c r="B401" s="154" t="s">
        <v>555</v>
      </c>
      <c r="C401" s="170" t="s">
        <v>556</v>
      </c>
      <c r="D401" s="187" t="s">
        <v>127</v>
      </c>
      <c r="E401" s="156">
        <v>224.73</v>
      </c>
      <c r="F401" s="212"/>
      <c r="G401" s="156">
        <f>ROUND(E401*F401,2)</f>
        <v>0</v>
      </c>
      <c r="H401" s="181" t="s">
        <v>951</v>
      </c>
      <c r="I401" s="211"/>
      <c r="J401" s="151"/>
      <c r="K401" s="151"/>
      <c r="L401" s="151"/>
      <c r="M401" s="151"/>
      <c r="N401" s="151"/>
      <c r="O401" s="151"/>
      <c r="P401" s="151"/>
      <c r="Q401" s="151"/>
      <c r="R401" s="151" t="s">
        <v>121</v>
      </c>
      <c r="S401" s="151"/>
      <c r="T401" s="151"/>
      <c r="U401" s="151"/>
      <c r="V401" s="151"/>
      <c r="W401" s="151"/>
      <c r="X401" s="151"/>
      <c r="Y401" s="151"/>
      <c r="Z401" s="151"/>
      <c r="AA401" s="151"/>
      <c r="AB401" s="151"/>
      <c r="AC401" s="151"/>
      <c r="AD401" s="151"/>
      <c r="AE401" s="151"/>
      <c r="AF401" s="151"/>
      <c r="AG401" s="151"/>
      <c r="AH401" s="151"/>
      <c r="AI401" s="151"/>
      <c r="AJ401" s="151"/>
      <c r="AK401" s="151"/>
      <c r="AL401" s="151"/>
      <c r="AM401" s="151"/>
      <c r="AN401" s="151"/>
      <c r="AO401" s="151"/>
      <c r="AP401" s="151"/>
      <c r="AQ401" s="151"/>
      <c r="AR401" s="151"/>
      <c r="AS401" s="151"/>
      <c r="AT401" s="151"/>
      <c r="AU401" s="151"/>
    </row>
    <row r="402" spans="1:47" outlineLevel="1" x14ac:dyDescent="0.2">
      <c r="A402" s="152"/>
      <c r="B402" s="154"/>
      <c r="C402" s="171" t="s">
        <v>524</v>
      </c>
      <c r="D402" s="188"/>
      <c r="E402" s="195"/>
      <c r="F402" s="212"/>
      <c r="G402" s="156"/>
      <c r="H402" s="181">
        <v>0</v>
      </c>
      <c r="I402" s="211"/>
      <c r="J402" s="151"/>
      <c r="K402" s="151"/>
      <c r="L402" s="151"/>
      <c r="M402" s="151"/>
      <c r="N402" s="151"/>
      <c r="O402" s="151"/>
      <c r="P402" s="151"/>
      <c r="Q402" s="151"/>
      <c r="R402" s="151" t="s">
        <v>123</v>
      </c>
      <c r="S402" s="151">
        <v>0</v>
      </c>
      <c r="T402" s="151"/>
      <c r="U402" s="151"/>
      <c r="V402" s="151"/>
      <c r="W402" s="151"/>
      <c r="X402" s="151"/>
      <c r="Y402" s="151"/>
      <c r="Z402" s="151"/>
      <c r="AA402" s="151"/>
      <c r="AB402" s="151"/>
      <c r="AC402" s="151"/>
      <c r="AD402" s="151"/>
      <c r="AE402" s="151"/>
      <c r="AF402" s="151"/>
      <c r="AG402" s="151"/>
      <c r="AH402" s="151"/>
      <c r="AI402" s="151"/>
      <c r="AJ402" s="151"/>
      <c r="AK402" s="151"/>
      <c r="AL402" s="151"/>
      <c r="AM402" s="151"/>
      <c r="AN402" s="151"/>
      <c r="AO402" s="151"/>
      <c r="AP402" s="151"/>
      <c r="AQ402" s="151"/>
      <c r="AR402" s="151"/>
      <c r="AS402" s="151"/>
      <c r="AT402" s="151"/>
      <c r="AU402" s="151"/>
    </row>
    <row r="403" spans="1:47" outlineLevel="1" x14ac:dyDescent="0.2">
      <c r="A403" s="152"/>
      <c r="B403" s="154"/>
      <c r="C403" s="171" t="s">
        <v>525</v>
      </c>
      <c r="D403" s="188"/>
      <c r="E403" s="195">
        <v>192.23</v>
      </c>
      <c r="F403" s="212"/>
      <c r="G403" s="156"/>
      <c r="H403" s="181">
        <v>0</v>
      </c>
      <c r="I403" s="211"/>
      <c r="J403" s="151"/>
      <c r="K403" s="151"/>
      <c r="L403" s="151"/>
      <c r="M403" s="151"/>
      <c r="N403" s="151"/>
      <c r="O403" s="151"/>
      <c r="P403" s="151"/>
      <c r="Q403" s="151"/>
      <c r="R403" s="151" t="s">
        <v>123</v>
      </c>
      <c r="S403" s="151">
        <v>0</v>
      </c>
      <c r="T403" s="151"/>
      <c r="U403" s="151"/>
      <c r="V403" s="151"/>
      <c r="W403" s="151"/>
      <c r="X403" s="151"/>
      <c r="Y403" s="151"/>
      <c r="Z403" s="151"/>
      <c r="AA403" s="151"/>
      <c r="AB403" s="151"/>
      <c r="AC403" s="151"/>
      <c r="AD403" s="151"/>
      <c r="AE403" s="151"/>
      <c r="AF403" s="151"/>
      <c r="AG403" s="151"/>
      <c r="AH403" s="151"/>
      <c r="AI403" s="151"/>
      <c r="AJ403" s="151"/>
      <c r="AK403" s="151"/>
      <c r="AL403" s="151"/>
      <c r="AM403" s="151"/>
      <c r="AN403" s="151"/>
      <c r="AO403" s="151"/>
      <c r="AP403" s="151"/>
      <c r="AQ403" s="151"/>
      <c r="AR403" s="151"/>
      <c r="AS403" s="151"/>
      <c r="AT403" s="151"/>
      <c r="AU403" s="151"/>
    </row>
    <row r="404" spans="1:47" outlineLevel="1" x14ac:dyDescent="0.2">
      <c r="A404" s="152"/>
      <c r="B404" s="154"/>
      <c r="C404" s="171" t="s">
        <v>530</v>
      </c>
      <c r="D404" s="188"/>
      <c r="E404" s="195">
        <v>29</v>
      </c>
      <c r="F404" s="212"/>
      <c r="G404" s="156"/>
      <c r="H404" s="181">
        <v>0</v>
      </c>
      <c r="I404" s="211"/>
      <c r="J404" s="151"/>
      <c r="K404" s="151"/>
      <c r="L404" s="151"/>
      <c r="M404" s="151"/>
      <c r="N404" s="151"/>
      <c r="O404" s="151"/>
      <c r="P404" s="151"/>
      <c r="Q404" s="151"/>
      <c r="R404" s="151" t="s">
        <v>123</v>
      </c>
      <c r="S404" s="151">
        <v>0</v>
      </c>
      <c r="T404" s="151"/>
      <c r="U404" s="151"/>
      <c r="V404" s="151"/>
      <c r="W404" s="151"/>
      <c r="X404" s="151"/>
      <c r="Y404" s="151"/>
      <c r="Z404" s="151"/>
      <c r="AA404" s="151"/>
      <c r="AB404" s="151"/>
      <c r="AC404" s="151"/>
      <c r="AD404" s="151"/>
      <c r="AE404" s="151"/>
      <c r="AF404" s="151"/>
      <c r="AG404" s="151"/>
      <c r="AH404" s="151"/>
      <c r="AI404" s="151"/>
      <c r="AJ404" s="151"/>
      <c r="AK404" s="151"/>
      <c r="AL404" s="151"/>
      <c r="AM404" s="151"/>
      <c r="AN404" s="151"/>
      <c r="AO404" s="151"/>
      <c r="AP404" s="151"/>
      <c r="AQ404" s="151"/>
      <c r="AR404" s="151"/>
      <c r="AS404" s="151"/>
      <c r="AT404" s="151"/>
      <c r="AU404" s="151"/>
    </row>
    <row r="405" spans="1:47" outlineLevel="1" x14ac:dyDescent="0.2">
      <c r="A405" s="152"/>
      <c r="B405" s="154"/>
      <c r="C405" s="171" t="s">
        <v>531</v>
      </c>
      <c r="D405" s="188"/>
      <c r="E405" s="195">
        <v>3.5</v>
      </c>
      <c r="F405" s="212"/>
      <c r="G405" s="156"/>
      <c r="H405" s="181">
        <v>0</v>
      </c>
      <c r="I405" s="211"/>
      <c r="J405" s="151"/>
      <c r="K405" s="151"/>
      <c r="L405" s="151"/>
      <c r="M405" s="151"/>
      <c r="N405" s="151"/>
      <c r="O405" s="151"/>
      <c r="P405" s="151"/>
      <c r="Q405" s="151"/>
      <c r="R405" s="151" t="s">
        <v>123</v>
      </c>
      <c r="S405" s="151">
        <v>0</v>
      </c>
      <c r="T405" s="151"/>
      <c r="U405" s="151"/>
      <c r="V405" s="151"/>
      <c r="W405" s="151"/>
      <c r="X405" s="151"/>
      <c r="Y405" s="151"/>
      <c r="Z405" s="151"/>
      <c r="AA405" s="151"/>
      <c r="AB405" s="151"/>
      <c r="AC405" s="151"/>
      <c r="AD405" s="151"/>
      <c r="AE405" s="151"/>
      <c r="AF405" s="151"/>
      <c r="AG405" s="151"/>
      <c r="AH405" s="151"/>
      <c r="AI405" s="151"/>
      <c r="AJ405" s="151"/>
      <c r="AK405" s="151"/>
      <c r="AL405" s="151"/>
      <c r="AM405" s="151"/>
      <c r="AN405" s="151"/>
      <c r="AO405" s="151"/>
      <c r="AP405" s="151"/>
      <c r="AQ405" s="151"/>
      <c r="AR405" s="151"/>
      <c r="AS405" s="151"/>
      <c r="AT405" s="151"/>
      <c r="AU405" s="151"/>
    </row>
    <row r="406" spans="1:47" outlineLevel="1" x14ac:dyDescent="0.2">
      <c r="A406" s="152">
        <v>132</v>
      </c>
      <c r="B406" s="154" t="s">
        <v>557</v>
      </c>
      <c r="C406" s="170" t="s">
        <v>558</v>
      </c>
      <c r="D406" s="187" t="s">
        <v>559</v>
      </c>
      <c r="E406" s="156">
        <v>77</v>
      </c>
      <c r="F406" s="212"/>
      <c r="G406" s="156">
        <f>ROUND(E406*F406,2)</f>
        <v>0</v>
      </c>
      <c r="H406" s="181" t="s">
        <v>950</v>
      </c>
      <c r="I406" s="211"/>
      <c r="J406" s="151"/>
      <c r="K406" s="151"/>
      <c r="L406" s="151"/>
      <c r="M406" s="151"/>
      <c r="N406" s="151"/>
      <c r="O406" s="151"/>
      <c r="P406" s="151"/>
      <c r="Q406" s="151"/>
      <c r="R406" s="151" t="s">
        <v>121</v>
      </c>
      <c r="S406" s="151"/>
      <c r="T406" s="151"/>
      <c r="U406" s="151"/>
      <c r="V406" s="151"/>
      <c r="W406" s="151"/>
      <c r="X406" s="151"/>
      <c r="Y406" s="151"/>
      <c r="Z406" s="151"/>
      <c r="AA406" s="151"/>
      <c r="AB406" s="151"/>
      <c r="AC406" s="151"/>
      <c r="AD406" s="151"/>
      <c r="AE406" s="151"/>
      <c r="AF406" s="151"/>
      <c r="AG406" s="151"/>
      <c r="AH406" s="151"/>
      <c r="AI406" s="151"/>
      <c r="AJ406" s="151"/>
      <c r="AK406" s="151"/>
      <c r="AL406" s="151"/>
      <c r="AM406" s="151"/>
      <c r="AN406" s="151"/>
      <c r="AO406" s="151"/>
      <c r="AP406" s="151"/>
      <c r="AQ406" s="151"/>
      <c r="AR406" s="151"/>
      <c r="AS406" s="151"/>
      <c r="AT406" s="151"/>
      <c r="AU406" s="151"/>
    </row>
    <row r="407" spans="1:47" outlineLevel="1" x14ac:dyDescent="0.2">
      <c r="A407" s="152"/>
      <c r="B407" s="154"/>
      <c r="C407" s="171" t="s">
        <v>560</v>
      </c>
      <c r="D407" s="188"/>
      <c r="E407" s="195">
        <v>77</v>
      </c>
      <c r="F407" s="212"/>
      <c r="G407" s="156"/>
      <c r="H407" s="181">
        <v>0</v>
      </c>
      <c r="I407" s="211"/>
      <c r="J407" s="151"/>
      <c r="K407" s="151"/>
      <c r="L407" s="151"/>
      <c r="M407" s="151"/>
      <c r="N407" s="151"/>
      <c r="O407" s="151"/>
      <c r="P407" s="151"/>
      <c r="Q407" s="151"/>
      <c r="R407" s="151" t="s">
        <v>123</v>
      </c>
      <c r="S407" s="151">
        <v>0</v>
      </c>
      <c r="T407" s="151"/>
      <c r="U407" s="151"/>
      <c r="V407" s="151"/>
      <c r="W407" s="151"/>
      <c r="X407" s="151"/>
      <c r="Y407" s="151"/>
      <c r="Z407" s="151"/>
      <c r="AA407" s="151"/>
      <c r="AB407" s="151"/>
      <c r="AC407" s="151"/>
      <c r="AD407" s="151"/>
      <c r="AE407" s="151"/>
      <c r="AF407" s="151"/>
      <c r="AG407" s="151"/>
      <c r="AH407" s="151"/>
      <c r="AI407" s="151"/>
      <c r="AJ407" s="151"/>
      <c r="AK407" s="151"/>
      <c r="AL407" s="151"/>
      <c r="AM407" s="151"/>
      <c r="AN407" s="151"/>
      <c r="AO407" s="151"/>
      <c r="AP407" s="151"/>
      <c r="AQ407" s="151"/>
      <c r="AR407" s="151"/>
      <c r="AS407" s="151"/>
      <c r="AT407" s="151"/>
      <c r="AU407" s="151"/>
    </row>
    <row r="408" spans="1:47" outlineLevel="1" x14ac:dyDescent="0.2">
      <c r="A408" s="152">
        <v>133</v>
      </c>
      <c r="B408" s="154" t="s">
        <v>561</v>
      </c>
      <c r="C408" s="170" t="s">
        <v>562</v>
      </c>
      <c r="D408" s="187" t="s">
        <v>563</v>
      </c>
      <c r="E408" s="156">
        <v>102</v>
      </c>
      <c r="F408" s="212"/>
      <c r="G408" s="156">
        <f>ROUND(E408*F408,2)</f>
        <v>0</v>
      </c>
      <c r="H408" s="181" t="s">
        <v>951</v>
      </c>
      <c r="I408" s="211"/>
      <c r="J408" s="151"/>
      <c r="K408" s="151"/>
      <c r="L408" s="151"/>
      <c r="M408" s="151"/>
      <c r="N408" s="151"/>
      <c r="O408" s="151"/>
      <c r="P408" s="151"/>
      <c r="Q408" s="151"/>
      <c r="R408" s="151" t="s">
        <v>121</v>
      </c>
      <c r="S408" s="151"/>
      <c r="T408" s="151"/>
      <c r="U408" s="151"/>
      <c r="V408" s="151"/>
      <c r="W408" s="151"/>
      <c r="X408" s="151"/>
      <c r="Y408" s="151"/>
      <c r="Z408" s="151"/>
      <c r="AA408" s="151"/>
      <c r="AB408" s="151"/>
      <c r="AC408" s="151"/>
      <c r="AD408" s="151"/>
      <c r="AE408" s="151"/>
      <c r="AF408" s="151"/>
      <c r="AG408" s="151"/>
      <c r="AH408" s="151"/>
      <c r="AI408" s="151"/>
      <c r="AJ408" s="151"/>
      <c r="AK408" s="151"/>
      <c r="AL408" s="151"/>
      <c r="AM408" s="151"/>
      <c r="AN408" s="151"/>
      <c r="AO408" s="151"/>
      <c r="AP408" s="151"/>
      <c r="AQ408" s="151"/>
      <c r="AR408" s="151"/>
      <c r="AS408" s="151"/>
      <c r="AT408" s="151"/>
      <c r="AU408" s="151"/>
    </row>
    <row r="409" spans="1:47" outlineLevel="1" x14ac:dyDescent="0.2">
      <c r="A409" s="152"/>
      <c r="B409" s="154"/>
      <c r="C409" s="171" t="s">
        <v>564</v>
      </c>
      <c r="D409" s="188"/>
      <c r="E409" s="195">
        <v>102</v>
      </c>
      <c r="F409" s="212"/>
      <c r="G409" s="156"/>
      <c r="H409" s="181">
        <v>0</v>
      </c>
      <c r="I409" s="211"/>
      <c r="J409" s="151"/>
      <c r="K409" s="151"/>
      <c r="L409" s="151"/>
      <c r="M409" s="151"/>
      <c r="N409" s="151"/>
      <c r="O409" s="151"/>
      <c r="P409" s="151"/>
      <c r="Q409" s="151"/>
      <c r="R409" s="151" t="s">
        <v>123</v>
      </c>
      <c r="S409" s="151">
        <v>0</v>
      </c>
      <c r="T409" s="151"/>
      <c r="U409" s="151"/>
      <c r="V409" s="151"/>
      <c r="W409" s="151"/>
      <c r="X409" s="151"/>
      <c r="Y409" s="151"/>
      <c r="Z409" s="151"/>
      <c r="AA409" s="151"/>
      <c r="AB409" s="151"/>
      <c r="AC409" s="151"/>
      <c r="AD409" s="151"/>
      <c r="AE409" s="151"/>
      <c r="AF409" s="151"/>
      <c r="AG409" s="151"/>
      <c r="AH409" s="151"/>
      <c r="AI409" s="151"/>
      <c r="AJ409" s="151"/>
      <c r="AK409" s="151"/>
      <c r="AL409" s="151"/>
      <c r="AM409" s="151"/>
      <c r="AN409" s="151"/>
      <c r="AO409" s="151"/>
      <c r="AP409" s="151"/>
      <c r="AQ409" s="151"/>
      <c r="AR409" s="151"/>
      <c r="AS409" s="151"/>
      <c r="AT409" s="151"/>
      <c r="AU409" s="151"/>
    </row>
    <row r="410" spans="1:47" ht="22.5" outlineLevel="1" x14ac:dyDescent="0.2">
      <c r="A410" s="152">
        <v>134</v>
      </c>
      <c r="B410" s="154" t="s">
        <v>565</v>
      </c>
      <c r="C410" s="170" t="s">
        <v>566</v>
      </c>
      <c r="D410" s="187" t="s">
        <v>120</v>
      </c>
      <c r="E410" s="156">
        <v>16</v>
      </c>
      <c r="F410" s="212"/>
      <c r="G410" s="156">
        <f>ROUND(E410*F410,2)</f>
        <v>0</v>
      </c>
      <c r="H410" s="181" t="s">
        <v>951</v>
      </c>
      <c r="I410" s="211"/>
      <c r="J410" s="151"/>
      <c r="K410" s="151"/>
      <c r="L410" s="151"/>
      <c r="M410" s="151"/>
      <c r="N410" s="151"/>
      <c r="O410" s="151"/>
      <c r="P410" s="151"/>
      <c r="Q410" s="151"/>
      <c r="R410" s="151" t="s">
        <v>121</v>
      </c>
      <c r="S410" s="151"/>
      <c r="T410" s="151"/>
      <c r="U410" s="151"/>
      <c r="V410" s="151"/>
      <c r="W410" s="151"/>
      <c r="X410" s="151"/>
      <c r="Y410" s="151"/>
      <c r="Z410" s="151"/>
      <c r="AA410" s="151"/>
      <c r="AB410" s="151"/>
      <c r="AC410" s="151"/>
      <c r="AD410" s="151"/>
      <c r="AE410" s="151"/>
      <c r="AF410" s="151"/>
      <c r="AG410" s="151"/>
      <c r="AH410" s="151"/>
      <c r="AI410" s="151"/>
      <c r="AJ410" s="151"/>
      <c r="AK410" s="151"/>
      <c r="AL410" s="151"/>
      <c r="AM410" s="151"/>
      <c r="AN410" s="151"/>
      <c r="AO410" s="151"/>
      <c r="AP410" s="151"/>
      <c r="AQ410" s="151"/>
      <c r="AR410" s="151"/>
      <c r="AS410" s="151"/>
      <c r="AT410" s="151"/>
      <c r="AU410" s="151"/>
    </row>
    <row r="411" spans="1:47" outlineLevel="1" x14ac:dyDescent="0.2">
      <c r="A411" s="152"/>
      <c r="B411" s="154"/>
      <c r="C411" s="171" t="s">
        <v>567</v>
      </c>
      <c r="D411" s="188"/>
      <c r="E411" s="195">
        <v>16</v>
      </c>
      <c r="F411" s="212"/>
      <c r="G411" s="156"/>
      <c r="H411" s="181">
        <v>0</v>
      </c>
      <c r="I411" s="211"/>
      <c r="J411" s="151"/>
      <c r="K411" s="151"/>
      <c r="L411" s="151"/>
      <c r="M411" s="151"/>
      <c r="N411" s="151"/>
      <c r="O411" s="151"/>
      <c r="P411" s="151"/>
      <c r="Q411" s="151"/>
      <c r="R411" s="151" t="s">
        <v>123</v>
      </c>
      <c r="S411" s="151">
        <v>0</v>
      </c>
      <c r="T411" s="151"/>
      <c r="U411" s="151"/>
      <c r="V411" s="151"/>
      <c r="W411" s="151"/>
      <c r="X411" s="151"/>
      <c r="Y411" s="151"/>
      <c r="Z411" s="151"/>
      <c r="AA411" s="151"/>
      <c r="AB411" s="151"/>
      <c r="AC411" s="151"/>
      <c r="AD411" s="151"/>
      <c r="AE411" s="151"/>
      <c r="AF411" s="151"/>
      <c r="AG411" s="151"/>
      <c r="AH411" s="151"/>
      <c r="AI411" s="151"/>
      <c r="AJ411" s="151"/>
      <c r="AK411" s="151"/>
      <c r="AL411" s="151"/>
      <c r="AM411" s="151"/>
      <c r="AN411" s="151"/>
      <c r="AO411" s="151"/>
      <c r="AP411" s="151"/>
      <c r="AQ411" s="151"/>
      <c r="AR411" s="151"/>
      <c r="AS411" s="151"/>
      <c r="AT411" s="151"/>
      <c r="AU411" s="151"/>
    </row>
    <row r="412" spans="1:47" x14ac:dyDescent="0.2">
      <c r="A412" s="153" t="s">
        <v>116</v>
      </c>
      <c r="B412" s="155" t="s">
        <v>72</v>
      </c>
      <c r="C412" s="172" t="s">
        <v>73</v>
      </c>
      <c r="D412" s="189"/>
      <c r="E412" s="157"/>
      <c r="F412" s="213"/>
      <c r="G412" s="157">
        <f>SUMIF(R413:R452,"&lt;&gt;NOR",G413:G452)</f>
        <v>0</v>
      </c>
      <c r="H412" s="182"/>
      <c r="I412" s="211"/>
      <c r="R412" t="s">
        <v>117</v>
      </c>
    </row>
    <row r="413" spans="1:47" outlineLevel="1" x14ac:dyDescent="0.2">
      <c r="A413" s="152">
        <v>135</v>
      </c>
      <c r="B413" s="154" t="s">
        <v>568</v>
      </c>
      <c r="C413" s="170" t="s">
        <v>569</v>
      </c>
      <c r="D413" s="187" t="s">
        <v>120</v>
      </c>
      <c r="E413" s="156">
        <v>8</v>
      </c>
      <c r="F413" s="212"/>
      <c r="G413" s="156">
        <f>ROUND(E413*F413,2)</f>
        <v>0</v>
      </c>
      <c r="H413" s="181" t="s">
        <v>951</v>
      </c>
      <c r="I413" s="211"/>
      <c r="J413" s="151"/>
      <c r="K413" s="151"/>
      <c r="L413" s="151"/>
      <c r="M413" s="151"/>
      <c r="N413" s="151"/>
      <c r="O413" s="151"/>
      <c r="P413" s="151"/>
      <c r="Q413" s="151"/>
      <c r="R413" s="151" t="s">
        <v>121</v>
      </c>
      <c r="S413" s="151"/>
      <c r="T413" s="151"/>
      <c r="U413" s="151"/>
      <c r="V413" s="151"/>
      <c r="W413" s="151"/>
      <c r="X413" s="151"/>
      <c r="Y413" s="151"/>
      <c r="Z413" s="151"/>
      <c r="AA413" s="151"/>
      <c r="AB413" s="151"/>
      <c r="AC413" s="151"/>
      <c r="AD413" s="151"/>
      <c r="AE413" s="151"/>
      <c r="AF413" s="151"/>
      <c r="AG413" s="151"/>
      <c r="AH413" s="151"/>
      <c r="AI413" s="151"/>
      <c r="AJ413" s="151"/>
      <c r="AK413" s="151"/>
      <c r="AL413" s="151"/>
      <c r="AM413" s="151"/>
      <c r="AN413" s="151"/>
      <c r="AO413" s="151"/>
      <c r="AP413" s="151"/>
      <c r="AQ413" s="151"/>
      <c r="AR413" s="151"/>
      <c r="AS413" s="151"/>
      <c r="AT413" s="151"/>
      <c r="AU413" s="151"/>
    </row>
    <row r="414" spans="1:47" outlineLevel="1" x14ac:dyDescent="0.2">
      <c r="A414" s="152"/>
      <c r="B414" s="154"/>
      <c r="C414" s="171" t="s">
        <v>570</v>
      </c>
      <c r="D414" s="188"/>
      <c r="E414" s="195">
        <v>8</v>
      </c>
      <c r="F414" s="212"/>
      <c r="G414" s="156"/>
      <c r="H414" s="181">
        <v>0</v>
      </c>
      <c r="I414" s="211"/>
      <c r="J414" s="151"/>
      <c r="K414" s="151"/>
      <c r="L414" s="151"/>
      <c r="M414" s="151"/>
      <c r="N414" s="151"/>
      <c r="O414" s="151"/>
      <c r="P414" s="151"/>
      <c r="Q414" s="151"/>
      <c r="R414" s="151" t="s">
        <v>123</v>
      </c>
      <c r="S414" s="151">
        <v>0</v>
      </c>
      <c r="T414" s="151"/>
      <c r="U414" s="151"/>
      <c r="V414" s="151"/>
      <c r="W414" s="151"/>
      <c r="X414" s="151"/>
      <c r="Y414" s="151"/>
      <c r="Z414" s="151"/>
      <c r="AA414" s="151"/>
      <c r="AB414" s="151"/>
      <c r="AC414" s="151"/>
      <c r="AD414" s="151"/>
      <c r="AE414" s="151"/>
      <c r="AF414" s="151"/>
      <c r="AG414" s="151"/>
      <c r="AH414" s="151"/>
      <c r="AI414" s="151"/>
      <c r="AJ414" s="151"/>
      <c r="AK414" s="151"/>
      <c r="AL414" s="151"/>
      <c r="AM414" s="151"/>
      <c r="AN414" s="151"/>
      <c r="AO414" s="151"/>
      <c r="AP414" s="151"/>
      <c r="AQ414" s="151"/>
      <c r="AR414" s="151"/>
      <c r="AS414" s="151"/>
      <c r="AT414" s="151"/>
      <c r="AU414" s="151"/>
    </row>
    <row r="415" spans="1:47" outlineLevel="1" x14ac:dyDescent="0.2">
      <c r="A415" s="152">
        <v>136</v>
      </c>
      <c r="B415" s="154" t="s">
        <v>571</v>
      </c>
      <c r="C415" s="170" t="s">
        <v>572</v>
      </c>
      <c r="D415" s="187" t="s">
        <v>120</v>
      </c>
      <c r="E415" s="156">
        <v>4</v>
      </c>
      <c r="F415" s="212"/>
      <c r="G415" s="156">
        <f>ROUND(E415*F415,2)</f>
        <v>0</v>
      </c>
      <c r="H415" s="181" t="s">
        <v>951</v>
      </c>
      <c r="I415" s="211"/>
      <c r="J415" s="151"/>
      <c r="K415" s="151"/>
      <c r="L415" s="151"/>
      <c r="M415" s="151"/>
      <c r="N415" s="151"/>
      <c r="O415" s="151"/>
      <c r="P415" s="151"/>
      <c r="Q415" s="151"/>
      <c r="R415" s="151" t="s">
        <v>121</v>
      </c>
      <c r="S415" s="151"/>
      <c r="T415" s="151"/>
      <c r="U415" s="151"/>
      <c r="V415" s="151"/>
      <c r="W415" s="151"/>
      <c r="X415" s="151"/>
      <c r="Y415" s="151"/>
      <c r="Z415" s="151"/>
      <c r="AA415" s="151"/>
      <c r="AB415" s="151"/>
      <c r="AC415" s="151"/>
      <c r="AD415" s="151"/>
      <c r="AE415" s="151"/>
      <c r="AF415" s="151"/>
      <c r="AG415" s="151"/>
      <c r="AH415" s="151"/>
      <c r="AI415" s="151"/>
      <c r="AJ415" s="151"/>
      <c r="AK415" s="151"/>
      <c r="AL415" s="151"/>
      <c r="AM415" s="151"/>
      <c r="AN415" s="151"/>
      <c r="AO415" s="151"/>
      <c r="AP415" s="151"/>
      <c r="AQ415" s="151"/>
      <c r="AR415" s="151"/>
      <c r="AS415" s="151"/>
      <c r="AT415" s="151"/>
      <c r="AU415" s="151"/>
    </row>
    <row r="416" spans="1:47" outlineLevel="1" x14ac:dyDescent="0.2">
      <c r="A416" s="152"/>
      <c r="B416" s="154"/>
      <c r="C416" s="171" t="s">
        <v>573</v>
      </c>
      <c r="D416" s="188"/>
      <c r="E416" s="195">
        <v>4</v>
      </c>
      <c r="F416" s="212"/>
      <c r="G416" s="156"/>
      <c r="H416" s="181">
        <v>0</v>
      </c>
      <c r="I416" s="211"/>
      <c r="J416" s="151"/>
      <c r="K416" s="151"/>
      <c r="L416" s="151"/>
      <c r="M416" s="151"/>
      <c r="N416" s="151"/>
      <c r="O416" s="151"/>
      <c r="P416" s="151"/>
      <c r="Q416" s="151"/>
      <c r="R416" s="151" t="s">
        <v>123</v>
      </c>
      <c r="S416" s="151">
        <v>0</v>
      </c>
      <c r="T416" s="151"/>
      <c r="U416" s="151"/>
      <c r="V416" s="151"/>
      <c r="W416" s="151"/>
      <c r="X416" s="151"/>
      <c r="Y416" s="151"/>
      <c r="Z416" s="151"/>
      <c r="AA416" s="151"/>
      <c r="AB416" s="151"/>
      <c r="AC416" s="151"/>
      <c r="AD416" s="151"/>
      <c r="AE416" s="151"/>
      <c r="AF416" s="151"/>
      <c r="AG416" s="151"/>
      <c r="AH416" s="151"/>
      <c r="AI416" s="151"/>
      <c r="AJ416" s="151"/>
      <c r="AK416" s="151"/>
      <c r="AL416" s="151"/>
      <c r="AM416" s="151"/>
      <c r="AN416" s="151"/>
      <c r="AO416" s="151"/>
      <c r="AP416" s="151"/>
      <c r="AQ416" s="151"/>
      <c r="AR416" s="151"/>
      <c r="AS416" s="151"/>
      <c r="AT416" s="151"/>
      <c r="AU416" s="151"/>
    </row>
    <row r="417" spans="1:47" outlineLevel="1" x14ac:dyDescent="0.2">
      <c r="A417" s="152">
        <v>137</v>
      </c>
      <c r="B417" s="154" t="s">
        <v>574</v>
      </c>
      <c r="C417" s="170" t="s">
        <v>575</v>
      </c>
      <c r="D417" s="187" t="s">
        <v>232</v>
      </c>
      <c r="E417" s="156">
        <v>184</v>
      </c>
      <c r="F417" s="212"/>
      <c r="G417" s="156">
        <f>ROUND(E417*F417,2)</f>
        <v>0</v>
      </c>
      <c r="H417" s="181" t="s">
        <v>951</v>
      </c>
      <c r="I417" s="211"/>
      <c r="J417" s="151"/>
      <c r="K417" s="151"/>
      <c r="L417" s="151"/>
      <c r="M417" s="151"/>
      <c r="N417" s="151"/>
      <c r="O417" s="151"/>
      <c r="P417" s="151"/>
      <c r="Q417" s="151"/>
      <c r="R417" s="151" t="s">
        <v>121</v>
      </c>
      <c r="S417" s="151"/>
      <c r="T417" s="151"/>
      <c r="U417" s="151"/>
      <c r="V417" s="151"/>
      <c r="W417" s="151"/>
      <c r="X417" s="151"/>
      <c r="Y417" s="151"/>
      <c r="Z417" s="151"/>
      <c r="AA417" s="151"/>
      <c r="AB417" s="151"/>
      <c r="AC417" s="151"/>
      <c r="AD417" s="151"/>
      <c r="AE417" s="151"/>
      <c r="AF417" s="151"/>
      <c r="AG417" s="151"/>
      <c r="AH417" s="151"/>
      <c r="AI417" s="151"/>
      <c r="AJ417" s="151"/>
      <c r="AK417" s="151"/>
      <c r="AL417" s="151"/>
      <c r="AM417" s="151"/>
      <c r="AN417" s="151"/>
      <c r="AO417" s="151"/>
      <c r="AP417" s="151"/>
      <c r="AQ417" s="151"/>
      <c r="AR417" s="151"/>
      <c r="AS417" s="151"/>
      <c r="AT417" s="151"/>
      <c r="AU417" s="151"/>
    </row>
    <row r="418" spans="1:47" outlineLevel="1" x14ac:dyDescent="0.2">
      <c r="A418" s="152"/>
      <c r="B418" s="154"/>
      <c r="C418" s="171" t="s">
        <v>464</v>
      </c>
      <c r="D418" s="188"/>
      <c r="E418" s="195">
        <v>184</v>
      </c>
      <c r="F418" s="212"/>
      <c r="G418" s="156"/>
      <c r="H418" s="181">
        <v>0</v>
      </c>
      <c r="I418" s="211"/>
      <c r="J418" s="151"/>
      <c r="K418" s="151"/>
      <c r="L418" s="151"/>
      <c r="M418" s="151"/>
      <c r="N418" s="151"/>
      <c r="O418" s="151"/>
      <c r="P418" s="151"/>
      <c r="Q418" s="151"/>
      <c r="R418" s="151" t="s">
        <v>123</v>
      </c>
      <c r="S418" s="151">
        <v>0</v>
      </c>
      <c r="T418" s="151"/>
      <c r="U418" s="151"/>
      <c r="V418" s="151"/>
      <c r="W418" s="151"/>
      <c r="X418" s="151"/>
      <c r="Y418" s="151"/>
      <c r="Z418" s="151"/>
      <c r="AA418" s="151"/>
      <c r="AB418" s="151"/>
      <c r="AC418" s="151"/>
      <c r="AD418" s="151"/>
      <c r="AE418" s="151"/>
      <c r="AF418" s="151"/>
      <c r="AG418" s="151"/>
      <c r="AH418" s="151"/>
      <c r="AI418" s="151"/>
      <c r="AJ418" s="151"/>
      <c r="AK418" s="151"/>
      <c r="AL418" s="151"/>
      <c r="AM418" s="151"/>
      <c r="AN418" s="151"/>
      <c r="AO418" s="151"/>
      <c r="AP418" s="151"/>
      <c r="AQ418" s="151"/>
      <c r="AR418" s="151"/>
      <c r="AS418" s="151"/>
      <c r="AT418" s="151"/>
      <c r="AU418" s="151"/>
    </row>
    <row r="419" spans="1:47" outlineLevel="1" x14ac:dyDescent="0.2">
      <c r="A419" s="152">
        <v>138</v>
      </c>
      <c r="B419" s="154" t="s">
        <v>576</v>
      </c>
      <c r="C419" s="170" t="s">
        <v>577</v>
      </c>
      <c r="D419" s="187" t="s">
        <v>232</v>
      </c>
      <c r="E419" s="156">
        <v>87</v>
      </c>
      <c r="F419" s="212"/>
      <c r="G419" s="156">
        <f>ROUND(E419*F419,2)</f>
        <v>0</v>
      </c>
      <c r="H419" s="181" t="s">
        <v>951</v>
      </c>
      <c r="I419" s="211"/>
      <c r="J419" s="151"/>
      <c r="K419" s="151"/>
      <c r="L419" s="151"/>
      <c r="M419" s="151"/>
      <c r="N419" s="151"/>
      <c r="O419" s="151"/>
      <c r="P419" s="151"/>
      <c r="Q419" s="151"/>
      <c r="R419" s="151" t="s">
        <v>121</v>
      </c>
      <c r="S419" s="151"/>
      <c r="T419" s="151"/>
      <c r="U419" s="151"/>
      <c r="V419" s="151"/>
      <c r="W419" s="151"/>
      <c r="X419" s="151"/>
      <c r="Y419" s="151"/>
      <c r="Z419" s="151"/>
      <c r="AA419" s="151"/>
      <c r="AB419" s="151"/>
      <c r="AC419" s="151"/>
      <c r="AD419" s="151"/>
      <c r="AE419" s="151"/>
      <c r="AF419" s="151"/>
      <c r="AG419" s="151"/>
      <c r="AH419" s="151"/>
      <c r="AI419" s="151"/>
      <c r="AJ419" s="151"/>
      <c r="AK419" s="151"/>
      <c r="AL419" s="151"/>
      <c r="AM419" s="151"/>
      <c r="AN419" s="151"/>
      <c r="AO419" s="151"/>
      <c r="AP419" s="151"/>
      <c r="AQ419" s="151"/>
      <c r="AR419" s="151"/>
      <c r="AS419" s="151"/>
      <c r="AT419" s="151"/>
      <c r="AU419" s="151"/>
    </row>
    <row r="420" spans="1:47" outlineLevel="1" x14ac:dyDescent="0.2">
      <c r="A420" s="152"/>
      <c r="B420" s="154"/>
      <c r="C420" s="171" t="s">
        <v>467</v>
      </c>
      <c r="D420" s="188"/>
      <c r="E420" s="195">
        <v>87</v>
      </c>
      <c r="F420" s="212"/>
      <c r="G420" s="156"/>
      <c r="H420" s="181">
        <v>0</v>
      </c>
      <c r="I420" s="211"/>
      <c r="J420" s="151"/>
      <c r="K420" s="151"/>
      <c r="L420" s="151"/>
      <c r="M420" s="151"/>
      <c r="N420" s="151"/>
      <c r="O420" s="151"/>
      <c r="P420" s="151"/>
      <c r="Q420" s="151"/>
      <c r="R420" s="151" t="s">
        <v>123</v>
      </c>
      <c r="S420" s="151">
        <v>0</v>
      </c>
      <c r="T420" s="151"/>
      <c r="U420" s="151"/>
      <c r="V420" s="151"/>
      <c r="W420" s="151"/>
      <c r="X420" s="151"/>
      <c r="Y420" s="151"/>
      <c r="Z420" s="151"/>
      <c r="AA420" s="151"/>
      <c r="AB420" s="151"/>
      <c r="AC420" s="151"/>
      <c r="AD420" s="151"/>
      <c r="AE420" s="151"/>
      <c r="AF420" s="151"/>
      <c r="AG420" s="151"/>
      <c r="AH420" s="151"/>
      <c r="AI420" s="151"/>
      <c r="AJ420" s="151"/>
      <c r="AK420" s="151"/>
      <c r="AL420" s="151"/>
      <c r="AM420" s="151"/>
      <c r="AN420" s="151"/>
      <c r="AO420" s="151"/>
      <c r="AP420" s="151"/>
      <c r="AQ420" s="151"/>
      <c r="AR420" s="151"/>
      <c r="AS420" s="151"/>
      <c r="AT420" s="151"/>
      <c r="AU420" s="151"/>
    </row>
    <row r="421" spans="1:47" outlineLevel="1" x14ac:dyDescent="0.2">
      <c r="A421" s="152">
        <v>139</v>
      </c>
      <c r="B421" s="154" t="s">
        <v>578</v>
      </c>
      <c r="C421" s="170" t="s">
        <v>579</v>
      </c>
      <c r="D421" s="187" t="s">
        <v>120</v>
      </c>
      <c r="E421" s="156">
        <v>9</v>
      </c>
      <c r="F421" s="212"/>
      <c r="G421" s="156">
        <f>ROUND(E421*F421,2)</f>
        <v>0</v>
      </c>
      <c r="H421" s="181" t="s">
        <v>951</v>
      </c>
      <c r="I421" s="211"/>
      <c r="J421" s="151"/>
      <c r="K421" s="151"/>
      <c r="L421" s="151"/>
      <c r="M421" s="151"/>
      <c r="N421" s="151"/>
      <c r="O421" s="151"/>
      <c r="P421" s="151"/>
      <c r="Q421" s="151"/>
      <c r="R421" s="151" t="s">
        <v>121</v>
      </c>
      <c r="S421" s="151"/>
      <c r="T421" s="151"/>
      <c r="U421" s="151"/>
      <c r="V421" s="151"/>
      <c r="W421" s="151"/>
      <c r="X421" s="151"/>
      <c r="Y421" s="151"/>
      <c r="Z421" s="151"/>
      <c r="AA421" s="151"/>
      <c r="AB421" s="151"/>
      <c r="AC421" s="151"/>
      <c r="AD421" s="151"/>
      <c r="AE421" s="151"/>
      <c r="AF421" s="151"/>
      <c r="AG421" s="151"/>
      <c r="AH421" s="151"/>
      <c r="AI421" s="151"/>
      <c r="AJ421" s="151"/>
      <c r="AK421" s="151"/>
      <c r="AL421" s="151"/>
      <c r="AM421" s="151"/>
      <c r="AN421" s="151"/>
      <c r="AO421" s="151"/>
      <c r="AP421" s="151"/>
      <c r="AQ421" s="151"/>
      <c r="AR421" s="151"/>
      <c r="AS421" s="151"/>
      <c r="AT421" s="151"/>
      <c r="AU421" s="151"/>
    </row>
    <row r="422" spans="1:47" outlineLevel="1" x14ac:dyDescent="0.2">
      <c r="A422" s="152"/>
      <c r="B422" s="154"/>
      <c r="C422" s="171" t="s">
        <v>580</v>
      </c>
      <c r="D422" s="188"/>
      <c r="E422" s="195">
        <v>9</v>
      </c>
      <c r="F422" s="212"/>
      <c r="G422" s="156"/>
      <c r="H422" s="181">
        <v>0</v>
      </c>
      <c r="I422" s="211"/>
      <c r="J422" s="151"/>
      <c r="K422" s="151"/>
      <c r="L422" s="151"/>
      <c r="M422" s="151"/>
      <c r="N422" s="151"/>
      <c r="O422" s="151"/>
      <c r="P422" s="151"/>
      <c r="Q422" s="151"/>
      <c r="R422" s="151" t="s">
        <v>123</v>
      </c>
      <c r="S422" s="151">
        <v>0</v>
      </c>
      <c r="T422" s="151"/>
      <c r="U422" s="151"/>
      <c r="V422" s="151"/>
      <c r="W422" s="151"/>
      <c r="X422" s="151"/>
      <c r="Y422" s="151"/>
      <c r="Z422" s="151"/>
      <c r="AA422" s="151"/>
      <c r="AB422" s="151"/>
      <c r="AC422" s="151"/>
      <c r="AD422" s="151"/>
      <c r="AE422" s="151"/>
      <c r="AF422" s="151"/>
      <c r="AG422" s="151"/>
      <c r="AH422" s="151"/>
      <c r="AI422" s="151"/>
      <c r="AJ422" s="151"/>
      <c r="AK422" s="151"/>
      <c r="AL422" s="151"/>
      <c r="AM422" s="151"/>
      <c r="AN422" s="151"/>
      <c r="AO422" s="151"/>
      <c r="AP422" s="151"/>
      <c r="AQ422" s="151"/>
      <c r="AR422" s="151"/>
      <c r="AS422" s="151"/>
      <c r="AT422" s="151"/>
      <c r="AU422" s="151"/>
    </row>
    <row r="423" spans="1:47" outlineLevel="1" x14ac:dyDescent="0.2">
      <c r="A423" s="152">
        <v>140</v>
      </c>
      <c r="B423" s="154" t="s">
        <v>581</v>
      </c>
      <c r="C423" s="170" t="s">
        <v>582</v>
      </c>
      <c r="D423" s="187" t="s">
        <v>120</v>
      </c>
      <c r="E423" s="156">
        <v>5</v>
      </c>
      <c r="F423" s="212"/>
      <c r="G423" s="156">
        <f>ROUND(E423*F423,2)</f>
        <v>0</v>
      </c>
      <c r="H423" s="181" t="s">
        <v>951</v>
      </c>
      <c r="I423" s="211"/>
      <c r="J423" s="151"/>
      <c r="K423" s="151"/>
      <c r="L423" s="151"/>
      <c r="M423" s="151"/>
      <c r="N423" s="151"/>
      <c r="O423" s="151"/>
      <c r="P423" s="151"/>
      <c r="Q423" s="151"/>
      <c r="R423" s="151" t="s">
        <v>121</v>
      </c>
      <c r="S423" s="151"/>
      <c r="T423" s="151"/>
      <c r="U423" s="151"/>
      <c r="V423" s="151"/>
      <c r="W423" s="151"/>
      <c r="X423" s="151"/>
      <c r="Y423" s="151"/>
      <c r="Z423" s="151"/>
      <c r="AA423" s="151"/>
      <c r="AB423" s="151"/>
      <c r="AC423" s="151"/>
      <c r="AD423" s="151"/>
      <c r="AE423" s="151"/>
      <c r="AF423" s="151"/>
      <c r="AG423" s="151"/>
      <c r="AH423" s="151"/>
      <c r="AI423" s="151"/>
      <c r="AJ423" s="151"/>
      <c r="AK423" s="151"/>
      <c r="AL423" s="151"/>
      <c r="AM423" s="151"/>
      <c r="AN423" s="151"/>
      <c r="AO423" s="151"/>
      <c r="AP423" s="151"/>
      <c r="AQ423" s="151"/>
      <c r="AR423" s="151"/>
      <c r="AS423" s="151"/>
      <c r="AT423" s="151"/>
      <c r="AU423" s="151"/>
    </row>
    <row r="424" spans="1:47" outlineLevel="1" x14ac:dyDescent="0.2">
      <c r="A424" s="152"/>
      <c r="B424" s="154"/>
      <c r="C424" s="171" t="s">
        <v>271</v>
      </c>
      <c r="D424" s="188"/>
      <c r="E424" s="195">
        <v>5</v>
      </c>
      <c r="F424" s="212"/>
      <c r="G424" s="156"/>
      <c r="H424" s="181">
        <v>0</v>
      </c>
      <c r="I424" s="211"/>
      <c r="J424" s="151"/>
      <c r="K424" s="151"/>
      <c r="L424" s="151"/>
      <c r="M424" s="151"/>
      <c r="N424" s="151"/>
      <c r="O424" s="151"/>
      <c r="P424" s="151"/>
      <c r="Q424" s="151"/>
      <c r="R424" s="151" t="s">
        <v>123</v>
      </c>
      <c r="S424" s="151">
        <v>0</v>
      </c>
      <c r="T424" s="151"/>
      <c r="U424" s="151"/>
      <c r="V424" s="151"/>
      <c r="W424" s="151"/>
      <c r="X424" s="151"/>
      <c r="Y424" s="151"/>
      <c r="Z424" s="151"/>
      <c r="AA424" s="151"/>
      <c r="AB424" s="151"/>
      <c r="AC424" s="151"/>
      <c r="AD424" s="151"/>
      <c r="AE424" s="151"/>
      <c r="AF424" s="151"/>
      <c r="AG424" s="151"/>
      <c r="AH424" s="151"/>
      <c r="AI424" s="151"/>
      <c r="AJ424" s="151"/>
      <c r="AK424" s="151"/>
      <c r="AL424" s="151"/>
      <c r="AM424" s="151"/>
      <c r="AN424" s="151"/>
      <c r="AO424" s="151"/>
      <c r="AP424" s="151"/>
      <c r="AQ424" s="151"/>
      <c r="AR424" s="151"/>
      <c r="AS424" s="151"/>
      <c r="AT424" s="151"/>
      <c r="AU424" s="151"/>
    </row>
    <row r="425" spans="1:47" outlineLevel="1" x14ac:dyDescent="0.2">
      <c r="A425" s="152">
        <v>141</v>
      </c>
      <c r="B425" s="154" t="s">
        <v>583</v>
      </c>
      <c r="C425" s="170" t="s">
        <v>584</v>
      </c>
      <c r="D425" s="187" t="s">
        <v>120</v>
      </c>
      <c r="E425" s="156">
        <v>7</v>
      </c>
      <c r="F425" s="212"/>
      <c r="G425" s="156">
        <f>ROUND(E425*F425,2)</f>
        <v>0</v>
      </c>
      <c r="H425" s="181" t="s">
        <v>951</v>
      </c>
      <c r="I425" s="211"/>
      <c r="J425" s="151"/>
      <c r="K425" s="151"/>
      <c r="L425" s="151"/>
      <c r="M425" s="151"/>
      <c r="N425" s="151"/>
      <c r="O425" s="151"/>
      <c r="P425" s="151"/>
      <c r="Q425" s="151"/>
      <c r="R425" s="151" t="s">
        <v>121</v>
      </c>
      <c r="S425" s="151"/>
      <c r="T425" s="151"/>
      <c r="U425" s="151"/>
      <c r="V425" s="151"/>
      <c r="W425" s="151"/>
      <c r="X425" s="151"/>
      <c r="Y425" s="151"/>
      <c r="Z425" s="151"/>
      <c r="AA425" s="151"/>
      <c r="AB425" s="151"/>
      <c r="AC425" s="151"/>
      <c r="AD425" s="151"/>
      <c r="AE425" s="151"/>
      <c r="AF425" s="151"/>
      <c r="AG425" s="151"/>
      <c r="AH425" s="151"/>
      <c r="AI425" s="151"/>
      <c r="AJ425" s="151"/>
      <c r="AK425" s="151"/>
      <c r="AL425" s="151"/>
      <c r="AM425" s="151"/>
      <c r="AN425" s="151"/>
      <c r="AO425" s="151"/>
      <c r="AP425" s="151"/>
      <c r="AQ425" s="151"/>
      <c r="AR425" s="151"/>
      <c r="AS425" s="151"/>
      <c r="AT425" s="151"/>
      <c r="AU425" s="151"/>
    </row>
    <row r="426" spans="1:47" outlineLevel="1" x14ac:dyDescent="0.2">
      <c r="A426" s="152"/>
      <c r="B426" s="154"/>
      <c r="C426" s="171" t="s">
        <v>585</v>
      </c>
      <c r="D426" s="188"/>
      <c r="E426" s="195">
        <v>7</v>
      </c>
      <c r="F426" s="212"/>
      <c r="G426" s="156"/>
      <c r="H426" s="181">
        <v>0</v>
      </c>
      <c r="I426" s="211"/>
      <c r="J426" s="151"/>
      <c r="K426" s="151"/>
      <c r="L426" s="151"/>
      <c r="M426" s="151"/>
      <c r="N426" s="151"/>
      <c r="O426" s="151"/>
      <c r="P426" s="151"/>
      <c r="Q426" s="151"/>
      <c r="R426" s="151" t="s">
        <v>123</v>
      </c>
      <c r="S426" s="151">
        <v>0</v>
      </c>
      <c r="T426" s="151"/>
      <c r="U426" s="151"/>
      <c r="V426" s="151"/>
      <c r="W426" s="151"/>
      <c r="X426" s="151"/>
      <c r="Y426" s="151"/>
      <c r="Z426" s="151"/>
      <c r="AA426" s="151"/>
      <c r="AB426" s="151"/>
      <c r="AC426" s="151"/>
      <c r="AD426" s="151"/>
      <c r="AE426" s="151"/>
      <c r="AF426" s="151"/>
      <c r="AG426" s="151"/>
      <c r="AH426" s="151"/>
      <c r="AI426" s="151"/>
      <c r="AJ426" s="151"/>
      <c r="AK426" s="151"/>
      <c r="AL426" s="151"/>
      <c r="AM426" s="151"/>
      <c r="AN426" s="151"/>
      <c r="AO426" s="151"/>
      <c r="AP426" s="151"/>
      <c r="AQ426" s="151"/>
      <c r="AR426" s="151"/>
      <c r="AS426" s="151"/>
      <c r="AT426" s="151"/>
      <c r="AU426" s="151"/>
    </row>
    <row r="427" spans="1:47" outlineLevel="1" x14ac:dyDescent="0.2">
      <c r="A427" s="152">
        <v>142</v>
      </c>
      <c r="B427" s="154" t="s">
        <v>586</v>
      </c>
      <c r="C427" s="170" t="s">
        <v>587</v>
      </c>
      <c r="D427" s="187" t="s">
        <v>120</v>
      </c>
      <c r="E427" s="156">
        <v>3</v>
      </c>
      <c r="F427" s="212"/>
      <c r="G427" s="156">
        <f>ROUND(E427*F427,2)</f>
        <v>0</v>
      </c>
      <c r="H427" s="181" t="s">
        <v>951</v>
      </c>
      <c r="I427" s="211"/>
      <c r="J427" s="151"/>
      <c r="K427" s="151"/>
      <c r="L427" s="151"/>
      <c r="M427" s="151"/>
      <c r="N427" s="151"/>
      <c r="O427" s="151"/>
      <c r="P427" s="151"/>
      <c r="Q427" s="151"/>
      <c r="R427" s="151" t="s">
        <v>121</v>
      </c>
      <c r="S427" s="151"/>
      <c r="T427" s="151"/>
      <c r="U427" s="151"/>
      <c r="V427" s="151"/>
      <c r="W427" s="151"/>
      <c r="X427" s="151"/>
      <c r="Y427" s="151"/>
      <c r="Z427" s="151"/>
      <c r="AA427" s="151"/>
      <c r="AB427" s="151"/>
      <c r="AC427" s="151"/>
      <c r="AD427" s="151"/>
      <c r="AE427" s="151"/>
      <c r="AF427" s="151"/>
      <c r="AG427" s="151"/>
      <c r="AH427" s="151"/>
      <c r="AI427" s="151"/>
      <c r="AJ427" s="151"/>
      <c r="AK427" s="151"/>
      <c r="AL427" s="151"/>
      <c r="AM427" s="151"/>
      <c r="AN427" s="151"/>
      <c r="AO427" s="151"/>
      <c r="AP427" s="151"/>
      <c r="AQ427" s="151"/>
      <c r="AR427" s="151"/>
      <c r="AS427" s="151"/>
      <c r="AT427" s="151"/>
      <c r="AU427" s="151"/>
    </row>
    <row r="428" spans="1:47" outlineLevel="1" x14ac:dyDescent="0.2">
      <c r="A428" s="152"/>
      <c r="B428" s="154"/>
      <c r="C428" s="171" t="s">
        <v>588</v>
      </c>
      <c r="D428" s="188"/>
      <c r="E428" s="195">
        <v>3</v>
      </c>
      <c r="F428" s="212"/>
      <c r="G428" s="156"/>
      <c r="H428" s="181">
        <v>0</v>
      </c>
      <c r="I428" s="211"/>
      <c r="J428" s="151"/>
      <c r="K428" s="151"/>
      <c r="L428" s="151"/>
      <c r="M428" s="151"/>
      <c r="N428" s="151"/>
      <c r="O428" s="151"/>
      <c r="P428" s="151"/>
      <c r="Q428" s="151"/>
      <c r="R428" s="151" t="s">
        <v>123</v>
      </c>
      <c r="S428" s="151">
        <v>0</v>
      </c>
      <c r="T428" s="151"/>
      <c r="U428" s="151"/>
      <c r="V428" s="151"/>
      <c r="W428" s="151"/>
      <c r="X428" s="151"/>
      <c r="Y428" s="151"/>
      <c r="Z428" s="151"/>
      <c r="AA428" s="151"/>
      <c r="AB428" s="151"/>
      <c r="AC428" s="151"/>
      <c r="AD428" s="151"/>
      <c r="AE428" s="151"/>
      <c r="AF428" s="151"/>
      <c r="AG428" s="151"/>
      <c r="AH428" s="151"/>
      <c r="AI428" s="151"/>
      <c r="AJ428" s="151"/>
      <c r="AK428" s="151"/>
      <c r="AL428" s="151"/>
      <c r="AM428" s="151"/>
      <c r="AN428" s="151"/>
      <c r="AO428" s="151"/>
      <c r="AP428" s="151"/>
      <c r="AQ428" s="151"/>
      <c r="AR428" s="151"/>
      <c r="AS428" s="151"/>
      <c r="AT428" s="151"/>
      <c r="AU428" s="151"/>
    </row>
    <row r="429" spans="1:47" outlineLevel="1" x14ac:dyDescent="0.2">
      <c r="A429" s="152">
        <v>143</v>
      </c>
      <c r="B429" s="154" t="s">
        <v>589</v>
      </c>
      <c r="C429" s="170" t="s">
        <v>590</v>
      </c>
      <c r="D429" s="187" t="s">
        <v>232</v>
      </c>
      <c r="E429" s="156">
        <v>1.5</v>
      </c>
      <c r="F429" s="212"/>
      <c r="G429" s="156">
        <f>ROUND(E429*F429,2)</f>
        <v>0</v>
      </c>
      <c r="H429" s="181" t="s">
        <v>951</v>
      </c>
      <c r="I429" s="211"/>
      <c r="J429" s="151"/>
      <c r="K429" s="151"/>
      <c r="L429" s="151"/>
      <c r="M429" s="151"/>
      <c r="N429" s="151"/>
      <c r="O429" s="151"/>
      <c r="P429" s="151"/>
      <c r="Q429" s="151"/>
      <c r="R429" s="151" t="s">
        <v>121</v>
      </c>
      <c r="S429" s="151"/>
      <c r="T429" s="151"/>
      <c r="U429" s="151"/>
      <c r="V429" s="151"/>
      <c r="W429" s="151"/>
      <c r="X429" s="151"/>
      <c r="Y429" s="151"/>
      <c r="Z429" s="151"/>
      <c r="AA429" s="151"/>
      <c r="AB429" s="151"/>
      <c r="AC429" s="151"/>
      <c r="AD429" s="151"/>
      <c r="AE429" s="151"/>
      <c r="AF429" s="151"/>
      <c r="AG429" s="151"/>
      <c r="AH429" s="151"/>
      <c r="AI429" s="151"/>
      <c r="AJ429" s="151"/>
      <c r="AK429" s="151"/>
      <c r="AL429" s="151"/>
      <c r="AM429" s="151"/>
      <c r="AN429" s="151"/>
      <c r="AO429" s="151"/>
      <c r="AP429" s="151"/>
      <c r="AQ429" s="151"/>
      <c r="AR429" s="151"/>
      <c r="AS429" s="151"/>
      <c r="AT429" s="151"/>
      <c r="AU429" s="151"/>
    </row>
    <row r="430" spans="1:47" outlineLevel="1" x14ac:dyDescent="0.2">
      <c r="A430" s="152"/>
      <c r="B430" s="154"/>
      <c r="C430" s="171" t="s">
        <v>591</v>
      </c>
      <c r="D430" s="188"/>
      <c r="E430" s="195">
        <v>1.5</v>
      </c>
      <c r="F430" s="212"/>
      <c r="G430" s="156"/>
      <c r="H430" s="181">
        <v>0</v>
      </c>
      <c r="I430" s="211"/>
      <c r="J430" s="151"/>
      <c r="K430" s="151"/>
      <c r="L430" s="151"/>
      <c r="M430" s="151"/>
      <c r="N430" s="151"/>
      <c r="O430" s="151"/>
      <c r="P430" s="151"/>
      <c r="Q430" s="151"/>
      <c r="R430" s="151" t="s">
        <v>123</v>
      </c>
      <c r="S430" s="151">
        <v>0</v>
      </c>
      <c r="T430" s="151"/>
      <c r="U430" s="151"/>
      <c r="V430" s="151"/>
      <c r="W430" s="151"/>
      <c r="X430" s="151"/>
      <c r="Y430" s="151"/>
      <c r="Z430" s="151"/>
      <c r="AA430" s="151"/>
      <c r="AB430" s="151"/>
      <c r="AC430" s="151"/>
      <c r="AD430" s="151"/>
      <c r="AE430" s="151"/>
      <c r="AF430" s="151"/>
      <c r="AG430" s="151"/>
      <c r="AH430" s="151"/>
      <c r="AI430" s="151"/>
      <c r="AJ430" s="151"/>
      <c r="AK430" s="151"/>
      <c r="AL430" s="151"/>
      <c r="AM430" s="151"/>
      <c r="AN430" s="151"/>
      <c r="AO430" s="151"/>
      <c r="AP430" s="151"/>
      <c r="AQ430" s="151"/>
      <c r="AR430" s="151"/>
      <c r="AS430" s="151"/>
      <c r="AT430" s="151"/>
      <c r="AU430" s="151"/>
    </row>
    <row r="431" spans="1:47" outlineLevel="1" x14ac:dyDescent="0.2">
      <c r="A431" s="152">
        <v>144</v>
      </c>
      <c r="B431" s="154" t="s">
        <v>592</v>
      </c>
      <c r="C431" s="170" t="s">
        <v>593</v>
      </c>
      <c r="D431" s="187" t="s">
        <v>232</v>
      </c>
      <c r="E431" s="156">
        <v>1</v>
      </c>
      <c r="F431" s="212"/>
      <c r="G431" s="156">
        <f>ROUND(E431*F431,2)</f>
        <v>0</v>
      </c>
      <c r="H431" s="181" t="s">
        <v>951</v>
      </c>
      <c r="I431" s="211"/>
      <c r="J431" s="151"/>
      <c r="K431" s="151"/>
      <c r="L431" s="151"/>
      <c r="M431" s="151"/>
      <c r="N431" s="151"/>
      <c r="O431" s="151"/>
      <c r="P431" s="151"/>
      <c r="Q431" s="151"/>
      <c r="R431" s="151" t="s">
        <v>121</v>
      </c>
      <c r="S431" s="151"/>
      <c r="T431" s="151"/>
      <c r="U431" s="151"/>
      <c r="V431" s="151"/>
      <c r="W431" s="151"/>
      <c r="X431" s="151"/>
      <c r="Y431" s="151"/>
      <c r="Z431" s="151"/>
      <c r="AA431" s="151"/>
      <c r="AB431" s="151"/>
      <c r="AC431" s="151"/>
      <c r="AD431" s="151"/>
      <c r="AE431" s="151"/>
      <c r="AF431" s="151"/>
      <c r="AG431" s="151"/>
      <c r="AH431" s="151"/>
      <c r="AI431" s="151"/>
      <c r="AJ431" s="151"/>
      <c r="AK431" s="151"/>
      <c r="AL431" s="151"/>
      <c r="AM431" s="151"/>
      <c r="AN431" s="151"/>
      <c r="AO431" s="151"/>
      <c r="AP431" s="151"/>
      <c r="AQ431" s="151"/>
      <c r="AR431" s="151"/>
      <c r="AS431" s="151"/>
      <c r="AT431" s="151"/>
      <c r="AU431" s="151"/>
    </row>
    <row r="432" spans="1:47" outlineLevel="1" x14ac:dyDescent="0.2">
      <c r="A432" s="152"/>
      <c r="B432" s="154"/>
      <c r="C432" s="171" t="s">
        <v>594</v>
      </c>
      <c r="D432" s="188"/>
      <c r="E432" s="195">
        <v>1</v>
      </c>
      <c r="F432" s="212"/>
      <c r="G432" s="156"/>
      <c r="H432" s="181">
        <v>0</v>
      </c>
      <c r="I432" s="211"/>
      <c r="J432" s="151"/>
      <c r="K432" s="151"/>
      <c r="L432" s="151"/>
      <c r="M432" s="151"/>
      <c r="N432" s="151"/>
      <c r="O432" s="151"/>
      <c r="P432" s="151"/>
      <c r="Q432" s="151"/>
      <c r="R432" s="151" t="s">
        <v>123</v>
      </c>
      <c r="S432" s="151">
        <v>0</v>
      </c>
      <c r="T432" s="151"/>
      <c r="U432" s="151"/>
      <c r="V432" s="151"/>
      <c r="W432" s="151"/>
      <c r="X432" s="151"/>
      <c r="Y432" s="151"/>
      <c r="Z432" s="151"/>
      <c r="AA432" s="151"/>
      <c r="AB432" s="151"/>
      <c r="AC432" s="151"/>
      <c r="AD432" s="151"/>
      <c r="AE432" s="151"/>
      <c r="AF432" s="151"/>
      <c r="AG432" s="151"/>
      <c r="AH432" s="151"/>
      <c r="AI432" s="151"/>
      <c r="AJ432" s="151"/>
      <c r="AK432" s="151"/>
      <c r="AL432" s="151"/>
      <c r="AM432" s="151"/>
      <c r="AN432" s="151"/>
      <c r="AO432" s="151"/>
      <c r="AP432" s="151"/>
      <c r="AQ432" s="151"/>
      <c r="AR432" s="151"/>
      <c r="AS432" s="151"/>
      <c r="AT432" s="151"/>
      <c r="AU432" s="151"/>
    </row>
    <row r="433" spans="1:47" outlineLevel="1" x14ac:dyDescent="0.2">
      <c r="A433" s="152">
        <v>145</v>
      </c>
      <c r="B433" s="154" t="s">
        <v>595</v>
      </c>
      <c r="C433" s="170" t="s">
        <v>596</v>
      </c>
      <c r="D433" s="187" t="s">
        <v>232</v>
      </c>
      <c r="E433" s="156">
        <v>0.7</v>
      </c>
      <c r="F433" s="212"/>
      <c r="G433" s="156">
        <f>ROUND(E433*F433,2)</f>
        <v>0</v>
      </c>
      <c r="H433" s="181" t="s">
        <v>951</v>
      </c>
      <c r="I433" s="211"/>
      <c r="J433" s="151"/>
      <c r="K433" s="151"/>
      <c r="L433" s="151"/>
      <c r="M433" s="151"/>
      <c r="N433" s="151"/>
      <c r="O433" s="151"/>
      <c r="P433" s="151"/>
      <c r="Q433" s="151"/>
      <c r="R433" s="151" t="s">
        <v>121</v>
      </c>
      <c r="S433" s="151"/>
      <c r="T433" s="151"/>
      <c r="U433" s="151"/>
      <c r="V433" s="151"/>
      <c r="W433" s="151"/>
      <c r="X433" s="151"/>
      <c r="Y433" s="151"/>
      <c r="Z433" s="151"/>
      <c r="AA433" s="151"/>
      <c r="AB433" s="151"/>
      <c r="AC433" s="151"/>
      <c r="AD433" s="151"/>
      <c r="AE433" s="151"/>
      <c r="AF433" s="151"/>
      <c r="AG433" s="151"/>
      <c r="AH433" s="151"/>
      <c r="AI433" s="151"/>
      <c r="AJ433" s="151"/>
      <c r="AK433" s="151"/>
      <c r="AL433" s="151"/>
      <c r="AM433" s="151"/>
      <c r="AN433" s="151"/>
      <c r="AO433" s="151"/>
      <c r="AP433" s="151"/>
      <c r="AQ433" s="151"/>
      <c r="AR433" s="151"/>
      <c r="AS433" s="151"/>
      <c r="AT433" s="151"/>
      <c r="AU433" s="151"/>
    </row>
    <row r="434" spans="1:47" outlineLevel="1" x14ac:dyDescent="0.2">
      <c r="A434" s="152"/>
      <c r="B434" s="154"/>
      <c r="C434" s="171" t="s">
        <v>597</v>
      </c>
      <c r="D434" s="188"/>
      <c r="E434" s="195">
        <v>0.7</v>
      </c>
      <c r="F434" s="212"/>
      <c r="G434" s="156"/>
      <c r="H434" s="181">
        <v>0</v>
      </c>
      <c r="I434" s="211"/>
      <c r="J434" s="151"/>
      <c r="K434" s="151"/>
      <c r="L434" s="151"/>
      <c r="M434" s="151"/>
      <c r="N434" s="151"/>
      <c r="O434" s="151"/>
      <c r="P434" s="151"/>
      <c r="Q434" s="151"/>
      <c r="R434" s="151" t="s">
        <v>123</v>
      </c>
      <c r="S434" s="151">
        <v>0</v>
      </c>
      <c r="T434" s="151"/>
      <c r="U434" s="151"/>
      <c r="V434" s="151"/>
      <c r="W434" s="151"/>
      <c r="X434" s="151"/>
      <c r="Y434" s="151"/>
      <c r="Z434" s="151"/>
      <c r="AA434" s="151"/>
      <c r="AB434" s="151"/>
      <c r="AC434" s="151"/>
      <c r="AD434" s="151"/>
      <c r="AE434" s="151"/>
      <c r="AF434" s="151"/>
      <c r="AG434" s="151"/>
      <c r="AH434" s="151"/>
      <c r="AI434" s="151"/>
      <c r="AJ434" s="151"/>
      <c r="AK434" s="151"/>
      <c r="AL434" s="151"/>
      <c r="AM434" s="151"/>
      <c r="AN434" s="151"/>
      <c r="AO434" s="151"/>
      <c r="AP434" s="151"/>
      <c r="AQ434" s="151"/>
      <c r="AR434" s="151"/>
      <c r="AS434" s="151"/>
      <c r="AT434" s="151"/>
      <c r="AU434" s="151"/>
    </row>
    <row r="435" spans="1:47" outlineLevel="1" x14ac:dyDescent="0.2">
      <c r="A435" s="152">
        <v>146</v>
      </c>
      <c r="B435" s="154" t="s">
        <v>598</v>
      </c>
      <c r="C435" s="170" t="s">
        <v>599</v>
      </c>
      <c r="D435" s="187" t="s">
        <v>232</v>
      </c>
      <c r="E435" s="156">
        <v>0.9</v>
      </c>
      <c r="F435" s="212"/>
      <c r="G435" s="156">
        <f>ROUND(E435*F435,2)</f>
        <v>0</v>
      </c>
      <c r="H435" s="181" t="s">
        <v>951</v>
      </c>
      <c r="I435" s="211"/>
      <c r="J435" s="151"/>
      <c r="K435" s="151"/>
      <c r="L435" s="151"/>
      <c r="M435" s="151"/>
      <c r="N435" s="151"/>
      <c r="O435" s="151"/>
      <c r="P435" s="151"/>
      <c r="Q435" s="151"/>
      <c r="R435" s="151" t="s">
        <v>121</v>
      </c>
      <c r="S435" s="151"/>
      <c r="T435" s="151"/>
      <c r="U435" s="151"/>
      <c r="V435" s="151"/>
      <c r="W435" s="151"/>
      <c r="X435" s="151"/>
      <c r="Y435" s="151"/>
      <c r="Z435" s="151"/>
      <c r="AA435" s="151"/>
      <c r="AB435" s="151"/>
      <c r="AC435" s="151"/>
      <c r="AD435" s="151"/>
      <c r="AE435" s="151"/>
      <c r="AF435" s="151"/>
      <c r="AG435" s="151"/>
      <c r="AH435" s="151"/>
      <c r="AI435" s="151"/>
      <c r="AJ435" s="151"/>
      <c r="AK435" s="151"/>
      <c r="AL435" s="151"/>
      <c r="AM435" s="151"/>
      <c r="AN435" s="151"/>
      <c r="AO435" s="151"/>
      <c r="AP435" s="151"/>
      <c r="AQ435" s="151"/>
      <c r="AR435" s="151"/>
      <c r="AS435" s="151"/>
      <c r="AT435" s="151"/>
      <c r="AU435" s="151"/>
    </row>
    <row r="436" spans="1:47" outlineLevel="1" x14ac:dyDescent="0.2">
      <c r="A436" s="152"/>
      <c r="B436" s="154"/>
      <c r="C436" s="171" t="s">
        <v>600</v>
      </c>
      <c r="D436" s="188"/>
      <c r="E436" s="195">
        <v>0.9</v>
      </c>
      <c r="F436" s="212"/>
      <c r="G436" s="156"/>
      <c r="H436" s="181">
        <v>0</v>
      </c>
      <c r="I436" s="211"/>
      <c r="J436" s="151"/>
      <c r="K436" s="151"/>
      <c r="L436" s="151"/>
      <c r="M436" s="151"/>
      <c r="N436" s="151"/>
      <c r="O436" s="151"/>
      <c r="P436" s="151"/>
      <c r="Q436" s="151"/>
      <c r="R436" s="151" t="s">
        <v>123</v>
      </c>
      <c r="S436" s="151">
        <v>0</v>
      </c>
      <c r="T436" s="151"/>
      <c r="U436" s="151"/>
      <c r="V436" s="151"/>
      <c r="W436" s="151"/>
      <c r="X436" s="151"/>
      <c r="Y436" s="151"/>
      <c r="Z436" s="151"/>
      <c r="AA436" s="151"/>
      <c r="AB436" s="151"/>
      <c r="AC436" s="151"/>
      <c r="AD436" s="151"/>
      <c r="AE436" s="151"/>
      <c r="AF436" s="151"/>
      <c r="AG436" s="151"/>
      <c r="AH436" s="151"/>
      <c r="AI436" s="151"/>
      <c r="AJ436" s="151"/>
      <c r="AK436" s="151"/>
      <c r="AL436" s="151"/>
      <c r="AM436" s="151"/>
      <c r="AN436" s="151"/>
      <c r="AO436" s="151"/>
      <c r="AP436" s="151"/>
      <c r="AQ436" s="151"/>
      <c r="AR436" s="151"/>
      <c r="AS436" s="151"/>
      <c r="AT436" s="151"/>
      <c r="AU436" s="151"/>
    </row>
    <row r="437" spans="1:47" outlineLevel="1" x14ac:dyDescent="0.2">
      <c r="A437" s="152">
        <v>147</v>
      </c>
      <c r="B437" s="154" t="s">
        <v>601</v>
      </c>
      <c r="C437" s="170" t="s">
        <v>602</v>
      </c>
      <c r="D437" s="187" t="s">
        <v>232</v>
      </c>
      <c r="E437" s="156">
        <v>0.6</v>
      </c>
      <c r="F437" s="212"/>
      <c r="G437" s="156">
        <f>ROUND(E437*F437,2)</f>
        <v>0</v>
      </c>
      <c r="H437" s="181" t="s">
        <v>951</v>
      </c>
      <c r="I437" s="211"/>
      <c r="J437" s="151"/>
      <c r="K437" s="151"/>
      <c r="L437" s="151"/>
      <c r="M437" s="151"/>
      <c r="N437" s="151"/>
      <c r="O437" s="151"/>
      <c r="P437" s="151"/>
      <c r="Q437" s="151"/>
      <c r="R437" s="151" t="s">
        <v>121</v>
      </c>
      <c r="S437" s="151"/>
      <c r="T437" s="151"/>
      <c r="U437" s="151"/>
      <c r="V437" s="151"/>
      <c r="W437" s="151"/>
      <c r="X437" s="151"/>
      <c r="Y437" s="151"/>
      <c r="Z437" s="151"/>
      <c r="AA437" s="151"/>
      <c r="AB437" s="151"/>
      <c r="AC437" s="151"/>
      <c r="AD437" s="151"/>
      <c r="AE437" s="151"/>
      <c r="AF437" s="151"/>
      <c r="AG437" s="151"/>
      <c r="AH437" s="151"/>
      <c r="AI437" s="151"/>
      <c r="AJ437" s="151"/>
      <c r="AK437" s="151"/>
      <c r="AL437" s="151"/>
      <c r="AM437" s="151"/>
      <c r="AN437" s="151"/>
      <c r="AO437" s="151"/>
      <c r="AP437" s="151"/>
      <c r="AQ437" s="151"/>
      <c r="AR437" s="151"/>
      <c r="AS437" s="151"/>
      <c r="AT437" s="151"/>
      <c r="AU437" s="151"/>
    </row>
    <row r="438" spans="1:47" outlineLevel="1" x14ac:dyDescent="0.2">
      <c r="A438" s="152"/>
      <c r="B438" s="154"/>
      <c r="C438" s="171" t="s">
        <v>603</v>
      </c>
      <c r="D438" s="188"/>
      <c r="E438" s="195">
        <v>0.6</v>
      </c>
      <c r="F438" s="212"/>
      <c r="G438" s="156"/>
      <c r="H438" s="181">
        <v>0</v>
      </c>
      <c r="I438" s="211"/>
      <c r="J438" s="151"/>
      <c r="K438" s="151"/>
      <c r="L438" s="151"/>
      <c r="M438" s="151"/>
      <c r="N438" s="151"/>
      <c r="O438" s="151"/>
      <c r="P438" s="151"/>
      <c r="Q438" s="151"/>
      <c r="R438" s="151" t="s">
        <v>123</v>
      </c>
      <c r="S438" s="151">
        <v>0</v>
      </c>
      <c r="T438" s="151"/>
      <c r="U438" s="151"/>
      <c r="V438" s="151"/>
      <c r="W438" s="151"/>
      <c r="X438" s="151"/>
      <c r="Y438" s="151"/>
      <c r="Z438" s="151"/>
      <c r="AA438" s="151"/>
      <c r="AB438" s="151"/>
      <c r="AC438" s="151"/>
      <c r="AD438" s="151"/>
      <c r="AE438" s="151"/>
      <c r="AF438" s="151"/>
      <c r="AG438" s="151"/>
      <c r="AH438" s="151"/>
      <c r="AI438" s="151"/>
      <c r="AJ438" s="151"/>
      <c r="AK438" s="151"/>
      <c r="AL438" s="151"/>
      <c r="AM438" s="151"/>
      <c r="AN438" s="151"/>
      <c r="AO438" s="151"/>
      <c r="AP438" s="151"/>
      <c r="AQ438" s="151"/>
      <c r="AR438" s="151"/>
      <c r="AS438" s="151"/>
      <c r="AT438" s="151"/>
      <c r="AU438" s="151"/>
    </row>
    <row r="439" spans="1:47" outlineLevel="1" x14ac:dyDescent="0.2">
      <c r="A439" s="152">
        <v>148</v>
      </c>
      <c r="B439" s="154" t="s">
        <v>604</v>
      </c>
      <c r="C439" s="170" t="s">
        <v>605</v>
      </c>
      <c r="D439" s="187" t="s">
        <v>232</v>
      </c>
      <c r="E439" s="156">
        <v>0.5</v>
      </c>
      <c r="F439" s="212"/>
      <c r="G439" s="156">
        <f>ROUND(E439*F439,2)</f>
        <v>0</v>
      </c>
      <c r="H439" s="181" t="s">
        <v>951</v>
      </c>
      <c r="I439" s="211"/>
      <c r="J439" s="151"/>
      <c r="K439" s="151"/>
      <c r="L439" s="151"/>
      <c r="M439" s="151"/>
      <c r="N439" s="151"/>
      <c r="O439" s="151"/>
      <c r="P439" s="151"/>
      <c r="Q439" s="151"/>
      <c r="R439" s="151" t="s">
        <v>121</v>
      </c>
      <c r="S439" s="151"/>
      <c r="T439" s="151"/>
      <c r="U439" s="151"/>
      <c r="V439" s="151"/>
      <c r="W439" s="151"/>
      <c r="X439" s="151"/>
      <c r="Y439" s="151"/>
      <c r="Z439" s="151"/>
      <c r="AA439" s="151"/>
      <c r="AB439" s="151"/>
      <c r="AC439" s="151"/>
      <c r="AD439" s="151"/>
      <c r="AE439" s="151"/>
      <c r="AF439" s="151"/>
      <c r="AG439" s="151"/>
      <c r="AH439" s="151"/>
      <c r="AI439" s="151"/>
      <c r="AJ439" s="151"/>
      <c r="AK439" s="151"/>
      <c r="AL439" s="151"/>
      <c r="AM439" s="151"/>
      <c r="AN439" s="151"/>
      <c r="AO439" s="151"/>
      <c r="AP439" s="151"/>
      <c r="AQ439" s="151"/>
      <c r="AR439" s="151"/>
      <c r="AS439" s="151"/>
      <c r="AT439" s="151"/>
      <c r="AU439" s="151"/>
    </row>
    <row r="440" spans="1:47" outlineLevel="1" x14ac:dyDescent="0.2">
      <c r="A440" s="152"/>
      <c r="B440" s="154"/>
      <c r="C440" s="171" t="s">
        <v>606</v>
      </c>
      <c r="D440" s="188"/>
      <c r="E440" s="195">
        <v>0.5</v>
      </c>
      <c r="F440" s="212"/>
      <c r="G440" s="156"/>
      <c r="H440" s="181">
        <v>0</v>
      </c>
      <c r="I440" s="211"/>
      <c r="J440" s="151"/>
      <c r="K440" s="151"/>
      <c r="L440" s="151"/>
      <c r="M440" s="151"/>
      <c r="N440" s="151"/>
      <c r="O440" s="151"/>
      <c r="P440" s="151"/>
      <c r="Q440" s="151"/>
      <c r="R440" s="151" t="s">
        <v>123</v>
      </c>
      <c r="S440" s="151">
        <v>0</v>
      </c>
      <c r="T440" s="151"/>
      <c r="U440" s="151"/>
      <c r="V440" s="151"/>
      <c r="W440" s="151"/>
      <c r="X440" s="151"/>
      <c r="Y440" s="151"/>
      <c r="Z440" s="151"/>
      <c r="AA440" s="151"/>
      <c r="AB440" s="151"/>
      <c r="AC440" s="151"/>
      <c r="AD440" s="151"/>
      <c r="AE440" s="151"/>
      <c r="AF440" s="151"/>
      <c r="AG440" s="151"/>
      <c r="AH440" s="151"/>
      <c r="AI440" s="151"/>
      <c r="AJ440" s="151"/>
      <c r="AK440" s="151"/>
      <c r="AL440" s="151"/>
      <c r="AM440" s="151"/>
      <c r="AN440" s="151"/>
      <c r="AO440" s="151"/>
      <c r="AP440" s="151"/>
      <c r="AQ440" s="151"/>
      <c r="AR440" s="151"/>
      <c r="AS440" s="151"/>
      <c r="AT440" s="151"/>
      <c r="AU440" s="151"/>
    </row>
    <row r="441" spans="1:47" outlineLevel="1" x14ac:dyDescent="0.2">
      <c r="A441" s="152">
        <v>149</v>
      </c>
      <c r="B441" s="154" t="s">
        <v>607</v>
      </c>
      <c r="C441" s="170" t="s">
        <v>608</v>
      </c>
      <c r="D441" s="187" t="s">
        <v>232</v>
      </c>
      <c r="E441" s="156">
        <v>0.5</v>
      </c>
      <c r="F441" s="212"/>
      <c r="G441" s="156">
        <f>ROUND(E441*F441,2)</f>
        <v>0</v>
      </c>
      <c r="H441" s="181" t="s">
        <v>951</v>
      </c>
      <c r="I441" s="211"/>
      <c r="J441" s="151"/>
      <c r="K441" s="151"/>
      <c r="L441" s="151"/>
      <c r="M441" s="151"/>
      <c r="N441" s="151"/>
      <c r="O441" s="151"/>
      <c r="P441" s="151"/>
      <c r="Q441" s="151"/>
      <c r="R441" s="151" t="s">
        <v>121</v>
      </c>
      <c r="S441" s="151"/>
      <c r="T441" s="151"/>
      <c r="U441" s="151"/>
      <c r="V441" s="151"/>
      <c r="W441" s="151"/>
      <c r="X441" s="151"/>
      <c r="Y441" s="151"/>
      <c r="Z441" s="151"/>
      <c r="AA441" s="151"/>
      <c r="AB441" s="151"/>
      <c r="AC441" s="151"/>
      <c r="AD441" s="151"/>
      <c r="AE441" s="151"/>
      <c r="AF441" s="151"/>
      <c r="AG441" s="151"/>
      <c r="AH441" s="151"/>
      <c r="AI441" s="151"/>
      <c r="AJ441" s="151"/>
      <c r="AK441" s="151"/>
      <c r="AL441" s="151"/>
      <c r="AM441" s="151"/>
      <c r="AN441" s="151"/>
      <c r="AO441" s="151"/>
      <c r="AP441" s="151"/>
      <c r="AQ441" s="151"/>
      <c r="AR441" s="151"/>
      <c r="AS441" s="151"/>
      <c r="AT441" s="151"/>
      <c r="AU441" s="151"/>
    </row>
    <row r="442" spans="1:47" outlineLevel="1" x14ac:dyDescent="0.2">
      <c r="A442" s="152"/>
      <c r="B442" s="154"/>
      <c r="C442" s="171" t="s">
        <v>606</v>
      </c>
      <c r="D442" s="188"/>
      <c r="E442" s="195">
        <v>0.5</v>
      </c>
      <c r="F442" s="212"/>
      <c r="G442" s="156"/>
      <c r="H442" s="181">
        <v>0</v>
      </c>
      <c r="I442" s="211"/>
      <c r="J442" s="151"/>
      <c r="K442" s="151"/>
      <c r="L442" s="151"/>
      <c r="M442" s="151"/>
      <c r="N442" s="151"/>
      <c r="O442" s="151"/>
      <c r="P442" s="151"/>
      <c r="Q442" s="151"/>
      <c r="R442" s="151" t="s">
        <v>123</v>
      </c>
      <c r="S442" s="151">
        <v>0</v>
      </c>
      <c r="T442" s="151"/>
      <c r="U442" s="151"/>
      <c r="V442" s="151"/>
      <c r="W442" s="151"/>
      <c r="X442" s="151"/>
      <c r="Y442" s="151"/>
      <c r="Z442" s="151"/>
      <c r="AA442" s="151"/>
      <c r="AB442" s="151"/>
      <c r="AC442" s="151"/>
      <c r="AD442" s="151"/>
      <c r="AE442" s="151"/>
      <c r="AF442" s="151"/>
      <c r="AG442" s="151"/>
      <c r="AH442" s="151"/>
      <c r="AI442" s="151"/>
      <c r="AJ442" s="151"/>
      <c r="AK442" s="151"/>
      <c r="AL442" s="151"/>
      <c r="AM442" s="151"/>
      <c r="AN442" s="151"/>
      <c r="AO442" s="151"/>
      <c r="AP442" s="151"/>
      <c r="AQ442" s="151"/>
      <c r="AR442" s="151"/>
      <c r="AS442" s="151"/>
      <c r="AT442" s="151"/>
      <c r="AU442" s="151"/>
    </row>
    <row r="443" spans="1:47" outlineLevel="1" x14ac:dyDescent="0.2">
      <c r="A443" s="152">
        <v>150</v>
      </c>
      <c r="B443" s="154" t="s">
        <v>609</v>
      </c>
      <c r="C443" s="170" t="s">
        <v>610</v>
      </c>
      <c r="D443" s="187" t="s">
        <v>197</v>
      </c>
      <c r="E443" s="156">
        <v>3.6</v>
      </c>
      <c r="F443" s="212"/>
      <c r="G443" s="156">
        <f>ROUND(E443*F443,2)</f>
        <v>0</v>
      </c>
      <c r="H443" s="181" t="s">
        <v>951</v>
      </c>
      <c r="I443" s="211"/>
      <c r="J443" s="151"/>
      <c r="K443" s="151"/>
      <c r="L443" s="151"/>
      <c r="M443" s="151"/>
      <c r="N443" s="151"/>
      <c r="O443" s="151"/>
      <c r="P443" s="151"/>
      <c r="Q443" s="151"/>
      <c r="R443" s="151" t="s">
        <v>121</v>
      </c>
      <c r="S443" s="151"/>
      <c r="T443" s="151"/>
      <c r="U443" s="151"/>
      <c r="V443" s="151"/>
      <c r="W443" s="151"/>
      <c r="X443" s="151"/>
      <c r="Y443" s="151"/>
      <c r="Z443" s="151"/>
      <c r="AA443" s="151"/>
      <c r="AB443" s="151"/>
      <c r="AC443" s="151"/>
      <c r="AD443" s="151"/>
      <c r="AE443" s="151"/>
      <c r="AF443" s="151"/>
      <c r="AG443" s="151"/>
      <c r="AH443" s="151"/>
      <c r="AI443" s="151"/>
      <c r="AJ443" s="151"/>
      <c r="AK443" s="151"/>
      <c r="AL443" s="151"/>
      <c r="AM443" s="151"/>
      <c r="AN443" s="151"/>
      <c r="AO443" s="151"/>
      <c r="AP443" s="151"/>
      <c r="AQ443" s="151"/>
      <c r="AR443" s="151"/>
      <c r="AS443" s="151"/>
      <c r="AT443" s="151"/>
      <c r="AU443" s="151"/>
    </row>
    <row r="444" spans="1:47" outlineLevel="1" x14ac:dyDescent="0.2">
      <c r="A444" s="152"/>
      <c r="B444" s="154"/>
      <c r="C444" s="171" t="s">
        <v>611</v>
      </c>
      <c r="D444" s="188"/>
      <c r="E444" s="195">
        <v>3.6</v>
      </c>
      <c r="F444" s="212"/>
      <c r="G444" s="156"/>
      <c r="H444" s="181">
        <v>0</v>
      </c>
      <c r="I444" s="211"/>
      <c r="J444" s="151"/>
      <c r="K444" s="151"/>
      <c r="L444" s="151"/>
      <c r="M444" s="151"/>
      <c r="N444" s="151"/>
      <c r="O444" s="151"/>
      <c r="P444" s="151"/>
      <c r="Q444" s="151"/>
      <c r="R444" s="151" t="s">
        <v>123</v>
      </c>
      <c r="S444" s="151">
        <v>0</v>
      </c>
      <c r="T444" s="151"/>
      <c r="U444" s="151"/>
      <c r="V444" s="151"/>
      <c r="W444" s="151"/>
      <c r="X444" s="151"/>
      <c r="Y444" s="151"/>
      <c r="Z444" s="151"/>
      <c r="AA444" s="151"/>
      <c r="AB444" s="151"/>
      <c r="AC444" s="151"/>
      <c r="AD444" s="151"/>
      <c r="AE444" s="151"/>
      <c r="AF444" s="151"/>
      <c r="AG444" s="151"/>
      <c r="AH444" s="151"/>
      <c r="AI444" s="151"/>
      <c r="AJ444" s="151"/>
      <c r="AK444" s="151"/>
      <c r="AL444" s="151"/>
      <c r="AM444" s="151"/>
      <c r="AN444" s="151"/>
      <c r="AO444" s="151"/>
      <c r="AP444" s="151"/>
      <c r="AQ444" s="151"/>
      <c r="AR444" s="151"/>
      <c r="AS444" s="151"/>
      <c r="AT444" s="151"/>
      <c r="AU444" s="151"/>
    </row>
    <row r="445" spans="1:47" outlineLevel="1" x14ac:dyDescent="0.2">
      <c r="A445" s="152">
        <v>151</v>
      </c>
      <c r="B445" s="154" t="s">
        <v>612</v>
      </c>
      <c r="C445" s="170" t="s">
        <v>613</v>
      </c>
      <c r="D445" s="187" t="s">
        <v>197</v>
      </c>
      <c r="E445" s="156">
        <v>7.2</v>
      </c>
      <c r="F445" s="212"/>
      <c r="G445" s="156">
        <f>ROUND(E445*F445,2)</f>
        <v>0</v>
      </c>
      <c r="H445" s="181" t="s">
        <v>951</v>
      </c>
      <c r="I445" s="211"/>
      <c r="J445" s="151"/>
      <c r="K445" s="151"/>
      <c r="L445" s="151"/>
      <c r="M445" s="151"/>
      <c r="N445" s="151"/>
      <c r="O445" s="151"/>
      <c r="P445" s="151"/>
      <c r="Q445" s="151"/>
      <c r="R445" s="151" t="s">
        <v>121</v>
      </c>
      <c r="S445" s="151"/>
      <c r="T445" s="151"/>
      <c r="U445" s="151"/>
      <c r="V445" s="151"/>
      <c r="W445" s="151"/>
      <c r="X445" s="151"/>
      <c r="Y445" s="151"/>
      <c r="Z445" s="151"/>
      <c r="AA445" s="151"/>
      <c r="AB445" s="151"/>
      <c r="AC445" s="151"/>
      <c r="AD445" s="151"/>
      <c r="AE445" s="151"/>
      <c r="AF445" s="151"/>
      <c r="AG445" s="151"/>
      <c r="AH445" s="151"/>
      <c r="AI445" s="151"/>
      <c r="AJ445" s="151"/>
      <c r="AK445" s="151"/>
      <c r="AL445" s="151"/>
      <c r="AM445" s="151"/>
      <c r="AN445" s="151"/>
      <c r="AO445" s="151"/>
      <c r="AP445" s="151"/>
      <c r="AQ445" s="151"/>
      <c r="AR445" s="151"/>
      <c r="AS445" s="151"/>
      <c r="AT445" s="151"/>
      <c r="AU445" s="151"/>
    </row>
    <row r="446" spans="1:47" outlineLevel="1" x14ac:dyDescent="0.2">
      <c r="A446" s="152"/>
      <c r="B446" s="154"/>
      <c r="C446" s="171" t="s">
        <v>614</v>
      </c>
      <c r="D446" s="188"/>
      <c r="E446" s="195">
        <v>7.2</v>
      </c>
      <c r="F446" s="212"/>
      <c r="G446" s="156"/>
      <c r="H446" s="181">
        <v>0</v>
      </c>
      <c r="I446" s="211"/>
      <c r="J446" s="151"/>
      <c r="K446" s="151"/>
      <c r="L446" s="151"/>
      <c r="M446" s="151"/>
      <c r="N446" s="151"/>
      <c r="O446" s="151"/>
      <c r="P446" s="151"/>
      <c r="Q446" s="151"/>
      <c r="R446" s="151" t="s">
        <v>123</v>
      </c>
      <c r="S446" s="151">
        <v>0</v>
      </c>
      <c r="T446" s="151"/>
      <c r="U446" s="151"/>
      <c r="V446" s="151"/>
      <c r="W446" s="151"/>
      <c r="X446" s="151"/>
      <c r="Y446" s="151"/>
      <c r="Z446" s="151"/>
      <c r="AA446" s="151"/>
      <c r="AB446" s="151"/>
      <c r="AC446" s="151"/>
      <c r="AD446" s="151"/>
      <c r="AE446" s="151"/>
      <c r="AF446" s="151"/>
      <c r="AG446" s="151"/>
      <c r="AH446" s="151"/>
      <c r="AI446" s="151"/>
      <c r="AJ446" s="151"/>
      <c r="AK446" s="151"/>
      <c r="AL446" s="151"/>
      <c r="AM446" s="151"/>
      <c r="AN446" s="151"/>
      <c r="AO446" s="151"/>
      <c r="AP446" s="151"/>
      <c r="AQ446" s="151"/>
      <c r="AR446" s="151"/>
      <c r="AS446" s="151"/>
      <c r="AT446" s="151"/>
      <c r="AU446" s="151"/>
    </row>
    <row r="447" spans="1:47" outlineLevel="1" x14ac:dyDescent="0.2">
      <c r="A447" s="152">
        <v>152</v>
      </c>
      <c r="B447" s="154" t="s">
        <v>615</v>
      </c>
      <c r="C447" s="170" t="s">
        <v>616</v>
      </c>
      <c r="D447" s="187" t="s">
        <v>197</v>
      </c>
      <c r="E447" s="156">
        <v>3.6</v>
      </c>
      <c r="F447" s="212"/>
      <c r="G447" s="156">
        <f>ROUND(E447*F447,2)</f>
        <v>0</v>
      </c>
      <c r="H447" s="181" t="s">
        <v>951</v>
      </c>
      <c r="I447" s="211"/>
      <c r="J447" s="151"/>
      <c r="K447" s="151"/>
      <c r="L447" s="151"/>
      <c r="M447" s="151"/>
      <c r="N447" s="151"/>
      <c r="O447" s="151"/>
      <c r="P447" s="151"/>
      <c r="Q447" s="151"/>
      <c r="R447" s="151" t="s">
        <v>121</v>
      </c>
      <c r="S447" s="151"/>
      <c r="T447" s="151"/>
      <c r="U447" s="151"/>
      <c r="V447" s="151"/>
      <c r="W447" s="151"/>
      <c r="X447" s="151"/>
      <c r="Y447" s="151"/>
      <c r="Z447" s="151"/>
      <c r="AA447" s="151"/>
      <c r="AB447" s="151"/>
      <c r="AC447" s="151"/>
      <c r="AD447" s="151"/>
      <c r="AE447" s="151"/>
      <c r="AF447" s="151"/>
      <c r="AG447" s="151"/>
      <c r="AH447" s="151"/>
      <c r="AI447" s="151"/>
      <c r="AJ447" s="151"/>
      <c r="AK447" s="151"/>
      <c r="AL447" s="151"/>
      <c r="AM447" s="151"/>
      <c r="AN447" s="151"/>
      <c r="AO447" s="151"/>
      <c r="AP447" s="151"/>
      <c r="AQ447" s="151"/>
      <c r="AR447" s="151"/>
      <c r="AS447" s="151"/>
      <c r="AT447" s="151"/>
      <c r="AU447" s="151"/>
    </row>
    <row r="448" spans="1:47" outlineLevel="1" x14ac:dyDescent="0.2">
      <c r="A448" s="152"/>
      <c r="B448" s="154"/>
      <c r="C448" s="171" t="s">
        <v>611</v>
      </c>
      <c r="D448" s="188"/>
      <c r="E448" s="195">
        <v>3.6</v>
      </c>
      <c r="F448" s="212"/>
      <c r="G448" s="156"/>
      <c r="H448" s="181">
        <v>0</v>
      </c>
      <c r="I448" s="211"/>
      <c r="J448" s="151"/>
      <c r="K448" s="151"/>
      <c r="L448" s="151"/>
      <c r="M448" s="151"/>
      <c r="N448" s="151"/>
      <c r="O448" s="151"/>
      <c r="P448" s="151"/>
      <c r="Q448" s="151"/>
      <c r="R448" s="151" t="s">
        <v>123</v>
      </c>
      <c r="S448" s="151">
        <v>0</v>
      </c>
      <c r="T448" s="151"/>
      <c r="U448" s="151"/>
      <c r="V448" s="151"/>
      <c r="W448" s="151"/>
      <c r="X448" s="151"/>
      <c r="Y448" s="151"/>
      <c r="Z448" s="151"/>
      <c r="AA448" s="151"/>
      <c r="AB448" s="151"/>
      <c r="AC448" s="151"/>
      <c r="AD448" s="151"/>
      <c r="AE448" s="151"/>
      <c r="AF448" s="151"/>
      <c r="AG448" s="151"/>
      <c r="AH448" s="151"/>
      <c r="AI448" s="151"/>
      <c r="AJ448" s="151"/>
      <c r="AK448" s="151"/>
      <c r="AL448" s="151"/>
      <c r="AM448" s="151"/>
      <c r="AN448" s="151"/>
      <c r="AO448" s="151"/>
      <c r="AP448" s="151"/>
      <c r="AQ448" s="151"/>
      <c r="AR448" s="151"/>
      <c r="AS448" s="151"/>
      <c r="AT448" s="151"/>
      <c r="AU448" s="151"/>
    </row>
    <row r="449" spans="1:47" outlineLevel="1" x14ac:dyDescent="0.2">
      <c r="A449" s="152">
        <v>153</v>
      </c>
      <c r="B449" s="154" t="s">
        <v>617</v>
      </c>
      <c r="C449" s="170" t="s">
        <v>618</v>
      </c>
      <c r="D449" s="187" t="s">
        <v>197</v>
      </c>
      <c r="E449" s="156">
        <v>90</v>
      </c>
      <c r="F449" s="212"/>
      <c r="G449" s="156">
        <f>ROUND(E449*F449,2)</f>
        <v>0</v>
      </c>
      <c r="H449" s="181" t="s">
        <v>951</v>
      </c>
      <c r="I449" s="211"/>
      <c r="J449" s="151"/>
      <c r="K449" s="151"/>
      <c r="L449" s="151"/>
      <c r="M449" s="151"/>
      <c r="N449" s="151"/>
      <c r="O449" s="151"/>
      <c r="P449" s="151"/>
      <c r="Q449" s="151"/>
      <c r="R449" s="151" t="s">
        <v>121</v>
      </c>
      <c r="S449" s="151"/>
      <c r="T449" s="151"/>
      <c r="U449" s="151"/>
      <c r="V449" s="151"/>
      <c r="W449" s="151"/>
      <c r="X449" s="151"/>
      <c r="Y449" s="151"/>
      <c r="Z449" s="151"/>
      <c r="AA449" s="151"/>
      <c r="AB449" s="151"/>
      <c r="AC449" s="151"/>
      <c r="AD449" s="151"/>
      <c r="AE449" s="151"/>
      <c r="AF449" s="151"/>
      <c r="AG449" s="151"/>
      <c r="AH449" s="151"/>
      <c r="AI449" s="151"/>
      <c r="AJ449" s="151"/>
      <c r="AK449" s="151"/>
      <c r="AL449" s="151"/>
      <c r="AM449" s="151"/>
      <c r="AN449" s="151"/>
      <c r="AO449" s="151"/>
      <c r="AP449" s="151"/>
      <c r="AQ449" s="151"/>
      <c r="AR449" s="151"/>
      <c r="AS449" s="151"/>
      <c r="AT449" s="151"/>
      <c r="AU449" s="151"/>
    </row>
    <row r="450" spans="1:47" outlineLevel="1" x14ac:dyDescent="0.2">
      <c r="A450" s="152"/>
      <c r="B450" s="154"/>
      <c r="C450" s="171" t="s">
        <v>619</v>
      </c>
      <c r="D450" s="188"/>
      <c r="E450" s="195">
        <v>90</v>
      </c>
      <c r="F450" s="212"/>
      <c r="G450" s="156"/>
      <c r="H450" s="181">
        <v>0</v>
      </c>
      <c r="I450" s="211"/>
      <c r="J450" s="151"/>
      <c r="K450" s="151"/>
      <c r="L450" s="151"/>
      <c r="M450" s="151"/>
      <c r="N450" s="151"/>
      <c r="O450" s="151"/>
      <c r="P450" s="151"/>
      <c r="Q450" s="151"/>
      <c r="R450" s="151" t="s">
        <v>123</v>
      </c>
      <c r="S450" s="151">
        <v>0</v>
      </c>
      <c r="T450" s="151"/>
      <c r="U450" s="151"/>
      <c r="V450" s="151"/>
      <c r="W450" s="151"/>
      <c r="X450" s="151"/>
      <c r="Y450" s="151"/>
      <c r="Z450" s="151"/>
      <c r="AA450" s="151"/>
      <c r="AB450" s="151"/>
      <c r="AC450" s="151"/>
      <c r="AD450" s="151"/>
      <c r="AE450" s="151"/>
      <c r="AF450" s="151"/>
      <c r="AG450" s="151"/>
      <c r="AH450" s="151"/>
      <c r="AI450" s="151"/>
      <c r="AJ450" s="151"/>
      <c r="AK450" s="151"/>
      <c r="AL450" s="151"/>
      <c r="AM450" s="151"/>
      <c r="AN450" s="151"/>
      <c r="AO450" s="151"/>
      <c r="AP450" s="151"/>
      <c r="AQ450" s="151"/>
      <c r="AR450" s="151"/>
      <c r="AS450" s="151"/>
      <c r="AT450" s="151"/>
      <c r="AU450" s="151"/>
    </row>
    <row r="451" spans="1:47" outlineLevel="1" x14ac:dyDescent="0.2">
      <c r="A451" s="152">
        <v>154</v>
      </c>
      <c r="B451" s="154" t="s">
        <v>620</v>
      </c>
      <c r="C451" s="170" t="s">
        <v>621</v>
      </c>
      <c r="D451" s="187" t="s">
        <v>197</v>
      </c>
      <c r="E451" s="156">
        <v>3.6</v>
      </c>
      <c r="F451" s="212"/>
      <c r="G451" s="156">
        <f>ROUND(E451*F451,2)</f>
        <v>0</v>
      </c>
      <c r="H451" s="181" t="s">
        <v>950</v>
      </c>
      <c r="I451" s="211"/>
      <c r="J451" s="151"/>
      <c r="K451" s="151"/>
      <c r="L451" s="151"/>
      <c r="M451" s="151"/>
      <c r="N451" s="151"/>
      <c r="O451" s="151"/>
      <c r="P451" s="151"/>
      <c r="Q451" s="151"/>
      <c r="R451" s="151" t="s">
        <v>121</v>
      </c>
      <c r="S451" s="151"/>
      <c r="T451" s="151"/>
      <c r="U451" s="151"/>
      <c r="V451" s="151"/>
      <c r="W451" s="151"/>
      <c r="X451" s="151"/>
      <c r="Y451" s="151"/>
      <c r="Z451" s="151"/>
      <c r="AA451" s="151"/>
      <c r="AB451" s="151"/>
      <c r="AC451" s="151"/>
      <c r="AD451" s="151"/>
      <c r="AE451" s="151"/>
      <c r="AF451" s="151"/>
      <c r="AG451" s="151"/>
      <c r="AH451" s="151"/>
      <c r="AI451" s="151"/>
      <c r="AJ451" s="151"/>
      <c r="AK451" s="151"/>
      <c r="AL451" s="151"/>
      <c r="AM451" s="151"/>
      <c r="AN451" s="151"/>
      <c r="AO451" s="151"/>
      <c r="AP451" s="151"/>
      <c r="AQ451" s="151"/>
      <c r="AR451" s="151"/>
      <c r="AS451" s="151"/>
      <c r="AT451" s="151"/>
      <c r="AU451" s="151"/>
    </row>
    <row r="452" spans="1:47" outlineLevel="1" x14ac:dyDescent="0.2">
      <c r="A452" s="152"/>
      <c r="B452" s="154"/>
      <c r="C452" s="171" t="s">
        <v>611</v>
      </c>
      <c r="D452" s="188"/>
      <c r="E452" s="195">
        <v>3.6</v>
      </c>
      <c r="F452" s="212"/>
      <c r="G452" s="156"/>
      <c r="H452" s="181">
        <v>0</v>
      </c>
      <c r="I452" s="211"/>
      <c r="J452" s="151"/>
      <c r="K452" s="151"/>
      <c r="L452" s="151"/>
      <c r="M452" s="151"/>
      <c r="N452" s="151"/>
      <c r="O452" s="151"/>
      <c r="P452" s="151"/>
      <c r="Q452" s="151"/>
      <c r="R452" s="151" t="s">
        <v>123</v>
      </c>
      <c r="S452" s="151">
        <v>0</v>
      </c>
      <c r="T452" s="151"/>
      <c r="U452" s="151"/>
      <c r="V452" s="151"/>
      <c r="W452" s="151"/>
      <c r="X452" s="151"/>
      <c r="Y452" s="151"/>
      <c r="Z452" s="151"/>
      <c r="AA452" s="151"/>
      <c r="AB452" s="151"/>
      <c r="AC452" s="151"/>
      <c r="AD452" s="151"/>
      <c r="AE452" s="151"/>
      <c r="AF452" s="151"/>
      <c r="AG452" s="151"/>
      <c r="AH452" s="151"/>
      <c r="AI452" s="151"/>
      <c r="AJ452" s="151"/>
      <c r="AK452" s="151"/>
      <c r="AL452" s="151"/>
      <c r="AM452" s="151"/>
      <c r="AN452" s="151"/>
      <c r="AO452" s="151"/>
      <c r="AP452" s="151"/>
      <c r="AQ452" s="151"/>
      <c r="AR452" s="151"/>
      <c r="AS452" s="151"/>
      <c r="AT452" s="151"/>
      <c r="AU452" s="151"/>
    </row>
    <row r="453" spans="1:47" x14ac:dyDescent="0.2">
      <c r="A453" s="153" t="s">
        <v>116</v>
      </c>
      <c r="B453" s="155" t="s">
        <v>74</v>
      </c>
      <c r="C453" s="172" t="s">
        <v>75</v>
      </c>
      <c r="D453" s="189"/>
      <c r="E453" s="157"/>
      <c r="F453" s="213"/>
      <c r="G453" s="157">
        <f>SUMIF(R454:R455,"&lt;&gt;NOR",G454:G455)</f>
        <v>0</v>
      </c>
      <c r="H453" s="182"/>
      <c r="I453" s="211"/>
      <c r="R453" t="s">
        <v>117</v>
      </c>
    </row>
    <row r="454" spans="1:47" outlineLevel="1" x14ac:dyDescent="0.2">
      <c r="A454" s="152">
        <v>155</v>
      </c>
      <c r="B454" s="154" t="s">
        <v>956</v>
      </c>
      <c r="C454" s="170" t="s">
        <v>622</v>
      </c>
      <c r="D454" s="187" t="s">
        <v>197</v>
      </c>
      <c r="E454" s="156">
        <v>1601.71</v>
      </c>
      <c r="F454" s="212"/>
      <c r="G454" s="156">
        <f>ROUND(E454*F454,2)</f>
        <v>0</v>
      </c>
      <c r="H454" s="181" t="s">
        <v>950</v>
      </c>
      <c r="I454" s="211"/>
      <c r="J454" s="151"/>
      <c r="K454" s="151"/>
      <c r="L454" s="151"/>
      <c r="M454" s="151"/>
      <c r="N454" s="151"/>
      <c r="O454" s="151"/>
      <c r="P454" s="151"/>
      <c r="Q454" s="151"/>
      <c r="R454" s="151" t="s">
        <v>121</v>
      </c>
      <c r="S454" s="151"/>
      <c r="T454" s="151"/>
      <c r="U454" s="151"/>
      <c r="V454" s="151"/>
      <c r="W454" s="151"/>
      <c r="X454" s="151"/>
      <c r="Y454" s="151"/>
      <c r="Z454" s="151"/>
      <c r="AA454" s="151"/>
      <c r="AB454" s="151"/>
      <c r="AC454" s="151"/>
      <c r="AD454" s="151"/>
      <c r="AE454" s="151"/>
      <c r="AF454" s="151"/>
      <c r="AG454" s="151"/>
      <c r="AH454" s="151"/>
      <c r="AI454" s="151"/>
      <c r="AJ454" s="151"/>
      <c r="AK454" s="151"/>
      <c r="AL454" s="151"/>
      <c r="AM454" s="151"/>
      <c r="AN454" s="151"/>
      <c r="AO454" s="151"/>
      <c r="AP454" s="151"/>
      <c r="AQ454" s="151"/>
      <c r="AR454" s="151"/>
      <c r="AS454" s="151"/>
      <c r="AT454" s="151"/>
      <c r="AU454" s="151"/>
    </row>
    <row r="455" spans="1:47" outlineLevel="1" x14ac:dyDescent="0.2">
      <c r="A455" s="152"/>
      <c r="B455" s="154"/>
      <c r="C455" s="171" t="s">
        <v>623</v>
      </c>
      <c r="D455" s="188"/>
      <c r="E455" s="195">
        <v>1601.71</v>
      </c>
      <c r="F455" s="212"/>
      <c r="G455" s="156"/>
      <c r="H455" s="181">
        <v>0</v>
      </c>
      <c r="I455" s="211"/>
      <c r="J455" s="151"/>
      <c r="K455" s="151"/>
      <c r="L455" s="151"/>
      <c r="M455" s="151"/>
      <c r="N455" s="151"/>
      <c r="O455" s="151"/>
      <c r="P455" s="151"/>
      <c r="Q455" s="151"/>
      <c r="R455" s="151" t="s">
        <v>123</v>
      </c>
      <c r="S455" s="151">
        <v>0</v>
      </c>
      <c r="T455" s="151"/>
      <c r="U455" s="151"/>
      <c r="V455" s="151"/>
      <c r="W455" s="151"/>
      <c r="X455" s="151"/>
      <c r="Y455" s="151"/>
      <c r="Z455" s="151"/>
      <c r="AA455" s="151"/>
      <c r="AB455" s="151"/>
      <c r="AC455" s="151"/>
      <c r="AD455" s="151"/>
      <c r="AE455" s="151"/>
      <c r="AF455" s="151"/>
      <c r="AG455" s="151"/>
      <c r="AH455" s="151"/>
      <c r="AI455" s="151"/>
      <c r="AJ455" s="151"/>
      <c r="AK455" s="151"/>
      <c r="AL455" s="151"/>
      <c r="AM455" s="151"/>
      <c r="AN455" s="151"/>
      <c r="AO455" s="151"/>
      <c r="AP455" s="151"/>
      <c r="AQ455" s="151"/>
      <c r="AR455" s="151"/>
      <c r="AS455" s="151"/>
      <c r="AT455" s="151"/>
      <c r="AU455" s="151"/>
    </row>
    <row r="456" spans="1:47" x14ac:dyDescent="0.2">
      <c r="A456" s="153" t="s">
        <v>116</v>
      </c>
      <c r="B456" s="155" t="s">
        <v>76</v>
      </c>
      <c r="C456" s="172" t="s">
        <v>77</v>
      </c>
      <c r="D456" s="189"/>
      <c r="E456" s="157"/>
      <c r="F456" s="213"/>
      <c r="G456" s="157">
        <f>SUMIF(R457:R514,"&lt;&gt;NOR",G457:G514)</f>
        <v>0</v>
      </c>
      <c r="H456" s="182"/>
      <c r="I456" s="211"/>
      <c r="R456" t="s">
        <v>117</v>
      </c>
    </row>
    <row r="457" spans="1:47" ht="22.5" outlineLevel="1" x14ac:dyDescent="0.2">
      <c r="A457" s="152">
        <v>156</v>
      </c>
      <c r="B457" s="154" t="s">
        <v>624</v>
      </c>
      <c r="C457" s="170" t="s">
        <v>625</v>
      </c>
      <c r="D457" s="187" t="s">
        <v>127</v>
      </c>
      <c r="E457" s="156">
        <v>250.5</v>
      </c>
      <c r="F457" s="212"/>
      <c r="G457" s="156">
        <f>ROUND(E457*F457,2)</f>
        <v>0</v>
      </c>
      <c r="H457" s="181" t="s">
        <v>951</v>
      </c>
      <c r="I457" s="211"/>
      <c r="J457" s="151"/>
      <c r="K457" s="151"/>
      <c r="L457" s="151"/>
      <c r="M457" s="151"/>
      <c r="N457" s="151"/>
      <c r="O457" s="151"/>
      <c r="P457" s="151"/>
      <c r="Q457" s="151"/>
      <c r="R457" s="151" t="s">
        <v>121</v>
      </c>
      <c r="S457" s="151"/>
      <c r="T457" s="151"/>
      <c r="U457" s="151"/>
      <c r="V457" s="151"/>
      <c r="W457" s="151"/>
      <c r="X457" s="151"/>
      <c r="Y457" s="151"/>
      <c r="Z457" s="151"/>
      <c r="AA457" s="151"/>
      <c r="AB457" s="151"/>
      <c r="AC457" s="151"/>
      <c r="AD457" s="151"/>
      <c r="AE457" s="151"/>
      <c r="AF457" s="151"/>
      <c r="AG457" s="151"/>
      <c r="AH457" s="151"/>
      <c r="AI457" s="151"/>
      <c r="AJ457" s="151"/>
      <c r="AK457" s="151"/>
      <c r="AL457" s="151"/>
      <c r="AM457" s="151"/>
      <c r="AN457" s="151"/>
      <c r="AO457" s="151"/>
      <c r="AP457" s="151"/>
      <c r="AQ457" s="151"/>
      <c r="AR457" s="151"/>
      <c r="AS457" s="151"/>
      <c r="AT457" s="151"/>
      <c r="AU457" s="151"/>
    </row>
    <row r="458" spans="1:47" outlineLevel="1" x14ac:dyDescent="0.2">
      <c r="A458" s="152"/>
      <c r="B458" s="154"/>
      <c r="C458" s="171" t="s">
        <v>524</v>
      </c>
      <c r="D458" s="188"/>
      <c r="E458" s="195"/>
      <c r="F458" s="212"/>
      <c r="G458" s="156"/>
      <c r="H458" s="181">
        <v>0</v>
      </c>
      <c r="I458" s="211"/>
      <c r="J458" s="151"/>
      <c r="K458" s="151"/>
      <c r="L458" s="151"/>
      <c r="M458" s="151"/>
      <c r="N458" s="151"/>
      <c r="O458" s="151"/>
      <c r="P458" s="151"/>
      <c r="Q458" s="151"/>
      <c r="R458" s="151" t="s">
        <v>123</v>
      </c>
      <c r="S458" s="151">
        <v>0</v>
      </c>
      <c r="T458" s="151"/>
      <c r="U458" s="151"/>
      <c r="V458" s="151"/>
      <c r="W458" s="151"/>
      <c r="X458" s="151"/>
      <c r="Y458" s="151"/>
      <c r="Z458" s="151"/>
      <c r="AA458" s="151"/>
      <c r="AB458" s="151"/>
      <c r="AC458" s="151"/>
      <c r="AD458" s="151"/>
      <c r="AE458" s="151"/>
      <c r="AF458" s="151"/>
      <c r="AG458" s="151"/>
      <c r="AH458" s="151"/>
      <c r="AI458" s="151"/>
      <c r="AJ458" s="151"/>
      <c r="AK458" s="151"/>
      <c r="AL458" s="151"/>
      <c r="AM458" s="151"/>
      <c r="AN458" s="151"/>
      <c r="AO458" s="151"/>
      <c r="AP458" s="151"/>
      <c r="AQ458" s="151"/>
      <c r="AR458" s="151"/>
      <c r="AS458" s="151"/>
      <c r="AT458" s="151"/>
      <c r="AU458" s="151"/>
    </row>
    <row r="459" spans="1:47" outlineLevel="1" x14ac:dyDescent="0.2">
      <c r="A459" s="152"/>
      <c r="B459" s="154"/>
      <c r="C459" s="171" t="s">
        <v>626</v>
      </c>
      <c r="D459" s="188"/>
      <c r="E459" s="195">
        <v>250.5</v>
      </c>
      <c r="F459" s="212"/>
      <c r="G459" s="156"/>
      <c r="H459" s="181">
        <v>0</v>
      </c>
      <c r="I459" s="211"/>
      <c r="J459" s="151"/>
      <c r="K459" s="151"/>
      <c r="L459" s="151"/>
      <c r="M459" s="151"/>
      <c r="N459" s="151"/>
      <c r="O459" s="151"/>
      <c r="P459" s="151"/>
      <c r="Q459" s="151"/>
      <c r="R459" s="151" t="s">
        <v>123</v>
      </c>
      <c r="S459" s="151">
        <v>0</v>
      </c>
      <c r="T459" s="151"/>
      <c r="U459" s="151"/>
      <c r="V459" s="151"/>
      <c r="W459" s="151"/>
      <c r="X459" s="151"/>
      <c r="Y459" s="151"/>
      <c r="Z459" s="151"/>
      <c r="AA459" s="151"/>
      <c r="AB459" s="151"/>
      <c r="AC459" s="151"/>
      <c r="AD459" s="151"/>
      <c r="AE459" s="151"/>
      <c r="AF459" s="151"/>
      <c r="AG459" s="151"/>
      <c r="AH459" s="151"/>
      <c r="AI459" s="151"/>
      <c r="AJ459" s="151"/>
      <c r="AK459" s="151"/>
      <c r="AL459" s="151"/>
      <c r="AM459" s="151"/>
      <c r="AN459" s="151"/>
      <c r="AO459" s="151"/>
      <c r="AP459" s="151"/>
      <c r="AQ459" s="151"/>
      <c r="AR459" s="151"/>
      <c r="AS459" s="151"/>
      <c r="AT459" s="151"/>
      <c r="AU459" s="151"/>
    </row>
    <row r="460" spans="1:47" ht="22.5" outlineLevel="1" x14ac:dyDescent="0.2">
      <c r="A460" s="152">
        <v>157</v>
      </c>
      <c r="B460" s="154" t="s">
        <v>627</v>
      </c>
      <c r="C460" s="170" t="s">
        <v>628</v>
      </c>
      <c r="D460" s="187" t="s">
        <v>127</v>
      </c>
      <c r="E460" s="156">
        <v>61.91</v>
      </c>
      <c r="F460" s="212"/>
      <c r="G460" s="156">
        <f>ROUND(E460*F460,2)</f>
        <v>0</v>
      </c>
      <c r="H460" s="181" t="s">
        <v>951</v>
      </c>
      <c r="I460" s="211"/>
      <c r="J460" s="151"/>
      <c r="K460" s="151"/>
      <c r="L460" s="151"/>
      <c r="M460" s="151"/>
      <c r="N460" s="151"/>
      <c r="O460" s="151"/>
      <c r="P460" s="151"/>
      <c r="Q460" s="151"/>
      <c r="R460" s="151" t="s">
        <v>121</v>
      </c>
      <c r="S460" s="151"/>
      <c r="T460" s="151"/>
      <c r="U460" s="151"/>
      <c r="V460" s="151"/>
      <c r="W460" s="151"/>
      <c r="X460" s="151"/>
      <c r="Y460" s="151"/>
      <c r="Z460" s="151"/>
      <c r="AA460" s="151"/>
      <c r="AB460" s="151"/>
      <c r="AC460" s="151"/>
      <c r="AD460" s="151"/>
      <c r="AE460" s="151"/>
      <c r="AF460" s="151"/>
      <c r="AG460" s="151"/>
      <c r="AH460" s="151"/>
      <c r="AI460" s="151"/>
      <c r="AJ460" s="151"/>
      <c r="AK460" s="151"/>
      <c r="AL460" s="151"/>
      <c r="AM460" s="151"/>
      <c r="AN460" s="151"/>
      <c r="AO460" s="151"/>
      <c r="AP460" s="151"/>
      <c r="AQ460" s="151"/>
      <c r="AR460" s="151"/>
      <c r="AS460" s="151"/>
      <c r="AT460" s="151"/>
      <c r="AU460" s="151"/>
    </row>
    <row r="461" spans="1:47" outlineLevel="1" x14ac:dyDescent="0.2">
      <c r="A461" s="152"/>
      <c r="B461" s="154"/>
      <c r="C461" s="171" t="s">
        <v>489</v>
      </c>
      <c r="D461" s="188"/>
      <c r="E461" s="195"/>
      <c r="F461" s="212"/>
      <c r="G461" s="156"/>
      <c r="H461" s="181">
        <v>0</v>
      </c>
      <c r="I461" s="211"/>
      <c r="J461" s="151"/>
      <c r="K461" s="151"/>
      <c r="L461" s="151"/>
      <c r="M461" s="151"/>
      <c r="N461" s="151"/>
      <c r="O461" s="151"/>
      <c r="P461" s="151"/>
      <c r="Q461" s="151"/>
      <c r="R461" s="151" t="s">
        <v>123</v>
      </c>
      <c r="S461" s="151">
        <v>0</v>
      </c>
      <c r="T461" s="151"/>
      <c r="U461" s="151"/>
      <c r="V461" s="151"/>
      <c r="W461" s="151"/>
      <c r="X461" s="151"/>
      <c r="Y461" s="151"/>
      <c r="Z461" s="151"/>
      <c r="AA461" s="151"/>
      <c r="AB461" s="151"/>
      <c r="AC461" s="151"/>
      <c r="AD461" s="151"/>
      <c r="AE461" s="151"/>
      <c r="AF461" s="151"/>
      <c r="AG461" s="151"/>
      <c r="AH461" s="151"/>
      <c r="AI461" s="151"/>
      <c r="AJ461" s="151"/>
      <c r="AK461" s="151"/>
      <c r="AL461" s="151"/>
      <c r="AM461" s="151"/>
      <c r="AN461" s="151"/>
      <c r="AO461" s="151"/>
      <c r="AP461" s="151"/>
      <c r="AQ461" s="151"/>
      <c r="AR461" s="151"/>
      <c r="AS461" s="151"/>
      <c r="AT461" s="151"/>
      <c r="AU461" s="151"/>
    </row>
    <row r="462" spans="1:47" outlineLevel="1" x14ac:dyDescent="0.2">
      <c r="A462" s="152"/>
      <c r="B462" s="154"/>
      <c r="C462" s="171" t="s">
        <v>473</v>
      </c>
      <c r="D462" s="188"/>
      <c r="E462" s="195"/>
      <c r="F462" s="212"/>
      <c r="G462" s="156"/>
      <c r="H462" s="181">
        <v>0</v>
      </c>
      <c r="I462" s="211"/>
      <c r="J462" s="151"/>
      <c r="K462" s="151"/>
      <c r="L462" s="151"/>
      <c r="M462" s="151"/>
      <c r="N462" s="151"/>
      <c r="O462" s="151"/>
      <c r="P462" s="151"/>
      <c r="Q462" s="151"/>
      <c r="R462" s="151" t="s">
        <v>123</v>
      </c>
      <c r="S462" s="151">
        <v>0</v>
      </c>
      <c r="T462" s="151"/>
      <c r="U462" s="151"/>
      <c r="V462" s="151"/>
      <c r="W462" s="151"/>
      <c r="X462" s="151"/>
      <c r="Y462" s="151"/>
      <c r="Z462" s="151"/>
      <c r="AA462" s="151"/>
      <c r="AB462" s="151"/>
      <c r="AC462" s="151"/>
      <c r="AD462" s="151"/>
      <c r="AE462" s="151"/>
      <c r="AF462" s="151"/>
      <c r="AG462" s="151"/>
      <c r="AH462" s="151"/>
      <c r="AI462" s="151"/>
      <c r="AJ462" s="151"/>
      <c r="AK462" s="151"/>
      <c r="AL462" s="151"/>
      <c r="AM462" s="151"/>
      <c r="AN462" s="151"/>
      <c r="AO462" s="151"/>
      <c r="AP462" s="151"/>
      <c r="AQ462" s="151"/>
      <c r="AR462" s="151"/>
      <c r="AS462" s="151"/>
      <c r="AT462" s="151"/>
      <c r="AU462" s="151"/>
    </row>
    <row r="463" spans="1:47" outlineLevel="1" x14ac:dyDescent="0.2">
      <c r="A463" s="152"/>
      <c r="B463" s="154"/>
      <c r="C463" s="173" t="s">
        <v>629</v>
      </c>
      <c r="D463" s="190"/>
      <c r="E463" s="196"/>
      <c r="F463" s="212"/>
      <c r="G463" s="156"/>
      <c r="H463" s="181">
        <v>0</v>
      </c>
      <c r="I463" s="211"/>
      <c r="J463" s="151"/>
      <c r="K463" s="151"/>
      <c r="L463" s="151"/>
      <c r="M463" s="151"/>
      <c r="N463" s="151"/>
      <c r="O463" s="151"/>
      <c r="P463" s="151"/>
      <c r="Q463" s="151"/>
      <c r="R463" s="151" t="s">
        <v>123</v>
      </c>
      <c r="S463" s="151">
        <v>2</v>
      </c>
      <c r="T463" s="151"/>
      <c r="U463" s="151"/>
      <c r="V463" s="151"/>
      <c r="W463" s="151"/>
      <c r="X463" s="151"/>
      <c r="Y463" s="151"/>
      <c r="Z463" s="151"/>
      <c r="AA463" s="151"/>
      <c r="AB463" s="151"/>
      <c r="AC463" s="151"/>
      <c r="AD463" s="151"/>
      <c r="AE463" s="151"/>
      <c r="AF463" s="151"/>
      <c r="AG463" s="151"/>
      <c r="AH463" s="151"/>
      <c r="AI463" s="151"/>
      <c r="AJ463" s="151"/>
      <c r="AK463" s="151"/>
      <c r="AL463" s="151"/>
      <c r="AM463" s="151"/>
      <c r="AN463" s="151"/>
      <c r="AO463" s="151"/>
      <c r="AP463" s="151"/>
      <c r="AQ463" s="151"/>
      <c r="AR463" s="151"/>
      <c r="AS463" s="151"/>
      <c r="AT463" s="151"/>
      <c r="AU463" s="151"/>
    </row>
    <row r="464" spans="1:47" outlineLevel="1" x14ac:dyDescent="0.2">
      <c r="A464" s="152"/>
      <c r="B464" s="154"/>
      <c r="C464" s="174" t="s">
        <v>630</v>
      </c>
      <c r="D464" s="190"/>
      <c r="E464" s="196">
        <v>18.899999999999999</v>
      </c>
      <c r="F464" s="212"/>
      <c r="G464" s="156"/>
      <c r="H464" s="181">
        <v>0</v>
      </c>
      <c r="I464" s="211"/>
      <c r="J464" s="151"/>
      <c r="K464" s="151"/>
      <c r="L464" s="151"/>
      <c r="M464" s="151"/>
      <c r="N464" s="151"/>
      <c r="O464" s="151"/>
      <c r="P464" s="151"/>
      <c r="Q464" s="151"/>
      <c r="R464" s="151" t="s">
        <v>123</v>
      </c>
      <c r="S464" s="151">
        <v>2</v>
      </c>
      <c r="T464" s="151"/>
      <c r="U464" s="151"/>
      <c r="V464" s="151"/>
      <c r="W464" s="151"/>
      <c r="X464" s="151"/>
      <c r="Y464" s="151"/>
      <c r="Z464" s="151"/>
      <c r="AA464" s="151"/>
      <c r="AB464" s="151"/>
      <c r="AC464" s="151"/>
      <c r="AD464" s="151"/>
      <c r="AE464" s="151"/>
      <c r="AF464" s="151"/>
      <c r="AG464" s="151"/>
      <c r="AH464" s="151"/>
      <c r="AI464" s="151"/>
      <c r="AJ464" s="151"/>
      <c r="AK464" s="151"/>
      <c r="AL464" s="151"/>
      <c r="AM464" s="151"/>
      <c r="AN464" s="151"/>
      <c r="AO464" s="151"/>
      <c r="AP464" s="151"/>
      <c r="AQ464" s="151"/>
      <c r="AR464" s="151"/>
      <c r="AS464" s="151"/>
      <c r="AT464" s="151"/>
      <c r="AU464" s="151"/>
    </row>
    <row r="465" spans="1:47" outlineLevel="1" x14ac:dyDescent="0.2">
      <c r="A465" s="152"/>
      <c r="B465" s="154"/>
      <c r="C465" s="174" t="s">
        <v>631</v>
      </c>
      <c r="D465" s="190"/>
      <c r="E465" s="196">
        <v>43.01</v>
      </c>
      <c r="F465" s="212"/>
      <c r="G465" s="156"/>
      <c r="H465" s="181">
        <v>0</v>
      </c>
      <c r="I465" s="211"/>
      <c r="J465" s="151"/>
      <c r="K465" s="151"/>
      <c r="L465" s="151"/>
      <c r="M465" s="151"/>
      <c r="N465" s="151"/>
      <c r="O465" s="151"/>
      <c r="P465" s="151"/>
      <c r="Q465" s="151"/>
      <c r="R465" s="151" t="s">
        <v>123</v>
      </c>
      <c r="S465" s="151">
        <v>2</v>
      </c>
      <c r="T465" s="151"/>
      <c r="U465" s="151"/>
      <c r="V465" s="151"/>
      <c r="W465" s="151"/>
      <c r="X465" s="151"/>
      <c r="Y465" s="151"/>
      <c r="Z465" s="151"/>
      <c r="AA465" s="151"/>
      <c r="AB465" s="151"/>
      <c r="AC465" s="151"/>
      <c r="AD465" s="151"/>
      <c r="AE465" s="151"/>
      <c r="AF465" s="151"/>
      <c r="AG465" s="151"/>
      <c r="AH465" s="151"/>
      <c r="AI465" s="151"/>
      <c r="AJ465" s="151"/>
      <c r="AK465" s="151"/>
      <c r="AL465" s="151"/>
      <c r="AM465" s="151"/>
      <c r="AN465" s="151"/>
      <c r="AO465" s="151"/>
      <c r="AP465" s="151"/>
      <c r="AQ465" s="151"/>
      <c r="AR465" s="151"/>
      <c r="AS465" s="151"/>
      <c r="AT465" s="151"/>
      <c r="AU465" s="151"/>
    </row>
    <row r="466" spans="1:47" outlineLevel="1" x14ac:dyDescent="0.2">
      <c r="A466" s="152"/>
      <c r="B466" s="154"/>
      <c r="C466" s="173" t="s">
        <v>632</v>
      </c>
      <c r="D466" s="190"/>
      <c r="E466" s="196"/>
      <c r="F466" s="212"/>
      <c r="G466" s="156"/>
      <c r="H466" s="181">
        <v>0</v>
      </c>
      <c r="I466" s="211"/>
      <c r="J466" s="151"/>
      <c r="K466" s="151"/>
      <c r="L466" s="151"/>
      <c r="M466" s="151"/>
      <c r="N466" s="151"/>
      <c r="O466" s="151"/>
      <c r="P466" s="151"/>
      <c r="Q466" s="151"/>
      <c r="R466" s="151" t="s">
        <v>123</v>
      </c>
      <c r="S466" s="151">
        <v>0</v>
      </c>
      <c r="T466" s="151"/>
      <c r="U466" s="151"/>
      <c r="V466" s="151"/>
      <c r="W466" s="151"/>
      <c r="X466" s="151"/>
      <c r="Y466" s="151"/>
      <c r="Z466" s="151"/>
      <c r="AA466" s="151"/>
      <c r="AB466" s="151"/>
      <c r="AC466" s="151"/>
      <c r="AD466" s="151"/>
      <c r="AE466" s="151"/>
      <c r="AF466" s="151"/>
      <c r="AG466" s="151"/>
      <c r="AH466" s="151"/>
      <c r="AI466" s="151"/>
      <c r="AJ466" s="151"/>
      <c r="AK466" s="151"/>
      <c r="AL466" s="151"/>
      <c r="AM466" s="151"/>
      <c r="AN466" s="151"/>
      <c r="AO466" s="151"/>
      <c r="AP466" s="151"/>
      <c r="AQ466" s="151"/>
      <c r="AR466" s="151"/>
      <c r="AS466" s="151"/>
      <c r="AT466" s="151"/>
      <c r="AU466" s="151"/>
    </row>
    <row r="467" spans="1:47" outlineLevel="1" x14ac:dyDescent="0.2">
      <c r="A467" s="152"/>
      <c r="B467" s="154"/>
      <c r="C467" s="171" t="s">
        <v>633</v>
      </c>
      <c r="D467" s="188"/>
      <c r="E467" s="195">
        <v>61.91</v>
      </c>
      <c r="F467" s="212"/>
      <c r="G467" s="156"/>
      <c r="H467" s="181">
        <v>0</v>
      </c>
      <c r="I467" s="211"/>
      <c r="J467" s="151"/>
      <c r="K467" s="151"/>
      <c r="L467" s="151"/>
      <c r="M467" s="151"/>
      <c r="N467" s="151"/>
      <c r="O467" s="151"/>
      <c r="P467" s="151"/>
      <c r="Q467" s="151"/>
      <c r="R467" s="151" t="s">
        <v>123</v>
      </c>
      <c r="S467" s="151">
        <v>0</v>
      </c>
      <c r="T467" s="151"/>
      <c r="U467" s="151"/>
      <c r="V467" s="151"/>
      <c r="W467" s="151"/>
      <c r="X467" s="151"/>
      <c r="Y467" s="151"/>
      <c r="Z467" s="151"/>
      <c r="AA467" s="151"/>
      <c r="AB467" s="151"/>
      <c r="AC467" s="151"/>
      <c r="AD467" s="151"/>
      <c r="AE467" s="151"/>
      <c r="AF467" s="151"/>
      <c r="AG467" s="151"/>
      <c r="AH467" s="151"/>
      <c r="AI467" s="151"/>
      <c r="AJ467" s="151"/>
      <c r="AK467" s="151"/>
      <c r="AL467" s="151"/>
      <c r="AM467" s="151"/>
      <c r="AN467" s="151"/>
      <c r="AO467" s="151"/>
      <c r="AP467" s="151"/>
      <c r="AQ467" s="151"/>
      <c r="AR467" s="151"/>
      <c r="AS467" s="151"/>
      <c r="AT467" s="151"/>
      <c r="AU467" s="151"/>
    </row>
    <row r="468" spans="1:47" ht="22.5" outlineLevel="1" x14ac:dyDescent="0.2">
      <c r="A468" s="152">
        <v>158</v>
      </c>
      <c r="B468" s="154" t="s">
        <v>634</v>
      </c>
      <c r="C468" s="170" t="s">
        <v>635</v>
      </c>
      <c r="D468" s="187" t="s">
        <v>127</v>
      </c>
      <c r="E468" s="156">
        <v>501</v>
      </c>
      <c r="F468" s="212"/>
      <c r="G468" s="156">
        <f>ROUND(E468*F468,2)</f>
        <v>0</v>
      </c>
      <c r="H468" s="181" t="s">
        <v>951</v>
      </c>
      <c r="I468" s="211"/>
      <c r="J468" s="151"/>
      <c r="K468" s="151"/>
      <c r="L468" s="151"/>
      <c r="M468" s="151"/>
      <c r="N468" s="151"/>
      <c r="O468" s="151"/>
      <c r="P468" s="151"/>
      <c r="Q468" s="151"/>
      <c r="R468" s="151" t="s">
        <v>121</v>
      </c>
      <c r="S468" s="151"/>
      <c r="T468" s="151"/>
      <c r="U468" s="151"/>
      <c r="V468" s="151"/>
      <c r="W468" s="151"/>
      <c r="X468" s="151"/>
      <c r="Y468" s="151"/>
      <c r="Z468" s="151"/>
      <c r="AA468" s="151"/>
      <c r="AB468" s="151"/>
      <c r="AC468" s="151"/>
      <c r="AD468" s="151"/>
      <c r="AE468" s="151"/>
      <c r="AF468" s="151"/>
      <c r="AG468" s="151"/>
      <c r="AH468" s="151"/>
      <c r="AI468" s="151"/>
      <c r="AJ468" s="151"/>
      <c r="AK468" s="151"/>
      <c r="AL468" s="151"/>
      <c r="AM468" s="151"/>
      <c r="AN468" s="151"/>
      <c r="AO468" s="151"/>
      <c r="AP468" s="151"/>
      <c r="AQ468" s="151"/>
      <c r="AR468" s="151"/>
      <c r="AS468" s="151"/>
      <c r="AT468" s="151"/>
      <c r="AU468" s="151"/>
    </row>
    <row r="469" spans="1:47" outlineLevel="1" x14ac:dyDescent="0.2">
      <c r="A469" s="152"/>
      <c r="B469" s="154"/>
      <c r="C469" s="171" t="s">
        <v>524</v>
      </c>
      <c r="D469" s="188"/>
      <c r="E469" s="195"/>
      <c r="F469" s="212"/>
      <c r="G469" s="156"/>
      <c r="H469" s="181">
        <v>0</v>
      </c>
      <c r="I469" s="211"/>
      <c r="J469" s="151"/>
      <c r="K469" s="151"/>
      <c r="L469" s="151"/>
      <c r="M469" s="151"/>
      <c r="N469" s="151"/>
      <c r="O469" s="151"/>
      <c r="P469" s="151"/>
      <c r="Q469" s="151"/>
      <c r="R469" s="151" t="s">
        <v>123</v>
      </c>
      <c r="S469" s="151">
        <v>0</v>
      </c>
      <c r="T469" s="151"/>
      <c r="U469" s="151"/>
      <c r="V469" s="151"/>
      <c r="W469" s="151"/>
      <c r="X469" s="151"/>
      <c r="Y469" s="151"/>
      <c r="Z469" s="151"/>
      <c r="AA469" s="151"/>
      <c r="AB469" s="151"/>
      <c r="AC469" s="151"/>
      <c r="AD469" s="151"/>
      <c r="AE469" s="151"/>
      <c r="AF469" s="151"/>
      <c r="AG469" s="151"/>
      <c r="AH469" s="151"/>
      <c r="AI469" s="151"/>
      <c r="AJ469" s="151"/>
      <c r="AK469" s="151"/>
      <c r="AL469" s="151"/>
      <c r="AM469" s="151"/>
      <c r="AN469" s="151"/>
      <c r="AO469" s="151"/>
      <c r="AP469" s="151"/>
      <c r="AQ469" s="151"/>
      <c r="AR469" s="151"/>
      <c r="AS469" s="151"/>
      <c r="AT469" s="151"/>
      <c r="AU469" s="151"/>
    </row>
    <row r="470" spans="1:47" outlineLevel="1" x14ac:dyDescent="0.2">
      <c r="A470" s="152"/>
      <c r="B470" s="154"/>
      <c r="C470" s="171" t="s">
        <v>636</v>
      </c>
      <c r="D470" s="188"/>
      <c r="E470" s="195">
        <v>501</v>
      </c>
      <c r="F470" s="212"/>
      <c r="G470" s="156"/>
      <c r="H470" s="181">
        <v>0</v>
      </c>
      <c r="I470" s="211"/>
      <c r="J470" s="151"/>
      <c r="K470" s="151"/>
      <c r="L470" s="151"/>
      <c r="M470" s="151"/>
      <c r="N470" s="151"/>
      <c r="O470" s="151"/>
      <c r="P470" s="151"/>
      <c r="Q470" s="151"/>
      <c r="R470" s="151" t="s">
        <v>123</v>
      </c>
      <c r="S470" s="151">
        <v>0</v>
      </c>
      <c r="T470" s="151"/>
      <c r="U470" s="151"/>
      <c r="V470" s="151"/>
      <c r="W470" s="151"/>
      <c r="X470" s="151"/>
      <c r="Y470" s="151"/>
      <c r="Z470" s="151"/>
      <c r="AA470" s="151"/>
      <c r="AB470" s="151"/>
      <c r="AC470" s="151"/>
      <c r="AD470" s="151"/>
      <c r="AE470" s="151"/>
      <c r="AF470" s="151"/>
      <c r="AG470" s="151"/>
      <c r="AH470" s="151"/>
      <c r="AI470" s="151"/>
      <c r="AJ470" s="151"/>
      <c r="AK470" s="151"/>
      <c r="AL470" s="151"/>
      <c r="AM470" s="151"/>
      <c r="AN470" s="151"/>
      <c r="AO470" s="151"/>
      <c r="AP470" s="151"/>
      <c r="AQ470" s="151"/>
      <c r="AR470" s="151"/>
      <c r="AS470" s="151"/>
      <c r="AT470" s="151"/>
      <c r="AU470" s="151"/>
    </row>
    <row r="471" spans="1:47" ht="22.5" outlineLevel="1" x14ac:dyDescent="0.2">
      <c r="A471" s="152">
        <v>159</v>
      </c>
      <c r="B471" s="154" t="s">
        <v>637</v>
      </c>
      <c r="C471" s="170" t="s">
        <v>638</v>
      </c>
      <c r="D471" s="187" t="s">
        <v>127</v>
      </c>
      <c r="E471" s="156">
        <v>123.82</v>
      </c>
      <c r="F471" s="212"/>
      <c r="G471" s="156">
        <f>ROUND(E471*F471,2)</f>
        <v>0</v>
      </c>
      <c r="H471" s="181" t="s">
        <v>951</v>
      </c>
      <c r="I471" s="211"/>
      <c r="J471" s="151"/>
      <c r="K471" s="151"/>
      <c r="L471" s="151"/>
      <c r="M471" s="151"/>
      <c r="N471" s="151"/>
      <c r="O471" s="151"/>
      <c r="P471" s="151"/>
      <c r="Q471" s="151"/>
      <c r="R471" s="151" t="s">
        <v>121</v>
      </c>
      <c r="S471" s="151"/>
      <c r="T471" s="151"/>
      <c r="U471" s="151"/>
      <c r="V471" s="151"/>
      <c r="W471" s="151"/>
      <c r="X471" s="151"/>
      <c r="Y471" s="151"/>
      <c r="Z471" s="151"/>
      <c r="AA471" s="151"/>
      <c r="AB471" s="151"/>
      <c r="AC471" s="151"/>
      <c r="AD471" s="151"/>
      <c r="AE471" s="151"/>
      <c r="AF471" s="151"/>
      <c r="AG471" s="151"/>
      <c r="AH471" s="151"/>
      <c r="AI471" s="151"/>
      <c r="AJ471" s="151"/>
      <c r="AK471" s="151"/>
      <c r="AL471" s="151"/>
      <c r="AM471" s="151"/>
      <c r="AN471" s="151"/>
      <c r="AO471" s="151"/>
      <c r="AP471" s="151"/>
      <c r="AQ471" s="151"/>
      <c r="AR471" s="151"/>
      <c r="AS471" s="151"/>
      <c r="AT471" s="151"/>
      <c r="AU471" s="151"/>
    </row>
    <row r="472" spans="1:47" outlineLevel="1" x14ac:dyDescent="0.2">
      <c r="A472" s="152"/>
      <c r="B472" s="154"/>
      <c r="C472" s="171" t="s">
        <v>489</v>
      </c>
      <c r="D472" s="188"/>
      <c r="E472" s="195"/>
      <c r="F472" s="212"/>
      <c r="G472" s="156"/>
      <c r="H472" s="181">
        <v>0</v>
      </c>
      <c r="I472" s="211"/>
      <c r="J472" s="151"/>
      <c r="K472" s="151"/>
      <c r="L472" s="151"/>
      <c r="M472" s="151"/>
      <c r="N472" s="151"/>
      <c r="O472" s="151"/>
      <c r="P472" s="151"/>
      <c r="Q472" s="151"/>
      <c r="R472" s="151" t="s">
        <v>123</v>
      </c>
      <c r="S472" s="151">
        <v>0</v>
      </c>
      <c r="T472" s="151"/>
      <c r="U472" s="151"/>
      <c r="V472" s="151"/>
      <c r="W472" s="151"/>
      <c r="X472" s="151"/>
      <c r="Y472" s="151"/>
      <c r="Z472" s="151"/>
      <c r="AA472" s="151"/>
      <c r="AB472" s="151"/>
      <c r="AC472" s="151"/>
      <c r="AD472" s="151"/>
      <c r="AE472" s="151"/>
      <c r="AF472" s="151"/>
      <c r="AG472" s="151"/>
      <c r="AH472" s="151"/>
      <c r="AI472" s="151"/>
      <c r="AJ472" s="151"/>
      <c r="AK472" s="151"/>
      <c r="AL472" s="151"/>
      <c r="AM472" s="151"/>
      <c r="AN472" s="151"/>
      <c r="AO472" s="151"/>
      <c r="AP472" s="151"/>
      <c r="AQ472" s="151"/>
      <c r="AR472" s="151"/>
      <c r="AS472" s="151"/>
      <c r="AT472" s="151"/>
      <c r="AU472" s="151"/>
    </row>
    <row r="473" spans="1:47" outlineLevel="1" x14ac:dyDescent="0.2">
      <c r="A473" s="152"/>
      <c r="B473" s="154"/>
      <c r="C473" s="171" t="s">
        <v>473</v>
      </c>
      <c r="D473" s="188"/>
      <c r="E473" s="195"/>
      <c r="F473" s="212"/>
      <c r="G473" s="156"/>
      <c r="H473" s="181">
        <v>0</v>
      </c>
      <c r="I473" s="211"/>
      <c r="J473" s="151"/>
      <c r="K473" s="151"/>
      <c r="L473" s="151"/>
      <c r="M473" s="151"/>
      <c r="N473" s="151"/>
      <c r="O473" s="151"/>
      <c r="P473" s="151"/>
      <c r="Q473" s="151"/>
      <c r="R473" s="151" t="s">
        <v>123</v>
      </c>
      <c r="S473" s="151">
        <v>0</v>
      </c>
      <c r="T473" s="151"/>
      <c r="U473" s="151"/>
      <c r="V473" s="151"/>
      <c r="W473" s="151"/>
      <c r="X473" s="151"/>
      <c r="Y473" s="151"/>
      <c r="Z473" s="151"/>
      <c r="AA473" s="151"/>
      <c r="AB473" s="151"/>
      <c r="AC473" s="151"/>
      <c r="AD473" s="151"/>
      <c r="AE473" s="151"/>
      <c r="AF473" s="151"/>
      <c r="AG473" s="151"/>
      <c r="AH473" s="151"/>
      <c r="AI473" s="151"/>
      <c r="AJ473" s="151"/>
      <c r="AK473" s="151"/>
      <c r="AL473" s="151"/>
      <c r="AM473" s="151"/>
      <c r="AN473" s="151"/>
      <c r="AO473" s="151"/>
      <c r="AP473" s="151"/>
      <c r="AQ473" s="151"/>
      <c r="AR473" s="151"/>
      <c r="AS473" s="151"/>
      <c r="AT473" s="151"/>
      <c r="AU473" s="151"/>
    </row>
    <row r="474" spans="1:47" outlineLevel="1" x14ac:dyDescent="0.2">
      <c r="A474" s="152"/>
      <c r="B474" s="154"/>
      <c r="C474" s="173" t="s">
        <v>629</v>
      </c>
      <c r="D474" s="190"/>
      <c r="E474" s="196"/>
      <c r="F474" s="212"/>
      <c r="G474" s="156"/>
      <c r="H474" s="181">
        <v>0</v>
      </c>
      <c r="I474" s="211"/>
      <c r="J474" s="151"/>
      <c r="K474" s="151"/>
      <c r="L474" s="151"/>
      <c r="M474" s="151"/>
      <c r="N474" s="151"/>
      <c r="O474" s="151"/>
      <c r="P474" s="151"/>
      <c r="Q474" s="151"/>
      <c r="R474" s="151" t="s">
        <v>123</v>
      </c>
      <c r="S474" s="151">
        <v>2</v>
      </c>
      <c r="T474" s="151"/>
      <c r="U474" s="151"/>
      <c r="V474" s="151"/>
      <c r="W474" s="151"/>
      <c r="X474" s="151"/>
      <c r="Y474" s="151"/>
      <c r="Z474" s="151"/>
      <c r="AA474" s="151"/>
      <c r="AB474" s="151"/>
      <c r="AC474" s="151"/>
      <c r="AD474" s="151"/>
      <c r="AE474" s="151"/>
      <c r="AF474" s="151"/>
      <c r="AG474" s="151"/>
      <c r="AH474" s="151"/>
      <c r="AI474" s="151"/>
      <c r="AJ474" s="151"/>
      <c r="AK474" s="151"/>
      <c r="AL474" s="151"/>
      <c r="AM474" s="151"/>
      <c r="AN474" s="151"/>
      <c r="AO474" s="151"/>
      <c r="AP474" s="151"/>
      <c r="AQ474" s="151"/>
      <c r="AR474" s="151"/>
      <c r="AS474" s="151"/>
      <c r="AT474" s="151"/>
      <c r="AU474" s="151"/>
    </row>
    <row r="475" spans="1:47" outlineLevel="1" x14ac:dyDescent="0.2">
      <c r="A475" s="152"/>
      <c r="B475" s="154"/>
      <c r="C475" s="174" t="s">
        <v>630</v>
      </c>
      <c r="D475" s="190"/>
      <c r="E475" s="196">
        <v>18.899999999999999</v>
      </c>
      <c r="F475" s="212"/>
      <c r="G475" s="156"/>
      <c r="H475" s="181">
        <v>0</v>
      </c>
      <c r="I475" s="211"/>
      <c r="J475" s="151"/>
      <c r="K475" s="151"/>
      <c r="L475" s="151"/>
      <c r="M475" s="151"/>
      <c r="N475" s="151"/>
      <c r="O475" s="151"/>
      <c r="P475" s="151"/>
      <c r="Q475" s="151"/>
      <c r="R475" s="151" t="s">
        <v>123</v>
      </c>
      <c r="S475" s="151">
        <v>2</v>
      </c>
      <c r="T475" s="151"/>
      <c r="U475" s="151"/>
      <c r="V475" s="151"/>
      <c r="W475" s="151"/>
      <c r="X475" s="151"/>
      <c r="Y475" s="151"/>
      <c r="Z475" s="151"/>
      <c r="AA475" s="151"/>
      <c r="AB475" s="151"/>
      <c r="AC475" s="151"/>
      <c r="AD475" s="151"/>
      <c r="AE475" s="151"/>
      <c r="AF475" s="151"/>
      <c r="AG475" s="151"/>
      <c r="AH475" s="151"/>
      <c r="AI475" s="151"/>
      <c r="AJ475" s="151"/>
      <c r="AK475" s="151"/>
      <c r="AL475" s="151"/>
      <c r="AM475" s="151"/>
      <c r="AN475" s="151"/>
      <c r="AO475" s="151"/>
      <c r="AP475" s="151"/>
      <c r="AQ475" s="151"/>
      <c r="AR475" s="151"/>
      <c r="AS475" s="151"/>
      <c r="AT475" s="151"/>
      <c r="AU475" s="151"/>
    </row>
    <row r="476" spans="1:47" outlineLevel="1" x14ac:dyDescent="0.2">
      <c r="A476" s="152"/>
      <c r="B476" s="154"/>
      <c r="C476" s="174" t="s">
        <v>631</v>
      </c>
      <c r="D476" s="190"/>
      <c r="E476" s="196">
        <v>43.01</v>
      </c>
      <c r="F476" s="212"/>
      <c r="G476" s="156"/>
      <c r="H476" s="181">
        <v>0</v>
      </c>
      <c r="I476" s="211"/>
      <c r="J476" s="151"/>
      <c r="K476" s="151"/>
      <c r="L476" s="151"/>
      <c r="M476" s="151"/>
      <c r="N476" s="151"/>
      <c r="O476" s="151"/>
      <c r="P476" s="151"/>
      <c r="Q476" s="151"/>
      <c r="R476" s="151" t="s">
        <v>123</v>
      </c>
      <c r="S476" s="151">
        <v>2</v>
      </c>
      <c r="T476" s="151"/>
      <c r="U476" s="151"/>
      <c r="V476" s="151"/>
      <c r="W476" s="151"/>
      <c r="X476" s="151"/>
      <c r="Y476" s="151"/>
      <c r="Z476" s="151"/>
      <c r="AA476" s="151"/>
      <c r="AB476" s="151"/>
      <c r="AC476" s="151"/>
      <c r="AD476" s="151"/>
      <c r="AE476" s="151"/>
      <c r="AF476" s="151"/>
      <c r="AG476" s="151"/>
      <c r="AH476" s="151"/>
      <c r="AI476" s="151"/>
      <c r="AJ476" s="151"/>
      <c r="AK476" s="151"/>
      <c r="AL476" s="151"/>
      <c r="AM476" s="151"/>
      <c r="AN476" s="151"/>
      <c r="AO476" s="151"/>
      <c r="AP476" s="151"/>
      <c r="AQ476" s="151"/>
      <c r="AR476" s="151"/>
      <c r="AS476" s="151"/>
      <c r="AT476" s="151"/>
      <c r="AU476" s="151"/>
    </row>
    <row r="477" spans="1:47" outlineLevel="1" x14ac:dyDescent="0.2">
      <c r="A477" s="152"/>
      <c r="B477" s="154"/>
      <c r="C477" s="173" t="s">
        <v>632</v>
      </c>
      <c r="D477" s="190"/>
      <c r="E477" s="196"/>
      <c r="F477" s="212"/>
      <c r="G477" s="156"/>
      <c r="H477" s="181">
        <v>0</v>
      </c>
      <c r="I477" s="211"/>
      <c r="J477" s="151"/>
      <c r="K477" s="151"/>
      <c r="L477" s="151"/>
      <c r="M477" s="151"/>
      <c r="N477" s="151"/>
      <c r="O477" s="151"/>
      <c r="P477" s="151"/>
      <c r="Q477" s="151"/>
      <c r="R477" s="151" t="s">
        <v>123</v>
      </c>
      <c r="S477" s="151">
        <v>0</v>
      </c>
      <c r="T477" s="151"/>
      <c r="U477" s="151"/>
      <c r="V477" s="151"/>
      <c r="W477" s="151"/>
      <c r="X477" s="151"/>
      <c r="Y477" s="151"/>
      <c r="Z477" s="151"/>
      <c r="AA477" s="151"/>
      <c r="AB477" s="151"/>
      <c r="AC477" s="151"/>
      <c r="AD477" s="151"/>
      <c r="AE477" s="151"/>
      <c r="AF477" s="151"/>
      <c r="AG477" s="151"/>
      <c r="AH477" s="151"/>
      <c r="AI477" s="151"/>
      <c r="AJ477" s="151"/>
      <c r="AK477" s="151"/>
      <c r="AL477" s="151"/>
      <c r="AM477" s="151"/>
      <c r="AN477" s="151"/>
      <c r="AO477" s="151"/>
      <c r="AP477" s="151"/>
      <c r="AQ477" s="151"/>
      <c r="AR477" s="151"/>
      <c r="AS477" s="151"/>
      <c r="AT477" s="151"/>
      <c r="AU477" s="151"/>
    </row>
    <row r="478" spans="1:47" outlineLevel="1" x14ac:dyDescent="0.2">
      <c r="A478" s="152"/>
      <c r="B478" s="154"/>
      <c r="C478" s="171" t="s">
        <v>639</v>
      </c>
      <c r="D478" s="188"/>
      <c r="E478" s="195">
        <v>123.82</v>
      </c>
      <c r="F478" s="212"/>
      <c r="G478" s="156"/>
      <c r="H478" s="181">
        <v>0</v>
      </c>
      <c r="I478" s="211"/>
      <c r="J478" s="151"/>
      <c r="K478" s="151"/>
      <c r="L478" s="151"/>
      <c r="M478" s="151"/>
      <c r="N478" s="151"/>
      <c r="O478" s="151"/>
      <c r="P478" s="151"/>
      <c r="Q478" s="151"/>
      <c r="R478" s="151" t="s">
        <v>123</v>
      </c>
      <c r="S478" s="151">
        <v>0</v>
      </c>
      <c r="T478" s="151"/>
      <c r="U478" s="151"/>
      <c r="V478" s="151"/>
      <c r="W478" s="151"/>
      <c r="X478" s="151"/>
      <c r="Y478" s="151"/>
      <c r="Z478" s="151"/>
      <c r="AA478" s="151"/>
      <c r="AB478" s="151"/>
      <c r="AC478" s="151"/>
      <c r="AD478" s="151"/>
      <c r="AE478" s="151"/>
      <c r="AF478" s="151"/>
      <c r="AG478" s="151"/>
      <c r="AH478" s="151"/>
      <c r="AI478" s="151"/>
      <c r="AJ478" s="151"/>
      <c r="AK478" s="151"/>
      <c r="AL478" s="151"/>
      <c r="AM478" s="151"/>
      <c r="AN478" s="151"/>
      <c r="AO478" s="151"/>
      <c r="AP478" s="151"/>
      <c r="AQ478" s="151"/>
      <c r="AR478" s="151"/>
      <c r="AS478" s="151"/>
      <c r="AT478" s="151"/>
      <c r="AU478" s="151"/>
    </row>
    <row r="479" spans="1:47" outlineLevel="1" x14ac:dyDescent="0.2">
      <c r="A479" s="152">
        <v>160</v>
      </c>
      <c r="B479" s="154" t="s">
        <v>640</v>
      </c>
      <c r="C479" s="170" t="s">
        <v>641</v>
      </c>
      <c r="D479" s="187" t="s">
        <v>127</v>
      </c>
      <c r="E479" s="156">
        <v>374.892</v>
      </c>
      <c r="F479" s="212"/>
      <c r="G479" s="156">
        <f>ROUND(E479*F479,2)</f>
        <v>0</v>
      </c>
      <c r="H479" s="181" t="s">
        <v>951</v>
      </c>
      <c r="I479" s="211"/>
      <c r="J479" s="151"/>
      <c r="K479" s="151"/>
      <c r="L479" s="151"/>
      <c r="M479" s="151"/>
      <c r="N479" s="151"/>
      <c r="O479" s="151"/>
      <c r="P479" s="151"/>
      <c r="Q479" s="151"/>
      <c r="R479" s="151" t="s">
        <v>409</v>
      </c>
      <c r="S479" s="151"/>
      <c r="T479" s="151"/>
      <c r="U479" s="151"/>
      <c r="V479" s="151"/>
      <c r="W479" s="151"/>
      <c r="X479" s="151"/>
      <c r="Y479" s="151"/>
      <c r="Z479" s="151"/>
      <c r="AA479" s="151"/>
      <c r="AB479" s="151"/>
      <c r="AC479" s="151"/>
      <c r="AD479" s="151"/>
      <c r="AE479" s="151"/>
      <c r="AF479" s="151"/>
      <c r="AG479" s="151"/>
      <c r="AH479" s="151"/>
      <c r="AI479" s="151"/>
      <c r="AJ479" s="151"/>
      <c r="AK479" s="151"/>
      <c r="AL479" s="151"/>
      <c r="AM479" s="151"/>
      <c r="AN479" s="151"/>
      <c r="AO479" s="151"/>
      <c r="AP479" s="151"/>
      <c r="AQ479" s="151"/>
      <c r="AR479" s="151"/>
      <c r="AS479" s="151"/>
      <c r="AT479" s="151"/>
      <c r="AU479" s="151"/>
    </row>
    <row r="480" spans="1:47" outlineLevel="1" x14ac:dyDescent="0.2">
      <c r="A480" s="152"/>
      <c r="B480" s="154"/>
      <c r="C480" s="171" t="s">
        <v>489</v>
      </c>
      <c r="D480" s="188"/>
      <c r="E480" s="195"/>
      <c r="F480" s="212"/>
      <c r="G480" s="156"/>
      <c r="H480" s="181">
        <v>0</v>
      </c>
      <c r="I480" s="211"/>
      <c r="J480" s="151"/>
      <c r="K480" s="151"/>
      <c r="L480" s="151"/>
      <c r="M480" s="151"/>
      <c r="N480" s="151"/>
      <c r="O480" s="151"/>
      <c r="P480" s="151"/>
      <c r="Q480" s="151"/>
      <c r="R480" s="151" t="s">
        <v>123</v>
      </c>
      <c r="S480" s="151">
        <v>0</v>
      </c>
      <c r="T480" s="151"/>
      <c r="U480" s="151"/>
      <c r="V480" s="151"/>
      <c r="W480" s="151"/>
      <c r="X480" s="151"/>
      <c r="Y480" s="151"/>
      <c r="Z480" s="151"/>
      <c r="AA480" s="151"/>
      <c r="AB480" s="151"/>
      <c r="AC480" s="151"/>
      <c r="AD480" s="151"/>
      <c r="AE480" s="151"/>
      <c r="AF480" s="151"/>
      <c r="AG480" s="151"/>
      <c r="AH480" s="151"/>
      <c r="AI480" s="151"/>
      <c r="AJ480" s="151"/>
      <c r="AK480" s="151"/>
      <c r="AL480" s="151"/>
      <c r="AM480" s="151"/>
      <c r="AN480" s="151"/>
      <c r="AO480" s="151"/>
      <c r="AP480" s="151"/>
      <c r="AQ480" s="151"/>
      <c r="AR480" s="151"/>
      <c r="AS480" s="151"/>
      <c r="AT480" s="151"/>
      <c r="AU480" s="151"/>
    </row>
    <row r="481" spans="1:47" outlineLevel="1" x14ac:dyDescent="0.2">
      <c r="A481" s="152"/>
      <c r="B481" s="154"/>
      <c r="C481" s="171" t="s">
        <v>473</v>
      </c>
      <c r="D481" s="188"/>
      <c r="E481" s="195"/>
      <c r="F481" s="212"/>
      <c r="G481" s="156"/>
      <c r="H481" s="181">
        <v>0</v>
      </c>
      <c r="I481" s="211"/>
      <c r="J481" s="151"/>
      <c r="K481" s="151"/>
      <c r="L481" s="151"/>
      <c r="M481" s="151"/>
      <c r="N481" s="151"/>
      <c r="O481" s="151"/>
      <c r="P481" s="151"/>
      <c r="Q481" s="151"/>
      <c r="R481" s="151" t="s">
        <v>123</v>
      </c>
      <c r="S481" s="151">
        <v>0</v>
      </c>
      <c r="T481" s="151"/>
      <c r="U481" s="151"/>
      <c r="V481" s="151"/>
      <c r="W481" s="151"/>
      <c r="X481" s="151"/>
      <c r="Y481" s="151"/>
      <c r="Z481" s="151"/>
      <c r="AA481" s="151"/>
      <c r="AB481" s="151"/>
      <c r="AC481" s="151"/>
      <c r="AD481" s="151"/>
      <c r="AE481" s="151"/>
      <c r="AF481" s="151"/>
      <c r="AG481" s="151"/>
      <c r="AH481" s="151"/>
      <c r="AI481" s="151"/>
      <c r="AJ481" s="151"/>
      <c r="AK481" s="151"/>
      <c r="AL481" s="151"/>
      <c r="AM481" s="151"/>
      <c r="AN481" s="151"/>
      <c r="AO481" s="151"/>
      <c r="AP481" s="151"/>
      <c r="AQ481" s="151"/>
      <c r="AR481" s="151"/>
      <c r="AS481" s="151"/>
      <c r="AT481" s="151"/>
      <c r="AU481" s="151"/>
    </row>
    <row r="482" spans="1:47" outlineLevel="1" x14ac:dyDescent="0.2">
      <c r="A482" s="152"/>
      <c r="B482" s="154"/>
      <c r="C482" s="173" t="s">
        <v>629</v>
      </c>
      <c r="D482" s="190"/>
      <c r="E482" s="196"/>
      <c r="F482" s="212"/>
      <c r="G482" s="156"/>
      <c r="H482" s="181">
        <v>0</v>
      </c>
      <c r="I482" s="211"/>
      <c r="J482" s="151"/>
      <c r="K482" s="151"/>
      <c r="L482" s="151"/>
      <c r="M482" s="151"/>
      <c r="N482" s="151"/>
      <c r="O482" s="151"/>
      <c r="P482" s="151"/>
      <c r="Q482" s="151"/>
      <c r="R482" s="151" t="s">
        <v>123</v>
      </c>
      <c r="S482" s="151">
        <v>2</v>
      </c>
      <c r="T482" s="151"/>
      <c r="U482" s="151"/>
      <c r="V482" s="151"/>
      <c r="W482" s="151"/>
      <c r="X482" s="151"/>
      <c r="Y482" s="151"/>
      <c r="Z482" s="151"/>
      <c r="AA482" s="151"/>
      <c r="AB482" s="151"/>
      <c r="AC482" s="151"/>
      <c r="AD482" s="151"/>
      <c r="AE482" s="151"/>
      <c r="AF482" s="151"/>
      <c r="AG482" s="151"/>
      <c r="AH482" s="151"/>
      <c r="AI482" s="151"/>
      <c r="AJ482" s="151"/>
      <c r="AK482" s="151"/>
      <c r="AL482" s="151"/>
      <c r="AM482" s="151"/>
      <c r="AN482" s="151"/>
      <c r="AO482" s="151"/>
      <c r="AP482" s="151"/>
      <c r="AQ482" s="151"/>
      <c r="AR482" s="151"/>
      <c r="AS482" s="151"/>
      <c r="AT482" s="151"/>
      <c r="AU482" s="151"/>
    </row>
    <row r="483" spans="1:47" outlineLevel="1" x14ac:dyDescent="0.2">
      <c r="A483" s="152"/>
      <c r="B483" s="154"/>
      <c r="C483" s="174" t="s">
        <v>630</v>
      </c>
      <c r="D483" s="190"/>
      <c r="E483" s="196">
        <v>18.899999999999999</v>
      </c>
      <c r="F483" s="212"/>
      <c r="G483" s="156"/>
      <c r="H483" s="181">
        <v>0</v>
      </c>
      <c r="I483" s="211"/>
      <c r="J483" s="151"/>
      <c r="K483" s="151"/>
      <c r="L483" s="151"/>
      <c r="M483" s="151"/>
      <c r="N483" s="151"/>
      <c r="O483" s="151"/>
      <c r="P483" s="151"/>
      <c r="Q483" s="151"/>
      <c r="R483" s="151" t="s">
        <v>123</v>
      </c>
      <c r="S483" s="151">
        <v>2</v>
      </c>
      <c r="T483" s="151"/>
      <c r="U483" s="151"/>
      <c r="V483" s="151"/>
      <c r="W483" s="151"/>
      <c r="X483" s="151"/>
      <c r="Y483" s="151"/>
      <c r="Z483" s="151"/>
      <c r="AA483" s="151"/>
      <c r="AB483" s="151"/>
      <c r="AC483" s="151"/>
      <c r="AD483" s="151"/>
      <c r="AE483" s="151"/>
      <c r="AF483" s="151"/>
      <c r="AG483" s="151"/>
      <c r="AH483" s="151"/>
      <c r="AI483" s="151"/>
      <c r="AJ483" s="151"/>
      <c r="AK483" s="151"/>
      <c r="AL483" s="151"/>
      <c r="AM483" s="151"/>
      <c r="AN483" s="151"/>
      <c r="AO483" s="151"/>
      <c r="AP483" s="151"/>
      <c r="AQ483" s="151"/>
      <c r="AR483" s="151"/>
      <c r="AS483" s="151"/>
      <c r="AT483" s="151"/>
      <c r="AU483" s="151"/>
    </row>
    <row r="484" spans="1:47" outlineLevel="1" x14ac:dyDescent="0.2">
      <c r="A484" s="152"/>
      <c r="B484" s="154"/>
      <c r="C484" s="174" t="s">
        <v>631</v>
      </c>
      <c r="D484" s="190"/>
      <c r="E484" s="196">
        <v>43.01</v>
      </c>
      <c r="F484" s="212"/>
      <c r="G484" s="156"/>
      <c r="H484" s="181">
        <v>0</v>
      </c>
      <c r="I484" s="211"/>
      <c r="J484" s="151"/>
      <c r="K484" s="151"/>
      <c r="L484" s="151"/>
      <c r="M484" s="151"/>
      <c r="N484" s="151"/>
      <c r="O484" s="151"/>
      <c r="P484" s="151"/>
      <c r="Q484" s="151"/>
      <c r="R484" s="151" t="s">
        <v>123</v>
      </c>
      <c r="S484" s="151">
        <v>2</v>
      </c>
      <c r="T484" s="151"/>
      <c r="U484" s="151"/>
      <c r="V484" s="151"/>
      <c r="W484" s="151"/>
      <c r="X484" s="151"/>
      <c r="Y484" s="151"/>
      <c r="Z484" s="151"/>
      <c r="AA484" s="151"/>
      <c r="AB484" s="151"/>
      <c r="AC484" s="151"/>
      <c r="AD484" s="151"/>
      <c r="AE484" s="151"/>
      <c r="AF484" s="151"/>
      <c r="AG484" s="151"/>
      <c r="AH484" s="151"/>
      <c r="AI484" s="151"/>
      <c r="AJ484" s="151"/>
      <c r="AK484" s="151"/>
      <c r="AL484" s="151"/>
      <c r="AM484" s="151"/>
      <c r="AN484" s="151"/>
      <c r="AO484" s="151"/>
      <c r="AP484" s="151"/>
      <c r="AQ484" s="151"/>
      <c r="AR484" s="151"/>
      <c r="AS484" s="151"/>
      <c r="AT484" s="151"/>
      <c r="AU484" s="151"/>
    </row>
    <row r="485" spans="1:47" outlineLevel="1" x14ac:dyDescent="0.2">
      <c r="A485" s="152"/>
      <c r="B485" s="154"/>
      <c r="C485" s="173" t="s">
        <v>632</v>
      </c>
      <c r="D485" s="190"/>
      <c r="E485" s="196"/>
      <c r="F485" s="212"/>
      <c r="G485" s="156"/>
      <c r="H485" s="181">
        <v>0</v>
      </c>
      <c r="I485" s="211"/>
      <c r="J485" s="151"/>
      <c r="K485" s="151"/>
      <c r="L485" s="151"/>
      <c r="M485" s="151"/>
      <c r="N485" s="151"/>
      <c r="O485" s="151"/>
      <c r="P485" s="151"/>
      <c r="Q485" s="151"/>
      <c r="R485" s="151" t="s">
        <v>123</v>
      </c>
      <c r="S485" s="151">
        <v>0</v>
      </c>
      <c r="T485" s="151"/>
      <c r="U485" s="151"/>
      <c r="V485" s="151"/>
      <c r="W485" s="151"/>
      <c r="X485" s="151"/>
      <c r="Y485" s="151"/>
      <c r="Z485" s="151"/>
      <c r="AA485" s="151"/>
      <c r="AB485" s="151"/>
      <c r="AC485" s="151"/>
      <c r="AD485" s="151"/>
      <c r="AE485" s="151"/>
      <c r="AF485" s="151"/>
      <c r="AG485" s="151"/>
      <c r="AH485" s="151"/>
      <c r="AI485" s="151"/>
      <c r="AJ485" s="151"/>
      <c r="AK485" s="151"/>
      <c r="AL485" s="151"/>
      <c r="AM485" s="151"/>
      <c r="AN485" s="151"/>
      <c r="AO485" s="151"/>
      <c r="AP485" s="151"/>
      <c r="AQ485" s="151"/>
      <c r="AR485" s="151"/>
      <c r="AS485" s="151"/>
      <c r="AT485" s="151"/>
      <c r="AU485" s="151"/>
    </row>
    <row r="486" spans="1:47" outlineLevel="1" x14ac:dyDescent="0.2">
      <c r="A486" s="152"/>
      <c r="B486" s="154"/>
      <c r="C486" s="171" t="s">
        <v>642</v>
      </c>
      <c r="D486" s="188"/>
      <c r="E486" s="195">
        <v>74.292000000000002</v>
      </c>
      <c r="F486" s="212"/>
      <c r="G486" s="156"/>
      <c r="H486" s="181">
        <v>0</v>
      </c>
      <c r="I486" s="211"/>
      <c r="J486" s="151"/>
      <c r="K486" s="151"/>
      <c r="L486" s="151"/>
      <c r="M486" s="151"/>
      <c r="N486" s="151"/>
      <c r="O486" s="151"/>
      <c r="P486" s="151"/>
      <c r="Q486" s="151"/>
      <c r="R486" s="151" t="s">
        <v>123</v>
      </c>
      <c r="S486" s="151">
        <v>0</v>
      </c>
      <c r="T486" s="151"/>
      <c r="U486" s="151"/>
      <c r="V486" s="151"/>
      <c r="W486" s="151"/>
      <c r="X486" s="151"/>
      <c r="Y486" s="151"/>
      <c r="Z486" s="151"/>
      <c r="AA486" s="151"/>
      <c r="AB486" s="151"/>
      <c r="AC486" s="151"/>
      <c r="AD486" s="151"/>
      <c r="AE486" s="151"/>
      <c r="AF486" s="151"/>
      <c r="AG486" s="151"/>
      <c r="AH486" s="151"/>
      <c r="AI486" s="151"/>
      <c r="AJ486" s="151"/>
      <c r="AK486" s="151"/>
      <c r="AL486" s="151"/>
      <c r="AM486" s="151"/>
      <c r="AN486" s="151"/>
      <c r="AO486" s="151"/>
      <c r="AP486" s="151"/>
      <c r="AQ486" s="151"/>
      <c r="AR486" s="151"/>
      <c r="AS486" s="151"/>
      <c r="AT486" s="151"/>
      <c r="AU486" s="151"/>
    </row>
    <row r="487" spans="1:47" outlineLevel="1" x14ac:dyDescent="0.2">
      <c r="A487" s="152"/>
      <c r="B487" s="154"/>
      <c r="C487" s="171" t="s">
        <v>524</v>
      </c>
      <c r="D487" s="188"/>
      <c r="E487" s="195"/>
      <c r="F487" s="212"/>
      <c r="G487" s="156"/>
      <c r="H487" s="181">
        <v>0</v>
      </c>
      <c r="I487" s="211"/>
      <c r="J487" s="151"/>
      <c r="K487" s="151"/>
      <c r="L487" s="151"/>
      <c r="M487" s="151"/>
      <c r="N487" s="151"/>
      <c r="O487" s="151"/>
      <c r="P487" s="151"/>
      <c r="Q487" s="151"/>
      <c r="R487" s="151" t="s">
        <v>123</v>
      </c>
      <c r="S487" s="151">
        <v>0</v>
      </c>
      <c r="T487" s="151"/>
      <c r="U487" s="151"/>
      <c r="V487" s="151"/>
      <c r="W487" s="151"/>
      <c r="X487" s="151"/>
      <c r="Y487" s="151"/>
      <c r="Z487" s="151"/>
      <c r="AA487" s="151"/>
      <c r="AB487" s="151"/>
      <c r="AC487" s="151"/>
      <c r="AD487" s="151"/>
      <c r="AE487" s="151"/>
      <c r="AF487" s="151"/>
      <c r="AG487" s="151"/>
      <c r="AH487" s="151"/>
      <c r="AI487" s="151"/>
      <c r="AJ487" s="151"/>
      <c r="AK487" s="151"/>
      <c r="AL487" s="151"/>
      <c r="AM487" s="151"/>
      <c r="AN487" s="151"/>
      <c r="AO487" s="151"/>
      <c r="AP487" s="151"/>
      <c r="AQ487" s="151"/>
      <c r="AR487" s="151"/>
      <c r="AS487" s="151"/>
      <c r="AT487" s="151"/>
      <c r="AU487" s="151"/>
    </row>
    <row r="488" spans="1:47" outlineLevel="1" x14ac:dyDescent="0.2">
      <c r="A488" s="152"/>
      <c r="B488" s="154"/>
      <c r="C488" s="171" t="s">
        <v>643</v>
      </c>
      <c r="D488" s="188"/>
      <c r="E488" s="195">
        <v>300.60000000000002</v>
      </c>
      <c r="F488" s="212"/>
      <c r="G488" s="156"/>
      <c r="H488" s="181">
        <v>0</v>
      </c>
      <c r="I488" s="211"/>
      <c r="J488" s="151"/>
      <c r="K488" s="151"/>
      <c r="L488" s="151"/>
      <c r="M488" s="151"/>
      <c r="N488" s="151"/>
      <c r="O488" s="151"/>
      <c r="P488" s="151"/>
      <c r="Q488" s="151"/>
      <c r="R488" s="151" t="s">
        <v>123</v>
      </c>
      <c r="S488" s="151">
        <v>0</v>
      </c>
      <c r="T488" s="151"/>
      <c r="U488" s="151"/>
      <c r="V488" s="151"/>
      <c r="W488" s="151"/>
      <c r="X488" s="151"/>
      <c r="Y488" s="151"/>
      <c r="Z488" s="151"/>
      <c r="AA488" s="151"/>
      <c r="AB488" s="151"/>
      <c r="AC488" s="151"/>
      <c r="AD488" s="151"/>
      <c r="AE488" s="151"/>
      <c r="AF488" s="151"/>
      <c r="AG488" s="151"/>
      <c r="AH488" s="151"/>
      <c r="AI488" s="151"/>
      <c r="AJ488" s="151"/>
      <c r="AK488" s="151"/>
      <c r="AL488" s="151"/>
      <c r="AM488" s="151"/>
      <c r="AN488" s="151"/>
      <c r="AO488" s="151"/>
      <c r="AP488" s="151"/>
      <c r="AQ488" s="151"/>
      <c r="AR488" s="151"/>
      <c r="AS488" s="151"/>
      <c r="AT488" s="151"/>
      <c r="AU488" s="151"/>
    </row>
    <row r="489" spans="1:47" outlineLevel="1" x14ac:dyDescent="0.2">
      <c r="A489" s="152">
        <v>161</v>
      </c>
      <c r="B489" s="154" t="s">
        <v>644</v>
      </c>
      <c r="C489" s="170" t="s">
        <v>645</v>
      </c>
      <c r="D489" s="187" t="s">
        <v>127</v>
      </c>
      <c r="E489" s="156">
        <v>374.892</v>
      </c>
      <c r="F489" s="212"/>
      <c r="G489" s="156">
        <f>ROUND(E489*F489,2)</f>
        <v>0</v>
      </c>
      <c r="H489" s="181" t="s">
        <v>951</v>
      </c>
      <c r="I489" s="211"/>
      <c r="J489" s="151"/>
      <c r="K489" s="151"/>
      <c r="L489" s="151"/>
      <c r="M489" s="151"/>
      <c r="N489" s="151"/>
      <c r="O489" s="151"/>
      <c r="P489" s="151"/>
      <c r="Q489" s="151"/>
      <c r="R489" s="151" t="s">
        <v>409</v>
      </c>
      <c r="S489" s="151"/>
      <c r="T489" s="151"/>
      <c r="U489" s="151"/>
      <c r="V489" s="151"/>
      <c r="W489" s="151"/>
      <c r="X489" s="151"/>
      <c r="Y489" s="151"/>
      <c r="Z489" s="151"/>
      <c r="AA489" s="151"/>
      <c r="AB489" s="151"/>
      <c r="AC489" s="151"/>
      <c r="AD489" s="151"/>
      <c r="AE489" s="151"/>
      <c r="AF489" s="151"/>
      <c r="AG489" s="151"/>
      <c r="AH489" s="151"/>
      <c r="AI489" s="151"/>
      <c r="AJ489" s="151"/>
      <c r="AK489" s="151"/>
      <c r="AL489" s="151"/>
      <c r="AM489" s="151"/>
      <c r="AN489" s="151"/>
      <c r="AO489" s="151"/>
      <c r="AP489" s="151"/>
      <c r="AQ489" s="151"/>
      <c r="AR489" s="151"/>
      <c r="AS489" s="151"/>
      <c r="AT489" s="151"/>
      <c r="AU489" s="151"/>
    </row>
    <row r="490" spans="1:47" outlineLevel="1" x14ac:dyDescent="0.2">
      <c r="A490" s="152"/>
      <c r="B490" s="154"/>
      <c r="C490" s="171" t="s">
        <v>489</v>
      </c>
      <c r="D490" s="188"/>
      <c r="E490" s="195"/>
      <c r="F490" s="212"/>
      <c r="G490" s="156"/>
      <c r="H490" s="181">
        <v>0</v>
      </c>
      <c r="I490" s="211"/>
      <c r="J490" s="151"/>
      <c r="K490" s="151"/>
      <c r="L490" s="151"/>
      <c r="M490" s="151"/>
      <c r="N490" s="151"/>
      <c r="O490" s="151"/>
      <c r="P490" s="151"/>
      <c r="Q490" s="151"/>
      <c r="R490" s="151" t="s">
        <v>123</v>
      </c>
      <c r="S490" s="151">
        <v>0</v>
      </c>
      <c r="T490" s="151"/>
      <c r="U490" s="151"/>
      <c r="V490" s="151"/>
      <c r="W490" s="151"/>
      <c r="X490" s="151"/>
      <c r="Y490" s="151"/>
      <c r="Z490" s="151"/>
      <c r="AA490" s="151"/>
      <c r="AB490" s="151"/>
      <c r="AC490" s="151"/>
      <c r="AD490" s="151"/>
      <c r="AE490" s="151"/>
      <c r="AF490" s="151"/>
      <c r="AG490" s="151"/>
      <c r="AH490" s="151"/>
      <c r="AI490" s="151"/>
      <c r="AJ490" s="151"/>
      <c r="AK490" s="151"/>
      <c r="AL490" s="151"/>
      <c r="AM490" s="151"/>
      <c r="AN490" s="151"/>
      <c r="AO490" s="151"/>
      <c r="AP490" s="151"/>
      <c r="AQ490" s="151"/>
      <c r="AR490" s="151"/>
      <c r="AS490" s="151"/>
      <c r="AT490" s="151"/>
      <c r="AU490" s="151"/>
    </row>
    <row r="491" spans="1:47" outlineLevel="1" x14ac:dyDescent="0.2">
      <c r="A491" s="152"/>
      <c r="B491" s="154"/>
      <c r="C491" s="171" t="s">
        <v>473</v>
      </c>
      <c r="D491" s="188"/>
      <c r="E491" s="195"/>
      <c r="F491" s="212"/>
      <c r="G491" s="156"/>
      <c r="H491" s="181">
        <v>0</v>
      </c>
      <c r="I491" s="211"/>
      <c r="J491" s="151"/>
      <c r="K491" s="151"/>
      <c r="L491" s="151"/>
      <c r="M491" s="151"/>
      <c r="N491" s="151"/>
      <c r="O491" s="151"/>
      <c r="P491" s="151"/>
      <c r="Q491" s="151"/>
      <c r="R491" s="151" t="s">
        <v>123</v>
      </c>
      <c r="S491" s="151">
        <v>0</v>
      </c>
      <c r="T491" s="151"/>
      <c r="U491" s="151"/>
      <c r="V491" s="151"/>
      <c r="W491" s="151"/>
      <c r="X491" s="151"/>
      <c r="Y491" s="151"/>
      <c r="Z491" s="151"/>
      <c r="AA491" s="151"/>
      <c r="AB491" s="151"/>
      <c r="AC491" s="151"/>
      <c r="AD491" s="151"/>
      <c r="AE491" s="151"/>
      <c r="AF491" s="151"/>
      <c r="AG491" s="151"/>
      <c r="AH491" s="151"/>
      <c r="AI491" s="151"/>
      <c r="AJ491" s="151"/>
      <c r="AK491" s="151"/>
      <c r="AL491" s="151"/>
      <c r="AM491" s="151"/>
      <c r="AN491" s="151"/>
      <c r="AO491" s="151"/>
      <c r="AP491" s="151"/>
      <c r="AQ491" s="151"/>
      <c r="AR491" s="151"/>
      <c r="AS491" s="151"/>
      <c r="AT491" s="151"/>
      <c r="AU491" s="151"/>
    </row>
    <row r="492" spans="1:47" outlineLevel="1" x14ac:dyDescent="0.2">
      <c r="A492" s="152"/>
      <c r="B492" s="154"/>
      <c r="C492" s="173" t="s">
        <v>629</v>
      </c>
      <c r="D492" s="190"/>
      <c r="E492" s="196"/>
      <c r="F492" s="212"/>
      <c r="G492" s="156"/>
      <c r="H492" s="181">
        <v>0</v>
      </c>
      <c r="I492" s="211"/>
      <c r="J492" s="151"/>
      <c r="K492" s="151"/>
      <c r="L492" s="151"/>
      <c r="M492" s="151"/>
      <c r="N492" s="151"/>
      <c r="O492" s="151"/>
      <c r="P492" s="151"/>
      <c r="Q492" s="151"/>
      <c r="R492" s="151" t="s">
        <v>123</v>
      </c>
      <c r="S492" s="151">
        <v>2</v>
      </c>
      <c r="T492" s="151"/>
      <c r="U492" s="151"/>
      <c r="V492" s="151"/>
      <c r="W492" s="151"/>
      <c r="X492" s="151"/>
      <c r="Y492" s="151"/>
      <c r="Z492" s="151"/>
      <c r="AA492" s="151"/>
      <c r="AB492" s="151"/>
      <c r="AC492" s="151"/>
      <c r="AD492" s="151"/>
      <c r="AE492" s="151"/>
      <c r="AF492" s="151"/>
      <c r="AG492" s="151"/>
      <c r="AH492" s="151"/>
      <c r="AI492" s="151"/>
      <c r="AJ492" s="151"/>
      <c r="AK492" s="151"/>
      <c r="AL492" s="151"/>
      <c r="AM492" s="151"/>
      <c r="AN492" s="151"/>
      <c r="AO492" s="151"/>
      <c r="AP492" s="151"/>
      <c r="AQ492" s="151"/>
      <c r="AR492" s="151"/>
      <c r="AS492" s="151"/>
      <c r="AT492" s="151"/>
      <c r="AU492" s="151"/>
    </row>
    <row r="493" spans="1:47" outlineLevel="1" x14ac:dyDescent="0.2">
      <c r="A493" s="152"/>
      <c r="B493" s="154"/>
      <c r="C493" s="174" t="s">
        <v>630</v>
      </c>
      <c r="D493" s="190"/>
      <c r="E493" s="196">
        <v>18.899999999999999</v>
      </c>
      <c r="F493" s="212"/>
      <c r="G493" s="156"/>
      <c r="H493" s="181">
        <v>0</v>
      </c>
      <c r="I493" s="211"/>
      <c r="J493" s="151"/>
      <c r="K493" s="151"/>
      <c r="L493" s="151"/>
      <c r="M493" s="151"/>
      <c r="N493" s="151"/>
      <c r="O493" s="151"/>
      <c r="P493" s="151"/>
      <c r="Q493" s="151"/>
      <c r="R493" s="151" t="s">
        <v>123</v>
      </c>
      <c r="S493" s="151">
        <v>2</v>
      </c>
      <c r="T493" s="151"/>
      <c r="U493" s="151"/>
      <c r="V493" s="151"/>
      <c r="W493" s="151"/>
      <c r="X493" s="151"/>
      <c r="Y493" s="151"/>
      <c r="Z493" s="151"/>
      <c r="AA493" s="151"/>
      <c r="AB493" s="151"/>
      <c r="AC493" s="151"/>
      <c r="AD493" s="151"/>
      <c r="AE493" s="151"/>
      <c r="AF493" s="151"/>
      <c r="AG493" s="151"/>
      <c r="AH493" s="151"/>
      <c r="AI493" s="151"/>
      <c r="AJ493" s="151"/>
      <c r="AK493" s="151"/>
      <c r="AL493" s="151"/>
      <c r="AM493" s="151"/>
      <c r="AN493" s="151"/>
      <c r="AO493" s="151"/>
      <c r="AP493" s="151"/>
      <c r="AQ493" s="151"/>
      <c r="AR493" s="151"/>
      <c r="AS493" s="151"/>
      <c r="AT493" s="151"/>
      <c r="AU493" s="151"/>
    </row>
    <row r="494" spans="1:47" outlineLevel="1" x14ac:dyDescent="0.2">
      <c r="A494" s="152"/>
      <c r="B494" s="154"/>
      <c r="C494" s="174" t="s">
        <v>631</v>
      </c>
      <c r="D494" s="190"/>
      <c r="E494" s="196">
        <v>43.01</v>
      </c>
      <c r="F494" s="212"/>
      <c r="G494" s="156"/>
      <c r="H494" s="181">
        <v>0</v>
      </c>
      <c r="I494" s="211"/>
      <c r="J494" s="151"/>
      <c r="K494" s="151"/>
      <c r="L494" s="151"/>
      <c r="M494" s="151"/>
      <c r="N494" s="151"/>
      <c r="O494" s="151"/>
      <c r="P494" s="151"/>
      <c r="Q494" s="151"/>
      <c r="R494" s="151" t="s">
        <v>123</v>
      </c>
      <c r="S494" s="151">
        <v>2</v>
      </c>
      <c r="T494" s="151"/>
      <c r="U494" s="151"/>
      <c r="V494" s="151"/>
      <c r="W494" s="151"/>
      <c r="X494" s="151"/>
      <c r="Y494" s="151"/>
      <c r="Z494" s="151"/>
      <c r="AA494" s="151"/>
      <c r="AB494" s="151"/>
      <c r="AC494" s="151"/>
      <c r="AD494" s="151"/>
      <c r="AE494" s="151"/>
      <c r="AF494" s="151"/>
      <c r="AG494" s="151"/>
      <c r="AH494" s="151"/>
      <c r="AI494" s="151"/>
      <c r="AJ494" s="151"/>
      <c r="AK494" s="151"/>
      <c r="AL494" s="151"/>
      <c r="AM494" s="151"/>
      <c r="AN494" s="151"/>
      <c r="AO494" s="151"/>
      <c r="AP494" s="151"/>
      <c r="AQ494" s="151"/>
      <c r="AR494" s="151"/>
      <c r="AS494" s="151"/>
      <c r="AT494" s="151"/>
      <c r="AU494" s="151"/>
    </row>
    <row r="495" spans="1:47" outlineLevel="1" x14ac:dyDescent="0.2">
      <c r="A495" s="152"/>
      <c r="B495" s="154"/>
      <c r="C495" s="173" t="s">
        <v>632</v>
      </c>
      <c r="D495" s="190"/>
      <c r="E495" s="196"/>
      <c r="F495" s="212"/>
      <c r="G495" s="156"/>
      <c r="H495" s="181">
        <v>0</v>
      </c>
      <c r="I495" s="211"/>
      <c r="J495" s="151"/>
      <c r="K495" s="151"/>
      <c r="L495" s="151"/>
      <c r="M495" s="151"/>
      <c r="N495" s="151"/>
      <c r="O495" s="151"/>
      <c r="P495" s="151"/>
      <c r="Q495" s="151"/>
      <c r="R495" s="151" t="s">
        <v>123</v>
      </c>
      <c r="S495" s="151">
        <v>0</v>
      </c>
      <c r="T495" s="151"/>
      <c r="U495" s="151"/>
      <c r="V495" s="151"/>
      <c r="W495" s="151"/>
      <c r="X495" s="151"/>
      <c r="Y495" s="151"/>
      <c r="Z495" s="151"/>
      <c r="AA495" s="151"/>
      <c r="AB495" s="151"/>
      <c r="AC495" s="151"/>
      <c r="AD495" s="151"/>
      <c r="AE495" s="151"/>
      <c r="AF495" s="151"/>
      <c r="AG495" s="151"/>
      <c r="AH495" s="151"/>
      <c r="AI495" s="151"/>
      <c r="AJ495" s="151"/>
      <c r="AK495" s="151"/>
      <c r="AL495" s="151"/>
      <c r="AM495" s="151"/>
      <c r="AN495" s="151"/>
      <c r="AO495" s="151"/>
      <c r="AP495" s="151"/>
      <c r="AQ495" s="151"/>
      <c r="AR495" s="151"/>
      <c r="AS495" s="151"/>
      <c r="AT495" s="151"/>
      <c r="AU495" s="151"/>
    </row>
    <row r="496" spans="1:47" outlineLevel="1" x14ac:dyDescent="0.2">
      <c r="A496" s="152"/>
      <c r="B496" s="154"/>
      <c r="C496" s="171" t="s">
        <v>642</v>
      </c>
      <c r="D496" s="188"/>
      <c r="E496" s="195">
        <v>74.292000000000002</v>
      </c>
      <c r="F496" s="212"/>
      <c r="G496" s="156"/>
      <c r="H496" s="181">
        <v>0</v>
      </c>
      <c r="I496" s="211"/>
      <c r="J496" s="151"/>
      <c r="K496" s="151"/>
      <c r="L496" s="151"/>
      <c r="M496" s="151"/>
      <c r="N496" s="151"/>
      <c r="O496" s="151"/>
      <c r="P496" s="151"/>
      <c r="Q496" s="151"/>
      <c r="R496" s="151" t="s">
        <v>123</v>
      </c>
      <c r="S496" s="151">
        <v>0</v>
      </c>
      <c r="T496" s="151"/>
      <c r="U496" s="151"/>
      <c r="V496" s="151"/>
      <c r="W496" s="151"/>
      <c r="X496" s="151"/>
      <c r="Y496" s="151"/>
      <c r="Z496" s="151"/>
      <c r="AA496" s="151"/>
      <c r="AB496" s="151"/>
      <c r="AC496" s="151"/>
      <c r="AD496" s="151"/>
      <c r="AE496" s="151"/>
      <c r="AF496" s="151"/>
      <c r="AG496" s="151"/>
      <c r="AH496" s="151"/>
      <c r="AI496" s="151"/>
      <c r="AJ496" s="151"/>
      <c r="AK496" s="151"/>
      <c r="AL496" s="151"/>
      <c r="AM496" s="151"/>
      <c r="AN496" s="151"/>
      <c r="AO496" s="151"/>
      <c r="AP496" s="151"/>
      <c r="AQ496" s="151"/>
      <c r="AR496" s="151"/>
      <c r="AS496" s="151"/>
      <c r="AT496" s="151"/>
      <c r="AU496" s="151"/>
    </row>
    <row r="497" spans="1:47" outlineLevel="1" x14ac:dyDescent="0.2">
      <c r="A497" s="152"/>
      <c r="B497" s="154"/>
      <c r="C497" s="171" t="s">
        <v>524</v>
      </c>
      <c r="D497" s="188"/>
      <c r="E497" s="195"/>
      <c r="F497" s="212"/>
      <c r="G497" s="156"/>
      <c r="H497" s="181">
        <v>0</v>
      </c>
      <c r="I497" s="211"/>
      <c r="J497" s="151"/>
      <c r="K497" s="151"/>
      <c r="L497" s="151"/>
      <c r="M497" s="151"/>
      <c r="N497" s="151"/>
      <c r="O497" s="151"/>
      <c r="P497" s="151"/>
      <c r="Q497" s="151"/>
      <c r="R497" s="151" t="s">
        <v>123</v>
      </c>
      <c r="S497" s="151">
        <v>0</v>
      </c>
      <c r="T497" s="151"/>
      <c r="U497" s="151"/>
      <c r="V497" s="151"/>
      <c r="W497" s="151"/>
      <c r="X497" s="151"/>
      <c r="Y497" s="151"/>
      <c r="Z497" s="151"/>
      <c r="AA497" s="151"/>
      <c r="AB497" s="151"/>
      <c r="AC497" s="151"/>
      <c r="AD497" s="151"/>
      <c r="AE497" s="151"/>
      <c r="AF497" s="151"/>
      <c r="AG497" s="151"/>
      <c r="AH497" s="151"/>
      <c r="AI497" s="151"/>
      <c r="AJ497" s="151"/>
      <c r="AK497" s="151"/>
      <c r="AL497" s="151"/>
      <c r="AM497" s="151"/>
      <c r="AN497" s="151"/>
      <c r="AO497" s="151"/>
      <c r="AP497" s="151"/>
      <c r="AQ497" s="151"/>
      <c r="AR497" s="151"/>
      <c r="AS497" s="151"/>
      <c r="AT497" s="151"/>
      <c r="AU497" s="151"/>
    </row>
    <row r="498" spans="1:47" outlineLevel="1" x14ac:dyDescent="0.2">
      <c r="A498" s="152"/>
      <c r="B498" s="154"/>
      <c r="C498" s="171" t="s">
        <v>643</v>
      </c>
      <c r="D498" s="188"/>
      <c r="E498" s="195">
        <v>300.60000000000002</v>
      </c>
      <c r="F498" s="212"/>
      <c r="G498" s="156"/>
      <c r="H498" s="181">
        <v>0</v>
      </c>
      <c r="I498" s="211"/>
      <c r="J498" s="151"/>
      <c r="K498" s="151"/>
      <c r="L498" s="151"/>
      <c r="M498" s="151"/>
      <c r="N498" s="151"/>
      <c r="O498" s="151"/>
      <c r="P498" s="151"/>
      <c r="Q498" s="151"/>
      <c r="R498" s="151" t="s">
        <v>123</v>
      </c>
      <c r="S498" s="151">
        <v>0</v>
      </c>
      <c r="T498" s="151"/>
      <c r="U498" s="151"/>
      <c r="V498" s="151"/>
      <c r="W498" s="151"/>
      <c r="X498" s="151"/>
      <c r="Y498" s="151"/>
      <c r="Z498" s="151"/>
      <c r="AA498" s="151"/>
      <c r="AB498" s="151"/>
      <c r="AC498" s="151"/>
      <c r="AD498" s="151"/>
      <c r="AE498" s="151"/>
      <c r="AF498" s="151"/>
      <c r="AG498" s="151"/>
      <c r="AH498" s="151"/>
      <c r="AI498" s="151"/>
      <c r="AJ498" s="151"/>
      <c r="AK498" s="151"/>
      <c r="AL498" s="151"/>
      <c r="AM498" s="151"/>
      <c r="AN498" s="151"/>
      <c r="AO498" s="151"/>
      <c r="AP498" s="151"/>
      <c r="AQ498" s="151"/>
      <c r="AR498" s="151"/>
      <c r="AS498" s="151"/>
      <c r="AT498" s="151"/>
      <c r="AU498" s="151"/>
    </row>
    <row r="499" spans="1:47" ht="22.5" outlineLevel="1" x14ac:dyDescent="0.2">
      <c r="A499" s="152">
        <v>162</v>
      </c>
      <c r="B499" s="154" t="s">
        <v>646</v>
      </c>
      <c r="C499" s="170" t="s">
        <v>647</v>
      </c>
      <c r="D499" s="187" t="s">
        <v>127</v>
      </c>
      <c r="E499" s="156">
        <v>43.01</v>
      </c>
      <c r="F499" s="212"/>
      <c r="G499" s="156">
        <f>ROUND(E499*F499,2)</f>
        <v>0</v>
      </c>
      <c r="H499" s="181" t="s">
        <v>951</v>
      </c>
      <c r="I499" s="211"/>
      <c r="J499" s="151"/>
      <c r="K499" s="151"/>
      <c r="L499" s="151"/>
      <c r="M499" s="151"/>
      <c r="N499" s="151"/>
      <c r="O499" s="151"/>
      <c r="P499" s="151"/>
      <c r="Q499" s="151"/>
      <c r="R499" s="151" t="s">
        <v>121</v>
      </c>
      <c r="S499" s="151"/>
      <c r="T499" s="151"/>
      <c r="U499" s="151"/>
      <c r="V499" s="151"/>
      <c r="W499" s="151"/>
      <c r="X499" s="151"/>
      <c r="Y499" s="151"/>
      <c r="Z499" s="151"/>
      <c r="AA499" s="151"/>
      <c r="AB499" s="151"/>
      <c r="AC499" s="151"/>
      <c r="AD499" s="151"/>
      <c r="AE499" s="151"/>
      <c r="AF499" s="151"/>
      <c r="AG499" s="151"/>
      <c r="AH499" s="151"/>
      <c r="AI499" s="151"/>
      <c r="AJ499" s="151"/>
      <c r="AK499" s="151"/>
      <c r="AL499" s="151"/>
      <c r="AM499" s="151"/>
      <c r="AN499" s="151"/>
      <c r="AO499" s="151"/>
      <c r="AP499" s="151"/>
      <c r="AQ499" s="151"/>
      <c r="AR499" s="151"/>
      <c r="AS499" s="151"/>
      <c r="AT499" s="151"/>
      <c r="AU499" s="151"/>
    </row>
    <row r="500" spans="1:47" outlineLevel="1" x14ac:dyDescent="0.2">
      <c r="A500" s="152"/>
      <c r="B500" s="154"/>
      <c r="C500" s="171" t="s">
        <v>489</v>
      </c>
      <c r="D500" s="188"/>
      <c r="E500" s="195"/>
      <c r="F500" s="212"/>
      <c r="G500" s="156"/>
      <c r="H500" s="181">
        <v>0</v>
      </c>
      <c r="I500" s="211"/>
      <c r="J500" s="151"/>
      <c r="K500" s="151"/>
      <c r="L500" s="151"/>
      <c r="M500" s="151"/>
      <c r="N500" s="151"/>
      <c r="O500" s="151"/>
      <c r="P500" s="151"/>
      <c r="Q500" s="151"/>
      <c r="R500" s="151" t="s">
        <v>123</v>
      </c>
      <c r="S500" s="151">
        <v>0</v>
      </c>
      <c r="T500" s="151"/>
      <c r="U500" s="151"/>
      <c r="V500" s="151"/>
      <c r="W500" s="151"/>
      <c r="X500" s="151"/>
      <c r="Y500" s="151"/>
      <c r="Z500" s="151"/>
      <c r="AA500" s="151"/>
      <c r="AB500" s="151"/>
      <c r="AC500" s="151"/>
      <c r="AD500" s="151"/>
      <c r="AE500" s="151"/>
      <c r="AF500" s="151"/>
      <c r="AG500" s="151"/>
      <c r="AH500" s="151"/>
      <c r="AI500" s="151"/>
      <c r="AJ500" s="151"/>
      <c r="AK500" s="151"/>
      <c r="AL500" s="151"/>
      <c r="AM500" s="151"/>
      <c r="AN500" s="151"/>
      <c r="AO500" s="151"/>
      <c r="AP500" s="151"/>
      <c r="AQ500" s="151"/>
      <c r="AR500" s="151"/>
      <c r="AS500" s="151"/>
      <c r="AT500" s="151"/>
      <c r="AU500" s="151"/>
    </row>
    <row r="501" spans="1:47" outlineLevel="1" x14ac:dyDescent="0.2">
      <c r="A501" s="152"/>
      <c r="B501" s="154"/>
      <c r="C501" s="171" t="s">
        <v>473</v>
      </c>
      <c r="D501" s="188"/>
      <c r="E501" s="195"/>
      <c r="F501" s="212"/>
      <c r="G501" s="156"/>
      <c r="H501" s="181">
        <v>0</v>
      </c>
      <c r="I501" s="211"/>
      <c r="J501" s="151"/>
      <c r="K501" s="151"/>
      <c r="L501" s="151"/>
      <c r="M501" s="151"/>
      <c r="N501" s="151"/>
      <c r="O501" s="151"/>
      <c r="P501" s="151"/>
      <c r="Q501" s="151"/>
      <c r="R501" s="151" t="s">
        <v>123</v>
      </c>
      <c r="S501" s="151">
        <v>0</v>
      </c>
      <c r="T501" s="151"/>
      <c r="U501" s="151"/>
      <c r="V501" s="151"/>
      <c r="W501" s="151"/>
      <c r="X501" s="151"/>
      <c r="Y501" s="151"/>
      <c r="Z501" s="151"/>
      <c r="AA501" s="151"/>
      <c r="AB501" s="151"/>
      <c r="AC501" s="151"/>
      <c r="AD501" s="151"/>
      <c r="AE501" s="151"/>
      <c r="AF501" s="151"/>
      <c r="AG501" s="151"/>
      <c r="AH501" s="151"/>
      <c r="AI501" s="151"/>
      <c r="AJ501" s="151"/>
      <c r="AK501" s="151"/>
      <c r="AL501" s="151"/>
      <c r="AM501" s="151"/>
      <c r="AN501" s="151"/>
      <c r="AO501" s="151"/>
      <c r="AP501" s="151"/>
      <c r="AQ501" s="151"/>
      <c r="AR501" s="151"/>
      <c r="AS501" s="151"/>
      <c r="AT501" s="151"/>
      <c r="AU501" s="151"/>
    </row>
    <row r="502" spans="1:47" outlineLevel="1" x14ac:dyDescent="0.2">
      <c r="A502" s="152"/>
      <c r="B502" s="154"/>
      <c r="C502" s="171" t="s">
        <v>481</v>
      </c>
      <c r="D502" s="188"/>
      <c r="E502" s="195">
        <v>43.01</v>
      </c>
      <c r="F502" s="212"/>
      <c r="G502" s="156"/>
      <c r="H502" s="181">
        <v>0</v>
      </c>
      <c r="I502" s="211"/>
      <c r="J502" s="151"/>
      <c r="K502" s="151"/>
      <c r="L502" s="151"/>
      <c r="M502" s="151"/>
      <c r="N502" s="151"/>
      <c r="O502" s="151"/>
      <c r="P502" s="151"/>
      <c r="Q502" s="151"/>
      <c r="R502" s="151" t="s">
        <v>123</v>
      </c>
      <c r="S502" s="151">
        <v>0</v>
      </c>
      <c r="T502" s="151"/>
      <c r="U502" s="151"/>
      <c r="V502" s="151"/>
      <c r="W502" s="151"/>
      <c r="X502" s="151"/>
      <c r="Y502" s="151"/>
      <c r="Z502" s="151"/>
      <c r="AA502" s="151"/>
      <c r="AB502" s="151"/>
      <c r="AC502" s="151"/>
      <c r="AD502" s="151"/>
      <c r="AE502" s="151"/>
      <c r="AF502" s="151"/>
      <c r="AG502" s="151"/>
      <c r="AH502" s="151"/>
      <c r="AI502" s="151"/>
      <c r="AJ502" s="151"/>
      <c r="AK502" s="151"/>
      <c r="AL502" s="151"/>
      <c r="AM502" s="151"/>
      <c r="AN502" s="151"/>
      <c r="AO502" s="151"/>
      <c r="AP502" s="151"/>
      <c r="AQ502" s="151"/>
      <c r="AR502" s="151"/>
      <c r="AS502" s="151"/>
      <c r="AT502" s="151"/>
      <c r="AU502" s="151"/>
    </row>
    <row r="503" spans="1:47" outlineLevel="1" x14ac:dyDescent="0.2">
      <c r="A503" s="152">
        <v>163</v>
      </c>
      <c r="B503" s="154" t="s">
        <v>648</v>
      </c>
      <c r="C503" s="170" t="s">
        <v>649</v>
      </c>
      <c r="D503" s="187" t="s">
        <v>127</v>
      </c>
      <c r="E503" s="156">
        <v>51.612000000000002</v>
      </c>
      <c r="F503" s="212"/>
      <c r="G503" s="156">
        <f>ROUND(E503*F503,2)</f>
        <v>0</v>
      </c>
      <c r="H503" s="181" t="s">
        <v>950</v>
      </c>
      <c r="I503" s="211"/>
      <c r="J503" s="151"/>
      <c r="K503" s="151"/>
      <c r="L503" s="151"/>
      <c r="M503" s="151"/>
      <c r="N503" s="151"/>
      <c r="O503" s="151"/>
      <c r="P503" s="151"/>
      <c r="Q503" s="151"/>
      <c r="R503" s="151" t="s">
        <v>409</v>
      </c>
      <c r="S503" s="151"/>
      <c r="T503" s="151"/>
      <c r="U503" s="151"/>
      <c r="V503" s="151"/>
      <c r="W503" s="151"/>
      <c r="X503" s="151"/>
      <c r="Y503" s="151"/>
      <c r="Z503" s="151"/>
      <c r="AA503" s="151"/>
      <c r="AB503" s="151"/>
      <c r="AC503" s="151"/>
      <c r="AD503" s="151"/>
      <c r="AE503" s="151"/>
      <c r="AF503" s="151"/>
      <c r="AG503" s="151"/>
      <c r="AH503" s="151"/>
      <c r="AI503" s="151"/>
      <c r="AJ503" s="151"/>
      <c r="AK503" s="151"/>
      <c r="AL503" s="151"/>
      <c r="AM503" s="151"/>
      <c r="AN503" s="151"/>
      <c r="AO503" s="151"/>
      <c r="AP503" s="151"/>
      <c r="AQ503" s="151"/>
      <c r="AR503" s="151"/>
      <c r="AS503" s="151"/>
      <c r="AT503" s="151"/>
      <c r="AU503" s="151"/>
    </row>
    <row r="504" spans="1:47" outlineLevel="1" x14ac:dyDescent="0.2">
      <c r="A504" s="152"/>
      <c r="B504" s="154"/>
      <c r="C504" s="171" t="s">
        <v>489</v>
      </c>
      <c r="D504" s="188"/>
      <c r="E504" s="195"/>
      <c r="F504" s="212"/>
      <c r="G504" s="156"/>
      <c r="H504" s="181">
        <v>0</v>
      </c>
      <c r="I504" s="211"/>
      <c r="J504" s="151"/>
      <c r="K504" s="151"/>
      <c r="L504" s="151"/>
      <c r="M504" s="151"/>
      <c r="N504" s="151"/>
      <c r="O504" s="151"/>
      <c r="P504" s="151"/>
      <c r="Q504" s="151"/>
      <c r="R504" s="151" t="s">
        <v>123</v>
      </c>
      <c r="S504" s="151">
        <v>0</v>
      </c>
      <c r="T504" s="151"/>
      <c r="U504" s="151"/>
      <c r="V504" s="151"/>
      <c r="W504" s="151"/>
      <c r="X504" s="151"/>
      <c r="Y504" s="151"/>
      <c r="Z504" s="151"/>
      <c r="AA504" s="151"/>
      <c r="AB504" s="151"/>
      <c r="AC504" s="151"/>
      <c r="AD504" s="151"/>
      <c r="AE504" s="151"/>
      <c r="AF504" s="151"/>
      <c r="AG504" s="151"/>
      <c r="AH504" s="151"/>
      <c r="AI504" s="151"/>
      <c r="AJ504" s="151"/>
      <c r="AK504" s="151"/>
      <c r="AL504" s="151"/>
      <c r="AM504" s="151"/>
      <c r="AN504" s="151"/>
      <c r="AO504" s="151"/>
      <c r="AP504" s="151"/>
      <c r="AQ504" s="151"/>
      <c r="AR504" s="151"/>
      <c r="AS504" s="151"/>
      <c r="AT504" s="151"/>
      <c r="AU504" s="151"/>
    </row>
    <row r="505" spans="1:47" outlineLevel="1" x14ac:dyDescent="0.2">
      <c r="A505" s="152"/>
      <c r="B505" s="154"/>
      <c r="C505" s="171" t="s">
        <v>473</v>
      </c>
      <c r="D505" s="188"/>
      <c r="E505" s="195"/>
      <c r="F505" s="212"/>
      <c r="G505" s="156"/>
      <c r="H505" s="181">
        <v>0</v>
      </c>
      <c r="I505" s="211"/>
      <c r="J505" s="151"/>
      <c r="K505" s="151"/>
      <c r="L505" s="151"/>
      <c r="M505" s="151"/>
      <c r="N505" s="151"/>
      <c r="O505" s="151"/>
      <c r="P505" s="151"/>
      <c r="Q505" s="151"/>
      <c r="R505" s="151" t="s">
        <v>123</v>
      </c>
      <c r="S505" s="151">
        <v>0</v>
      </c>
      <c r="T505" s="151"/>
      <c r="U505" s="151"/>
      <c r="V505" s="151"/>
      <c r="W505" s="151"/>
      <c r="X505" s="151"/>
      <c r="Y505" s="151"/>
      <c r="Z505" s="151"/>
      <c r="AA505" s="151"/>
      <c r="AB505" s="151"/>
      <c r="AC505" s="151"/>
      <c r="AD505" s="151"/>
      <c r="AE505" s="151"/>
      <c r="AF505" s="151"/>
      <c r="AG505" s="151"/>
      <c r="AH505" s="151"/>
      <c r="AI505" s="151"/>
      <c r="AJ505" s="151"/>
      <c r="AK505" s="151"/>
      <c r="AL505" s="151"/>
      <c r="AM505" s="151"/>
      <c r="AN505" s="151"/>
      <c r="AO505" s="151"/>
      <c r="AP505" s="151"/>
      <c r="AQ505" s="151"/>
      <c r="AR505" s="151"/>
      <c r="AS505" s="151"/>
      <c r="AT505" s="151"/>
      <c r="AU505" s="151"/>
    </row>
    <row r="506" spans="1:47" outlineLevel="1" x14ac:dyDescent="0.2">
      <c r="A506" s="152"/>
      <c r="B506" s="154"/>
      <c r="C506" s="171" t="s">
        <v>650</v>
      </c>
      <c r="D506" s="188"/>
      <c r="E506" s="195">
        <v>51.612000000000002</v>
      </c>
      <c r="F506" s="212"/>
      <c r="G506" s="156"/>
      <c r="H506" s="181">
        <v>0</v>
      </c>
      <c r="I506" s="211"/>
      <c r="J506" s="151"/>
      <c r="K506" s="151"/>
      <c r="L506" s="151"/>
      <c r="M506" s="151"/>
      <c r="N506" s="151"/>
      <c r="O506" s="151"/>
      <c r="P506" s="151"/>
      <c r="Q506" s="151"/>
      <c r="R506" s="151" t="s">
        <v>123</v>
      </c>
      <c r="S506" s="151">
        <v>0</v>
      </c>
      <c r="T506" s="151"/>
      <c r="U506" s="151"/>
      <c r="V506" s="151"/>
      <c r="W506" s="151"/>
      <c r="X506" s="151"/>
      <c r="Y506" s="151"/>
      <c r="Z506" s="151"/>
      <c r="AA506" s="151"/>
      <c r="AB506" s="151"/>
      <c r="AC506" s="151"/>
      <c r="AD506" s="151"/>
      <c r="AE506" s="151"/>
      <c r="AF506" s="151"/>
      <c r="AG506" s="151"/>
      <c r="AH506" s="151"/>
      <c r="AI506" s="151"/>
      <c r="AJ506" s="151"/>
      <c r="AK506" s="151"/>
      <c r="AL506" s="151"/>
      <c r="AM506" s="151"/>
      <c r="AN506" s="151"/>
      <c r="AO506" s="151"/>
      <c r="AP506" s="151"/>
      <c r="AQ506" s="151"/>
      <c r="AR506" s="151"/>
      <c r="AS506" s="151"/>
      <c r="AT506" s="151"/>
      <c r="AU506" s="151"/>
    </row>
    <row r="507" spans="1:47" ht="22.5" outlineLevel="1" x14ac:dyDescent="0.2">
      <c r="A507" s="152">
        <v>164</v>
      </c>
      <c r="B507" s="154" t="s">
        <v>651</v>
      </c>
      <c r="C507" s="170" t="s">
        <v>652</v>
      </c>
      <c r="D507" s="187" t="s">
        <v>127</v>
      </c>
      <c r="E507" s="156">
        <v>431.15600000000001</v>
      </c>
      <c r="F507" s="212"/>
      <c r="G507" s="156">
        <f>ROUND(E507*F507,2)</f>
        <v>0</v>
      </c>
      <c r="H507" s="181" t="s">
        <v>951</v>
      </c>
      <c r="I507" s="211"/>
      <c r="J507" s="151"/>
      <c r="K507" s="151"/>
      <c r="L507" s="151"/>
      <c r="M507" s="151"/>
      <c r="N507" s="151"/>
      <c r="O507" s="151"/>
      <c r="P507" s="151"/>
      <c r="Q507" s="151"/>
      <c r="R507" s="151" t="s">
        <v>162</v>
      </c>
      <c r="S507" s="151"/>
      <c r="T507" s="151"/>
      <c r="U507" s="151"/>
      <c r="V507" s="151"/>
      <c r="W507" s="151"/>
      <c r="X507" s="151"/>
      <c r="Y507" s="151"/>
      <c r="Z507" s="151"/>
      <c r="AA507" s="151"/>
      <c r="AB507" s="151"/>
      <c r="AC507" s="151"/>
      <c r="AD507" s="151"/>
      <c r="AE507" s="151"/>
      <c r="AF507" s="151"/>
      <c r="AG507" s="151"/>
      <c r="AH507" s="151"/>
      <c r="AI507" s="151"/>
      <c r="AJ507" s="151"/>
      <c r="AK507" s="151"/>
      <c r="AL507" s="151"/>
      <c r="AM507" s="151"/>
      <c r="AN507" s="151"/>
      <c r="AO507" s="151"/>
      <c r="AP507" s="151"/>
      <c r="AQ507" s="151"/>
      <c r="AR507" s="151"/>
      <c r="AS507" s="151"/>
      <c r="AT507" s="151"/>
      <c r="AU507" s="151"/>
    </row>
    <row r="508" spans="1:47" outlineLevel="1" x14ac:dyDescent="0.2">
      <c r="A508" s="152"/>
      <c r="B508" s="154"/>
      <c r="C508" s="171" t="s">
        <v>437</v>
      </c>
      <c r="D508" s="188"/>
      <c r="E508" s="195"/>
      <c r="F508" s="212"/>
      <c r="G508" s="156"/>
      <c r="H508" s="181">
        <v>0</v>
      </c>
      <c r="I508" s="211"/>
      <c r="J508" s="151"/>
      <c r="K508" s="151"/>
      <c r="L508" s="151"/>
      <c r="M508" s="151"/>
      <c r="N508" s="151"/>
      <c r="O508" s="151"/>
      <c r="P508" s="151"/>
      <c r="Q508" s="151"/>
      <c r="R508" s="151" t="s">
        <v>123</v>
      </c>
      <c r="S508" s="151">
        <v>0</v>
      </c>
      <c r="T508" s="151"/>
      <c r="U508" s="151"/>
      <c r="V508" s="151"/>
      <c r="W508" s="151"/>
      <c r="X508" s="151"/>
      <c r="Y508" s="151"/>
      <c r="Z508" s="151"/>
      <c r="AA508" s="151"/>
      <c r="AB508" s="151"/>
      <c r="AC508" s="151"/>
      <c r="AD508" s="151"/>
      <c r="AE508" s="151"/>
      <c r="AF508" s="151"/>
      <c r="AG508" s="151"/>
      <c r="AH508" s="151"/>
      <c r="AI508" s="151"/>
      <c r="AJ508" s="151"/>
      <c r="AK508" s="151"/>
      <c r="AL508" s="151"/>
      <c r="AM508" s="151"/>
      <c r="AN508" s="151"/>
      <c r="AO508" s="151"/>
      <c r="AP508" s="151"/>
      <c r="AQ508" s="151"/>
      <c r="AR508" s="151"/>
      <c r="AS508" s="151"/>
      <c r="AT508" s="151"/>
      <c r="AU508" s="151"/>
    </row>
    <row r="509" spans="1:47" outlineLevel="1" x14ac:dyDescent="0.2">
      <c r="A509" s="152"/>
      <c r="B509" s="154"/>
      <c r="C509" s="171" t="s">
        <v>438</v>
      </c>
      <c r="D509" s="188"/>
      <c r="E509" s="195">
        <v>182.04</v>
      </c>
      <c r="F509" s="212"/>
      <c r="G509" s="156"/>
      <c r="H509" s="181">
        <v>0</v>
      </c>
      <c r="I509" s="211"/>
      <c r="J509" s="151"/>
      <c r="K509" s="151"/>
      <c r="L509" s="151"/>
      <c r="M509" s="151"/>
      <c r="N509" s="151"/>
      <c r="O509" s="151"/>
      <c r="P509" s="151"/>
      <c r="Q509" s="151"/>
      <c r="R509" s="151" t="s">
        <v>123</v>
      </c>
      <c r="S509" s="151">
        <v>0</v>
      </c>
      <c r="T509" s="151"/>
      <c r="U509" s="151"/>
      <c r="V509" s="151"/>
      <c r="W509" s="151"/>
      <c r="X509" s="151"/>
      <c r="Y509" s="151"/>
      <c r="Z509" s="151"/>
      <c r="AA509" s="151"/>
      <c r="AB509" s="151"/>
      <c r="AC509" s="151"/>
      <c r="AD509" s="151"/>
      <c r="AE509" s="151"/>
      <c r="AF509" s="151"/>
      <c r="AG509" s="151"/>
      <c r="AH509" s="151"/>
      <c r="AI509" s="151"/>
      <c r="AJ509" s="151"/>
      <c r="AK509" s="151"/>
      <c r="AL509" s="151"/>
      <c r="AM509" s="151"/>
      <c r="AN509" s="151"/>
      <c r="AO509" s="151"/>
      <c r="AP509" s="151"/>
      <c r="AQ509" s="151"/>
      <c r="AR509" s="151"/>
      <c r="AS509" s="151"/>
      <c r="AT509" s="151"/>
      <c r="AU509" s="151"/>
    </row>
    <row r="510" spans="1:47" outlineLevel="1" x14ac:dyDescent="0.2">
      <c r="A510" s="152"/>
      <c r="B510" s="154"/>
      <c r="C510" s="171" t="s">
        <v>439</v>
      </c>
      <c r="D510" s="188"/>
      <c r="E510" s="195">
        <v>21.186</v>
      </c>
      <c r="F510" s="212"/>
      <c r="G510" s="156"/>
      <c r="H510" s="181">
        <v>0</v>
      </c>
      <c r="I510" s="211"/>
      <c r="J510" s="151"/>
      <c r="K510" s="151"/>
      <c r="L510" s="151"/>
      <c r="M510" s="151"/>
      <c r="N510" s="151"/>
      <c r="O510" s="151"/>
      <c r="P510" s="151"/>
      <c r="Q510" s="151"/>
      <c r="R510" s="151" t="s">
        <v>123</v>
      </c>
      <c r="S510" s="151">
        <v>0</v>
      </c>
      <c r="T510" s="151"/>
      <c r="U510" s="151"/>
      <c r="V510" s="151"/>
      <c r="W510" s="151"/>
      <c r="X510" s="151"/>
      <c r="Y510" s="151"/>
      <c r="Z510" s="151"/>
      <c r="AA510" s="151"/>
      <c r="AB510" s="151"/>
      <c r="AC510" s="151"/>
      <c r="AD510" s="151"/>
      <c r="AE510" s="151"/>
      <c r="AF510" s="151"/>
      <c r="AG510" s="151"/>
      <c r="AH510" s="151"/>
      <c r="AI510" s="151"/>
      <c r="AJ510" s="151"/>
      <c r="AK510" s="151"/>
      <c r="AL510" s="151"/>
      <c r="AM510" s="151"/>
      <c r="AN510" s="151"/>
      <c r="AO510" s="151"/>
      <c r="AP510" s="151"/>
      <c r="AQ510" s="151"/>
      <c r="AR510" s="151"/>
      <c r="AS510" s="151"/>
      <c r="AT510" s="151"/>
      <c r="AU510" s="151"/>
    </row>
    <row r="511" spans="1:47" outlineLevel="1" x14ac:dyDescent="0.2">
      <c r="A511" s="152"/>
      <c r="B511" s="154"/>
      <c r="C511" s="171" t="s">
        <v>524</v>
      </c>
      <c r="D511" s="188"/>
      <c r="E511" s="195"/>
      <c r="F511" s="212"/>
      <c r="G511" s="156"/>
      <c r="H511" s="181">
        <v>0</v>
      </c>
      <c r="I511" s="211"/>
      <c r="J511" s="151"/>
      <c r="K511" s="151"/>
      <c r="L511" s="151"/>
      <c r="M511" s="151"/>
      <c r="N511" s="151"/>
      <c r="O511" s="151"/>
      <c r="P511" s="151"/>
      <c r="Q511" s="151"/>
      <c r="R511" s="151" t="s">
        <v>123</v>
      </c>
      <c r="S511" s="151">
        <v>0</v>
      </c>
      <c r="T511" s="151"/>
      <c r="U511" s="151"/>
      <c r="V511" s="151"/>
      <c r="W511" s="151"/>
      <c r="X511" s="151"/>
      <c r="Y511" s="151"/>
      <c r="Z511" s="151"/>
      <c r="AA511" s="151"/>
      <c r="AB511" s="151"/>
      <c r="AC511" s="151"/>
      <c r="AD511" s="151"/>
      <c r="AE511" s="151"/>
      <c r="AF511" s="151"/>
      <c r="AG511" s="151"/>
      <c r="AH511" s="151"/>
      <c r="AI511" s="151"/>
      <c r="AJ511" s="151"/>
      <c r="AK511" s="151"/>
      <c r="AL511" s="151"/>
      <c r="AM511" s="151"/>
      <c r="AN511" s="151"/>
      <c r="AO511" s="151"/>
      <c r="AP511" s="151"/>
      <c r="AQ511" s="151"/>
      <c r="AR511" s="151"/>
      <c r="AS511" s="151"/>
      <c r="AT511" s="151"/>
      <c r="AU511" s="151"/>
    </row>
    <row r="512" spans="1:47" outlineLevel="1" x14ac:dyDescent="0.2">
      <c r="A512" s="152"/>
      <c r="B512" s="154"/>
      <c r="C512" s="171" t="s">
        <v>525</v>
      </c>
      <c r="D512" s="188"/>
      <c r="E512" s="195">
        <v>192.23</v>
      </c>
      <c r="F512" s="212"/>
      <c r="G512" s="156"/>
      <c r="H512" s="181">
        <v>0</v>
      </c>
      <c r="I512" s="211"/>
      <c r="J512" s="151"/>
      <c r="K512" s="151"/>
      <c r="L512" s="151"/>
      <c r="M512" s="151"/>
      <c r="N512" s="151"/>
      <c r="O512" s="151"/>
      <c r="P512" s="151"/>
      <c r="Q512" s="151"/>
      <c r="R512" s="151" t="s">
        <v>123</v>
      </c>
      <c r="S512" s="151">
        <v>0</v>
      </c>
      <c r="T512" s="151"/>
      <c r="U512" s="151"/>
      <c r="V512" s="151"/>
      <c r="W512" s="151"/>
      <c r="X512" s="151"/>
      <c r="Y512" s="151"/>
      <c r="Z512" s="151"/>
      <c r="AA512" s="151"/>
      <c r="AB512" s="151"/>
      <c r="AC512" s="151"/>
      <c r="AD512" s="151"/>
      <c r="AE512" s="151"/>
      <c r="AF512" s="151"/>
      <c r="AG512" s="151"/>
      <c r="AH512" s="151"/>
      <c r="AI512" s="151"/>
      <c r="AJ512" s="151"/>
      <c r="AK512" s="151"/>
      <c r="AL512" s="151"/>
      <c r="AM512" s="151"/>
      <c r="AN512" s="151"/>
      <c r="AO512" s="151"/>
      <c r="AP512" s="151"/>
      <c r="AQ512" s="151"/>
      <c r="AR512" s="151"/>
      <c r="AS512" s="151"/>
      <c r="AT512" s="151"/>
      <c r="AU512" s="151"/>
    </row>
    <row r="513" spans="1:47" outlineLevel="1" x14ac:dyDescent="0.2">
      <c r="A513" s="152"/>
      <c r="B513" s="154"/>
      <c r="C513" s="171" t="s">
        <v>653</v>
      </c>
      <c r="D513" s="188"/>
      <c r="E513" s="195">
        <v>35.700000000000003</v>
      </c>
      <c r="F513" s="212"/>
      <c r="G513" s="156"/>
      <c r="H513" s="181">
        <v>0</v>
      </c>
      <c r="I513" s="211"/>
      <c r="J513" s="151"/>
      <c r="K513" s="151"/>
      <c r="L513" s="151"/>
      <c r="M513" s="151"/>
      <c r="N513" s="151"/>
      <c r="O513" s="151"/>
      <c r="P513" s="151"/>
      <c r="Q513" s="151"/>
      <c r="R513" s="151" t="s">
        <v>123</v>
      </c>
      <c r="S513" s="151">
        <v>0</v>
      </c>
      <c r="T513" s="151"/>
      <c r="U513" s="151"/>
      <c r="V513" s="151"/>
      <c r="W513" s="151"/>
      <c r="X513" s="151"/>
      <c r="Y513" s="151"/>
      <c r="Z513" s="151"/>
      <c r="AA513" s="151"/>
      <c r="AB513" s="151"/>
      <c r="AC513" s="151"/>
      <c r="AD513" s="151"/>
      <c r="AE513" s="151"/>
      <c r="AF513" s="151"/>
      <c r="AG513" s="151"/>
      <c r="AH513" s="151"/>
      <c r="AI513" s="151"/>
      <c r="AJ513" s="151"/>
      <c r="AK513" s="151"/>
      <c r="AL513" s="151"/>
      <c r="AM513" s="151"/>
      <c r="AN513" s="151"/>
      <c r="AO513" s="151"/>
      <c r="AP513" s="151"/>
      <c r="AQ513" s="151"/>
      <c r="AR513" s="151"/>
      <c r="AS513" s="151"/>
      <c r="AT513" s="151"/>
      <c r="AU513" s="151"/>
    </row>
    <row r="514" spans="1:47" outlineLevel="1" x14ac:dyDescent="0.2">
      <c r="A514" s="152">
        <v>165</v>
      </c>
      <c r="B514" s="154" t="s">
        <v>654</v>
      </c>
      <c r="C514" s="170" t="s">
        <v>655</v>
      </c>
      <c r="D514" s="187" t="s">
        <v>0</v>
      </c>
      <c r="E514" s="156">
        <v>3.7</v>
      </c>
      <c r="F514" s="212"/>
      <c r="G514" s="156">
        <f>ROUND(E514*F514,2)</f>
        <v>0</v>
      </c>
      <c r="H514" s="181" t="s">
        <v>951</v>
      </c>
      <c r="I514" s="211"/>
      <c r="J514" s="151"/>
      <c r="K514" s="151"/>
      <c r="L514" s="151"/>
      <c r="M514" s="151"/>
      <c r="N514" s="151"/>
      <c r="O514" s="151"/>
      <c r="P514" s="151"/>
      <c r="Q514" s="151"/>
      <c r="R514" s="151" t="s">
        <v>121</v>
      </c>
      <c r="S514" s="151"/>
      <c r="T514" s="151"/>
      <c r="U514" s="151"/>
      <c r="V514" s="151"/>
      <c r="W514" s="151"/>
      <c r="X514" s="151"/>
      <c r="Y514" s="151"/>
      <c r="Z514" s="151"/>
      <c r="AA514" s="151"/>
      <c r="AB514" s="151"/>
      <c r="AC514" s="151"/>
      <c r="AD514" s="151"/>
      <c r="AE514" s="151"/>
      <c r="AF514" s="151"/>
      <c r="AG514" s="151"/>
      <c r="AH514" s="151"/>
      <c r="AI514" s="151"/>
      <c r="AJ514" s="151"/>
      <c r="AK514" s="151"/>
      <c r="AL514" s="151"/>
      <c r="AM514" s="151"/>
      <c r="AN514" s="151"/>
      <c r="AO514" s="151"/>
      <c r="AP514" s="151"/>
      <c r="AQ514" s="151"/>
      <c r="AR514" s="151"/>
      <c r="AS514" s="151"/>
      <c r="AT514" s="151"/>
      <c r="AU514" s="151"/>
    </row>
    <row r="515" spans="1:47" x14ac:dyDescent="0.2">
      <c r="A515" s="153" t="s">
        <v>116</v>
      </c>
      <c r="B515" s="155" t="s">
        <v>78</v>
      </c>
      <c r="C515" s="172" t="s">
        <v>79</v>
      </c>
      <c r="D515" s="189"/>
      <c r="E515" s="157"/>
      <c r="F515" s="213"/>
      <c r="G515" s="157">
        <f>SUMIF(R516:R634,"&lt;&gt;NOR",G516:G634)</f>
        <v>0</v>
      </c>
      <c r="H515" s="182"/>
      <c r="I515" s="211"/>
      <c r="R515" t="s">
        <v>117</v>
      </c>
    </row>
    <row r="516" spans="1:47" ht="22.5" outlineLevel="1" x14ac:dyDescent="0.2">
      <c r="A516" s="152">
        <v>166</v>
      </c>
      <c r="B516" s="154" t="s">
        <v>656</v>
      </c>
      <c r="C516" s="170" t="s">
        <v>657</v>
      </c>
      <c r="D516" s="187" t="s">
        <v>127</v>
      </c>
      <c r="E516" s="156">
        <v>300.572</v>
      </c>
      <c r="F516" s="212"/>
      <c r="G516" s="156">
        <f>ROUND(E516*F516,2)</f>
        <v>0</v>
      </c>
      <c r="H516" s="181" t="s">
        <v>951</v>
      </c>
      <c r="I516" s="211"/>
      <c r="J516" s="151"/>
      <c r="K516" s="151"/>
      <c r="L516" s="151"/>
      <c r="M516" s="151"/>
      <c r="N516" s="151"/>
      <c r="O516" s="151"/>
      <c r="P516" s="151"/>
      <c r="Q516" s="151"/>
      <c r="R516" s="151" t="s">
        <v>121</v>
      </c>
      <c r="S516" s="151"/>
      <c r="T516" s="151"/>
      <c r="U516" s="151"/>
      <c r="V516" s="151"/>
      <c r="W516" s="151"/>
      <c r="X516" s="151"/>
      <c r="Y516" s="151"/>
      <c r="Z516" s="151"/>
      <c r="AA516" s="151"/>
      <c r="AB516" s="151"/>
      <c r="AC516" s="151"/>
      <c r="AD516" s="151"/>
      <c r="AE516" s="151"/>
      <c r="AF516" s="151"/>
      <c r="AG516" s="151"/>
      <c r="AH516" s="151"/>
      <c r="AI516" s="151"/>
      <c r="AJ516" s="151"/>
      <c r="AK516" s="151"/>
      <c r="AL516" s="151"/>
      <c r="AM516" s="151"/>
      <c r="AN516" s="151"/>
      <c r="AO516" s="151"/>
      <c r="AP516" s="151"/>
      <c r="AQ516" s="151"/>
      <c r="AR516" s="151"/>
      <c r="AS516" s="151"/>
      <c r="AT516" s="151"/>
      <c r="AU516" s="151"/>
    </row>
    <row r="517" spans="1:47" outlineLevel="1" x14ac:dyDescent="0.2">
      <c r="A517" s="152"/>
      <c r="B517" s="154"/>
      <c r="C517" s="171" t="s">
        <v>489</v>
      </c>
      <c r="D517" s="188"/>
      <c r="E517" s="195"/>
      <c r="F517" s="212"/>
      <c r="G517" s="156"/>
      <c r="H517" s="181">
        <v>0</v>
      </c>
      <c r="I517" s="211"/>
      <c r="J517" s="151"/>
      <c r="K517" s="151"/>
      <c r="L517" s="151"/>
      <c r="M517" s="151"/>
      <c r="N517" s="151"/>
      <c r="O517" s="151"/>
      <c r="P517" s="151"/>
      <c r="Q517" s="151"/>
      <c r="R517" s="151" t="s">
        <v>123</v>
      </c>
      <c r="S517" s="151">
        <v>0</v>
      </c>
      <c r="T517" s="151"/>
      <c r="U517" s="151"/>
      <c r="V517" s="151"/>
      <c r="W517" s="151"/>
      <c r="X517" s="151"/>
      <c r="Y517" s="151"/>
      <c r="Z517" s="151"/>
      <c r="AA517" s="151"/>
      <c r="AB517" s="151"/>
      <c r="AC517" s="151"/>
      <c r="AD517" s="151"/>
      <c r="AE517" s="151"/>
      <c r="AF517" s="151"/>
      <c r="AG517" s="151"/>
      <c r="AH517" s="151"/>
      <c r="AI517" s="151"/>
      <c r="AJ517" s="151"/>
      <c r="AK517" s="151"/>
      <c r="AL517" s="151"/>
      <c r="AM517" s="151"/>
      <c r="AN517" s="151"/>
      <c r="AO517" s="151"/>
      <c r="AP517" s="151"/>
      <c r="AQ517" s="151"/>
      <c r="AR517" s="151"/>
      <c r="AS517" s="151"/>
      <c r="AT517" s="151"/>
      <c r="AU517" s="151"/>
    </row>
    <row r="518" spans="1:47" outlineLevel="1" x14ac:dyDescent="0.2">
      <c r="A518" s="152"/>
      <c r="B518" s="154"/>
      <c r="C518" s="171" t="s">
        <v>473</v>
      </c>
      <c r="D518" s="188"/>
      <c r="E518" s="195"/>
      <c r="F518" s="212"/>
      <c r="G518" s="156"/>
      <c r="H518" s="181">
        <v>0</v>
      </c>
      <c r="I518" s="211"/>
      <c r="J518" s="151"/>
      <c r="K518" s="151"/>
      <c r="L518" s="151"/>
      <c r="M518" s="151"/>
      <c r="N518" s="151"/>
      <c r="O518" s="151"/>
      <c r="P518" s="151"/>
      <c r="Q518" s="151"/>
      <c r="R518" s="151" t="s">
        <v>123</v>
      </c>
      <c r="S518" s="151">
        <v>0</v>
      </c>
      <c r="T518" s="151"/>
      <c r="U518" s="151"/>
      <c r="V518" s="151"/>
      <c r="W518" s="151"/>
      <c r="X518" s="151"/>
      <c r="Y518" s="151"/>
      <c r="Z518" s="151"/>
      <c r="AA518" s="151"/>
      <c r="AB518" s="151"/>
      <c r="AC518" s="151"/>
      <c r="AD518" s="151"/>
      <c r="AE518" s="151"/>
      <c r="AF518" s="151"/>
      <c r="AG518" s="151"/>
      <c r="AH518" s="151"/>
      <c r="AI518" s="151"/>
      <c r="AJ518" s="151"/>
      <c r="AK518" s="151"/>
      <c r="AL518" s="151"/>
      <c r="AM518" s="151"/>
      <c r="AN518" s="151"/>
      <c r="AO518" s="151"/>
      <c r="AP518" s="151"/>
      <c r="AQ518" s="151"/>
      <c r="AR518" s="151"/>
      <c r="AS518" s="151"/>
      <c r="AT518" s="151"/>
      <c r="AU518" s="151"/>
    </row>
    <row r="519" spans="1:47" outlineLevel="1" x14ac:dyDescent="0.2">
      <c r="A519" s="152"/>
      <c r="B519" s="154"/>
      <c r="C519" s="171" t="s">
        <v>658</v>
      </c>
      <c r="D519" s="188"/>
      <c r="E519" s="195">
        <v>52.972000000000001</v>
      </c>
      <c r="F519" s="212"/>
      <c r="G519" s="156"/>
      <c r="H519" s="181">
        <v>0</v>
      </c>
      <c r="I519" s="211"/>
      <c r="J519" s="151"/>
      <c r="K519" s="151"/>
      <c r="L519" s="151"/>
      <c r="M519" s="151"/>
      <c r="N519" s="151"/>
      <c r="O519" s="151"/>
      <c r="P519" s="151"/>
      <c r="Q519" s="151"/>
      <c r="R519" s="151" t="s">
        <v>123</v>
      </c>
      <c r="S519" s="151">
        <v>0</v>
      </c>
      <c r="T519" s="151"/>
      <c r="U519" s="151"/>
      <c r="V519" s="151"/>
      <c r="W519" s="151"/>
      <c r="X519" s="151"/>
      <c r="Y519" s="151"/>
      <c r="Z519" s="151"/>
      <c r="AA519" s="151"/>
      <c r="AB519" s="151"/>
      <c r="AC519" s="151"/>
      <c r="AD519" s="151"/>
      <c r="AE519" s="151"/>
      <c r="AF519" s="151"/>
      <c r="AG519" s="151"/>
      <c r="AH519" s="151"/>
      <c r="AI519" s="151"/>
      <c r="AJ519" s="151"/>
      <c r="AK519" s="151"/>
      <c r="AL519" s="151"/>
      <c r="AM519" s="151"/>
      <c r="AN519" s="151"/>
      <c r="AO519" s="151"/>
      <c r="AP519" s="151"/>
      <c r="AQ519" s="151"/>
      <c r="AR519" s="151"/>
      <c r="AS519" s="151"/>
      <c r="AT519" s="151"/>
      <c r="AU519" s="151"/>
    </row>
    <row r="520" spans="1:47" outlineLevel="1" x14ac:dyDescent="0.2">
      <c r="A520" s="152"/>
      <c r="B520" s="154"/>
      <c r="C520" s="171" t="s">
        <v>516</v>
      </c>
      <c r="D520" s="188"/>
      <c r="E520" s="195"/>
      <c r="F520" s="212"/>
      <c r="G520" s="156"/>
      <c r="H520" s="181">
        <v>0</v>
      </c>
      <c r="I520" s="211"/>
      <c r="J520" s="151"/>
      <c r="K520" s="151"/>
      <c r="L520" s="151"/>
      <c r="M520" s="151"/>
      <c r="N520" s="151"/>
      <c r="O520" s="151"/>
      <c r="P520" s="151"/>
      <c r="Q520" s="151"/>
      <c r="R520" s="151" t="s">
        <v>123</v>
      </c>
      <c r="S520" s="151">
        <v>0</v>
      </c>
      <c r="T520" s="151"/>
      <c r="U520" s="151"/>
      <c r="V520" s="151"/>
      <c r="W520" s="151"/>
      <c r="X520" s="151"/>
      <c r="Y520" s="151"/>
      <c r="Z520" s="151"/>
      <c r="AA520" s="151"/>
      <c r="AB520" s="151"/>
      <c r="AC520" s="151"/>
      <c r="AD520" s="151"/>
      <c r="AE520" s="151"/>
      <c r="AF520" s="151"/>
      <c r="AG520" s="151"/>
      <c r="AH520" s="151"/>
      <c r="AI520" s="151"/>
      <c r="AJ520" s="151"/>
      <c r="AK520" s="151"/>
      <c r="AL520" s="151"/>
      <c r="AM520" s="151"/>
      <c r="AN520" s="151"/>
      <c r="AO520" s="151"/>
      <c r="AP520" s="151"/>
      <c r="AQ520" s="151"/>
      <c r="AR520" s="151"/>
      <c r="AS520" s="151"/>
      <c r="AT520" s="151"/>
      <c r="AU520" s="151"/>
    </row>
    <row r="521" spans="1:47" outlineLevel="1" x14ac:dyDescent="0.2">
      <c r="A521" s="152"/>
      <c r="B521" s="154"/>
      <c r="C521" s="171" t="s">
        <v>659</v>
      </c>
      <c r="D521" s="188"/>
      <c r="E521" s="195">
        <v>22</v>
      </c>
      <c r="F521" s="212"/>
      <c r="G521" s="156"/>
      <c r="H521" s="181">
        <v>0</v>
      </c>
      <c r="I521" s="211"/>
      <c r="J521" s="151"/>
      <c r="K521" s="151"/>
      <c r="L521" s="151"/>
      <c r="M521" s="151"/>
      <c r="N521" s="151"/>
      <c r="O521" s="151"/>
      <c r="P521" s="151"/>
      <c r="Q521" s="151"/>
      <c r="R521" s="151" t="s">
        <v>123</v>
      </c>
      <c r="S521" s="151">
        <v>0</v>
      </c>
      <c r="T521" s="151"/>
      <c r="U521" s="151"/>
      <c r="V521" s="151"/>
      <c r="W521" s="151"/>
      <c r="X521" s="151"/>
      <c r="Y521" s="151"/>
      <c r="Z521" s="151"/>
      <c r="AA521" s="151"/>
      <c r="AB521" s="151"/>
      <c r="AC521" s="151"/>
      <c r="AD521" s="151"/>
      <c r="AE521" s="151"/>
      <c r="AF521" s="151"/>
      <c r="AG521" s="151"/>
      <c r="AH521" s="151"/>
      <c r="AI521" s="151"/>
      <c r="AJ521" s="151"/>
      <c r="AK521" s="151"/>
      <c r="AL521" s="151"/>
      <c r="AM521" s="151"/>
      <c r="AN521" s="151"/>
      <c r="AO521" s="151"/>
      <c r="AP521" s="151"/>
      <c r="AQ521" s="151"/>
      <c r="AR521" s="151"/>
      <c r="AS521" s="151"/>
      <c r="AT521" s="151"/>
      <c r="AU521" s="151"/>
    </row>
    <row r="522" spans="1:47" outlineLevel="1" x14ac:dyDescent="0.2">
      <c r="A522" s="152"/>
      <c r="B522" s="154"/>
      <c r="C522" s="171" t="s">
        <v>660</v>
      </c>
      <c r="D522" s="188"/>
      <c r="E522" s="195">
        <v>12.4</v>
      </c>
      <c r="F522" s="212"/>
      <c r="G522" s="156"/>
      <c r="H522" s="181">
        <v>0</v>
      </c>
      <c r="I522" s="211"/>
      <c r="J522" s="151"/>
      <c r="K522" s="151"/>
      <c r="L522" s="151"/>
      <c r="M522" s="151"/>
      <c r="N522" s="151"/>
      <c r="O522" s="151"/>
      <c r="P522" s="151"/>
      <c r="Q522" s="151"/>
      <c r="R522" s="151" t="s">
        <v>123</v>
      </c>
      <c r="S522" s="151">
        <v>0</v>
      </c>
      <c r="T522" s="151"/>
      <c r="U522" s="151"/>
      <c r="V522" s="151"/>
      <c r="W522" s="151"/>
      <c r="X522" s="151"/>
      <c r="Y522" s="151"/>
      <c r="Z522" s="151"/>
      <c r="AA522" s="151"/>
      <c r="AB522" s="151"/>
      <c r="AC522" s="151"/>
      <c r="AD522" s="151"/>
      <c r="AE522" s="151"/>
      <c r="AF522" s="151"/>
      <c r="AG522" s="151"/>
      <c r="AH522" s="151"/>
      <c r="AI522" s="151"/>
      <c r="AJ522" s="151"/>
      <c r="AK522" s="151"/>
      <c r="AL522" s="151"/>
      <c r="AM522" s="151"/>
      <c r="AN522" s="151"/>
      <c r="AO522" s="151"/>
      <c r="AP522" s="151"/>
      <c r="AQ522" s="151"/>
      <c r="AR522" s="151"/>
      <c r="AS522" s="151"/>
      <c r="AT522" s="151"/>
      <c r="AU522" s="151"/>
    </row>
    <row r="523" spans="1:47" outlineLevel="1" x14ac:dyDescent="0.2">
      <c r="A523" s="152"/>
      <c r="B523" s="154"/>
      <c r="C523" s="171" t="s">
        <v>661</v>
      </c>
      <c r="D523" s="188"/>
      <c r="E523" s="195">
        <v>210</v>
      </c>
      <c r="F523" s="212"/>
      <c r="G523" s="156"/>
      <c r="H523" s="181">
        <v>0</v>
      </c>
      <c r="I523" s="211"/>
      <c r="J523" s="151"/>
      <c r="K523" s="151"/>
      <c r="L523" s="151"/>
      <c r="M523" s="151"/>
      <c r="N523" s="151"/>
      <c r="O523" s="151"/>
      <c r="P523" s="151"/>
      <c r="Q523" s="151"/>
      <c r="R523" s="151" t="s">
        <v>123</v>
      </c>
      <c r="S523" s="151">
        <v>0</v>
      </c>
      <c r="T523" s="151"/>
      <c r="U523" s="151"/>
      <c r="V523" s="151"/>
      <c r="W523" s="151"/>
      <c r="X523" s="151"/>
      <c r="Y523" s="151"/>
      <c r="Z523" s="151"/>
      <c r="AA523" s="151"/>
      <c r="AB523" s="151"/>
      <c r="AC523" s="151"/>
      <c r="AD523" s="151"/>
      <c r="AE523" s="151"/>
      <c r="AF523" s="151"/>
      <c r="AG523" s="151"/>
      <c r="AH523" s="151"/>
      <c r="AI523" s="151"/>
      <c r="AJ523" s="151"/>
      <c r="AK523" s="151"/>
      <c r="AL523" s="151"/>
      <c r="AM523" s="151"/>
      <c r="AN523" s="151"/>
      <c r="AO523" s="151"/>
      <c r="AP523" s="151"/>
      <c r="AQ523" s="151"/>
      <c r="AR523" s="151"/>
      <c r="AS523" s="151"/>
      <c r="AT523" s="151"/>
      <c r="AU523" s="151"/>
    </row>
    <row r="524" spans="1:47" outlineLevel="1" x14ac:dyDescent="0.2">
      <c r="A524" s="152"/>
      <c r="B524" s="154"/>
      <c r="C524" s="171" t="s">
        <v>662</v>
      </c>
      <c r="D524" s="188"/>
      <c r="E524" s="195">
        <v>3.2</v>
      </c>
      <c r="F524" s="212"/>
      <c r="G524" s="156"/>
      <c r="H524" s="181">
        <v>0</v>
      </c>
      <c r="I524" s="211"/>
      <c r="J524" s="151"/>
      <c r="K524" s="151"/>
      <c r="L524" s="151"/>
      <c r="M524" s="151"/>
      <c r="N524" s="151"/>
      <c r="O524" s="151"/>
      <c r="P524" s="151"/>
      <c r="Q524" s="151"/>
      <c r="R524" s="151" t="s">
        <v>123</v>
      </c>
      <c r="S524" s="151">
        <v>0</v>
      </c>
      <c r="T524" s="151"/>
      <c r="U524" s="151"/>
      <c r="V524" s="151"/>
      <c r="W524" s="151"/>
      <c r="X524" s="151"/>
      <c r="Y524" s="151"/>
      <c r="Z524" s="151"/>
      <c r="AA524" s="151"/>
      <c r="AB524" s="151"/>
      <c r="AC524" s="151"/>
      <c r="AD524" s="151"/>
      <c r="AE524" s="151"/>
      <c r="AF524" s="151"/>
      <c r="AG524" s="151"/>
      <c r="AH524" s="151"/>
      <c r="AI524" s="151"/>
      <c r="AJ524" s="151"/>
      <c r="AK524" s="151"/>
      <c r="AL524" s="151"/>
      <c r="AM524" s="151"/>
      <c r="AN524" s="151"/>
      <c r="AO524" s="151"/>
      <c r="AP524" s="151"/>
      <c r="AQ524" s="151"/>
      <c r="AR524" s="151"/>
      <c r="AS524" s="151"/>
      <c r="AT524" s="151"/>
      <c r="AU524" s="151"/>
    </row>
    <row r="525" spans="1:47" ht="22.5" outlineLevel="1" x14ac:dyDescent="0.2">
      <c r="A525" s="152">
        <v>167</v>
      </c>
      <c r="B525" s="154" t="s">
        <v>663</v>
      </c>
      <c r="C525" s="170" t="s">
        <v>664</v>
      </c>
      <c r="D525" s="187" t="s">
        <v>127</v>
      </c>
      <c r="E525" s="156">
        <v>232</v>
      </c>
      <c r="F525" s="212"/>
      <c r="G525" s="156">
        <f>ROUND(E525*F525,2)</f>
        <v>0</v>
      </c>
      <c r="H525" s="181" t="s">
        <v>951</v>
      </c>
      <c r="I525" s="211"/>
      <c r="J525" s="151"/>
      <c r="K525" s="151"/>
      <c r="L525" s="151"/>
      <c r="M525" s="151"/>
      <c r="N525" s="151"/>
      <c r="O525" s="151"/>
      <c r="P525" s="151"/>
      <c r="Q525" s="151"/>
      <c r="R525" s="151" t="s">
        <v>121</v>
      </c>
      <c r="S525" s="151"/>
      <c r="T525" s="151"/>
      <c r="U525" s="151"/>
      <c r="V525" s="151"/>
      <c r="W525" s="151"/>
      <c r="X525" s="151"/>
      <c r="Y525" s="151"/>
      <c r="Z525" s="151"/>
      <c r="AA525" s="151"/>
      <c r="AB525" s="151"/>
      <c r="AC525" s="151"/>
      <c r="AD525" s="151"/>
      <c r="AE525" s="151"/>
      <c r="AF525" s="151"/>
      <c r="AG525" s="151"/>
      <c r="AH525" s="151"/>
      <c r="AI525" s="151"/>
      <c r="AJ525" s="151"/>
      <c r="AK525" s="151"/>
      <c r="AL525" s="151"/>
      <c r="AM525" s="151"/>
      <c r="AN525" s="151"/>
      <c r="AO525" s="151"/>
      <c r="AP525" s="151"/>
      <c r="AQ525" s="151"/>
      <c r="AR525" s="151"/>
      <c r="AS525" s="151"/>
      <c r="AT525" s="151"/>
      <c r="AU525" s="151"/>
    </row>
    <row r="526" spans="1:47" outlineLevel="1" x14ac:dyDescent="0.2">
      <c r="A526" s="152"/>
      <c r="B526" s="154"/>
      <c r="C526" s="171" t="s">
        <v>516</v>
      </c>
      <c r="D526" s="188"/>
      <c r="E526" s="195"/>
      <c r="F526" s="212"/>
      <c r="G526" s="156"/>
      <c r="H526" s="181">
        <v>0</v>
      </c>
      <c r="I526" s="211"/>
      <c r="J526" s="151"/>
      <c r="K526" s="151"/>
      <c r="L526" s="151"/>
      <c r="M526" s="151"/>
      <c r="N526" s="151"/>
      <c r="O526" s="151"/>
      <c r="P526" s="151"/>
      <c r="Q526" s="151"/>
      <c r="R526" s="151" t="s">
        <v>123</v>
      </c>
      <c r="S526" s="151">
        <v>0</v>
      </c>
      <c r="T526" s="151"/>
      <c r="U526" s="151"/>
      <c r="V526" s="151"/>
      <c r="W526" s="151"/>
      <c r="X526" s="151"/>
      <c r="Y526" s="151"/>
      <c r="Z526" s="151"/>
      <c r="AA526" s="151"/>
      <c r="AB526" s="151"/>
      <c r="AC526" s="151"/>
      <c r="AD526" s="151"/>
      <c r="AE526" s="151"/>
      <c r="AF526" s="151"/>
      <c r="AG526" s="151"/>
      <c r="AH526" s="151"/>
      <c r="AI526" s="151"/>
      <c r="AJ526" s="151"/>
      <c r="AK526" s="151"/>
      <c r="AL526" s="151"/>
      <c r="AM526" s="151"/>
      <c r="AN526" s="151"/>
      <c r="AO526" s="151"/>
      <c r="AP526" s="151"/>
      <c r="AQ526" s="151"/>
      <c r="AR526" s="151"/>
      <c r="AS526" s="151"/>
      <c r="AT526" s="151"/>
      <c r="AU526" s="151"/>
    </row>
    <row r="527" spans="1:47" outlineLevel="1" x14ac:dyDescent="0.2">
      <c r="A527" s="152"/>
      <c r="B527" s="154"/>
      <c r="C527" s="171" t="s">
        <v>659</v>
      </c>
      <c r="D527" s="188"/>
      <c r="E527" s="195">
        <v>22</v>
      </c>
      <c r="F527" s="212"/>
      <c r="G527" s="156"/>
      <c r="H527" s="181">
        <v>0</v>
      </c>
      <c r="I527" s="211"/>
      <c r="J527" s="151"/>
      <c r="K527" s="151"/>
      <c r="L527" s="151"/>
      <c r="M527" s="151"/>
      <c r="N527" s="151"/>
      <c r="O527" s="151"/>
      <c r="P527" s="151"/>
      <c r="Q527" s="151"/>
      <c r="R527" s="151" t="s">
        <v>123</v>
      </c>
      <c r="S527" s="151">
        <v>0</v>
      </c>
      <c r="T527" s="151"/>
      <c r="U527" s="151"/>
      <c r="V527" s="151"/>
      <c r="W527" s="151"/>
      <c r="X527" s="151"/>
      <c r="Y527" s="151"/>
      <c r="Z527" s="151"/>
      <c r="AA527" s="151"/>
      <c r="AB527" s="151"/>
      <c r="AC527" s="151"/>
      <c r="AD527" s="151"/>
      <c r="AE527" s="151"/>
      <c r="AF527" s="151"/>
      <c r="AG527" s="151"/>
      <c r="AH527" s="151"/>
      <c r="AI527" s="151"/>
      <c r="AJ527" s="151"/>
      <c r="AK527" s="151"/>
      <c r="AL527" s="151"/>
      <c r="AM527" s="151"/>
      <c r="AN527" s="151"/>
      <c r="AO527" s="151"/>
      <c r="AP527" s="151"/>
      <c r="AQ527" s="151"/>
      <c r="AR527" s="151"/>
      <c r="AS527" s="151"/>
      <c r="AT527" s="151"/>
      <c r="AU527" s="151"/>
    </row>
    <row r="528" spans="1:47" outlineLevel="1" x14ac:dyDescent="0.2">
      <c r="A528" s="152"/>
      <c r="B528" s="154"/>
      <c r="C528" s="171" t="s">
        <v>661</v>
      </c>
      <c r="D528" s="188"/>
      <c r="E528" s="195">
        <v>210</v>
      </c>
      <c r="F528" s="212"/>
      <c r="G528" s="156"/>
      <c r="H528" s="181">
        <v>0</v>
      </c>
      <c r="I528" s="211"/>
      <c r="J528" s="151"/>
      <c r="K528" s="151"/>
      <c r="L528" s="151"/>
      <c r="M528" s="151"/>
      <c r="N528" s="151"/>
      <c r="O528" s="151"/>
      <c r="P528" s="151"/>
      <c r="Q528" s="151"/>
      <c r="R528" s="151" t="s">
        <v>123</v>
      </c>
      <c r="S528" s="151">
        <v>0</v>
      </c>
      <c r="T528" s="151"/>
      <c r="U528" s="151"/>
      <c r="V528" s="151"/>
      <c r="W528" s="151"/>
      <c r="X528" s="151"/>
      <c r="Y528" s="151"/>
      <c r="Z528" s="151"/>
      <c r="AA528" s="151"/>
      <c r="AB528" s="151"/>
      <c r="AC528" s="151"/>
      <c r="AD528" s="151"/>
      <c r="AE528" s="151"/>
      <c r="AF528" s="151"/>
      <c r="AG528" s="151"/>
      <c r="AH528" s="151"/>
      <c r="AI528" s="151"/>
      <c r="AJ528" s="151"/>
      <c r="AK528" s="151"/>
      <c r="AL528" s="151"/>
      <c r="AM528" s="151"/>
      <c r="AN528" s="151"/>
      <c r="AO528" s="151"/>
      <c r="AP528" s="151"/>
      <c r="AQ528" s="151"/>
      <c r="AR528" s="151"/>
      <c r="AS528" s="151"/>
      <c r="AT528" s="151"/>
      <c r="AU528" s="151"/>
    </row>
    <row r="529" spans="1:47" ht="22.5" outlineLevel="1" x14ac:dyDescent="0.2">
      <c r="A529" s="152">
        <v>168</v>
      </c>
      <c r="B529" s="154" t="s">
        <v>665</v>
      </c>
      <c r="C529" s="170" t="s">
        <v>666</v>
      </c>
      <c r="D529" s="187" t="s">
        <v>127</v>
      </c>
      <c r="E529" s="156">
        <v>68.572000000000003</v>
      </c>
      <c r="F529" s="212"/>
      <c r="G529" s="156">
        <f>ROUND(E529*F529,2)</f>
        <v>0</v>
      </c>
      <c r="H529" s="181" t="s">
        <v>951</v>
      </c>
      <c r="I529" s="211"/>
      <c r="J529" s="151"/>
      <c r="K529" s="151"/>
      <c r="L529" s="151"/>
      <c r="M529" s="151"/>
      <c r="N529" s="151"/>
      <c r="O529" s="151"/>
      <c r="P529" s="151"/>
      <c r="Q529" s="151"/>
      <c r="R529" s="151" t="s">
        <v>121</v>
      </c>
      <c r="S529" s="151"/>
      <c r="T529" s="151"/>
      <c r="U529" s="151"/>
      <c r="V529" s="151"/>
      <c r="W529" s="151"/>
      <c r="X529" s="151"/>
      <c r="Y529" s="151"/>
      <c r="Z529" s="151"/>
      <c r="AA529" s="151"/>
      <c r="AB529" s="151"/>
      <c r="AC529" s="151"/>
      <c r="AD529" s="151"/>
      <c r="AE529" s="151"/>
      <c r="AF529" s="151"/>
      <c r="AG529" s="151"/>
      <c r="AH529" s="151"/>
      <c r="AI529" s="151"/>
      <c r="AJ529" s="151"/>
      <c r="AK529" s="151"/>
      <c r="AL529" s="151"/>
      <c r="AM529" s="151"/>
      <c r="AN529" s="151"/>
      <c r="AO529" s="151"/>
      <c r="AP529" s="151"/>
      <c r="AQ529" s="151"/>
      <c r="AR529" s="151"/>
      <c r="AS529" s="151"/>
      <c r="AT529" s="151"/>
      <c r="AU529" s="151"/>
    </row>
    <row r="530" spans="1:47" outlineLevel="1" x14ac:dyDescent="0.2">
      <c r="A530" s="152"/>
      <c r="B530" s="154"/>
      <c r="C530" s="171" t="s">
        <v>489</v>
      </c>
      <c r="D530" s="188"/>
      <c r="E530" s="195"/>
      <c r="F530" s="212"/>
      <c r="G530" s="156"/>
      <c r="H530" s="181">
        <v>0</v>
      </c>
      <c r="I530" s="211"/>
      <c r="J530" s="151"/>
      <c r="K530" s="151"/>
      <c r="L530" s="151"/>
      <c r="M530" s="151"/>
      <c r="N530" s="151"/>
      <c r="O530" s="151"/>
      <c r="P530" s="151"/>
      <c r="Q530" s="151"/>
      <c r="R530" s="151" t="s">
        <v>123</v>
      </c>
      <c r="S530" s="151">
        <v>0</v>
      </c>
      <c r="T530" s="151"/>
      <c r="U530" s="151"/>
      <c r="V530" s="151"/>
      <c r="W530" s="151"/>
      <c r="X530" s="151"/>
      <c r="Y530" s="151"/>
      <c r="Z530" s="151"/>
      <c r="AA530" s="151"/>
      <c r="AB530" s="151"/>
      <c r="AC530" s="151"/>
      <c r="AD530" s="151"/>
      <c r="AE530" s="151"/>
      <c r="AF530" s="151"/>
      <c r="AG530" s="151"/>
      <c r="AH530" s="151"/>
      <c r="AI530" s="151"/>
      <c r="AJ530" s="151"/>
      <c r="AK530" s="151"/>
      <c r="AL530" s="151"/>
      <c r="AM530" s="151"/>
      <c r="AN530" s="151"/>
      <c r="AO530" s="151"/>
      <c r="AP530" s="151"/>
      <c r="AQ530" s="151"/>
      <c r="AR530" s="151"/>
      <c r="AS530" s="151"/>
      <c r="AT530" s="151"/>
      <c r="AU530" s="151"/>
    </row>
    <row r="531" spans="1:47" outlineLevel="1" x14ac:dyDescent="0.2">
      <c r="A531" s="152"/>
      <c r="B531" s="154"/>
      <c r="C531" s="171" t="s">
        <v>473</v>
      </c>
      <c r="D531" s="188"/>
      <c r="E531" s="195"/>
      <c r="F531" s="212"/>
      <c r="G531" s="156"/>
      <c r="H531" s="181">
        <v>0</v>
      </c>
      <c r="I531" s="211"/>
      <c r="J531" s="151"/>
      <c r="K531" s="151"/>
      <c r="L531" s="151"/>
      <c r="M531" s="151"/>
      <c r="N531" s="151"/>
      <c r="O531" s="151"/>
      <c r="P531" s="151"/>
      <c r="Q531" s="151"/>
      <c r="R531" s="151" t="s">
        <v>123</v>
      </c>
      <c r="S531" s="151">
        <v>0</v>
      </c>
      <c r="T531" s="151"/>
      <c r="U531" s="151"/>
      <c r="V531" s="151"/>
      <c r="W531" s="151"/>
      <c r="X531" s="151"/>
      <c r="Y531" s="151"/>
      <c r="Z531" s="151"/>
      <c r="AA531" s="151"/>
      <c r="AB531" s="151"/>
      <c r="AC531" s="151"/>
      <c r="AD531" s="151"/>
      <c r="AE531" s="151"/>
      <c r="AF531" s="151"/>
      <c r="AG531" s="151"/>
      <c r="AH531" s="151"/>
      <c r="AI531" s="151"/>
      <c r="AJ531" s="151"/>
      <c r="AK531" s="151"/>
      <c r="AL531" s="151"/>
      <c r="AM531" s="151"/>
      <c r="AN531" s="151"/>
      <c r="AO531" s="151"/>
      <c r="AP531" s="151"/>
      <c r="AQ531" s="151"/>
      <c r="AR531" s="151"/>
      <c r="AS531" s="151"/>
      <c r="AT531" s="151"/>
      <c r="AU531" s="151"/>
    </row>
    <row r="532" spans="1:47" outlineLevel="1" x14ac:dyDescent="0.2">
      <c r="A532" s="152"/>
      <c r="B532" s="154"/>
      <c r="C532" s="171" t="s">
        <v>658</v>
      </c>
      <c r="D532" s="188"/>
      <c r="E532" s="195">
        <v>52.972000000000001</v>
      </c>
      <c r="F532" s="212"/>
      <c r="G532" s="156"/>
      <c r="H532" s="181">
        <v>0</v>
      </c>
      <c r="I532" s="211"/>
      <c r="J532" s="151"/>
      <c r="K532" s="151"/>
      <c r="L532" s="151"/>
      <c r="M532" s="151"/>
      <c r="N532" s="151"/>
      <c r="O532" s="151"/>
      <c r="P532" s="151"/>
      <c r="Q532" s="151"/>
      <c r="R532" s="151" t="s">
        <v>123</v>
      </c>
      <c r="S532" s="151">
        <v>0</v>
      </c>
      <c r="T532" s="151"/>
      <c r="U532" s="151"/>
      <c r="V532" s="151"/>
      <c r="W532" s="151"/>
      <c r="X532" s="151"/>
      <c r="Y532" s="151"/>
      <c r="Z532" s="151"/>
      <c r="AA532" s="151"/>
      <c r="AB532" s="151"/>
      <c r="AC532" s="151"/>
      <c r="AD532" s="151"/>
      <c r="AE532" s="151"/>
      <c r="AF532" s="151"/>
      <c r="AG532" s="151"/>
      <c r="AH532" s="151"/>
      <c r="AI532" s="151"/>
      <c r="AJ532" s="151"/>
      <c r="AK532" s="151"/>
      <c r="AL532" s="151"/>
      <c r="AM532" s="151"/>
      <c r="AN532" s="151"/>
      <c r="AO532" s="151"/>
      <c r="AP532" s="151"/>
      <c r="AQ532" s="151"/>
      <c r="AR532" s="151"/>
      <c r="AS532" s="151"/>
      <c r="AT532" s="151"/>
      <c r="AU532" s="151"/>
    </row>
    <row r="533" spans="1:47" outlineLevel="1" x14ac:dyDescent="0.2">
      <c r="A533" s="152"/>
      <c r="B533" s="154"/>
      <c r="C533" s="171" t="s">
        <v>516</v>
      </c>
      <c r="D533" s="188"/>
      <c r="E533" s="195"/>
      <c r="F533" s="212"/>
      <c r="G533" s="156"/>
      <c r="H533" s="181">
        <v>0</v>
      </c>
      <c r="I533" s="211"/>
      <c r="J533" s="151"/>
      <c r="K533" s="151"/>
      <c r="L533" s="151"/>
      <c r="M533" s="151"/>
      <c r="N533" s="151"/>
      <c r="O533" s="151"/>
      <c r="P533" s="151"/>
      <c r="Q533" s="151"/>
      <c r="R533" s="151" t="s">
        <v>123</v>
      </c>
      <c r="S533" s="151">
        <v>0</v>
      </c>
      <c r="T533" s="151"/>
      <c r="U533" s="151"/>
      <c r="V533" s="151"/>
      <c r="W533" s="151"/>
      <c r="X533" s="151"/>
      <c r="Y533" s="151"/>
      <c r="Z533" s="151"/>
      <c r="AA533" s="151"/>
      <c r="AB533" s="151"/>
      <c r="AC533" s="151"/>
      <c r="AD533" s="151"/>
      <c r="AE533" s="151"/>
      <c r="AF533" s="151"/>
      <c r="AG533" s="151"/>
      <c r="AH533" s="151"/>
      <c r="AI533" s="151"/>
      <c r="AJ533" s="151"/>
      <c r="AK533" s="151"/>
      <c r="AL533" s="151"/>
      <c r="AM533" s="151"/>
      <c r="AN533" s="151"/>
      <c r="AO533" s="151"/>
      <c r="AP533" s="151"/>
      <c r="AQ533" s="151"/>
      <c r="AR533" s="151"/>
      <c r="AS533" s="151"/>
      <c r="AT533" s="151"/>
      <c r="AU533" s="151"/>
    </row>
    <row r="534" spans="1:47" outlineLevel="1" x14ac:dyDescent="0.2">
      <c r="A534" s="152"/>
      <c r="B534" s="154"/>
      <c r="C534" s="171" t="s">
        <v>667</v>
      </c>
      <c r="D534" s="188"/>
      <c r="E534" s="195"/>
      <c r="F534" s="212"/>
      <c r="G534" s="156"/>
      <c r="H534" s="181">
        <v>0</v>
      </c>
      <c r="I534" s="211"/>
      <c r="J534" s="151"/>
      <c r="K534" s="151"/>
      <c r="L534" s="151"/>
      <c r="M534" s="151"/>
      <c r="N534" s="151"/>
      <c r="O534" s="151"/>
      <c r="P534" s="151"/>
      <c r="Q534" s="151"/>
      <c r="R534" s="151" t="s">
        <v>123</v>
      </c>
      <c r="S534" s="151">
        <v>0</v>
      </c>
      <c r="T534" s="151"/>
      <c r="U534" s="151"/>
      <c r="V534" s="151"/>
      <c r="W534" s="151"/>
      <c r="X534" s="151"/>
      <c r="Y534" s="151"/>
      <c r="Z534" s="151"/>
      <c r="AA534" s="151"/>
      <c r="AB534" s="151"/>
      <c r="AC534" s="151"/>
      <c r="AD534" s="151"/>
      <c r="AE534" s="151"/>
      <c r="AF534" s="151"/>
      <c r="AG534" s="151"/>
      <c r="AH534" s="151"/>
      <c r="AI534" s="151"/>
      <c r="AJ534" s="151"/>
      <c r="AK534" s="151"/>
      <c r="AL534" s="151"/>
      <c r="AM534" s="151"/>
      <c r="AN534" s="151"/>
      <c r="AO534" s="151"/>
      <c r="AP534" s="151"/>
      <c r="AQ534" s="151"/>
      <c r="AR534" s="151"/>
      <c r="AS534" s="151"/>
      <c r="AT534" s="151"/>
      <c r="AU534" s="151"/>
    </row>
    <row r="535" spans="1:47" outlineLevel="1" x14ac:dyDescent="0.2">
      <c r="A535" s="152"/>
      <c r="B535" s="154"/>
      <c r="C535" s="171" t="s">
        <v>660</v>
      </c>
      <c r="D535" s="188"/>
      <c r="E535" s="195">
        <v>12.4</v>
      </c>
      <c r="F535" s="212"/>
      <c r="G535" s="156"/>
      <c r="H535" s="181">
        <v>0</v>
      </c>
      <c r="I535" s="211"/>
      <c r="J535" s="151"/>
      <c r="K535" s="151"/>
      <c r="L535" s="151"/>
      <c r="M535" s="151"/>
      <c r="N535" s="151"/>
      <c r="O535" s="151"/>
      <c r="P535" s="151"/>
      <c r="Q535" s="151"/>
      <c r="R535" s="151" t="s">
        <v>123</v>
      </c>
      <c r="S535" s="151">
        <v>0</v>
      </c>
      <c r="T535" s="151"/>
      <c r="U535" s="151"/>
      <c r="V535" s="151"/>
      <c r="W535" s="151"/>
      <c r="X535" s="151"/>
      <c r="Y535" s="151"/>
      <c r="Z535" s="151"/>
      <c r="AA535" s="151"/>
      <c r="AB535" s="151"/>
      <c r="AC535" s="151"/>
      <c r="AD535" s="151"/>
      <c r="AE535" s="151"/>
      <c r="AF535" s="151"/>
      <c r="AG535" s="151"/>
      <c r="AH535" s="151"/>
      <c r="AI535" s="151"/>
      <c r="AJ535" s="151"/>
      <c r="AK535" s="151"/>
      <c r="AL535" s="151"/>
      <c r="AM535" s="151"/>
      <c r="AN535" s="151"/>
      <c r="AO535" s="151"/>
      <c r="AP535" s="151"/>
      <c r="AQ535" s="151"/>
      <c r="AR535" s="151"/>
      <c r="AS535" s="151"/>
      <c r="AT535" s="151"/>
      <c r="AU535" s="151"/>
    </row>
    <row r="536" spans="1:47" outlineLevel="1" x14ac:dyDescent="0.2">
      <c r="A536" s="152"/>
      <c r="B536" s="154"/>
      <c r="C536" s="171" t="s">
        <v>668</v>
      </c>
      <c r="D536" s="188"/>
      <c r="E536" s="195"/>
      <c r="F536" s="212"/>
      <c r="G536" s="156"/>
      <c r="H536" s="181">
        <v>0</v>
      </c>
      <c r="I536" s="211"/>
      <c r="J536" s="151"/>
      <c r="K536" s="151"/>
      <c r="L536" s="151"/>
      <c r="M536" s="151"/>
      <c r="N536" s="151"/>
      <c r="O536" s="151"/>
      <c r="P536" s="151"/>
      <c r="Q536" s="151"/>
      <c r="R536" s="151" t="s">
        <v>123</v>
      </c>
      <c r="S536" s="151">
        <v>0</v>
      </c>
      <c r="T536" s="151"/>
      <c r="U536" s="151"/>
      <c r="V536" s="151"/>
      <c r="W536" s="151"/>
      <c r="X536" s="151"/>
      <c r="Y536" s="151"/>
      <c r="Z536" s="151"/>
      <c r="AA536" s="151"/>
      <c r="AB536" s="151"/>
      <c r="AC536" s="151"/>
      <c r="AD536" s="151"/>
      <c r="AE536" s="151"/>
      <c r="AF536" s="151"/>
      <c r="AG536" s="151"/>
      <c r="AH536" s="151"/>
      <c r="AI536" s="151"/>
      <c r="AJ536" s="151"/>
      <c r="AK536" s="151"/>
      <c r="AL536" s="151"/>
      <c r="AM536" s="151"/>
      <c r="AN536" s="151"/>
      <c r="AO536" s="151"/>
      <c r="AP536" s="151"/>
      <c r="AQ536" s="151"/>
      <c r="AR536" s="151"/>
      <c r="AS536" s="151"/>
      <c r="AT536" s="151"/>
      <c r="AU536" s="151"/>
    </row>
    <row r="537" spans="1:47" outlineLevel="1" x14ac:dyDescent="0.2">
      <c r="A537" s="152"/>
      <c r="B537" s="154"/>
      <c r="C537" s="171" t="s">
        <v>662</v>
      </c>
      <c r="D537" s="188"/>
      <c r="E537" s="195">
        <v>3.2</v>
      </c>
      <c r="F537" s="212"/>
      <c r="G537" s="156"/>
      <c r="H537" s="181">
        <v>0</v>
      </c>
      <c r="I537" s="211"/>
      <c r="J537" s="151"/>
      <c r="K537" s="151"/>
      <c r="L537" s="151"/>
      <c r="M537" s="151"/>
      <c r="N537" s="151"/>
      <c r="O537" s="151"/>
      <c r="P537" s="151"/>
      <c r="Q537" s="151"/>
      <c r="R537" s="151" t="s">
        <v>123</v>
      </c>
      <c r="S537" s="151">
        <v>0</v>
      </c>
      <c r="T537" s="151"/>
      <c r="U537" s="151"/>
      <c r="V537" s="151"/>
      <c r="W537" s="151"/>
      <c r="X537" s="151"/>
      <c r="Y537" s="151"/>
      <c r="Z537" s="151"/>
      <c r="AA537" s="151"/>
      <c r="AB537" s="151"/>
      <c r="AC537" s="151"/>
      <c r="AD537" s="151"/>
      <c r="AE537" s="151"/>
      <c r="AF537" s="151"/>
      <c r="AG537" s="151"/>
      <c r="AH537" s="151"/>
      <c r="AI537" s="151"/>
      <c r="AJ537" s="151"/>
      <c r="AK537" s="151"/>
      <c r="AL537" s="151"/>
      <c r="AM537" s="151"/>
      <c r="AN537" s="151"/>
      <c r="AO537" s="151"/>
      <c r="AP537" s="151"/>
      <c r="AQ537" s="151"/>
      <c r="AR537" s="151"/>
      <c r="AS537" s="151"/>
      <c r="AT537" s="151"/>
      <c r="AU537" s="151"/>
    </row>
    <row r="538" spans="1:47" outlineLevel="1" x14ac:dyDescent="0.2">
      <c r="A538" s="152">
        <v>169</v>
      </c>
      <c r="B538" s="154" t="s">
        <v>669</v>
      </c>
      <c r="C538" s="170" t="s">
        <v>670</v>
      </c>
      <c r="D538" s="187" t="s">
        <v>127</v>
      </c>
      <c r="E538" s="156">
        <v>360.68639999999999</v>
      </c>
      <c r="F538" s="212"/>
      <c r="G538" s="156">
        <f>ROUND(E538*F538,2)</f>
        <v>0</v>
      </c>
      <c r="H538" s="181" t="s">
        <v>951</v>
      </c>
      <c r="I538" s="211"/>
      <c r="J538" s="151"/>
      <c r="K538" s="151"/>
      <c r="L538" s="151"/>
      <c r="M538" s="151"/>
      <c r="N538" s="151"/>
      <c r="O538" s="151"/>
      <c r="P538" s="151"/>
      <c r="Q538" s="151"/>
      <c r="R538" s="151" t="s">
        <v>409</v>
      </c>
      <c r="S538" s="151"/>
      <c r="T538" s="151"/>
      <c r="U538" s="151"/>
      <c r="V538" s="151"/>
      <c r="W538" s="151"/>
      <c r="X538" s="151"/>
      <c r="Y538" s="151"/>
      <c r="Z538" s="151"/>
      <c r="AA538" s="151"/>
      <c r="AB538" s="151"/>
      <c r="AC538" s="151"/>
      <c r="AD538" s="151"/>
      <c r="AE538" s="151"/>
      <c r="AF538" s="151"/>
      <c r="AG538" s="151"/>
      <c r="AH538" s="151"/>
      <c r="AI538" s="151"/>
      <c r="AJ538" s="151"/>
      <c r="AK538" s="151"/>
      <c r="AL538" s="151"/>
      <c r="AM538" s="151"/>
      <c r="AN538" s="151"/>
      <c r="AO538" s="151"/>
      <c r="AP538" s="151"/>
      <c r="AQ538" s="151"/>
      <c r="AR538" s="151"/>
      <c r="AS538" s="151"/>
      <c r="AT538" s="151"/>
      <c r="AU538" s="151"/>
    </row>
    <row r="539" spans="1:47" outlineLevel="1" x14ac:dyDescent="0.2">
      <c r="A539" s="152"/>
      <c r="B539" s="154"/>
      <c r="C539" s="171" t="s">
        <v>489</v>
      </c>
      <c r="D539" s="188"/>
      <c r="E539" s="195"/>
      <c r="F539" s="212"/>
      <c r="G539" s="156"/>
      <c r="H539" s="181">
        <v>0</v>
      </c>
      <c r="I539" s="211"/>
      <c r="J539" s="151"/>
      <c r="K539" s="151"/>
      <c r="L539" s="151"/>
      <c r="M539" s="151"/>
      <c r="N539" s="151"/>
      <c r="O539" s="151"/>
      <c r="P539" s="151"/>
      <c r="Q539" s="151"/>
      <c r="R539" s="151" t="s">
        <v>123</v>
      </c>
      <c r="S539" s="151">
        <v>0</v>
      </c>
      <c r="T539" s="151"/>
      <c r="U539" s="151"/>
      <c r="V539" s="151"/>
      <c r="W539" s="151"/>
      <c r="X539" s="151"/>
      <c r="Y539" s="151"/>
      <c r="Z539" s="151"/>
      <c r="AA539" s="151"/>
      <c r="AB539" s="151"/>
      <c r="AC539" s="151"/>
      <c r="AD539" s="151"/>
      <c r="AE539" s="151"/>
      <c r="AF539" s="151"/>
      <c r="AG539" s="151"/>
      <c r="AH539" s="151"/>
      <c r="AI539" s="151"/>
      <c r="AJ539" s="151"/>
      <c r="AK539" s="151"/>
      <c r="AL539" s="151"/>
      <c r="AM539" s="151"/>
      <c r="AN539" s="151"/>
      <c r="AO539" s="151"/>
      <c r="AP539" s="151"/>
      <c r="AQ539" s="151"/>
      <c r="AR539" s="151"/>
      <c r="AS539" s="151"/>
      <c r="AT539" s="151"/>
      <c r="AU539" s="151"/>
    </row>
    <row r="540" spans="1:47" outlineLevel="1" x14ac:dyDescent="0.2">
      <c r="A540" s="152"/>
      <c r="B540" s="154"/>
      <c r="C540" s="171" t="s">
        <v>473</v>
      </c>
      <c r="D540" s="188"/>
      <c r="E540" s="195"/>
      <c r="F540" s="212"/>
      <c r="G540" s="156"/>
      <c r="H540" s="181">
        <v>0</v>
      </c>
      <c r="I540" s="211"/>
      <c r="J540" s="151"/>
      <c r="K540" s="151"/>
      <c r="L540" s="151"/>
      <c r="M540" s="151"/>
      <c r="N540" s="151"/>
      <c r="O540" s="151"/>
      <c r="P540" s="151"/>
      <c r="Q540" s="151"/>
      <c r="R540" s="151" t="s">
        <v>123</v>
      </c>
      <c r="S540" s="151">
        <v>0</v>
      </c>
      <c r="T540" s="151"/>
      <c r="U540" s="151"/>
      <c r="V540" s="151"/>
      <c r="W540" s="151"/>
      <c r="X540" s="151"/>
      <c r="Y540" s="151"/>
      <c r="Z540" s="151"/>
      <c r="AA540" s="151"/>
      <c r="AB540" s="151"/>
      <c r="AC540" s="151"/>
      <c r="AD540" s="151"/>
      <c r="AE540" s="151"/>
      <c r="AF540" s="151"/>
      <c r="AG540" s="151"/>
      <c r="AH540" s="151"/>
      <c r="AI540" s="151"/>
      <c r="AJ540" s="151"/>
      <c r="AK540" s="151"/>
      <c r="AL540" s="151"/>
      <c r="AM540" s="151"/>
      <c r="AN540" s="151"/>
      <c r="AO540" s="151"/>
      <c r="AP540" s="151"/>
      <c r="AQ540" s="151"/>
      <c r="AR540" s="151"/>
      <c r="AS540" s="151"/>
      <c r="AT540" s="151"/>
      <c r="AU540" s="151"/>
    </row>
    <row r="541" spans="1:47" outlineLevel="1" x14ac:dyDescent="0.2">
      <c r="A541" s="152"/>
      <c r="B541" s="154"/>
      <c r="C541" s="171" t="s">
        <v>671</v>
      </c>
      <c r="D541" s="188"/>
      <c r="E541" s="195">
        <v>63.566400000000002</v>
      </c>
      <c r="F541" s="212"/>
      <c r="G541" s="156"/>
      <c r="H541" s="181">
        <v>0</v>
      </c>
      <c r="I541" s="211"/>
      <c r="J541" s="151"/>
      <c r="K541" s="151"/>
      <c r="L541" s="151"/>
      <c r="M541" s="151"/>
      <c r="N541" s="151"/>
      <c r="O541" s="151"/>
      <c r="P541" s="151"/>
      <c r="Q541" s="151"/>
      <c r="R541" s="151" t="s">
        <v>123</v>
      </c>
      <c r="S541" s="151">
        <v>0</v>
      </c>
      <c r="T541" s="151"/>
      <c r="U541" s="151"/>
      <c r="V541" s="151"/>
      <c r="W541" s="151"/>
      <c r="X541" s="151"/>
      <c r="Y541" s="151"/>
      <c r="Z541" s="151"/>
      <c r="AA541" s="151"/>
      <c r="AB541" s="151"/>
      <c r="AC541" s="151"/>
      <c r="AD541" s="151"/>
      <c r="AE541" s="151"/>
      <c r="AF541" s="151"/>
      <c r="AG541" s="151"/>
      <c r="AH541" s="151"/>
      <c r="AI541" s="151"/>
      <c r="AJ541" s="151"/>
      <c r="AK541" s="151"/>
      <c r="AL541" s="151"/>
      <c r="AM541" s="151"/>
      <c r="AN541" s="151"/>
      <c r="AO541" s="151"/>
      <c r="AP541" s="151"/>
      <c r="AQ541" s="151"/>
      <c r="AR541" s="151"/>
      <c r="AS541" s="151"/>
      <c r="AT541" s="151"/>
      <c r="AU541" s="151"/>
    </row>
    <row r="542" spans="1:47" outlineLevel="1" x14ac:dyDescent="0.2">
      <c r="A542" s="152"/>
      <c r="B542" s="154"/>
      <c r="C542" s="171" t="s">
        <v>672</v>
      </c>
      <c r="D542" s="188"/>
      <c r="E542" s="195"/>
      <c r="F542" s="212"/>
      <c r="G542" s="156"/>
      <c r="H542" s="181">
        <v>0</v>
      </c>
      <c r="I542" s="211"/>
      <c r="J542" s="151"/>
      <c r="K542" s="151"/>
      <c r="L542" s="151"/>
      <c r="M542" s="151"/>
      <c r="N542" s="151"/>
      <c r="O542" s="151"/>
      <c r="P542" s="151"/>
      <c r="Q542" s="151"/>
      <c r="R542" s="151" t="s">
        <v>123</v>
      </c>
      <c r="S542" s="151">
        <v>0</v>
      </c>
      <c r="T542" s="151"/>
      <c r="U542" s="151"/>
      <c r="V542" s="151"/>
      <c r="W542" s="151"/>
      <c r="X542" s="151"/>
      <c r="Y542" s="151"/>
      <c r="Z542" s="151"/>
      <c r="AA542" s="151"/>
      <c r="AB542" s="151"/>
      <c r="AC542" s="151"/>
      <c r="AD542" s="151"/>
      <c r="AE542" s="151"/>
      <c r="AF542" s="151"/>
      <c r="AG542" s="151"/>
      <c r="AH542" s="151"/>
      <c r="AI542" s="151"/>
      <c r="AJ542" s="151"/>
      <c r="AK542" s="151"/>
      <c r="AL542" s="151"/>
      <c r="AM542" s="151"/>
      <c r="AN542" s="151"/>
      <c r="AO542" s="151"/>
      <c r="AP542" s="151"/>
      <c r="AQ542" s="151"/>
      <c r="AR542" s="151"/>
      <c r="AS542" s="151"/>
      <c r="AT542" s="151"/>
      <c r="AU542" s="151"/>
    </row>
    <row r="543" spans="1:47" outlineLevel="1" x14ac:dyDescent="0.2">
      <c r="A543" s="152"/>
      <c r="B543" s="154"/>
      <c r="C543" s="171" t="s">
        <v>516</v>
      </c>
      <c r="D543" s="188"/>
      <c r="E543" s="195"/>
      <c r="F543" s="212"/>
      <c r="G543" s="156"/>
      <c r="H543" s="181">
        <v>0</v>
      </c>
      <c r="I543" s="211"/>
      <c r="J543" s="151"/>
      <c r="K543" s="151"/>
      <c r="L543" s="151"/>
      <c r="M543" s="151"/>
      <c r="N543" s="151"/>
      <c r="O543" s="151"/>
      <c r="P543" s="151"/>
      <c r="Q543" s="151"/>
      <c r="R543" s="151" t="s">
        <v>123</v>
      </c>
      <c r="S543" s="151">
        <v>0</v>
      </c>
      <c r="T543" s="151"/>
      <c r="U543" s="151"/>
      <c r="V543" s="151"/>
      <c r="W543" s="151"/>
      <c r="X543" s="151"/>
      <c r="Y543" s="151"/>
      <c r="Z543" s="151"/>
      <c r="AA543" s="151"/>
      <c r="AB543" s="151"/>
      <c r="AC543" s="151"/>
      <c r="AD543" s="151"/>
      <c r="AE543" s="151"/>
      <c r="AF543" s="151"/>
      <c r="AG543" s="151"/>
      <c r="AH543" s="151"/>
      <c r="AI543" s="151"/>
      <c r="AJ543" s="151"/>
      <c r="AK543" s="151"/>
      <c r="AL543" s="151"/>
      <c r="AM543" s="151"/>
      <c r="AN543" s="151"/>
      <c r="AO543" s="151"/>
      <c r="AP543" s="151"/>
      <c r="AQ543" s="151"/>
      <c r="AR543" s="151"/>
      <c r="AS543" s="151"/>
      <c r="AT543" s="151"/>
      <c r="AU543" s="151"/>
    </row>
    <row r="544" spans="1:47" outlineLevel="1" x14ac:dyDescent="0.2">
      <c r="A544" s="152"/>
      <c r="B544" s="154"/>
      <c r="C544" s="173" t="s">
        <v>629</v>
      </c>
      <c r="D544" s="190"/>
      <c r="E544" s="196"/>
      <c r="F544" s="212"/>
      <c r="G544" s="156"/>
      <c r="H544" s="181">
        <v>0</v>
      </c>
      <c r="I544" s="211"/>
      <c r="J544" s="151"/>
      <c r="K544" s="151"/>
      <c r="L544" s="151"/>
      <c r="M544" s="151"/>
      <c r="N544" s="151"/>
      <c r="O544" s="151"/>
      <c r="P544" s="151"/>
      <c r="Q544" s="151"/>
      <c r="R544" s="151" t="s">
        <v>123</v>
      </c>
      <c r="S544" s="151">
        <v>2</v>
      </c>
      <c r="T544" s="151"/>
      <c r="U544" s="151"/>
      <c r="V544" s="151"/>
      <c r="W544" s="151"/>
      <c r="X544" s="151"/>
      <c r="Y544" s="151"/>
      <c r="Z544" s="151"/>
      <c r="AA544" s="151"/>
      <c r="AB544" s="151"/>
      <c r="AC544" s="151"/>
      <c r="AD544" s="151"/>
      <c r="AE544" s="151"/>
      <c r="AF544" s="151"/>
      <c r="AG544" s="151"/>
      <c r="AH544" s="151"/>
      <c r="AI544" s="151"/>
      <c r="AJ544" s="151"/>
      <c r="AK544" s="151"/>
      <c r="AL544" s="151"/>
      <c r="AM544" s="151"/>
      <c r="AN544" s="151"/>
      <c r="AO544" s="151"/>
      <c r="AP544" s="151"/>
      <c r="AQ544" s="151"/>
      <c r="AR544" s="151"/>
      <c r="AS544" s="151"/>
      <c r="AT544" s="151"/>
      <c r="AU544" s="151"/>
    </row>
    <row r="545" spans="1:47" outlineLevel="1" x14ac:dyDescent="0.2">
      <c r="A545" s="152"/>
      <c r="B545" s="154"/>
      <c r="C545" s="174" t="s">
        <v>673</v>
      </c>
      <c r="D545" s="190"/>
      <c r="E545" s="196">
        <v>22</v>
      </c>
      <c r="F545" s="212"/>
      <c r="G545" s="156"/>
      <c r="H545" s="181">
        <v>0</v>
      </c>
      <c r="I545" s="211"/>
      <c r="J545" s="151"/>
      <c r="K545" s="151"/>
      <c r="L545" s="151"/>
      <c r="M545" s="151"/>
      <c r="N545" s="151"/>
      <c r="O545" s="151"/>
      <c r="P545" s="151"/>
      <c r="Q545" s="151"/>
      <c r="R545" s="151" t="s">
        <v>123</v>
      </c>
      <c r="S545" s="151">
        <v>2</v>
      </c>
      <c r="T545" s="151"/>
      <c r="U545" s="151"/>
      <c r="V545" s="151"/>
      <c r="W545" s="151"/>
      <c r="X545" s="151"/>
      <c r="Y545" s="151"/>
      <c r="Z545" s="151"/>
      <c r="AA545" s="151"/>
      <c r="AB545" s="151"/>
      <c r="AC545" s="151"/>
      <c r="AD545" s="151"/>
      <c r="AE545" s="151"/>
      <c r="AF545" s="151"/>
      <c r="AG545" s="151"/>
      <c r="AH545" s="151"/>
      <c r="AI545" s="151"/>
      <c r="AJ545" s="151"/>
      <c r="AK545" s="151"/>
      <c r="AL545" s="151"/>
      <c r="AM545" s="151"/>
      <c r="AN545" s="151"/>
      <c r="AO545" s="151"/>
      <c r="AP545" s="151"/>
      <c r="AQ545" s="151"/>
      <c r="AR545" s="151"/>
      <c r="AS545" s="151"/>
      <c r="AT545" s="151"/>
      <c r="AU545" s="151"/>
    </row>
    <row r="546" spans="1:47" outlineLevel="1" x14ac:dyDescent="0.2">
      <c r="A546" s="152"/>
      <c r="B546" s="154"/>
      <c r="C546" s="174" t="s">
        <v>674</v>
      </c>
      <c r="D546" s="190"/>
      <c r="E546" s="196">
        <v>12.4</v>
      </c>
      <c r="F546" s="212"/>
      <c r="G546" s="156"/>
      <c r="H546" s="181">
        <v>0</v>
      </c>
      <c r="I546" s="211"/>
      <c r="J546" s="151"/>
      <c r="K546" s="151"/>
      <c r="L546" s="151"/>
      <c r="M546" s="151"/>
      <c r="N546" s="151"/>
      <c r="O546" s="151"/>
      <c r="P546" s="151"/>
      <c r="Q546" s="151"/>
      <c r="R546" s="151" t="s">
        <v>123</v>
      </c>
      <c r="S546" s="151">
        <v>2</v>
      </c>
      <c r="T546" s="151"/>
      <c r="U546" s="151"/>
      <c r="V546" s="151"/>
      <c r="W546" s="151"/>
      <c r="X546" s="151"/>
      <c r="Y546" s="151"/>
      <c r="Z546" s="151"/>
      <c r="AA546" s="151"/>
      <c r="AB546" s="151"/>
      <c r="AC546" s="151"/>
      <c r="AD546" s="151"/>
      <c r="AE546" s="151"/>
      <c r="AF546" s="151"/>
      <c r="AG546" s="151"/>
      <c r="AH546" s="151"/>
      <c r="AI546" s="151"/>
      <c r="AJ546" s="151"/>
      <c r="AK546" s="151"/>
      <c r="AL546" s="151"/>
      <c r="AM546" s="151"/>
      <c r="AN546" s="151"/>
      <c r="AO546" s="151"/>
      <c r="AP546" s="151"/>
      <c r="AQ546" s="151"/>
      <c r="AR546" s="151"/>
      <c r="AS546" s="151"/>
      <c r="AT546" s="151"/>
      <c r="AU546" s="151"/>
    </row>
    <row r="547" spans="1:47" outlineLevel="1" x14ac:dyDescent="0.2">
      <c r="A547" s="152"/>
      <c r="B547" s="154"/>
      <c r="C547" s="174" t="s">
        <v>675</v>
      </c>
      <c r="D547" s="190"/>
      <c r="E547" s="196">
        <v>210</v>
      </c>
      <c r="F547" s="212"/>
      <c r="G547" s="156"/>
      <c r="H547" s="181">
        <v>0</v>
      </c>
      <c r="I547" s="211"/>
      <c r="J547" s="151"/>
      <c r="K547" s="151"/>
      <c r="L547" s="151"/>
      <c r="M547" s="151"/>
      <c r="N547" s="151"/>
      <c r="O547" s="151"/>
      <c r="P547" s="151"/>
      <c r="Q547" s="151"/>
      <c r="R547" s="151" t="s">
        <v>123</v>
      </c>
      <c r="S547" s="151">
        <v>2</v>
      </c>
      <c r="T547" s="151"/>
      <c r="U547" s="151"/>
      <c r="V547" s="151"/>
      <c r="W547" s="151"/>
      <c r="X547" s="151"/>
      <c r="Y547" s="151"/>
      <c r="Z547" s="151"/>
      <c r="AA547" s="151"/>
      <c r="AB547" s="151"/>
      <c r="AC547" s="151"/>
      <c r="AD547" s="151"/>
      <c r="AE547" s="151"/>
      <c r="AF547" s="151"/>
      <c r="AG547" s="151"/>
      <c r="AH547" s="151"/>
      <c r="AI547" s="151"/>
      <c r="AJ547" s="151"/>
      <c r="AK547" s="151"/>
      <c r="AL547" s="151"/>
      <c r="AM547" s="151"/>
      <c r="AN547" s="151"/>
      <c r="AO547" s="151"/>
      <c r="AP547" s="151"/>
      <c r="AQ547" s="151"/>
      <c r="AR547" s="151"/>
      <c r="AS547" s="151"/>
      <c r="AT547" s="151"/>
      <c r="AU547" s="151"/>
    </row>
    <row r="548" spans="1:47" outlineLevel="1" x14ac:dyDescent="0.2">
      <c r="A548" s="152"/>
      <c r="B548" s="154"/>
      <c r="C548" s="174" t="s">
        <v>676</v>
      </c>
      <c r="D548" s="190"/>
      <c r="E548" s="196">
        <v>3.2</v>
      </c>
      <c r="F548" s="212"/>
      <c r="G548" s="156"/>
      <c r="H548" s="181">
        <v>0</v>
      </c>
      <c r="I548" s="211"/>
      <c r="J548" s="151"/>
      <c r="K548" s="151"/>
      <c r="L548" s="151"/>
      <c r="M548" s="151"/>
      <c r="N548" s="151"/>
      <c r="O548" s="151"/>
      <c r="P548" s="151"/>
      <c r="Q548" s="151"/>
      <c r="R548" s="151" t="s">
        <v>123</v>
      </c>
      <c r="S548" s="151">
        <v>2</v>
      </c>
      <c r="T548" s="151"/>
      <c r="U548" s="151"/>
      <c r="V548" s="151"/>
      <c r="W548" s="151"/>
      <c r="X548" s="151"/>
      <c r="Y548" s="151"/>
      <c r="Z548" s="151"/>
      <c r="AA548" s="151"/>
      <c r="AB548" s="151"/>
      <c r="AC548" s="151"/>
      <c r="AD548" s="151"/>
      <c r="AE548" s="151"/>
      <c r="AF548" s="151"/>
      <c r="AG548" s="151"/>
      <c r="AH548" s="151"/>
      <c r="AI548" s="151"/>
      <c r="AJ548" s="151"/>
      <c r="AK548" s="151"/>
      <c r="AL548" s="151"/>
      <c r="AM548" s="151"/>
      <c r="AN548" s="151"/>
      <c r="AO548" s="151"/>
      <c r="AP548" s="151"/>
      <c r="AQ548" s="151"/>
      <c r="AR548" s="151"/>
      <c r="AS548" s="151"/>
      <c r="AT548" s="151"/>
      <c r="AU548" s="151"/>
    </row>
    <row r="549" spans="1:47" outlineLevel="1" x14ac:dyDescent="0.2">
      <c r="A549" s="152"/>
      <c r="B549" s="154"/>
      <c r="C549" s="173" t="s">
        <v>632</v>
      </c>
      <c r="D549" s="190"/>
      <c r="E549" s="196"/>
      <c r="F549" s="212"/>
      <c r="G549" s="156"/>
      <c r="H549" s="181">
        <v>0</v>
      </c>
      <c r="I549" s="211"/>
      <c r="J549" s="151"/>
      <c r="K549" s="151"/>
      <c r="L549" s="151"/>
      <c r="M549" s="151"/>
      <c r="N549" s="151"/>
      <c r="O549" s="151"/>
      <c r="P549" s="151"/>
      <c r="Q549" s="151"/>
      <c r="R549" s="151" t="s">
        <v>123</v>
      </c>
      <c r="S549" s="151">
        <v>0</v>
      </c>
      <c r="T549" s="151"/>
      <c r="U549" s="151"/>
      <c r="V549" s="151"/>
      <c r="W549" s="151"/>
      <c r="X549" s="151"/>
      <c r="Y549" s="151"/>
      <c r="Z549" s="151"/>
      <c r="AA549" s="151"/>
      <c r="AB549" s="151"/>
      <c r="AC549" s="151"/>
      <c r="AD549" s="151"/>
      <c r="AE549" s="151"/>
      <c r="AF549" s="151"/>
      <c r="AG549" s="151"/>
      <c r="AH549" s="151"/>
      <c r="AI549" s="151"/>
      <c r="AJ549" s="151"/>
      <c r="AK549" s="151"/>
      <c r="AL549" s="151"/>
      <c r="AM549" s="151"/>
      <c r="AN549" s="151"/>
      <c r="AO549" s="151"/>
      <c r="AP549" s="151"/>
      <c r="AQ549" s="151"/>
      <c r="AR549" s="151"/>
      <c r="AS549" s="151"/>
      <c r="AT549" s="151"/>
      <c r="AU549" s="151"/>
    </row>
    <row r="550" spans="1:47" outlineLevel="1" x14ac:dyDescent="0.2">
      <c r="A550" s="152"/>
      <c r="B550" s="154"/>
      <c r="C550" s="171" t="s">
        <v>677</v>
      </c>
      <c r="D550" s="188"/>
      <c r="E550" s="195">
        <v>297.12</v>
      </c>
      <c r="F550" s="212"/>
      <c r="G550" s="156"/>
      <c r="H550" s="181">
        <v>0</v>
      </c>
      <c r="I550" s="211"/>
      <c r="J550" s="151"/>
      <c r="K550" s="151"/>
      <c r="L550" s="151"/>
      <c r="M550" s="151"/>
      <c r="N550" s="151"/>
      <c r="O550" s="151"/>
      <c r="P550" s="151"/>
      <c r="Q550" s="151"/>
      <c r="R550" s="151" t="s">
        <v>123</v>
      </c>
      <c r="S550" s="151">
        <v>0</v>
      </c>
      <c r="T550" s="151"/>
      <c r="U550" s="151"/>
      <c r="V550" s="151"/>
      <c r="W550" s="151"/>
      <c r="X550" s="151"/>
      <c r="Y550" s="151"/>
      <c r="Z550" s="151"/>
      <c r="AA550" s="151"/>
      <c r="AB550" s="151"/>
      <c r="AC550" s="151"/>
      <c r="AD550" s="151"/>
      <c r="AE550" s="151"/>
      <c r="AF550" s="151"/>
      <c r="AG550" s="151"/>
      <c r="AH550" s="151"/>
      <c r="AI550" s="151"/>
      <c r="AJ550" s="151"/>
      <c r="AK550" s="151"/>
      <c r="AL550" s="151"/>
      <c r="AM550" s="151"/>
      <c r="AN550" s="151"/>
      <c r="AO550" s="151"/>
      <c r="AP550" s="151"/>
      <c r="AQ550" s="151"/>
      <c r="AR550" s="151"/>
      <c r="AS550" s="151"/>
      <c r="AT550" s="151"/>
      <c r="AU550" s="151"/>
    </row>
    <row r="551" spans="1:47" ht="22.5" outlineLevel="1" x14ac:dyDescent="0.2">
      <c r="A551" s="152">
        <v>170</v>
      </c>
      <c r="B551" s="154" t="s">
        <v>678</v>
      </c>
      <c r="C551" s="170" t="s">
        <v>679</v>
      </c>
      <c r="D551" s="187" t="s">
        <v>127</v>
      </c>
      <c r="E551" s="156">
        <v>764.77200000000005</v>
      </c>
      <c r="F551" s="212"/>
      <c r="G551" s="156">
        <f>ROUND(E551*F551,2)</f>
        <v>0</v>
      </c>
      <c r="H551" s="181" t="s">
        <v>951</v>
      </c>
      <c r="I551" s="211"/>
      <c r="J551" s="151"/>
      <c r="K551" s="151"/>
      <c r="L551" s="151"/>
      <c r="M551" s="151"/>
      <c r="N551" s="151"/>
      <c r="O551" s="151"/>
      <c r="P551" s="151"/>
      <c r="Q551" s="151"/>
      <c r="R551" s="151" t="s">
        <v>121</v>
      </c>
      <c r="S551" s="151"/>
      <c r="T551" s="151"/>
      <c r="U551" s="151"/>
      <c r="V551" s="151"/>
      <c r="W551" s="151"/>
      <c r="X551" s="151"/>
      <c r="Y551" s="151"/>
      <c r="Z551" s="151"/>
      <c r="AA551" s="151"/>
      <c r="AB551" s="151"/>
      <c r="AC551" s="151"/>
      <c r="AD551" s="151"/>
      <c r="AE551" s="151"/>
      <c r="AF551" s="151"/>
      <c r="AG551" s="151"/>
      <c r="AH551" s="151"/>
      <c r="AI551" s="151"/>
      <c r="AJ551" s="151"/>
      <c r="AK551" s="151"/>
      <c r="AL551" s="151"/>
      <c r="AM551" s="151"/>
      <c r="AN551" s="151"/>
      <c r="AO551" s="151"/>
      <c r="AP551" s="151"/>
      <c r="AQ551" s="151"/>
      <c r="AR551" s="151"/>
      <c r="AS551" s="151"/>
      <c r="AT551" s="151"/>
      <c r="AU551" s="151"/>
    </row>
    <row r="552" spans="1:47" outlineLevel="1" x14ac:dyDescent="0.2">
      <c r="A552" s="152"/>
      <c r="B552" s="154"/>
      <c r="C552" s="171" t="s">
        <v>489</v>
      </c>
      <c r="D552" s="188"/>
      <c r="E552" s="195"/>
      <c r="F552" s="212"/>
      <c r="G552" s="156"/>
      <c r="H552" s="181">
        <v>0</v>
      </c>
      <c r="I552" s="211"/>
      <c r="J552" s="151"/>
      <c r="K552" s="151"/>
      <c r="L552" s="151"/>
      <c r="M552" s="151"/>
      <c r="N552" s="151"/>
      <c r="O552" s="151"/>
      <c r="P552" s="151"/>
      <c r="Q552" s="151"/>
      <c r="R552" s="151" t="s">
        <v>123</v>
      </c>
      <c r="S552" s="151">
        <v>0</v>
      </c>
      <c r="T552" s="151"/>
      <c r="U552" s="151"/>
      <c r="V552" s="151"/>
      <c r="W552" s="151"/>
      <c r="X552" s="151"/>
      <c r="Y552" s="151"/>
      <c r="Z552" s="151"/>
      <c r="AA552" s="151"/>
      <c r="AB552" s="151"/>
      <c r="AC552" s="151"/>
      <c r="AD552" s="151"/>
      <c r="AE552" s="151"/>
      <c r="AF552" s="151"/>
      <c r="AG552" s="151"/>
      <c r="AH552" s="151"/>
      <c r="AI552" s="151"/>
      <c r="AJ552" s="151"/>
      <c r="AK552" s="151"/>
      <c r="AL552" s="151"/>
      <c r="AM552" s="151"/>
      <c r="AN552" s="151"/>
      <c r="AO552" s="151"/>
      <c r="AP552" s="151"/>
      <c r="AQ552" s="151"/>
      <c r="AR552" s="151"/>
      <c r="AS552" s="151"/>
      <c r="AT552" s="151"/>
      <c r="AU552" s="151"/>
    </row>
    <row r="553" spans="1:47" outlineLevel="1" x14ac:dyDescent="0.2">
      <c r="A553" s="152"/>
      <c r="B553" s="154"/>
      <c r="C553" s="171" t="s">
        <v>473</v>
      </c>
      <c r="D553" s="188"/>
      <c r="E553" s="195"/>
      <c r="F553" s="212"/>
      <c r="G553" s="156"/>
      <c r="H553" s="181">
        <v>0</v>
      </c>
      <c r="I553" s="211"/>
      <c r="J553" s="151"/>
      <c r="K553" s="151"/>
      <c r="L553" s="151"/>
      <c r="M553" s="151"/>
      <c r="N553" s="151"/>
      <c r="O553" s="151"/>
      <c r="P553" s="151"/>
      <c r="Q553" s="151"/>
      <c r="R553" s="151" t="s">
        <v>123</v>
      </c>
      <c r="S553" s="151">
        <v>0</v>
      </c>
      <c r="T553" s="151"/>
      <c r="U553" s="151"/>
      <c r="V553" s="151"/>
      <c r="W553" s="151"/>
      <c r="X553" s="151"/>
      <c r="Y553" s="151"/>
      <c r="Z553" s="151"/>
      <c r="AA553" s="151"/>
      <c r="AB553" s="151"/>
      <c r="AC553" s="151"/>
      <c r="AD553" s="151"/>
      <c r="AE553" s="151"/>
      <c r="AF553" s="151"/>
      <c r="AG553" s="151"/>
      <c r="AH553" s="151"/>
      <c r="AI553" s="151"/>
      <c r="AJ553" s="151"/>
      <c r="AK553" s="151"/>
      <c r="AL553" s="151"/>
      <c r="AM553" s="151"/>
      <c r="AN553" s="151"/>
      <c r="AO553" s="151"/>
      <c r="AP553" s="151"/>
      <c r="AQ553" s="151"/>
      <c r="AR553" s="151"/>
      <c r="AS553" s="151"/>
      <c r="AT553" s="151"/>
      <c r="AU553" s="151"/>
    </row>
    <row r="554" spans="1:47" outlineLevel="1" x14ac:dyDescent="0.2">
      <c r="A554" s="152"/>
      <c r="B554" s="154"/>
      <c r="C554" s="171" t="s">
        <v>658</v>
      </c>
      <c r="D554" s="188"/>
      <c r="E554" s="195">
        <v>52.972000000000001</v>
      </c>
      <c r="F554" s="212"/>
      <c r="G554" s="156"/>
      <c r="H554" s="181">
        <v>0</v>
      </c>
      <c r="I554" s="211"/>
      <c r="J554" s="151"/>
      <c r="K554" s="151"/>
      <c r="L554" s="151"/>
      <c r="M554" s="151"/>
      <c r="N554" s="151"/>
      <c r="O554" s="151"/>
      <c r="P554" s="151"/>
      <c r="Q554" s="151"/>
      <c r="R554" s="151" t="s">
        <v>123</v>
      </c>
      <c r="S554" s="151">
        <v>0</v>
      </c>
      <c r="T554" s="151"/>
      <c r="U554" s="151"/>
      <c r="V554" s="151"/>
      <c r="W554" s="151"/>
      <c r="X554" s="151"/>
      <c r="Y554" s="151"/>
      <c r="Z554" s="151"/>
      <c r="AA554" s="151"/>
      <c r="AB554" s="151"/>
      <c r="AC554" s="151"/>
      <c r="AD554" s="151"/>
      <c r="AE554" s="151"/>
      <c r="AF554" s="151"/>
      <c r="AG554" s="151"/>
      <c r="AH554" s="151"/>
      <c r="AI554" s="151"/>
      <c r="AJ554" s="151"/>
      <c r="AK554" s="151"/>
      <c r="AL554" s="151"/>
      <c r="AM554" s="151"/>
      <c r="AN554" s="151"/>
      <c r="AO554" s="151"/>
      <c r="AP554" s="151"/>
      <c r="AQ554" s="151"/>
      <c r="AR554" s="151"/>
      <c r="AS554" s="151"/>
      <c r="AT554" s="151"/>
      <c r="AU554" s="151"/>
    </row>
    <row r="555" spans="1:47" outlineLevel="1" x14ac:dyDescent="0.2">
      <c r="A555" s="152"/>
      <c r="B555" s="154"/>
      <c r="C555" s="171" t="s">
        <v>516</v>
      </c>
      <c r="D555" s="188"/>
      <c r="E555" s="195"/>
      <c r="F555" s="212"/>
      <c r="G555" s="156"/>
      <c r="H555" s="181">
        <v>0</v>
      </c>
      <c r="I555" s="211"/>
      <c r="J555" s="151"/>
      <c r="K555" s="151"/>
      <c r="L555" s="151"/>
      <c r="M555" s="151"/>
      <c r="N555" s="151"/>
      <c r="O555" s="151"/>
      <c r="P555" s="151"/>
      <c r="Q555" s="151"/>
      <c r="R555" s="151" t="s">
        <v>123</v>
      </c>
      <c r="S555" s="151">
        <v>0</v>
      </c>
      <c r="T555" s="151"/>
      <c r="U555" s="151"/>
      <c r="V555" s="151"/>
      <c r="W555" s="151"/>
      <c r="X555" s="151"/>
      <c r="Y555" s="151"/>
      <c r="Z555" s="151"/>
      <c r="AA555" s="151"/>
      <c r="AB555" s="151"/>
      <c r="AC555" s="151"/>
      <c r="AD555" s="151"/>
      <c r="AE555" s="151"/>
      <c r="AF555" s="151"/>
      <c r="AG555" s="151"/>
      <c r="AH555" s="151"/>
      <c r="AI555" s="151"/>
      <c r="AJ555" s="151"/>
      <c r="AK555" s="151"/>
      <c r="AL555" s="151"/>
      <c r="AM555" s="151"/>
      <c r="AN555" s="151"/>
      <c r="AO555" s="151"/>
      <c r="AP555" s="151"/>
      <c r="AQ555" s="151"/>
      <c r="AR555" s="151"/>
      <c r="AS555" s="151"/>
      <c r="AT555" s="151"/>
      <c r="AU555" s="151"/>
    </row>
    <row r="556" spans="1:47" outlineLevel="1" x14ac:dyDescent="0.2">
      <c r="A556" s="152"/>
      <c r="B556" s="154"/>
      <c r="C556" s="171" t="s">
        <v>659</v>
      </c>
      <c r="D556" s="188"/>
      <c r="E556" s="195">
        <v>22</v>
      </c>
      <c r="F556" s="212"/>
      <c r="G556" s="156"/>
      <c r="H556" s="181">
        <v>0</v>
      </c>
      <c r="I556" s="211"/>
      <c r="J556" s="151"/>
      <c r="K556" s="151"/>
      <c r="L556" s="151"/>
      <c r="M556" s="151"/>
      <c r="N556" s="151"/>
      <c r="O556" s="151"/>
      <c r="P556" s="151"/>
      <c r="Q556" s="151"/>
      <c r="R556" s="151" t="s">
        <v>123</v>
      </c>
      <c r="S556" s="151">
        <v>0</v>
      </c>
      <c r="T556" s="151"/>
      <c r="U556" s="151"/>
      <c r="V556" s="151"/>
      <c r="W556" s="151"/>
      <c r="X556" s="151"/>
      <c r="Y556" s="151"/>
      <c r="Z556" s="151"/>
      <c r="AA556" s="151"/>
      <c r="AB556" s="151"/>
      <c r="AC556" s="151"/>
      <c r="AD556" s="151"/>
      <c r="AE556" s="151"/>
      <c r="AF556" s="151"/>
      <c r="AG556" s="151"/>
      <c r="AH556" s="151"/>
      <c r="AI556" s="151"/>
      <c r="AJ556" s="151"/>
      <c r="AK556" s="151"/>
      <c r="AL556" s="151"/>
      <c r="AM556" s="151"/>
      <c r="AN556" s="151"/>
      <c r="AO556" s="151"/>
      <c r="AP556" s="151"/>
      <c r="AQ556" s="151"/>
      <c r="AR556" s="151"/>
      <c r="AS556" s="151"/>
      <c r="AT556" s="151"/>
      <c r="AU556" s="151"/>
    </row>
    <row r="557" spans="1:47" outlineLevel="1" x14ac:dyDescent="0.2">
      <c r="A557" s="152"/>
      <c r="B557" s="154"/>
      <c r="C557" s="171" t="s">
        <v>660</v>
      </c>
      <c r="D557" s="188"/>
      <c r="E557" s="195">
        <v>12.4</v>
      </c>
      <c r="F557" s="212"/>
      <c r="G557" s="156"/>
      <c r="H557" s="181">
        <v>0</v>
      </c>
      <c r="I557" s="211"/>
      <c r="J557" s="151"/>
      <c r="K557" s="151"/>
      <c r="L557" s="151"/>
      <c r="M557" s="151"/>
      <c r="N557" s="151"/>
      <c r="O557" s="151"/>
      <c r="P557" s="151"/>
      <c r="Q557" s="151"/>
      <c r="R557" s="151" t="s">
        <v>123</v>
      </c>
      <c r="S557" s="151">
        <v>0</v>
      </c>
      <c r="T557" s="151"/>
      <c r="U557" s="151"/>
      <c r="V557" s="151"/>
      <c r="W557" s="151"/>
      <c r="X557" s="151"/>
      <c r="Y557" s="151"/>
      <c r="Z557" s="151"/>
      <c r="AA557" s="151"/>
      <c r="AB557" s="151"/>
      <c r="AC557" s="151"/>
      <c r="AD557" s="151"/>
      <c r="AE557" s="151"/>
      <c r="AF557" s="151"/>
      <c r="AG557" s="151"/>
      <c r="AH557" s="151"/>
      <c r="AI557" s="151"/>
      <c r="AJ557" s="151"/>
      <c r="AK557" s="151"/>
      <c r="AL557" s="151"/>
      <c r="AM557" s="151"/>
      <c r="AN557" s="151"/>
      <c r="AO557" s="151"/>
      <c r="AP557" s="151"/>
      <c r="AQ557" s="151"/>
      <c r="AR557" s="151"/>
      <c r="AS557" s="151"/>
      <c r="AT557" s="151"/>
      <c r="AU557" s="151"/>
    </row>
    <row r="558" spans="1:47" outlineLevel="1" x14ac:dyDescent="0.2">
      <c r="A558" s="152"/>
      <c r="B558" s="154"/>
      <c r="C558" s="171" t="s">
        <v>680</v>
      </c>
      <c r="D558" s="188"/>
      <c r="E558" s="195">
        <v>630</v>
      </c>
      <c r="F558" s="212"/>
      <c r="G558" s="156"/>
      <c r="H558" s="181">
        <v>0</v>
      </c>
      <c r="I558" s="211"/>
      <c r="J558" s="151"/>
      <c r="K558" s="151"/>
      <c r="L558" s="151"/>
      <c r="M558" s="151"/>
      <c r="N558" s="151"/>
      <c r="O558" s="151"/>
      <c r="P558" s="151"/>
      <c r="Q558" s="151"/>
      <c r="R558" s="151" t="s">
        <v>123</v>
      </c>
      <c r="S558" s="151">
        <v>0</v>
      </c>
      <c r="T558" s="151"/>
      <c r="U558" s="151"/>
      <c r="V558" s="151"/>
      <c r="W558" s="151"/>
      <c r="X558" s="151"/>
      <c r="Y558" s="151"/>
      <c r="Z558" s="151"/>
      <c r="AA558" s="151"/>
      <c r="AB558" s="151"/>
      <c r="AC558" s="151"/>
      <c r="AD558" s="151"/>
      <c r="AE558" s="151"/>
      <c r="AF558" s="151"/>
      <c r="AG558" s="151"/>
      <c r="AH558" s="151"/>
      <c r="AI558" s="151"/>
      <c r="AJ558" s="151"/>
      <c r="AK558" s="151"/>
      <c r="AL558" s="151"/>
      <c r="AM558" s="151"/>
      <c r="AN558" s="151"/>
      <c r="AO558" s="151"/>
      <c r="AP558" s="151"/>
      <c r="AQ558" s="151"/>
      <c r="AR558" s="151"/>
      <c r="AS558" s="151"/>
      <c r="AT558" s="151"/>
      <c r="AU558" s="151"/>
    </row>
    <row r="559" spans="1:47" outlineLevel="1" x14ac:dyDescent="0.2">
      <c r="A559" s="152"/>
      <c r="B559" s="154"/>
      <c r="C559" s="171" t="s">
        <v>681</v>
      </c>
      <c r="D559" s="188"/>
      <c r="E559" s="195">
        <v>9.6</v>
      </c>
      <c r="F559" s="212"/>
      <c r="G559" s="156"/>
      <c r="H559" s="181">
        <v>0</v>
      </c>
      <c r="I559" s="211"/>
      <c r="J559" s="151"/>
      <c r="K559" s="151"/>
      <c r="L559" s="151"/>
      <c r="M559" s="151"/>
      <c r="N559" s="151"/>
      <c r="O559" s="151"/>
      <c r="P559" s="151"/>
      <c r="Q559" s="151"/>
      <c r="R559" s="151" t="s">
        <v>123</v>
      </c>
      <c r="S559" s="151">
        <v>0</v>
      </c>
      <c r="T559" s="151"/>
      <c r="U559" s="151"/>
      <c r="V559" s="151"/>
      <c r="W559" s="151"/>
      <c r="X559" s="151"/>
      <c r="Y559" s="151"/>
      <c r="Z559" s="151"/>
      <c r="AA559" s="151"/>
      <c r="AB559" s="151"/>
      <c r="AC559" s="151"/>
      <c r="AD559" s="151"/>
      <c r="AE559" s="151"/>
      <c r="AF559" s="151"/>
      <c r="AG559" s="151"/>
      <c r="AH559" s="151"/>
      <c r="AI559" s="151"/>
      <c r="AJ559" s="151"/>
      <c r="AK559" s="151"/>
      <c r="AL559" s="151"/>
      <c r="AM559" s="151"/>
      <c r="AN559" s="151"/>
      <c r="AO559" s="151"/>
      <c r="AP559" s="151"/>
      <c r="AQ559" s="151"/>
      <c r="AR559" s="151"/>
      <c r="AS559" s="151"/>
      <c r="AT559" s="151"/>
      <c r="AU559" s="151"/>
    </row>
    <row r="560" spans="1:47" outlineLevel="1" x14ac:dyDescent="0.2">
      <c r="A560" s="152"/>
      <c r="B560" s="154"/>
      <c r="C560" s="171" t="s">
        <v>517</v>
      </c>
      <c r="D560" s="188"/>
      <c r="E560" s="195">
        <v>33</v>
      </c>
      <c r="F560" s="212"/>
      <c r="G560" s="156"/>
      <c r="H560" s="181">
        <v>0</v>
      </c>
      <c r="I560" s="211"/>
      <c r="J560" s="151"/>
      <c r="K560" s="151"/>
      <c r="L560" s="151"/>
      <c r="M560" s="151"/>
      <c r="N560" s="151"/>
      <c r="O560" s="151"/>
      <c r="P560" s="151"/>
      <c r="Q560" s="151"/>
      <c r="R560" s="151" t="s">
        <v>123</v>
      </c>
      <c r="S560" s="151">
        <v>0</v>
      </c>
      <c r="T560" s="151"/>
      <c r="U560" s="151"/>
      <c r="V560" s="151"/>
      <c r="W560" s="151"/>
      <c r="X560" s="151"/>
      <c r="Y560" s="151"/>
      <c r="Z560" s="151"/>
      <c r="AA560" s="151"/>
      <c r="AB560" s="151"/>
      <c r="AC560" s="151"/>
      <c r="AD560" s="151"/>
      <c r="AE560" s="151"/>
      <c r="AF560" s="151"/>
      <c r="AG560" s="151"/>
      <c r="AH560" s="151"/>
      <c r="AI560" s="151"/>
      <c r="AJ560" s="151"/>
      <c r="AK560" s="151"/>
      <c r="AL560" s="151"/>
      <c r="AM560" s="151"/>
      <c r="AN560" s="151"/>
      <c r="AO560" s="151"/>
      <c r="AP560" s="151"/>
      <c r="AQ560" s="151"/>
      <c r="AR560" s="151"/>
      <c r="AS560" s="151"/>
      <c r="AT560" s="151"/>
      <c r="AU560" s="151"/>
    </row>
    <row r="561" spans="1:47" outlineLevel="1" x14ac:dyDescent="0.2">
      <c r="A561" s="152"/>
      <c r="B561" s="154"/>
      <c r="C561" s="171" t="s">
        <v>682</v>
      </c>
      <c r="D561" s="188"/>
      <c r="E561" s="195">
        <v>4.8</v>
      </c>
      <c r="F561" s="212"/>
      <c r="G561" s="156"/>
      <c r="H561" s="181">
        <v>0</v>
      </c>
      <c r="I561" s="211"/>
      <c r="J561" s="151"/>
      <c r="K561" s="151"/>
      <c r="L561" s="151"/>
      <c r="M561" s="151"/>
      <c r="N561" s="151"/>
      <c r="O561" s="151"/>
      <c r="P561" s="151"/>
      <c r="Q561" s="151"/>
      <c r="R561" s="151" t="s">
        <v>123</v>
      </c>
      <c r="S561" s="151">
        <v>0</v>
      </c>
      <c r="T561" s="151"/>
      <c r="U561" s="151"/>
      <c r="V561" s="151"/>
      <c r="W561" s="151"/>
      <c r="X561" s="151"/>
      <c r="Y561" s="151"/>
      <c r="Z561" s="151"/>
      <c r="AA561" s="151"/>
      <c r="AB561" s="151"/>
      <c r="AC561" s="151"/>
      <c r="AD561" s="151"/>
      <c r="AE561" s="151"/>
      <c r="AF561" s="151"/>
      <c r="AG561" s="151"/>
      <c r="AH561" s="151"/>
      <c r="AI561" s="151"/>
      <c r="AJ561" s="151"/>
      <c r="AK561" s="151"/>
      <c r="AL561" s="151"/>
      <c r="AM561" s="151"/>
      <c r="AN561" s="151"/>
      <c r="AO561" s="151"/>
      <c r="AP561" s="151"/>
      <c r="AQ561" s="151"/>
      <c r="AR561" s="151"/>
      <c r="AS561" s="151"/>
      <c r="AT561" s="151"/>
      <c r="AU561" s="151"/>
    </row>
    <row r="562" spans="1:47" outlineLevel="1" x14ac:dyDescent="0.2">
      <c r="A562" s="152">
        <v>171</v>
      </c>
      <c r="B562" s="154" t="s">
        <v>423</v>
      </c>
      <c r="C562" s="170" t="s">
        <v>683</v>
      </c>
      <c r="D562" s="187" t="s">
        <v>127</v>
      </c>
      <c r="E562" s="156">
        <v>661.88639999999998</v>
      </c>
      <c r="F562" s="212"/>
      <c r="G562" s="156">
        <f>ROUND(E562*F562,2)</f>
        <v>0</v>
      </c>
      <c r="H562" s="181" t="s">
        <v>951</v>
      </c>
      <c r="I562" s="211"/>
      <c r="J562" s="151"/>
      <c r="K562" s="151"/>
      <c r="L562" s="151"/>
      <c r="M562" s="151"/>
      <c r="N562" s="151"/>
      <c r="O562" s="151"/>
      <c r="P562" s="151"/>
      <c r="Q562" s="151"/>
      <c r="R562" s="151" t="s">
        <v>409</v>
      </c>
      <c r="S562" s="151"/>
      <c r="T562" s="151"/>
      <c r="U562" s="151"/>
      <c r="V562" s="151"/>
      <c r="W562" s="151"/>
      <c r="X562" s="151"/>
      <c r="Y562" s="151"/>
      <c r="Z562" s="151"/>
      <c r="AA562" s="151"/>
      <c r="AB562" s="151"/>
      <c r="AC562" s="151"/>
      <c r="AD562" s="151"/>
      <c r="AE562" s="151"/>
      <c r="AF562" s="151"/>
      <c r="AG562" s="151"/>
      <c r="AH562" s="151"/>
      <c r="AI562" s="151"/>
      <c r="AJ562" s="151"/>
      <c r="AK562" s="151"/>
      <c r="AL562" s="151"/>
      <c r="AM562" s="151"/>
      <c r="AN562" s="151"/>
      <c r="AO562" s="151"/>
      <c r="AP562" s="151"/>
      <c r="AQ562" s="151"/>
      <c r="AR562" s="151"/>
      <c r="AS562" s="151"/>
      <c r="AT562" s="151"/>
      <c r="AU562" s="151"/>
    </row>
    <row r="563" spans="1:47" outlineLevel="1" x14ac:dyDescent="0.2">
      <c r="A563" s="152"/>
      <c r="B563" s="154"/>
      <c r="C563" s="171" t="s">
        <v>489</v>
      </c>
      <c r="D563" s="188"/>
      <c r="E563" s="195"/>
      <c r="F563" s="212"/>
      <c r="G563" s="156"/>
      <c r="H563" s="181">
        <v>0</v>
      </c>
      <c r="I563" s="211"/>
      <c r="J563" s="151"/>
      <c r="K563" s="151"/>
      <c r="L563" s="151"/>
      <c r="M563" s="151"/>
      <c r="N563" s="151"/>
      <c r="O563" s="151"/>
      <c r="P563" s="151"/>
      <c r="Q563" s="151"/>
      <c r="R563" s="151" t="s">
        <v>123</v>
      </c>
      <c r="S563" s="151">
        <v>0</v>
      </c>
      <c r="T563" s="151"/>
      <c r="U563" s="151"/>
      <c r="V563" s="151"/>
      <c r="W563" s="151"/>
      <c r="X563" s="151"/>
      <c r="Y563" s="151"/>
      <c r="Z563" s="151"/>
      <c r="AA563" s="151"/>
      <c r="AB563" s="151"/>
      <c r="AC563" s="151"/>
      <c r="AD563" s="151"/>
      <c r="AE563" s="151"/>
      <c r="AF563" s="151"/>
      <c r="AG563" s="151"/>
      <c r="AH563" s="151"/>
      <c r="AI563" s="151"/>
      <c r="AJ563" s="151"/>
      <c r="AK563" s="151"/>
      <c r="AL563" s="151"/>
      <c r="AM563" s="151"/>
      <c r="AN563" s="151"/>
      <c r="AO563" s="151"/>
      <c r="AP563" s="151"/>
      <c r="AQ563" s="151"/>
      <c r="AR563" s="151"/>
      <c r="AS563" s="151"/>
      <c r="AT563" s="151"/>
      <c r="AU563" s="151"/>
    </row>
    <row r="564" spans="1:47" outlineLevel="1" x14ac:dyDescent="0.2">
      <c r="A564" s="152"/>
      <c r="B564" s="154"/>
      <c r="C564" s="171" t="s">
        <v>473</v>
      </c>
      <c r="D564" s="188"/>
      <c r="E564" s="195"/>
      <c r="F564" s="212"/>
      <c r="G564" s="156"/>
      <c r="H564" s="181">
        <v>0</v>
      </c>
      <c r="I564" s="211"/>
      <c r="J564" s="151"/>
      <c r="K564" s="151"/>
      <c r="L564" s="151"/>
      <c r="M564" s="151"/>
      <c r="N564" s="151"/>
      <c r="O564" s="151"/>
      <c r="P564" s="151"/>
      <c r="Q564" s="151"/>
      <c r="R564" s="151" t="s">
        <v>123</v>
      </c>
      <c r="S564" s="151">
        <v>0</v>
      </c>
      <c r="T564" s="151"/>
      <c r="U564" s="151"/>
      <c r="V564" s="151"/>
      <c r="W564" s="151"/>
      <c r="X564" s="151"/>
      <c r="Y564" s="151"/>
      <c r="Z564" s="151"/>
      <c r="AA564" s="151"/>
      <c r="AB564" s="151"/>
      <c r="AC564" s="151"/>
      <c r="AD564" s="151"/>
      <c r="AE564" s="151"/>
      <c r="AF564" s="151"/>
      <c r="AG564" s="151"/>
      <c r="AH564" s="151"/>
      <c r="AI564" s="151"/>
      <c r="AJ564" s="151"/>
      <c r="AK564" s="151"/>
      <c r="AL564" s="151"/>
      <c r="AM564" s="151"/>
      <c r="AN564" s="151"/>
      <c r="AO564" s="151"/>
      <c r="AP564" s="151"/>
      <c r="AQ564" s="151"/>
      <c r="AR564" s="151"/>
      <c r="AS564" s="151"/>
      <c r="AT564" s="151"/>
      <c r="AU564" s="151"/>
    </row>
    <row r="565" spans="1:47" outlineLevel="1" x14ac:dyDescent="0.2">
      <c r="A565" s="152"/>
      <c r="B565" s="154"/>
      <c r="C565" s="171" t="s">
        <v>671</v>
      </c>
      <c r="D565" s="188"/>
      <c r="E565" s="195">
        <v>63.566400000000002</v>
      </c>
      <c r="F565" s="212"/>
      <c r="G565" s="156"/>
      <c r="H565" s="181">
        <v>0</v>
      </c>
      <c r="I565" s="211"/>
      <c r="J565" s="151"/>
      <c r="K565" s="151"/>
      <c r="L565" s="151"/>
      <c r="M565" s="151"/>
      <c r="N565" s="151"/>
      <c r="O565" s="151"/>
      <c r="P565" s="151"/>
      <c r="Q565" s="151"/>
      <c r="R565" s="151" t="s">
        <v>123</v>
      </c>
      <c r="S565" s="151">
        <v>0</v>
      </c>
      <c r="T565" s="151"/>
      <c r="U565" s="151"/>
      <c r="V565" s="151"/>
      <c r="W565" s="151"/>
      <c r="X565" s="151"/>
      <c r="Y565" s="151"/>
      <c r="Z565" s="151"/>
      <c r="AA565" s="151"/>
      <c r="AB565" s="151"/>
      <c r="AC565" s="151"/>
      <c r="AD565" s="151"/>
      <c r="AE565" s="151"/>
      <c r="AF565" s="151"/>
      <c r="AG565" s="151"/>
      <c r="AH565" s="151"/>
      <c r="AI565" s="151"/>
      <c r="AJ565" s="151"/>
      <c r="AK565" s="151"/>
      <c r="AL565" s="151"/>
      <c r="AM565" s="151"/>
      <c r="AN565" s="151"/>
      <c r="AO565" s="151"/>
      <c r="AP565" s="151"/>
      <c r="AQ565" s="151"/>
      <c r="AR565" s="151"/>
      <c r="AS565" s="151"/>
      <c r="AT565" s="151"/>
      <c r="AU565" s="151"/>
    </row>
    <row r="566" spans="1:47" outlineLevel="1" x14ac:dyDescent="0.2">
      <c r="A566" s="152"/>
      <c r="B566" s="154"/>
      <c r="C566" s="171" t="s">
        <v>516</v>
      </c>
      <c r="D566" s="188"/>
      <c r="E566" s="195"/>
      <c r="F566" s="212"/>
      <c r="G566" s="156"/>
      <c r="H566" s="181">
        <v>0</v>
      </c>
      <c r="I566" s="211"/>
      <c r="J566" s="151"/>
      <c r="K566" s="151"/>
      <c r="L566" s="151"/>
      <c r="M566" s="151"/>
      <c r="N566" s="151"/>
      <c r="O566" s="151"/>
      <c r="P566" s="151"/>
      <c r="Q566" s="151"/>
      <c r="R566" s="151" t="s">
        <v>123</v>
      </c>
      <c r="S566" s="151">
        <v>0</v>
      </c>
      <c r="T566" s="151"/>
      <c r="U566" s="151"/>
      <c r="V566" s="151"/>
      <c r="W566" s="151"/>
      <c r="X566" s="151"/>
      <c r="Y566" s="151"/>
      <c r="Z566" s="151"/>
      <c r="AA566" s="151"/>
      <c r="AB566" s="151"/>
      <c r="AC566" s="151"/>
      <c r="AD566" s="151"/>
      <c r="AE566" s="151"/>
      <c r="AF566" s="151"/>
      <c r="AG566" s="151"/>
      <c r="AH566" s="151"/>
      <c r="AI566" s="151"/>
      <c r="AJ566" s="151"/>
      <c r="AK566" s="151"/>
      <c r="AL566" s="151"/>
      <c r="AM566" s="151"/>
      <c r="AN566" s="151"/>
      <c r="AO566" s="151"/>
      <c r="AP566" s="151"/>
      <c r="AQ566" s="151"/>
      <c r="AR566" s="151"/>
      <c r="AS566" s="151"/>
      <c r="AT566" s="151"/>
      <c r="AU566" s="151"/>
    </row>
    <row r="567" spans="1:47" outlineLevel="1" x14ac:dyDescent="0.2">
      <c r="A567" s="152"/>
      <c r="B567" s="154"/>
      <c r="C567" s="173" t="s">
        <v>629</v>
      </c>
      <c r="D567" s="190"/>
      <c r="E567" s="196"/>
      <c r="F567" s="212"/>
      <c r="G567" s="156"/>
      <c r="H567" s="181">
        <v>0</v>
      </c>
      <c r="I567" s="211"/>
      <c r="J567" s="151"/>
      <c r="K567" s="151"/>
      <c r="L567" s="151"/>
      <c r="M567" s="151"/>
      <c r="N567" s="151"/>
      <c r="O567" s="151"/>
      <c r="P567" s="151"/>
      <c r="Q567" s="151"/>
      <c r="R567" s="151" t="s">
        <v>123</v>
      </c>
      <c r="S567" s="151">
        <v>2</v>
      </c>
      <c r="T567" s="151"/>
      <c r="U567" s="151"/>
      <c r="V567" s="151"/>
      <c r="W567" s="151"/>
      <c r="X567" s="151"/>
      <c r="Y567" s="151"/>
      <c r="Z567" s="151"/>
      <c r="AA567" s="151"/>
      <c r="AB567" s="151"/>
      <c r="AC567" s="151"/>
      <c r="AD567" s="151"/>
      <c r="AE567" s="151"/>
      <c r="AF567" s="151"/>
      <c r="AG567" s="151"/>
      <c r="AH567" s="151"/>
      <c r="AI567" s="151"/>
      <c r="AJ567" s="151"/>
      <c r="AK567" s="151"/>
      <c r="AL567" s="151"/>
      <c r="AM567" s="151"/>
      <c r="AN567" s="151"/>
      <c r="AO567" s="151"/>
      <c r="AP567" s="151"/>
      <c r="AQ567" s="151"/>
      <c r="AR567" s="151"/>
      <c r="AS567" s="151"/>
      <c r="AT567" s="151"/>
      <c r="AU567" s="151"/>
    </row>
    <row r="568" spans="1:47" outlineLevel="1" x14ac:dyDescent="0.2">
      <c r="A568" s="152"/>
      <c r="B568" s="154"/>
      <c r="C568" s="174" t="s">
        <v>673</v>
      </c>
      <c r="D568" s="190"/>
      <c r="E568" s="196">
        <v>22</v>
      </c>
      <c r="F568" s="212"/>
      <c r="G568" s="156"/>
      <c r="H568" s="181">
        <v>0</v>
      </c>
      <c r="I568" s="211"/>
      <c r="J568" s="151"/>
      <c r="K568" s="151"/>
      <c r="L568" s="151"/>
      <c r="M568" s="151"/>
      <c r="N568" s="151"/>
      <c r="O568" s="151"/>
      <c r="P568" s="151"/>
      <c r="Q568" s="151"/>
      <c r="R568" s="151" t="s">
        <v>123</v>
      </c>
      <c r="S568" s="151">
        <v>2</v>
      </c>
      <c r="T568" s="151"/>
      <c r="U568" s="151"/>
      <c r="V568" s="151"/>
      <c r="W568" s="151"/>
      <c r="X568" s="151"/>
      <c r="Y568" s="151"/>
      <c r="Z568" s="151"/>
      <c r="AA568" s="151"/>
      <c r="AB568" s="151"/>
      <c r="AC568" s="151"/>
      <c r="AD568" s="151"/>
      <c r="AE568" s="151"/>
      <c r="AF568" s="151"/>
      <c r="AG568" s="151"/>
      <c r="AH568" s="151"/>
      <c r="AI568" s="151"/>
      <c r="AJ568" s="151"/>
      <c r="AK568" s="151"/>
      <c r="AL568" s="151"/>
      <c r="AM568" s="151"/>
      <c r="AN568" s="151"/>
      <c r="AO568" s="151"/>
      <c r="AP568" s="151"/>
      <c r="AQ568" s="151"/>
      <c r="AR568" s="151"/>
      <c r="AS568" s="151"/>
      <c r="AT568" s="151"/>
      <c r="AU568" s="151"/>
    </row>
    <row r="569" spans="1:47" outlineLevel="1" x14ac:dyDescent="0.2">
      <c r="A569" s="152"/>
      <c r="B569" s="154"/>
      <c r="C569" s="174" t="s">
        <v>674</v>
      </c>
      <c r="D569" s="190"/>
      <c r="E569" s="196">
        <v>12.4</v>
      </c>
      <c r="F569" s="212"/>
      <c r="G569" s="156"/>
      <c r="H569" s="181">
        <v>0</v>
      </c>
      <c r="I569" s="211"/>
      <c r="J569" s="151"/>
      <c r="K569" s="151"/>
      <c r="L569" s="151"/>
      <c r="M569" s="151"/>
      <c r="N569" s="151"/>
      <c r="O569" s="151"/>
      <c r="P569" s="151"/>
      <c r="Q569" s="151"/>
      <c r="R569" s="151" t="s">
        <v>123</v>
      </c>
      <c r="S569" s="151">
        <v>2</v>
      </c>
      <c r="T569" s="151"/>
      <c r="U569" s="151"/>
      <c r="V569" s="151"/>
      <c r="W569" s="151"/>
      <c r="X569" s="151"/>
      <c r="Y569" s="151"/>
      <c r="Z569" s="151"/>
      <c r="AA569" s="151"/>
      <c r="AB569" s="151"/>
      <c r="AC569" s="151"/>
      <c r="AD569" s="151"/>
      <c r="AE569" s="151"/>
      <c r="AF569" s="151"/>
      <c r="AG569" s="151"/>
      <c r="AH569" s="151"/>
      <c r="AI569" s="151"/>
      <c r="AJ569" s="151"/>
      <c r="AK569" s="151"/>
      <c r="AL569" s="151"/>
      <c r="AM569" s="151"/>
      <c r="AN569" s="151"/>
      <c r="AO569" s="151"/>
      <c r="AP569" s="151"/>
      <c r="AQ569" s="151"/>
      <c r="AR569" s="151"/>
      <c r="AS569" s="151"/>
      <c r="AT569" s="151"/>
      <c r="AU569" s="151"/>
    </row>
    <row r="570" spans="1:47" outlineLevel="1" x14ac:dyDescent="0.2">
      <c r="A570" s="152"/>
      <c r="B570" s="154"/>
      <c r="C570" s="174" t="s">
        <v>684</v>
      </c>
      <c r="D570" s="190"/>
      <c r="E570" s="196">
        <v>420</v>
      </c>
      <c r="F570" s="212"/>
      <c r="G570" s="156"/>
      <c r="H570" s="181">
        <v>0</v>
      </c>
      <c r="I570" s="211"/>
      <c r="J570" s="151"/>
      <c r="K570" s="151"/>
      <c r="L570" s="151"/>
      <c r="M570" s="151"/>
      <c r="N570" s="151"/>
      <c r="O570" s="151"/>
      <c r="P570" s="151"/>
      <c r="Q570" s="151"/>
      <c r="R570" s="151" t="s">
        <v>123</v>
      </c>
      <c r="S570" s="151">
        <v>2</v>
      </c>
      <c r="T570" s="151"/>
      <c r="U570" s="151"/>
      <c r="V570" s="151"/>
      <c r="W570" s="151"/>
      <c r="X570" s="151"/>
      <c r="Y570" s="151"/>
      <c r="Z570" s="151"/>
      <c r="AA570" s="151"/>
      <c r="AB570" s="151"/>
      <c r="AC570" s="151"/>
      <c r="AD570" s="151"/>
      <c r="AE570" s="151"/>
      <c r="AF570" s="151"/>
      <c r="AG570" s="151"/>
      <c r="AH570" s="151"/>
      <c r="AI570" s="151"/>
      <c r="AJ570" s="151"/>
      <c r="AK570" s="151"/>
      <c r="AL570" s="151"/>
      <c r="AM570" s="151"/>
      <c r="AN570" s="151"/>
      <c r="AO570" s="151"/>
      <c r="AP570" s="151"/>
      <c r="AQ570" s="151"/>
      <c r="AR570" s="151"/>
      <c r="AS570" s="151"/>
      <c r="AT570" s="151"/>
      <c r="AU570" s="151"/>
    </row>
    <row r="571" spans="1:47" outlineLevel="1" x14ac:dyDescent="0.2">
      <c r="A571" s="152"/>
      <c r="B571" s="154"/>
      <c r="C571" s="174" t="s">
        <v>685</v>
      </c>
      <c r="D571" s="190"/>
      <c r="E571" s="196">
        <v>6.4</v>
      </c>
      <c r="F571" s="212"/>
      <c r="G571" s="156"/>
      <c r="H571" s="181">
        <v>0</v>
      </c>
      <c r="I571" s="211"/>
      <c r="J571" s="151"/>
      <c r="K571" s="151"/>
      <c r="L571" s="151"/>
      <c r="M571" s="151"/>
      <c r="N571" s="151"/>
      <c r="O571" s="151"/>
      <c r="P571" s="151"/>
      <c r="Q571" s="151"/>
      <c r="R571" s="151" t="s">
        <v>123</v>
      </c>
      <c r="S571" s="151">
        <v>2</v>
      </c>
      <c r="T571" s="151"/>
      <c r="U571" s="151"/>
      <c r="V571" s="151"/>
      <c r="W571" s="151"/>
      <c r="X571" s="151"/>
      <c r="Y571" s="151"/>
      <c r="Z571" s="151"/>
      <c r="AA571" s="151"/>
      <c r="AB571" s="151"/>
      <c r="AC571" s="151"/>
      <c r="AD571" s="151"/>
      <c r="AE571" s="151"/>
      <c r="AF571" s="151"/>
      <c r="AG571" s="151"/>
      <c r="AH571" s="151"/>
      <c r="AI571" s="151"/>
      <c r="AJ571" s="151"/>
      <c r="AK571" s="151"/>
      <c r="AL571" s="151"/>
      <c r="AM571" s="151"/>
      <c r="AN571" s="151"/>
      <c r="AO571" s="151"/>
      <c r="AP571" s="151"/>
      <c r="AQ571" s="151"/>
      <c r="AR571" s="151"/>
      <c r="AS571" s="151"/>
      <c r="AT571" s="151"/>
      <c r="AU571" s="151"/>
    </row>
    <row r="572" spans="1:47" outlineLevel="1" x14ac:dyDescent="0.2">
      <c r="A572" s="152"/>
      <c r="B572" s="154"/>
      <c r="C572" s="174" t="s">
        <v>686</v>
      </c>
      <c r="D572" s="190"/>
      <c r="E572" s="196">
        <v>33</v>
      </c>
      <c r="F572" s="212"/>
      <c r="G572" s="156"/>
      <c r="H572" s="181">
        <v>0</v>
      </c>
      <c r="I572" s="211"/>
      <c r="J572" s="151"/>
      <c r="K572" s="151"/>
      <c r="L572" s="151"/>
      <c r="M572" s="151"/>
      <c r="N572" s="151"/>
      <c r="O572" s="151"/>
      <c r="P572" s="151"/>
      <c r="Q572" s="151"/>
      <c r="R572" s="151" t="s">
        <v>123</v>
      </c>
      <c r="S572" s="151">
        <v>2</v>
      </c>
      <c r="T572" s="151"/>
      <c r="U572" s="151"/>
      <c r="V572" s="151"/>
      <c r="W572" s="151"/>
      <c r="X572" s="151"/>
      <c r="Y572" s="151"/>
      <c r="Z572" s="151"/>
      <c r="AA572" s="151"/>
      <c r="AB572" s="151"/>
      <c r="AC572" s="151"/>
      <c r="AD572" s="151"/>
      <c r="AE572" s="151"/>
      <c r="AF572" s="151"/>
      <c r="AG572" s="151"/>
      <c r="AH572" s="151"/>
      <c r="AI572" s="151"/>
      <c r="AJ572" s="151"/>
      <c r="AK572" s="151"/>
      <c r="AL572" s="151"/>
      <c r="AM572" s="151"/>
      <c r="AN572" s="151"/>
      <c r="AO572" s="151"/>
      <c r="AP572" s="151"/>
      <c r="AQ572" s="151"/>
      <c r="AR572" s="151"/>
      <c r="AS572" s="151"/>
      <c r="AT572" s="151"/>
      <c r="AU572" s="151"/>
    </row>
    <row r="573" spans="1:47" outlineLevel="1" x14ac:dyDescent="0.2">
      <c r="A573" s="152"/>
      <c r="B573" s="154"/>
      <c r="C573" s="174" t="s">
        <v>687</v>
      </c>
      <c r="D573" s="190"/>
      <c r="E573" s="196">
        <v>4.8</v>
      </c>
      <c r="F573" s="212"/>
      <c r="G573" s="156"/>
      <c r="H573" s="181">
        <v>0</v>
      </c>
      <c r="I573" s="211"/>
      <c r="J573" s="151"/>
      <c r="K573" s="151"/>
      <c r="L573" s="151"/>
      <c r="M573" s="151"/>
      <c r="N573" s="151"/>
      <c r="O573" s="151"/>
      <c r="P573" s="151"/>
      <c r="Q573" s="151"/>
      <c r="R573" s="151" t="s">
        <v>123</v>
      </c>
      <c r="S573" s="151">
        <v>2</v>
      </c>
      <c r="T573" s="151"/>
      <c r="U573" s="151"/>
      <c r="V573" s="151"/>
      <c r="W573" s="151"/>
      <c r="X573" s="151"/>
      <c r="Y573" s="151"/>
      <c r="Z573" s="151"/>
      <c r="AA573" s="151"/>
      <c r="AB573" s="151"/>
      <c r="AC573" s="151"/>
      <c r="AD573" s="151"/>
      <c r="AE573" s="151"/>
      <c r="AF573" s="151"/>
      <c r="AG573" s="151"/>
      <c r="AH573" s="151"/>
      <c r="AI573" s="151"/>
      <c r="AJ573" s="151"/>
      <c r="AK573" s="151"/>
      <c r="AL573" s="151"/>
      <c r="AM573" s="151"/>
      <c r="AN573" s="151"/>
      <c r="AO573" s="151"/>
      <c r="AP573" s="151"/>
      <c r="AQ573" s="151"/>
      <c r="AR573" s="151"/>
      <c r="AS573" s="151"/>
      <c r="AT573" s="151"/>
      <c r="AU573" s="151"/>
    </row>
    <row r="574" spans="1:47" outlineLevel="1" x14ac:dyDescent="0.2">
      <c r="A574" s="152"/>
      <c r="B574" s="154"/>
      <c r="C574" s="173" t="s">
        <v>632</v>
      </c>
      <c r="D574" s="190"/>
      <c r="E574" s="196"/>
      <c r="F574" s="212"/>
      <c r="G574" s="156"/>
      <c r="H574" s="181">
        <v>0</v>
      </c>
      <c r="I574" s="211"/>
      <c r="J574" s="151"/>
      <c r="K574" s="151"/>
      <c r="L574" s="151"/>
      <c r="M574" s="151"/>
      <c r="N574" s="151"/>
      <c r="O574" s="151"/>
      <c r="P574" s="151"/>
      <c r="Q574" s="151"/>
      <c r="R574" s="151" t="s">
        <v>123</v>
      </c>
      <c r="S574" s="151">
        <v>0</v>
      </c>
      <c r="T574" s="151"/>
      <c r="U574" s="151"/>
      <c r="V574" s="151"/>
      <c r="W574" s="151"/>
      <c r="X574" s="151"/>
      <c r="Y574" s="151"/>
      <c r="Z574" s="151"/>
      <c r="AA574" s="151"/>
      <c r="AB574" s="151"/>
      <c r="AC574" s="151"/>
      <c r="AD574" s="151"/>
      <c r="AE574" s="151"/>
      <c r="AF574" s="151"/>
      <c r="AG574" s="151"/>
      <c r="AH574" s="151"/>
      <c r="AI574" s="151"/>
      <c r="AJ574" s="151"/>
      <c r="AK574" s="151"/>
      <c r="AL574" s="151"/>
      <c r="AM574" s="151"/>
      <c r="AN574" s="151"/>
      <c r="AO574" s="151"/>
      <c r="AP574" s="151"/>
      <c r="AQ574" s="151"/>
      <c r="AR574" s="151"/>
      <c r="AS574" s="151"/>
      <c r="AT574" s="151"/>
      <c r="AU574" s="151"/>
    </row>
    <row r="575" spans="1:47" outlineLevel="1" x14ac:dyDescent="0.2">
      <c r="A575" s="152"/>
      <c r="B575" s="154"/>
      <c r="C575" s="171" t="s">
        <v>688</v>
      </c>
      <c r="D575" s="188"/>
      <c r="E575" s="195">
        <v>598.32000000000005</v>
      </c>
      <c r="F575" s="212"/>
      <c r="G575" s="156"/>
      <c r="H575" s="181">
        <v>0</v>
      </c>
      <c r="I575" s="211"/>
      <c r="J575" s="151"/>
      <c r="K575" s="151"/>
      <c r="L575" s="151"/>
      <c r="M575" s="151"/>
      <c r="N575" s="151"/>
      <c r="O575" s="151"/>
      <c r="P575" s="151"/>
      <c r="Q575" s="151"/>
      <c r="R575" s="151" t="s">
        <v>123</v>
      </c>
      <c r="S575" s="151">
        <v>0</v>
      </c>
      <c r="T575" s="151"/>
      <c r="U575" s="151"/>
      <c r="V575" s="151"/>
      <c r="W575" s="151"/>
      <c r="X575" s="151"/>
      <c r="Y575" s="151"/>
      <c r="Z575" s="151"/>
      <c r="AA575" s="151"/>
      <c r="AB575" s="151"/>
      <c r="AC575" s="151"/>
      <c r="AD575" s="151"/>
      <c r="AE575" s="151"/>
      <c r="AF575" s="151"/>
      <c r="AG575" s="151"/>
      <c r="AH575" s="151"/>
      <c r="AI575" s="151"/>
      <c r="AJ575" s="151"/>
      <c r="AK575" s="151"/>
      <c r="AL575" s="151"/>
      <c r="AM575" s="151"/>
      <c r="AN575" s="151"/>
      <c r="AO575" s="151"/>
      <c r="AP575" s="151"/>
      <c r="AQ575" s="151"/>
      <c r="AR575" s="151"/>
      <c r="AS575" s="151"/>
      <c r="AT575" s="151"/>
      <c r="AU575" s="151"/>
    </row>
    <row r="576" spans="1:47" outlineLevel="1" x14ac:dyDescent="0.2">
      <c r="A576" s="152">
        <v>172</v>
      </c>
      <c r="B576" s="154" t="s">
        <v>689</v>
      </c>
      <c r="C576" s="170" t="s">
        <v>690</v>
      </c>
      <c r="D576" s="187" t="s">
        <v>127</v>
      </c>
      <c r="E576" s="156">
        <v>255.84</v>
      </c>
      <c r="F576" s="212"/>
      <c r="G576" s="156">
        <f>ROUND(E576*F576,2)</f>
        <v>0</v>
      </c>
      <c r="H576" s="181" t="s">
        <v>951</v>
      </c>
      <c r="I576" s="211"/>
      <c r="J576" s="151"/>
      <c r="K576" s="151"/>
      <c r="L576" s="151"/>
      <c r="M576" s="151"/>
      <c r="N576" s="151"/>
      <c r="O576" s="151"/>
      <c r="P576" s="151"/>
      <c r="Q576" s="151"/>
      <c r="R576" s="151" t="s">
        <v>409</v>
      </c>
      <c r="S576" s="151"/>
      <c r="T576" s="151"/>
      <c r="U576" s="151"/>
      <c r="V576" s="151"/>
      <c r="W576" s="151"/>
      <c r="X576" s="151"/>
      <c r="Y576" s="151"/>
      <c r="Z576" s="151"/>
      <c r="AA576" s="151"/>
      <c r="AB576" s="151"/>
      <c r="AC576" s="151"/>
      <c r="AD576" s="151"/>
      <c r="AE576" s="151"/>
      <c r="AF576" s="151"/>
      <c r="AG576" s="151"/>
      <c r="AH576" s="151"/>
      <c r="AI576" s="151"/>
      <c r="AJ576" s="151"/>
      <c r="AK576" s="151"/>
      <c r="AL576" s="151"/>
      <c r="AM576" s="151"/>
      <c r="AN576" s="151"/>
      <c r="AO576" s="151"/>
      <c r="AP576" s="151"/>
      <c r="AQ576" s="151"/>
      <c r="AR576" s="151"/>
      <c r="AS576" s="151"/>
      <c r="AT576" s="151"/>
      <c r="AU576" s="151"/>
    </row>
    <row r="577" spans="1:47" outlineLevel="1" x14ac:dyDescent="0.2">
      <c r="A577" s="152"/>
      <c r="B577" s="154"/>
      <c r="C577" s="171" t="s">
        <v>516</v>
      </c>
      <c r="D577" s="188"/>
      <c r="E577" s="195"/>
      <c r="F577" s="212"/>
      <c r="G577" s="156"/>
      <c r="H577" s="181">
        <v>0</v>
      </c>
      <c r="I577" s="211"/>
      <c r="J577" s="151"/>
      <c r="K577" s="151"/>
      <c r="L577" s="151"/>
      <c r="M577" s="151"/>
      <c r="N577" s="151"/>
      <c r="O577" s="151"/>
      <c r="P577" s="151"/>
      <c r="Q577" s="151"/>
      <c r="R577" s="151" t="s">
        <v>123</v>
      </c>
      <c r="S577" s="151">
        <v>0</v>
      </c>
      <c r="T577" s="151"/>
      <c r="U577" s="151"/>
      <c r="V577" s="151"/>
      <c r="W577" s="151"/>
      <c r="X577" s="151"/>
      <c r="Y577" s="151"/>
      <c r="Z577" s="151"/>
      <c r="AA577" s="151"/>
      <c r="AB577" s="151"/>
      <c r="AC577" s="151"/>
      <c r="AD577" s="151"/>
      <c r="AE577" s="151"/>
      <c r="AF577" s="151"/>
      <c r="AG577" s="151"/>
      <c r="AH577" s="151"/>
      <c r="AI577" s="151"/>
      <c r="AJ577" s="151"/>
      <c r="AK577" s="151"/>
      <c r="AL577" s="151"/>
      <c r="AM577" s="151"/>
      <c r="AN577" s="151"/>
      <c r="AO577" s="151"/>
      <c r="AP577" s="151"/>
      <c r="AQ577" s="151"/>
      <c r="AR577" s="151"/>
      <c r="AS577" s="151"/>
      <c r="AT577" s="151"/>
      <c r="AU577" s="151"/>
    </row>
    <row r="578" spans="1:47" outlineLevel="1" x14ac:dyDescent="0.2">
      <c r="A578" s="152"/>
      <c r="B578" s="154"/>
      <c r="C578" s="173" t="s">
        <v>629</v>
      </c>
      <c r="D578" s="190"/>
      <c r="E578" s="196"/>
      <c r="F578" s="212"/>
      <c r="G578" s="156"/>
      <c r="H578" s="181">
        <v>0</v>
      </c>
      <c r="I578" s="211"/>
      <c r="J578" s="151"/>
      <c r="K578" s="151"/>
      <c r="L578" s="151"/>
      <c r="M578" s="151"/>
      <c r="N578" s="151"/>
      <c r="O578" s="151"/>
      <c r="P578" s="151"/>
      <c r="Q578" s="151"/>
      <c r="R578" s="151" t="s">
        <v>123</v>
      </c>
      <c r="S578" s="151">
        <v>2</v>
      </c>
      <c r="T578" s="151"/>
      <c r="U578" s="151"/>
      <c r="V578" s="151"/>
      <c r="W578" s="151"/>
      <c r="X578" s="151"/>
      <c r="Y578" s="151"/>
      <c r="Z578" s="151"/>
      <c r="AA578" s="151"/>
      <c r="AB578" s="151"/>
      <c r="AC578" s="151"/>
      <c r="AD578" s="151"/>
      <c r="AE578" s="151"/>
      <c r="AF578" s="151"/>
      <c r="AG578" s="151"/>
      <c r="AH578" s="151"/>
      <c r="AI578" s="151"/>
      <c r="AJ578" s="151"/>
      <c r="AK578" s="151"/>
      <c r="AL578" s="151"/>
      <c r="AM578" s="151"/>
      <c r="AN578" s="151"/>
      <c r="AO578" s="151"/>
      <c r="AP578" s="151"/>
      <c r="AQ578" s="151"/>
      <c r="AR578" s="151"/>
      <c r="AS578" s="151"/>
      <c r="AT578" s="151"/>
      <c r="AU578" s="151"/>
    </row>
    <row r="579" spans="1:47" outlineLevel="1" x14ac:dyDescent="0.2">
      <c r="A579" s="152"/>
      <c r="B579" s="154"/>
      <c r="C579" s="174" t="s">
        <v>675</v>
      </c>
      <c r="D579" s="190"/>
      <c r="E579" s="196">
        <v>210</v>
      </c>
      <c r="F579" s="212"/>
      <c r="G579" s="156"/>
      <c r="H579" s="181">
        <v>0</v>
      </c>
      <c r="I579" s="211"/>
      <c r="J579" s="151"/>
      <c r="K579" s="151"/>
      <c r="L579" s="151"/>
      <c r="M579" s="151"/>
      <c r="N579" s="151"/>
      <c r="O579" s="151"/>
      <c r="P579" s="151"/>
      <c r="Q579" s="151"/>
      <c r="R579" s="151" t="s">
        <v>123</v>
      </c>
      <c r="S579" s="151">
        <v>2</v>
      </c>
      <c r="T579" s="151"/>
      <c r="U579" s="151"/>
      <c r="V579" s="151"/>
      <c r="W579" s="151"/>
      <c r="X579" s="151"/>
      <c r="Y579" s="151"/>
      <c r="Z579" s="151"/>
      <c r="AA579" s="151"/>
      <c r="AB579" s="151"/>
      <c r="AC579" s="151"/>
      <c r="AD579" s="151"/>
      <c r="AE579" s="151"/>
      <c r="AF579" s="151"/>
      <c r="AG579" s="151"/>
      <c r="AH579" s="151"/>
      <c r="AI579" s="151"/>
      <c r="AJ579" s="151"/>
      <c r="AK579" s="151"/>
      <c r="AL579" s="151"/>
      <c r="AM579" s="151"/>
      <c r="AN579" s="151"/>
      <c r="AO579" s="151"/>
      <c r="AP579" s="151"/>
      <c r="AQ579" s="151"/>
      <c r="AR579" s="151"/>
      <c r="AS579" s="151"/>
      <c r="AT579" s="151"/>
      <c r="AU579" s="151"/>
    </row>
    <row r="580" spans="1:47" outlineLevel="1" x14ac:dyDescent="0.2">
      <c r="A580" s="152"/>
      <c r="B580" s="154"/>
      <c r="C580" s="174" t="s">
        <v>676</v>
      </c>
      <c r="D580" s="190"/>
      <c r="E580" s="196">
        <v>3.2</v>
      </c>
      <c r="F580" s="212"/>
      <c r="G580" s="156"/>
      <c r="H580" s="181">
        <v>0</v>
      </c>
      <c r="I580" s="211"/>
      <c r="J580" s="151"/>
      <c r="K580" s="151"/>
      <c r="L580" s="151"/>
      <c r="M580" s="151"/>
      <c r="N580" s="151"/>
      <c r="O580" s="151"/>
      <c r="P580" s="151"/>
      <c r="Q580" s="151"/>
      <c r="R580" s="151" t="s">
        <v>123</v>
      </c>
      <c r="S580" s="151">
        <v>2</v>
      </c>
      <c r="T580" s="151"/>
      <c r="U580" s="151"/>
      <c r="V580" s="151"/>
      <c r="W580" s="151"/>
      <c r="X580" s="151"/>
      <c r="Y580" s="151"/>
      <c r="Z580" s="151"/>
      <c r="AA580" s="151"/>
      <c r="AB580" s="151"/>
      <c r="AC580" s="151"/>
      <c r="AD580" s="151"/>
      <c r="AE580" s="151"/>
      <c r="AF580" s="151"/>
      <c r="AG580" s="151"/>
      <c r="AH580" s="151"/>
      <c r="AI580" s="151"/>
      <c r="AJ580" s="151"/>
      <c r="AK580" s="151"/>
      <c r="AL580" s="151"/>
      <c r="AM580" s="151"/>
      <c r="AN580" s="151"/>
      <c r="AO580" s="151"/>
      <c r="AP580" s="151"/>
      <c r="AQ580" s="151"/>
      <c r="AR580" s="151"/>
      <c r="AS580" s="151"/>
      <c r="AT580" s="151"/>
      <c r="AU580" s="151"/>
    </row>
    <row r="581" spans="1:47" outlineLevel="1" x14ac:dyDescent="0.2">
      <c r="A581" s="152"/>
      <c r="B581" s="154"/>
      <c r="C581" s="173" t="s">
        <v>632</v>
      </c>
      <c r="D581" s="190"/>
      <c r="E581" s="196"/>
      <c r="F581" s="212"/>
      <c r="G581" s="156"/>
      <c r="H581" s="181">
        <v>0</v>
      </c>
      <c r="I581" s="211"/>
      <c r="J581" s="151"/>
      <c r="K581" s="151"/>
      <c r="L581" s="151"/>
      <c r="M581" s="151"/>
      <c r="N581" s="151"/>
      <c r="O581" s="151"/>
      <c r="P581" s="151"/>
      <c r="Q581" s="151"/>
      <c r="R581" s="151" t="s">
        <v>123</v>
      </c>
      <c r="S581" s="151">
        <v>0</v>
      </c>
      <c r="T581" s="151"/>
      <c r="U581" s="151"/>
      <c r="V581" s="151"/>
      <c r="W581" s="151"/>
      <c r="X581" s="151"/>
      <c r="Y581" s="151"/>
      <c r="Z581" s="151"/>
      <c r="AA581" s="151"/>
      <c r="AB581" s="151"/>
      <c r="AC581" s="151"/>
      <c r="AD581" s="151"/>
      <c r="AE581" s="151"/>
      <c r="AF581" s="151"/>
      <c r="AG581" s="151"/>
      <c r="AH581" s="151"/>
      <c r="AI581" s="151"/>
      <c r="AJ581" s="151"/>
      <c r="AK581" s="151"/>
      <c r="AL581" s="151"/>
      <c r="AM581" s="151"/>
      <c r="AN581" s="151"/>
      <c r="AO581" s="151"/>
      <c r="AP581" s="151"/>
      <c r="AQ581" s="151"/>
      <c r="AR581" s="151"/>
      <c r="AS581" s="151"/>
      <c r="AT581" s="151"/>
      <c r="AU581" s="151"/>
    </row>
    <row r="582" spans="1:47" outlineLevel="1" x14ac:dyDescent="0.2">
      <c r="A582" s="152"/>
      <c r="B582" s="154"/>
      <c r="C582" s="171" t="s">
        <v>691</v>
      </c>
      <c r="D582" s="188"/>
      <c r="E582" s="195">
        <v>255.84</v>
      </c>
      <c r="F582" s="212"/>
      <c r="G582" s="156"/>
      <c r="H582" s="181">
        <v>0</v>
      </c>
      <c r="I582" s="211"/>
      <c r="J582" s="151"/>
      <c r="K582" s="151"/>
      <c r="L582" s="151"/>
      <c r="M582" s="151"/>
      <c r="N582" s="151"/>
      <c r="O582" s="151"/>
      <c r="P582" s="151"/>
      <c r="Q582" s="151"/>
      <c r="R582" s="151" t="s">
        <v>123</v>
      </c>
      <c r="S582" s="151">
        <v>0</v>
      </c>
      <c r="T582" s="151"/>
      <c r="U582" s="151"/>
      <c r="V582" s="151"/>
      <c r="W582" s="151"/>
      <c r="X582" s="151"/>
      <c r="Y582" s="151"/>
      <c r="Z582" s="151"/>
      <c r="AA582" s="151"/>
      <c r="AB582" s="151"/>
      <c r="AC582" s="151"/>
      <c r="AD582" s="151"/>
      <c r="AE582" s="151"/>
      <c r="AF582" s="151"/>
      <c r="AG582" s="151"/>
      <c r="AH582" s="151"/>
      <c r="AI582" s="151"/>
      <c r="AJ582" s="151"/>
      <c r="AK582" s="151"/>
      <c r="AL582" s="151"/>
      <c r="AM582" s="151"/>
      <c r="AN582" s="151"/>
      <c r="AO582" s="151"/>
      <c r="AP582" s="151"/>
      <c r="AQ582" s="151"/>
      <c r="AR582" s="151"/>
      <c r="AS582" s="151"/>
      <c r="AT582" s="151"/>
      <c r="AU582" s="151"/>
    </row>
    <row r="583" spans="1:47" ht="22.5" outlineLevel="1" x14ac:dyDescent="0.2">
      <c r="A583" s="152">
        <v>173</v>
      </c>
      <c r="B583" s="154" t="s">
        <v>692</v>
      </c>
      <c r="C583" s="170" t="s">
        <v>693</v>
      </c>
      <c r="D583" s="187" t="s">
        <v>127</v>
      </c>
      <c r="E583" s="156">
        <v>265</v>
      </c>
      <c r="F583" s="212"/>
      <c r="G583" s="156">
        <f>ROUND(E583*F583,2)</f>
        <v>0</v>
      </c>
      <c r="H583" s="181" t="s">
        <v>950</v>
      </c>
      <c r="I583" s="211"/>
      <c r="J583" s="151"/>
      <c r="K583" s="151"/>
      <c r="L583" s="151"/>
      <c r="M583" s="151"/>
      <c r="N583" s="151"/>
      <c r="O583" s="151"/>
      <c r="P583" s="151"/>
      <c r="Q583" s="151"/>
      <c r="R583" s="151" t="s">
        <v>121</v>
      </c>
      <c r="S583" s="151"/>
      <c r="T583" s="151"/>
      <c r="U583" s="151"/>
      <c r="V583" s="151"/>
      <c r="W583" s="151"/>
      <c r="X583" s="151"/>
      <c r="Y583" s="151"/>
      <c r="Z583" s="151"/>
      <c r="AA583" s="151"/>
      <c r="AB583" s="151"/>
      <c r="AC583" s="151"/>
      <c r="AD583" s="151"/>
      <c r="AE583" s="151"/>
      <c r="AF583" s="151"/>
      <c r="AG583" s="151"/>
      <c r="AH583" s="151"/>
      <c r="AI583" s="151"/>
      <c r="AJ583" s="151"/>
      <c r="AK583" s="151"/>
      <c r="AL583" s="151"/>
      <c r="AM583" s="151"/>
      <c r="AN583" s="151"/>
      <c r="AO583" s="151"/>
      <c r="AP583" s="151"/>
      <c r="AQ583" s="151"/>
      <c r="AR583" s="151"/>
      <c r="AS583" s="151"/>
      <c r="AT583" s="151"/>
      <c r="AU583" s="151"/>
    </row>
    <row r="584" spans="1:47" outlineLevel="1" x14ac:dyDescent="0.2">
      <c r="A584" s="152"/>
      <c r="B584" s="154"/>
      <c r="C584" s="171" t="s">
        <v>516</v>
      </c>
      <c r="D584" s="188"/>
      <c r="E584" s="195"/>
      <c r="F584" s="212"/>
      <c r="G584" s="156"/>
      <c r="H584" s="181">
        <v>0</v>
      </c>
      <c r="I584" s="211"/>
      <c r="J584" s="151"/>
      <c r="K584" s="151"/>
      <c r="L584" s="151"/>
      <c r="M584" s="151"/>
      <c r="N584" s="151"/>
      <c r="O584" s="151"/>
      <c r="P584" s="151"/>
      <c r="Q584" s="151"/>
      <c r="R584" s="151" t="s">
        <v>123</v>
      </c>
      <c r="S584" s="151">
        <v>0</v>
      </c>
      <c r="T584" s="151"/>
      <c r="U584" s="151"/>
      <c r="V584" s="151"/>
      <c r="W584" s="151"/>
      <c r="X584" s="151"/>
      <c r="Y584" s="151"/>
      <c r="Z584" s="151"/>
      <c r="AA584" s="151"/>
      <c r="AB584" s="151"/>
      <c r="AC584" s="151"/>
      <c r="AD584" s="151"/>
      <c r="AE584" s="151"/>
      <c r="AF584" s="151"/>
      <c r="AG584" s="151"/>
      <c r="AH584" s="151"/>
      <c r="AI584" s="151"/>
      <c r="AJ584" s="151"/>
      <c r="AK584" s="151"/>
      <c r="AL584" s="151"/>
      <c r="AM584" s="151"/>
      <c r="AN584" s="151"/>
      <c r="AO584" s="151"/>
      <c r="AP584" s="151"/>
      <c r="AQ584" s="151"/>
      <c r="AR584" s="151"/>
      <c r="AS584" s="151"/>
      <c r="AT584" s="151"/>
      <c r="AU584" s="151"/>
    </row>
    <row r="585" spans="1:47" outlineLevel="1" x14ac:dyDescent="0.2">
      <c r="A585" s="152"/>
      <c r="B585" s="154"/>
      <c r="C585" s="171" t="s">
        <v>659</v>
      </c>
      <c r="D585" s="188"/>
      <c r="E585" s="195">
        <v>22</v>
      </c>
      <c r="F585" s="212"/>
      <c r="G585" s="156"/>
      <c r="H585" s="181">
        <v>0</v>
      </c>
      <c r="I585" s="211"/>
      <c r="J585" s="151"/>
      <c r="K585" s="151"/>
      <c r="L585" s="151"/>
      <c r="M585" s="151"/>
      <c r="N585" s="151"/>
      <c r="O585" s="151"/>
      <c r="P585" s="151"/>
      <c r="Q585" s="151"/>
      <c r="R585" s="151" t="s">
        <v>123</v>
      </c>
      <c r="S585" s="151">
        <v>0</v>
      </c>
      <c r="T585" s="151"/>
      <c r="U585" s="151"/>
      <c r="V585" s="151"/>
      <c r="W585" s="151"/>
      <c r="X585" s="151"/>
      <c r="Y585" s="151"/>
      <c r="Z585" s="151"/>
      <c r="AA585" s="151"/>
      <c r="AB585" s="151"/>
      <c r="AC585" s="151"/>
      <c r="AD585" s="151"/>
      <c r="AE585" s="151"/>
      <c r="AF585" s="151"/>
      <c r="AG585" s="151"/>
      <c r="AH585" s="151"/>
      <c r="AI585" s="151"/>
      <c r="AJ585" s="151"/>
      <c r="AK585" s="151"/>
      <c r="AL585" s="151"/>
      <c r="AM585" s="151"/>
      <c r="AN585" s="151"/>
      <c r="AO585" s="151"/>
      <c r="AP585" s="151"/>
      <c r="AQ585" s="151"/>
      <c r="AR585" s="151"/>
      <c r="AS585" s="151"/>
      <c r="AT585" s="151"/>
      <c r="AU585" s="151"/>
    </row>
    <row r="586" spans="1:47" outlineLevel="1" x14ac:dyDescent="0.2">
      <c r="A586" s="152"/>
      <c r="B586" s="154"/>
      <c r="C586" s="171" t="s">
        <v>661</v>
      </c>
      <c r="D586" s="188"/>
      <c r="E586" s="195">
        <v>210</v>
      </c>
      <c r="F586" s="212"/>
      <c r="G586" s="156"/>
      <c r="H586" s="181">
        <v>0</v>
      </c>
      <c r="I586" s="211"/>
      <c r="J586" s="151"/>
      <c r="K586" s="151"/>
      <c r="L586" s="151"/>
      <c r="M586" s="151"/>
      <c r="N586" s="151"/>
      <c r="O586" s="151"/>
      <c r="P586" s="151"/>
      <c r="Q586" s="151"/>
      <c r="R586" s="151" t="s">
        <v>123</v>
      </c>
      <c r="S586" s="151">
        <v>0</v>
      </c>
      <c r="T586" s="151"/>
      <c r="U586" s="151"/>
      <c r="V586" s="151"/>
      <c r="W586" s="151"/>
      <c r="X586" s="151"/>
      <c r="Y586" s="151"/>
      <c r="Z586" s="151"/>
      <c r="AA586" s="151"/>
      <c r="AB586" s="151"/>
      <c r="AC586" s="151"/>
      <c r="AD586" s="151"/>
      <c r="AE586" s="151"/>
      <c r="AF586" s="151"/>
      <c r="AG586" s="151"/>
      <c r="AH586" s="151"/>
      <c r="AI586" s="151"/>
      <c r="AJ586" s="151"/>
      <c r="AK586" s="151"/>
      <c r="AL586" s="151"/>
      <c r="AM586" s="151"/>
      <c r="AN586" s="151"/>
      <c r="AO586" s="151"/>
      <c r="AP586" s="151"/>
      <c r="AQ586" s="151"/>
      <c r="AR586" s="151"/>
      <c r="AS586" s="151"/>
      <c r="AT586" s="151"/>
      <c r="AU586" s="151"/>
    </row>
    <row r="587" spans="1:47" outlineLevel="1" x14ac:dyDescent="0.2">
      <c r="A587" s="152"/>
      <c r="B587" s="154"/>
      <c r="C587" s="171" t="s">
        <v>517</v>
      </c>
      <c r="D587" s="188"/>
      <c r="E587" s="195">
        <v>33</v>
      </c>
      <c r="F587" s="212"/>
      <c r="G587" s="156"/>
      <c r="H587" s="181">
        <v>0</v>
      </c>
      <c r="I587" s="211"/>
      <c r="J587" s="151"/>
      <c r="K587" s="151"/>
      <c r="L587" s="151"/>
      <c r="M587" s="151"/>
      <c r="N587" s="151"/>
      <c r="O587" s="151"/>
      <c r="P587" s="151"/>
      <c r="Q587" s="151"/>
      <c r="R587" s="151" t="s">
        <v>123</v>
      </c>
      <c r="S587" s="151">
        <v>0</v>
      </c>
      <c r="T587" s="151"/>
      <c r="U587" s="151"/>
      <c r="V587" s="151"/>
      <c r="W587" s="151"/>
      <c r="X587" s="151"/>
      <c r="Y587" s="151"/>
      <c r="Z587" s="151"/>
      <c r="AA587" s="151"/>
      <c r="AB587" s="151"/>
      <c r="AC587" s="151"/>
      <c r="AD587" s="151"/>
      <c r="AE587" s="151"/>
      <c r="AF587" s="151"/>
      <c r="AG587" s="151"/>
      <c r="AH587" s="151"/>
      <c r="AI587" s="151"/>
      <c r="AJ587" s="151"/>
      <c r="AK587" s="151"/>
      <c r="AL587" s="151"/>
      <c r="AM587" s="151"/>
      <c r="AN587" s="151"/>
      <c r="AO587" s="151"/>
      <c r="AP587" s="151"/>
      <c r="AQ587" s="151"/>
      <c r="AR587" s="151"/>
      <c r="AS587" s="151"/>
      <c r="AT587" s="151"/>
      <c r="AU587" s="151"/>
    </row>
    <row r="588" spans="1:47" ht="22.5" outlineLevel="1" x14ac:dyDescent="0.2">
      <c r="A588" s="152">
        <v>174</v>
      </c>
      <c r="B588" s="154" t="s">
        <v>694</v>
      </c>
      <c r="C588" s="170" t="s">
        <v>695</v>
      </c>
      <c r="D588" s="187" t="s">
        <v>127</v>
      </c>
      <c r="E588" s="156">
        <v>73.372</v>
      </c>
      <c r="F588" s="212"/>
      <c r="G588" s="156">
        <f>ROUND(E588*F588,2)</f>
        <v>0</v>
      </c>
      <c r="H588" s="181" t="s">
        <v>950</v>
      </c>
      <c r="I588" s="211"/>
      <c r="J588" s="151"/>
      <c r="K588" s="151"/>
      <c r="L588" s="151"/>
      <c r="M588" s="151"/>
      <c r="N588" s="151"/>
      <c r="O588" s="151"/>
      <c r="P588" s="151"/>
      <c r="Q588" s="151"/>
      <c r="R588" s="151" t="s">
        <v>121</v>
      </c>
      <c r="S588" s="151"/>
      <c r="T588" s="151"/>
      <c r="U588" s="151"/>
      <c r="V588" s="151"/>
      <c r="W588" s="151"/>
      <c r="X588" s="151"/>
      <c r="Y588" s="151"/>
      <c r="Z588" s="151"/>
      <c r="AA588" s="151"/>
      <c r="AB588" s="151"/>
      <c r="AC588" s="151"/>
      <c r="AD588" s="151"/>
      <c r="AE588" s="151"/>
      <c r="AF588" s="151"/>
      <c r="AG588" s="151"/>
      <c r="AH588" s="151"/>
      <c r="AI588" s="151"/>
      <c r="AJ588" s="151"/>
      <c r="AK588" s="151"/>
      <c r="AL588" s="151"/>
      <c r="AM588" s="151"/>
      <c r="AN588" s="151"/>
      <c r="AO588" s="151"/>
      <c r="AP588" s="151"/>
      <c r="AQ588" s="151"/>
      <c r="AR588" s="151"/>
      <c r="AS588" s="151"/>
      <c r="AT588" s="151"/>
      <c r="AU588" s="151"/>
    </row>
    <row r="589" spans="1:47" outlineLevel="1" x14ac:dyDescent="0.2">
      <c r="A589" s="152"/>
      <c r="B589" s="154"/>
      <c r="C589" s="171" t="s">
        <v>489</v>
      </c>
      <c r="D589" s="188"/>
      <c r="E589" s="195"/>
      <c r="F589" s="212"/>
      <c r="G589" s="156"/>
      <c r="H589" s="181">
        <v>0</v>
      </c>
      <c r="I589" s="211"/>
      <c r="J589" s="151"/>
      <c r="K589" s="151"/>
      <c r="L589" s="151"/>
      <c r="M589" s="151"/>
      <c r="N589" s="151"/>
      <c r="O589" s="151"/>
      <c r="P589" s="151"/>
      <c r="Q589" s="151"/>
      <c r="R589" s="151" t="s">
        <v>123</v>
      </c>
      <c r="S589" s="151">
        <v>0</v>
      </c>
      <c r="T589" s="151"/>
      <c r="U589" s="151"/>
      <c r="V589" s="151"/>
      <c r="W589" s="151"/>
      <c r="X589" s="151"/>
      <c r="Y589" s="151"/>
      <c r="Z589" s="151"/>
      <c r="AA589" s="151"/>
      <c r="AB589" s="151"/>
      <c r="AC589" s="151"/>
      <c r="AD589" s="151"/>
      <c r="AE589" s="151"/>
      <c r="AF589" s="151"/>
      <c r="AG589" s="151"/>
      <c r="AH589" s="151"/>
      <c r="AI589" s="151"/>
      <c r="AJ589" s="151"/>
      <c r="AK589" s="151"/>
      <c r="AL589" s="151"/>
      <c r="AM589" s="151"/>
      <c r="AN589" s="151"/>
      <c r="AO589" s="151"/>
      <c r="AP589" s="151"/>
      <c r="AQ589" s="151"/>
      <c r="AR589" s="151"/>
      <c r="AS589" s="151"/>
      <c r="AT589" s="151"/>
      <c r="AU589" s="151"/>
    </row>
    <row r="590" spans="1:47" outlineLevel="1" x14ac:dyDescent="0.2">
      <c r="A590" s="152"/>
      <c r="B590" s="154"/>
      <c r="C590" s="171" t="s">
        <v>473</v>
      </c>
      <c r="D590" s="188"/>
      <c r="E590" s="195"/>
      <c r="F590" s="212"/>
      <c r="G590" s="156"/>
      <c r="H590" s="181">
        <v>0</v>
      </c>
      <c r="I590" s="211"/>
      <c r="J590" s="151"/>
      <c r="K590" s="151"/>
      <c r="L590" s="151"/>
      <c r="M590" s="151"/>
      <c r="N590" s="151"/>
      <c r="O590" s="151"/>
      <c r="P590" s="151"/>
      <c r="Q590" s="151"/>
      <c r="R590" s="151" t="s">
        <v>123</v>
      </c>
      <c r="S590" s="151">
        <v>0</v>
      </c>
      <c r="T590" s="151"/>
      <c r="U590" s="151"/>
      <c r="V590" s="151"/>
      <c r="W590" s="151"/>
      <c r="X590" s="151"/>
      <c r="Y590" s="151"/>
      <c r="Z590" s="151"/>
      <c r="AA590" s="151"/>
      <c r="AB590" s="151"/>
      <c r="AC590" s="151"/>
      <c r="AD590" s="151"/>
      <c r="AE590" s="151"/>
      <c r="AF590" s="151"/>
      <c r="AG590" s="151"/>
      <c r="AH590" s="151"/>
      <c r="AI590" s="151"/>
      <c r="AJ590" s="151"/>
      <c r="AK590" s="151"/>
      <c r="AL590" s="151"/>
      <c r="AM590" s="151"/>
      <c r="AN590" s="151"/>
      <c r="AO590" s="151"/>
      <c r="AP590" s="151"/>
      <c r="AQ590" s="151"/>
      <c r="AR590" s="151"/>
      <c r="AS590" s="151"/>
      <c r="AT590" s="151"/>
      <c r="AU590" s="151"/>
    </row>
    <row r="591" spans="1:47" outlineLevel="1" x14ac:dyDescent="0.2">
      <c r="A591" s="152"/>
      <c r="B591" s="154"/>
      <c r="C591" s="171" t="s">
        <v>658</v>
      </c>
      <c r="D591" s="188"/>
      <c r="E591" s="195">
        <v>52.972000000000001</v>
      </c>
      <c r="F591" s="212"/>
      <c r="G591" s="156"/>
      <c r="H591" s="181">
        <v>0</v>
      </c>
      <c r="I591" s="211"/>
      <c r="J591" s="151"/>
      <c r="K591" s="151"/>
      <c r="L591" s="151"/>
      <c r="M591" s="151"/>
      <c r="N591" s="151"/>
      <c r="O591" s="151"/>
      <c r="P591" s="151"/>
      <c r="Q591" s="151"/>
      <c r="R591" s="151" t="s">
        <v>123</v>
      </c>
      <c r="S591" s="151">
        <v>0</v>
      </c>
      <c r="T591" s="151"/>
      <c r="U591" s="151"/>
      <c r="V591" s="151"/>
      <c r="W591" s="151"/>
      <c r="X591" s="151"/>
      <c r="Y591" s="151"/>
      <c r="Z591" s="151"/>
      <c r="AA591" s="151"/>
      <c r="AB591" s="151"/>
      <c r="AC591" s="151"/>
      <c r="AD591" s="151"/>
      <c r="AE591" s="151"/>
      <c r="AF591" s="151"/>
      <c r="AG591" s="151"/>
      <c r="AH591" s="151"/>
      <c r="AI591" s="151"/>
      <c r="AJ591" s="151"/>
      <c r="AK591" s="151"/>
      <c r="AL591" s="151"/>
      <c r="AM591" s="151"/>
      <c r="AN591" s="151"/>
      <c r="AO591" s="151"/>
      <c r="AP591" s="151"/>
      <c r="AQ591" s="151"/>
      <c r="AR591" s="151"/>
      <c r="AS591" s="151"/>
      <c r="AT591" s="151"/>
      <c r="AU591" s="151"/>
    </row>
    <row r="592" spans="1:47" outlineLevel="1" x14ac:dyDescent="0.2">
      <c r="A592" s="152"/>
      <c r="B592" s="154"/>
      <c r="C592" s="171" t="s">
        <v>516</v>
      </c>
      <c r="D592" s="188"/>
      <c r="E592" s="195"/>
      <c r="F592" s="212"/>
      <c r="G592" s="156"/>
      <c r="H592" s="181">
        <v>0</v>
      </c>
      <c r="I592" s="211"/>
      <c r="J592" s="151"/>
      <c r="K592" s="151"/>
      <c r="L592" s="151"/>
      <c r="M592" s="151"/>
      <c r="N592" s="151"/>
      <c r="O592" s="151"/>
      <c r="P592" s="151"/>
      <c r="Q592" s="151"/>
      <c r="R592" s="151" t="s">
        <v>123</v>
      </c>
      <c r="S592" s="151">
        <v>0</v>
      </c>
      <c r="T592" s="151"/>
      <c r="U592" s="151"/>
      <c r="V592" s="151"/>
      <c r="W592" s="151"/>
      <c r="X592" s="151"/>
      <c r="Y592" s="151"/>
      <c r="Z592" s="151"/>
      <c r="AA592" s="151"/>
      <c r="AB592" s="151"/>
      <c r="AC592" s="151"/>
      <c r="AD592" s="151"/>
      <c r="AE592" s="151"/>
      <c r="AF592" s="151"/>
      <c r="AG592" s="151"/>
      <c r="AH592" s="151"/>
      <c r="AI592" s="151"/>
      <c r="AJ592" s="151"/>
      <c r="AK592" s="151"/>
      <c r="AL592" s="151"/>
      <c r="AM592" s="151"/>
      <c r="AN592" s="151"/>
      <c r="AO592" s="151"/>
      <c r="AP592" s="151"/>
      <c r="AQ592" s="151"/>
      <c r="AR592" s="151"/>
      <c r="AS592" s="151"/>
      <c r="AT592" s="151"/>
      <c r="AU592" s="151"/>
    </row>
    <row r="593" spans="1:47" outlineLevel="1" x14ac:dyDescent="0.2">
      <c r="A593" s="152"/>
      <c r="B593" s="154"/>
      <c r="C593" s="171" t="s">
        <v>667</v>
      </c>
      <c r="D593" s="188"/>
      <c r="E593" s="195"/>
      <c r="F593" s="212"/>
      <c r="G593" s="156"/>
      <c r="H593" s="181">
        <v>0</v>
      </c>
      <c r="I593" s="211"/>
      <c r="J593" s="151"/>
      <c r="K593" s="151"/>
      <c r="L593" s="151"/>
      <c r="M593" s="151"/>
      <c r="N593" s="151"/>
      <c r="O593" s="151"/>
      <c r="P593" s="151"/>
      <c r="Q593" s="151"/>
      <c r="R593" s="151" t="s">
        <v>123</v>
      </c>
      <c r="S593" s="151">
        <v>0</v>
      </c>
      <c r="T593" s="151"/>
      <c r="U593" s="151"/>
      <c r="V593" s="151"/>
      <c r="W593" s="151"/>
      <c r="X593" s="151"/>
      <c r="Y593" s="151"/>
      <c r="Z593" s="151"/>
      <c r="AA593" s="151"/>
      <c r="AB593" s="151"/>
      <c r="AC593" s="151"/>
      <c r="AD593" s="151"/>
      <c r="AE593" s="151"/>
      <c r="AF593" s="151"/>
      <c r="AG593" s="151"/>
      <c r="AH593" s="151"/>
      <c r="AI593" s="151"/>
      <c r="AJ593" s="151"/>
      <c r="AK593" s="151"/>
      <c r="AL593" s="151"/>
      <c r="AM593" s="151"/>
      <c r="AN593" s="151"/>
      <c r="AO593" s="151"/>
      <c r="AP593" s="151"/>
      <c r="AQ593" s="151"/>
      <c r="AR593" s="151"/>
      <c r="AS593" s="151"/>
      <c r="AT593" s="151"/>
      <c r="AU593" s="151"/>
    </row>
    <row r="594" spans="1:47" outlineLevel="1" x14ac:dyDescent="0.2">
      <c r="A594" s="152"/>
      <c r="B594" s="154"/>
      <c r="C594" s="171" t="s">
        <v>660</v>
      </c>
      <c r="D594" s="188"/>
      <c r="E594" s="195">
        <v>12.4</v>
      </c>
      <c r="F594" s="212"/>
      <c r="G594" s="156"/>
      <c r="H594" s="181">
        <v>0</v>
      </c>
      <c r="I594" s="211"/>
      <c r="J594" s="151"/>
      <c r="K594" s="151"/>
      <c r="L594" s="151"/>
      <c r="M594" s="151"/>
      <c r="N594" s="151"/>
      <c r="O594" s="151"/>
      <c r="P594" s="151"/>
      <c r="Q594" s="151"/>
      <c r="R594" s="151" t="s">
        <v>123</v>
      </c>
      <c r="S594" s="151">
        <v>0</v>
      </c>
      <c r="T594" s="151"/>
      <c r="U594" s="151"/>
      <c r="V594" s="151"/>
      <c r="W594" s="151"/>
      <c r="X594" s="151"/>
      <c r="Y594" s="151"/>
      <c r="Z594" s="151"/>
      <c r="AA594" s="151"/>
      <c r="AB594" s="151"/>
      <c r="AC594" s="151"/>
      <c r="AD594" s="151"/>
      <c r="AE594" s="151"/>
      <c r="AF594" s="151"/>
      <c r="AG594" s="151"/>
      <c r="AH594" s="151"/>
      <c r="AI594" s="151"/>
      <c r="AJ594" s="151"/>
      <c r="AK594" s="151"/>
      <c r="AL594" s="151"/>
      <c r="AM594" s="151"/>
      <c r="AN594" s="151"/>
      <c r="AO594" s="151"/>
      <c r="AP594" s="151"/>
      <c r="AQ594" s="151"/>
      <c r="AR594" s="151"/>
      <c r="AS594" s="151"/>
      <c r="AT594" s="151"/>
      <c r="AU594" s="151"/>
    </row>
    <row r="595" spans="1:47" outlineLevel="1" x14ac:dyDescent="0.2">
      <c r="A595" s="152"/>
      <c r="B595" s="154"/>
      <c r="C595" s="171" t="s">
        <v>668</v>
      </c>
      <c r="D595" s="188"/>
      <c r="E595" s="195"/>
      <c r="F595" s="212"/>
      <c r="G595" s="156"/>
      <c r="H595" s="181">
        <v>0</v>
      </c>
      <c r="I595" s="211"/>
      <c r="J595" s="151"/>
      <c r="K595" s="151"/>
      <c r="L595" s="151"/>
      <c r="M595" s="151"/>
      <c r="N595" s="151"/>
      <c r="O595" s="151"/>
      <c r="P595" s="151"/>
      <c r="Q595" s="151"/>
      <c r="R595" s="151" t="s">
        <v>123</v>
      </c>
      <c r="S595" s="151">
        <v>0</v>
      </c>
      <c r="T595" s="151"/>
      <c r="U595" s="151"/>
      <c r="V595" s="151"/>
      <c r="W595" s="151"/>
      <c r="X595" s="151"/>
      <c r="Y595" s="151"/>
      <c r="Z595" s="151"/>
      <c r="AA595" s="151"/>
      <c r="AB595" s="151"/>
      <c r="AC595" s="151"/>
      <c r="AD595" s="151"/>
      <c r="AE595" s="151"/>
      <c r="AF595" s="151"/>
      <c r="AG595" s="151"/>
      <c r="AH595" s="151"/>
      <c r="AI595" s="151"/>
      <c r="AJ595" s="151"/>
      <c r="AK595" s="151"/>
      <c r="AL595" s="151"/>
      <c r="AM595" s="151"/>
      <c r="AN595" s="151"/>
      <c r="AO595" s="151"/>
      <c r="AP595" s="151"/>
      <c r="AQ595" s="151"/>
      <c r="AR595" s="151"/>
      <c r="AS595" s="151"/>
      <c r="AT595" s="151"/>
      <c r="AU595" s="151"/>
    </row>
    <row r="596" spans="1:47" outlineLevel="1" x14ac:dyDescent="0.2">
      <c r="A596" s="152"/>
      <c r="B596" s="154"/>
      <c r="C596" s="171" t="s">
        <v>662</v>
      </c>
      <c r="D596" s="188"/>
      <c r="E596" s="195">
        <v>3.2</v>
      </c>
      <c r="F596" s="212"/>
      <c r="G596" s="156"/>
      <c r="H596" s="181">
        <v>0</v>
      </c>
      <c r="I596" s="211"/>
      <c r="J596" s="151"/>
      <c r="K596" s="151"/>
      <c r="L596" s="151"/>
      <c r="M596" s="151"/>
      <c r="N596" s="151"/>
      <c r="O596" s="151"/>
      <c r="P596" s="151"/>
      <c r="Q596" s="151"/>
      <c r="R596" s="151" t="s">
        <v>123</v>
      </c>
      <c r="S596" s="151">
        <v>0</v>
      </c>
      <c r="T596" s="151"/>
      <c r="U596" s="151"/>
      <c r="V596" s="151"/>
      <c r="W596" s="151"/>
      <c r="X596" s="151"/>
      <c r="Y596" s="151"/>
      <c r="Z596" s="151"/>
      <c r="AA596" s="151"/>
      <c r="AB596" s="151"/>
      <c r="AC596" s="151"/>
      <c r="AD596" s="151"/>
      <c r="AE596" s="151"/>
      <c r="AF596" s="151"/>
      <c r="AG596" s="151"/>
      <c r="AH596" s="151"/>
      <c r="AI596" s="151"/>
      <c r="AJ596" s="151"/>
      <c r="AK596" s="151"/>
      <c r="AL596" s="151"/>
      <c r="AM596" s="151"/>
      <c r="AN596" s="151"/>
      <c r="AO596" s="151"/>
      <c r="AP596" s="151"/>
      <c r="AQ596" s="151"/>
      <c r="AR596" s="151"/>
      <c r="AS596" s="151"/>
      <c r="AT596" s="151"/>
      <c r="AU596" s="151"/>
    </row>
    <row r="597" spans="1:47" outlineLevel="1" x14ac:dyDescent="0.2">
      <c r="A597" s="152"/>
      <c r="B597" s="154"/>
      <c r="C597" s="171" t="s">
        <v>696</v>
      </c>
      <c r="D597" s="188"/>
      <c r="E597" s="195"/>
      <c r="F597" s="212"/>
      <c r="G597" s="156"/>
      <c r="H597" s="181">
        <v>0</v>
      </c>
      <c r="I597" s="211"/>
      <c r="J597" s="151"/>
      <c r="K597" s="151"/>
      <c r="L597" s="151"/>
      <c r="M597" s="151"/>
      <c r="N597" s="151"/>
      <c r="O597" s="151"/>
      <c r="P597" s="151"/>
      <c r="Q597" s="151"/>
      <c r="R597" s="151" t="s">
        <v>123</v>
      </c>
      <c r="S597" s="151">
        <v>0</v>
      </c>
      <c r="T597" s="151"/>
      <c r="U597" s="151"/>
      <c r="V597" s="151"/>
      <c r="W597" s="151"/>
      <c r="X597" s="151"/>
      <c r="Y597" s="151"/>
      <c r="Z597" s="151"/>
      <c r="AA597" s="151"/>
      <c r="AB597" s="151"/>
      <c r="AC597" s="151"/>
      <c r="AD597" s="151"/>
      <c r="AE597" s="151"/>
      <c r="AF597" s="151"/>
      <c r="AG597" s="151"/>
      <c r="AH597" s="151"/>
      <c r="AI597" s="151"/>
      <c r="AJ597" s="151"/>
      <c r="AK597" s="151"/>
      <c r="AL597" s="151"/>
      <c r="AM597" s="151"/>
      <c r="AN597" s="151"/>
      <c r="AO597" s="151"/>
      <c r="AP597" s="151"/>
      <c r="AQ597" s="151"/>
      <c r="AR597" s="151"/>
      <c r="AS597" s="151"/>
      <c r="AT597" s="151"/>
      <c r="AU597" s="151"/>
    </row>
    <row r="598" spans="1:47" outlineLevel="1" x14ac:dyDescent="0.2">
      <c r="A598" s="152"/>
      <c r="B598" s="154"/>
      <c r="C598" s="171" t="s">
        <v>682</v>
      </c>
      <c r="D598" s="188"/>
      <c r="E598" s="195">
        <v>4.8</v>
      </c>
      <c r="F598" s="212"/>
      <c r="G598" s="156"/>
      <c r="H598" s="181">
        <v>0</v>
      </c>
      <c r="I598" s="211"/>
      <c r="J598" s="151"/>
      <c r="K598" s="151"/>
      <c r="L598" s="151"/>
      <c r="M598" s="151"/>
      <c r="N598" s="151"/>
      <c r="O598" s="151"/>
      <c r="P598" s="151"/>
      <c r="Q598" s="151"/>
      <c r="R598" s="151" t="s">
        <v>123</v>
      </c>
      <c r="S598" s="151">
        <v>0</v>
      </c>
      <c r="T598" s="151"/>
      <c r="U598" s="151"/>
      <c r="V598" s="151"/>
      <c r="W598" s="151"/>
      <c r="X598" s="151"/>
      <c r="Y598" s="151"/>
      <c r="Z598" s="151"/>
      <c r="AA598" s="151"/>
      <c r="AB598" s="151"/>
      <c r="AC598" s="151"/>
      <c r="AD598" s="151"/>
      <c r="AE598" s="151"/>
      <c r="AF598" s="151"/>
      <c r="AG598" s="151"/>
      <c r="AH598" s="151"/>
      <c r="AI598" s="151"/>
      <c r="AJ598" s="151"/>
      <c r="AK598" s="151"/>
      <c r="AL598" s="151"/>
      <c r="AM598" s="151"/>
      <c r="AN598" s="151"/>
      <c r="AO598" s="151"/>
      <c r="AP598" s="151"/>
      <c r="AQ598" s="151"/>
      <c r="AR598" s="151"/>
      <c r="AS598" s="151"/>
      <c r="AT598" s="151"/>
      <c r="AU598" s="151"/>
    </row>
    <row r="599" spans="1:47" ht="22.5" outlineLevel="1" x14ac:dyDescent="0.2">
      <c r="A599" s="152">
        <v>175</v>
      </c>
      <c r="B599" s="154" t="s">
        <v>697</v>
      </c>
      <c r="C599" s="170" t="s">
        <v>698</v>
      </c>
      <c r="D599" s="187" t="s">
        <v>127</v>
      </c>
      <c r="E599" s="156">
        <v>406.04640000000001</v>
      </c>
      <c r="F599" s="212"/>
      <c r="G599" s="156">
        <f>ROUND(E599*F599,2)</f>
        <v>0</v>
      </c>
      <c r="H599" s="181" t="s">
        <v>950</v>
      </c>
      <c r="I599" s="211"/>
      <c r="J599" s="151"/>
      <c r="K599" s="151"/>
      <c r="L599" s="151"/>
      <c r="M599" s="151"/>
      <c r="N599" s="151"/>
      <c r="O599" s="151"/>
      <c r="P599" s="151"/>
      <c r="Q599" s="151"/>
      <c r="R599" s="151" t="s">
        <v>409</v>
      </c>
      <c r="S599" s="151"/>
      <c r="T599" s="151"/>
      <c r="U599" s="151"/>
      <c r="V599" s="151"/>
      <c r="W599" s="151"/>
      <c r="X599" s="151"/>
      <c r="Y599" s="151"/>
      <c r="Z599" s="151"/>
      <c r="AA599" s="151"/>
      <c r="AB599" s="151"/>
      <c r="AC599" s="151"/>
      <c r="AD599" s="151"/>
      <c r="AE599" s="151"/>
      <c r="AF599" s="151"/>
      <c r="AG599" s="151"/>
      <c r="AH599" s="151"/>
      <c r="AI599" s="151"/>
      <c r="AJ599" s="151"/>
      <c r="AK599" s="151"/>
      <c r="AL599" s="151"/>
      <c r="AM599" s="151"/>
      <c r="AN599" s="151"/>
      <c r="AO599" s="151"/>
      <c r="AP599" s="151"/>
      <c r="AQ599" s="151"/>
      <c r="AR599" s="151"/>
      <c r="AS599" s="151"/>
      <c r="AT599" s="151"/>
      <c r="AU599" s="151"/>
    </row>
    <row r="600" spans="1:47" outlineLevel="1" x14ac:dyDescent="0.2">
      <c r="A600" s="152"/>
      <c r="B600" s="154"/>
      <c r="C600" s="171" t="s">
        <v>489</v>
      </c>
      <c r="D600" s="188"/>
      <c r="E600" s="195"/>
      <c r="F600" s="212"/>
      <c r="G600" s="156"/>
      <c r="H600" s="181">
        <v>0</v>
      </c>
      <c r="I600" s="211"/>
      <c r="J600" s="151"/>
      <c r="K600" s="151"/>
      <c r="L600" s="151"/>
      <c r="M600" s="151"/>
      <c r="N600" s="151"/>
      <c r="O600" s="151"/>
      <c r="P600" s="151"/>
      <c r="Q600" s="151"/>
      <c r="R600" s="151" t="s">
        <v>123</v>
      </c>
      <c r="S600" s="151">
        <v>0</v>
      </c>
      <c r="T600" s="151"/>
      <c r="U600" s="151"/>
      <c r="V600" s="151"/>
      <c r="W600" s="151"/>
      <c r="X600" s="151"/>
      <c r="Y600" s="151"/>
      <c r="Z600" s="151"/>
      <c r="AA600" s="151"/>
      <c r="AB600" s="151"/>
      <c r="AC600" s="151"/>
      <c r="AD600" s="151"/>
      <c r="AE600" s="151"/>
      <c r="AF600" s="151"/>
      <c r="AG600" s="151"/>
      <c r="AH600" s="151"/>
      <c r="AI600" s="151"/>
      <c r="AJ600" s="151"/>
      <c r="AK600" s="151"/>
      <c r="AL600" s="151"/>
      <c r="AM600" s="151"/>
      <c r="AN600" s="151"/>
      <c r="AO600" s="151"/>
      <c r="AP600" s="151"/>
      <c r="AQ600" s="151"/>
      <c r="AR600" s="151"/>
      <c r="AS600" s="151"/>
      <c r="AT600" s="151"/>
      <c r="AU600" s="151"/>
    </row>
    <row r="601" spans="1:47" outlineLevel="1" x14ac:dyDescent="0.2">
      <c r="A601" s="152"/>
      <c r="B601" s="154"/>
      <c r="C601" s="171" t="s">
        <v>473</v>
      </c>
      <c r="D601" s="188"/>
      <c r="E601" s="195"/>
      <c r="F601" s="212"/>
      <c r="G601" s="156"/>
      <c r="H601" s="181">
        <v>0</v>
      </c>
      <c r="I601" s="211"/>
      <c r="J601" s="151"/>
      <c r="K601" s="151"/>
      <c r="L601" s="151"/>
      <c r="M601" s="151"/>
      <c r="N601" s="151"/>
      <c r="O601" s="151"/>
      <c r="P601" s="151"/>
      <c r="Q601" s="151"/>
      <c r="R601" s="151" t="s">
        <v>123</v>
      </c>
      <c r="S601" s="151">
        <v>0</v>
      </c>
      <c r="T601" s="151"/>
      <c r="U601" s="151"/>
      <c r="V601" s="151"/>
      <c r="W601" s="151"/>
      <c r="X601" s="151"/>
      <c r="Y601" s="151"/>
      <c r="Z601" s="151"/>
      <c r="AA601" s="151"/>
      <c r="AB601" s="151"/>
      <c r="AC601" s="151"/>
      <c r="AD601" s="151"/>
      <c r="AE601" s="151"/>
      <c r="AF601" s="151"/>
      <c r="AG601" s="151"/>
      <c r="AH601" s="151"/>
      <c r="AI601" s="151"/>
      <c r="AJ601" s="151"/>
      <c r="AK601" s="151"/>
      <c r="AL601" s="151"/>
      <c r="AM601" s="151"/>
      <c r="AN601" s="151"/>
      <c r="AO601" s="151"/>
      <c r="AP601" s="151"/>
      <c r="AQ601" s="151"/>
      <c r="AR601" s="151"/>
      <c r="AS601" s="151"/>
      <c r="AT601" s="151"/>
      <c r="AU601" s="151"/>
    </row>
    <row r="602" spans="1:47" outlineLevel="1" x14ac:dyDescent="0.2">
      <c r="A602" s="152"/>
      <c r="B602" s="154"/>
      <c r="C602" s="171" t="s">
        <v>671</v>
      </c>
      <c r="D602" s="188"/>
      <c r="E602" s="195">
        <v>63.566400000000002</v>
      </c>
      <c r="F602" s="212"/>
      <c r="G602" s="156"/>
      <c r="H602" s="181">
        <v>0</v>
      </c>
      <c r="I602" s="211"/>
      <c r="J602" s="151"/>
      <c r="K602" s="151"/>
      <c r="L602" s="151"/>
      <c r="M602" s="151"/>
      <c r="N602" s="151"/>
      <c r="O602" s="151"/>
      <c r="P602" s="151"/>
      <c r="Q602" s="151"/>
      <c r="R602" s="151" t="s">
        <v>123</v>
      </c>
      <c r="S602" s="151">
        <v>0</v>
      </c>
      <c r="T602" s="151"/>
      <c r="U602" s="151"/>
      <c r="V602" s="151"/>
      <c r="W602" s="151"/>
      <c r="X602" s="151"/>
      <c r="Y602" s="151"/>
      <c r="Z602" s="151"/>
      <c r="AA602" s="151"/>
      <c r="AB602" s="151"/>
      <c r="AC602" s="151"/>
      <c r="AD602" s="151"/>
      <c r="AE602" s="151"/>
      <c r="AF602" s="151"/>
      <c r="AG602" s="151"/>
      <c r="AH602" s="151"/>
      <c r="AI602" s="151"/>
      <c r="AJ602" s="151"/>
      <c r="AK602" s="151"/>
      <c r="AL602" s="151"/>
      <c r="AM602" s="151"/>
      <c r="AN602" s="151"/>
      <c r="AO602" s="151"/>
      <c r="AP602" s="151"/>
      <c r="AQ602" s="151"/>
      <c r="AR602" s="151"/>
      <c r="AS602" s="151"/>
      <c r="AT602" s="151"/>
      <c r="AU602" s="151"/>
    </row>
    <row r="603" spans="1:47" outlineLevel="1" x14ac:dyDescent="0.2">
      <c r="A603" s="152"/>
      <c r="B603" s="154"/>
      <c r="C603" s="171" t="s">
        <v>516</v>
      </c>
      <c r="D603" s="188"/>
      <c r="E603" s="195"/>
      <c r="F603" s="212"/>
      <c r="G603" s="156"/>
      <c r="H603" s="181">
        <v>0</v>
      </c>
      <c r="I603" s="211"/>
      <c r="J603" s="151"/>
      <c r="K603" s="151"/>
      <c r="L603" s="151"/>
      <c r="M603" s="151"/>
      <c r="N603" s="151"/>
      <c r="O603" s="151"/>
      <c r="P603" s="151"/>
      <c r="Q603" s="151"/>
      <c r="R603" s="151" t="s">
        <v>123</v>
      </c>
      <c r="S603" s="151">
        <v>0</v>
      </c>
      <c r="T603" s="151"/>
      <c r="U603" s="151"/>
      <c r="V603" s="151"/>
      <c r="W603" s="151"/>
      <c r="X603" s="151"/>
      <c r="Y603" s="151"/>
      <c r="Z603" s="151"/>
      <c r="AA603" s="151"/>
      <c r="AB603" s="151"/>
      <c r="AC603" s="151"/>
      <c r="AD603" s="151"/>
      <c r="AE603" s="151"/>
      <c r="AF603" s="151"/>
      <c r="AG603" s="151"/>
      <c r="AH603" s="151"/>
      <c r="AI603" s="151"/>
      <c r="AJ603" s="151"/>
      <c r="AK603" s="151"/>
      <c r="AL603" s="151"/>
      <c r="AM603" s="151"/>
      <c r="AN603" s="151"/>
      <c r="AO603" s="151"/>
      <c r="AP603" s="151"/>
      <c r="AQ603" s="151"/>
      <c r="AR603" s="151"/>
      <c r="AS603" s="151"/>
      <c r="AT603" s="151"/>
      <c r="AU603" s="151"/>
    </row>
    <row r="604" spans="1:47" outlineLevel="1" x14ac:dyDescent="0.2">
      <c r="A604" s="152"/>
      <c r="B604" s="154"/>
      <c r="C604" s="173" t="s">
        <v>629</v>
      </c>
      <c r="D604" s="190"/>
      <c r="E604" s="196"/>
      <c r="F604" s="212"/>
      <c r="G604" s="156"/>
      <c r="H604" s="181">
        <v>0</v>
      </c>
      <c r="I604" s="211"/>
      <c r="J604" s="151"/>
      <c r="K604" s="151"/>
      <c r="L604" s="151"/>
      <c r="M604" s="151"/>
      <c r="N604" s="151"/>
      <c r="O604" s="151"/>
      <c r="P604" s="151"/>
      <c r="Q604" s="151"/>
      <c r="R604" s="151" t="s">
        <v>123</v>
      </c>
      <c r="S604" s="151">
        <v>2</v>
      </c>
      <c r="T604" s="151"/>
      <c r="U604" s="151"/>
      <c r="V604" s="151"/>
      <c r="W604" s="151"/>
      <c r="X604" s="151"/>
      <c r="Y604" s="151"/>
      <c r="Z604" s="151"/>
      <c r="AA604" s="151"/>
      <c r="AB604" s="151"/>
      <c r="AC604" s="151"/>
      <c r="AD604" s="151"/>
      <c r="AE604" s="151"/>
      <c r="AF604" s="151"/>
      <c r="AG604" s="151"/>
      <c r="AH604" s="151"/>
      <c r="AI604" s="151"/>
      <c r="AJ604" s="151"/>
      <c r="AK604" s="151"/>
      <c r="AL604" s="151"/>
      <c r="AM604" s="151"/>
      <c r="AN604" s="151"/>
      <c r="AO604" s="151"/>
      <c r="AP604" s="151"/>
      <c r="AQ604" s="151"/>
      <c r="AR604" s="151"/>
      <c r="AS604" s="151"/>
      <c r="AT604" s="151"/>
      <c r="AU604" s="151"/>
    </row>
    <row r="605" spans="1:47" outlineLevel="1" x14ac:dyDescent="0.2">
      <c r="A605" s="152"/>
      <c r="B605" s="154"/>
      <c r="C605" s="174" t="s">
        <v>673</v>
      </c>
      <c r="D605" s="190"/>
      <c r="E605" s="196">
        <v>22</v>
      </c>
      <c r="F605" s="212"/>
      <c r="G605" s="156"/>
      <c r="H605" s="181">
        <v>0</v>
      </c>
      <c r="I605" s="211"/>
      <c r="J605" s="151"/>
      <c r="K605" s="151"/>
      <c r="L605" s="151"/>
      <c r="M605" s="151"/>
      <c r="N605" s="151"/>
      <c r="O605" s="151"/>
      <c r="P605" s="151"/>
      <c r="Q605" s="151"/>
      <c r="R605" s="151" t="s">
        <v>123</v>
      </c>
      <c r="S605" s="151">
        <v>2</v>
      </c>
      <c r="T605" s="151"/>
      <c r="U605" s="151"/>
      <c r="V605" s="151"/>
      <c r="W605" s="151"/>
      <c r="X605" s="151"/>
      <c r="Y605" s="151"/>
      <c r="Z605" s="151"/>
      <c r="AA605" s="151"/>
      <c r="AB605" s="151"/>
      <c r="AC605" s="151"/>
      <c r="AD605" s="151"/>
      <c r="AE605" s="151"/>
      <c r="AF605" s="151"/>
      <c r="AG605" s="151"/>
      <c r="AH605" s="151"/>
      <c r="AI605" s="151"/>
      <c r="AJ605" s="151"/>
      <c r="AK605" s="151"/>
      <c r="AL605" s="151"/>
      <c r="AM605" s="151"/>
      <c r="AN605" s="151"/>
      <c r="AO605" s="151"/>
      <c r="AP605" s="151"/>
      <c r="AQ605" s="151"/>
      <c r="AR605" s="151"/>
      <c r="AS605" s="151"/>
      <c r="AT605" s="151"/>
      <c r="AU605" s="151"/>
    </row>
    <row r="606" spans="1:47" outlineLevel="1" x14ac:dyDescent="0.2">
      <c r="A606" s="152"/>
      <c r="B606" s="154"/>
      <c r="C606" s="174" t="s">
        <v>674</v>
      </c>
      <c r="D606" s="190"/>
      <c r="E606" s="196">
        <v>12.4</v>
      </c>
      <c r="F606" s="212"/>
      <c r="G606" s="156"/>
      <c r="H606" s="181">
        <v>0</v>
      </c>
      <c r="I606" s="211"/>
      <c r="J606" s="151"/>
      <c r="K606" s="151"/>
      <c r="L606" s="151"/>
      <c r="M606" s="151"/>
      <c r="N606" s="151"/>
      <c r="O606" s="151"/>
      <c r="P606" s="151"/>
      <c r="Q606" s="151"/>
      <c r="R606" s="151" t="s">
        <v>123</v>
      </c>
      <c r="S606" s="151">
        <v>2</v>
      </c>
      <c r="T606" s="151"/>
      <c r="U606" s="151"/>
      <c r="V606" s="151"/>
      <c r="W606" s="151"/>
      <c r="X606" s="151"/>
      <c r="Y606" s="151"/>
      <c r="Z606" s="151"/>
      <c r="AA606" s="151"/>
      <c r="AB606" s="151"/>
      <c r="AC606" s="151"/>
      <c r="AD606" s="151"/>
      <c r="AE606" s="151"/>
      <c r="AF606" s="151"/>
      <c r="AG606" s="151"/>
      <c r="AH606" s="151"/>
      <c r="AI606" s="151"/>
      <c r="AJ606" s="151"/>
      <c r="AK606" s="151"/>
      <c r="AL606" s="151"/>
      <c r="AM606" s="151"/>
      <c r="AN606" s="151"/>
      <c r="AO606" s="151"/>
      <c r="AP606" s="151"/>
      <c r="AQ606" s="151"/>
      <c r="AR606" s="151"/>
      <c r="AS606" s="151"/>
      <c r="AT606" s="151"/>
      <c r="AU606" s="151"/>
    </row>
    <row r="607" spans="1:47" outlineLevel="1" x14ac:dyDescent="0.2">
      <c r="A607" s="152"/>
      <c r="B607" s="154"/>
      <c r="C607" s="174" t="s">
        <v>675</v>
      </c>
      <c r="D607" s="190"/>
      <c r="E607" s="196">
        <v>210</v>
      </c>
      <c r="F607" s="212"/>
      <c r="G607" s="156"/>
      <c r="H607" s="181">
        <v>0</v>
      </c>
      <c r="I607" s="211"/>
      <c r="J607" s="151"/>
      <c r="K607" s="151"/>
      <c r="L607" s="151"/>
      <c r="M607" s="151"/>
      <c r="N607" s="151"/>
      <c r="O607" s="151"/>
      <c r="P607" s="151"/>
      <c r="Q607" s="151"/>
      <c r="R607" s="151" t="s">
        <v>123</v>
      </c>
      <c r="S607" s="151">
        <v>2</v>
      </c>
      <c r="T607" s="151"/>
      <c r="U607" s="151"/>
      <c r="V607" s="151"/>
      <c r="W607" s="151"/>
      <c r="X607" s="151"/>
      <c r="Y607" s="151"/>
      <c r="Z607" s="151"/>
      <c r="AA607" s="151"/>
      <c r="AB607" s="151"/>
      <c r="AC607" s="151"/>
      <c r="AD607" s="151"/>
      <c r="AE607" s="151"/>
      <c r="AF607" s="151"/>
      <c r="AG607" s="151"/>
      <c r="AH607" s="151"/>
      <c r="AI607" s="151"/>
      <c r="AJ607" s="151"/>
      <c r="AK607" s="151"/>
      <c r="AL607" s="151"/>
      <c r="AM607" s="151"/>
      <c r="AN607" s="151"/>
      <c r="AO607" s="151"/>
      <c r="AP607" s="151"/>
      <c r="AQ607" s="151"/>
      <c r="AR607" s="151"/>
      <c r="AS607" s="151"/>
      <c r="AT607" s="151"/>
      <c r="AU607" s="151"/>
    </row>
    <row r="608" spans="1:47" outlineLevel="1" x14ac:dyDescent="0.2">
      <c r="A608" s="152"/>
      <c r="B608" s="154"/>
      <c r="C608" s="174" t="s">
        <v>676</v>
      </c>
      <c r="D608" s="190"/>
      <c r="E608" s="196">
        <v>3.2</v>
      </c>
      <c r="F608" s="212"/>
      <c r="G608" s="156"/>
      <c r="H608" s="181">
        <v>0</v>
      </c>
      <c r="I608" s="211"/>
      <c r="J608" s="151"/>
      <c r="K608" s="151"/>
      <c r="L608" s="151"/>
      <c r="M608" s="151"/>
      <c r="N608" s="151"/>
      <c r="O608" s="151"/>
      <c r="P608" s="151"/>
      <c r="Q608" s="151"/>
      <c r="R608" s="151" t="s">
        <v>123</v>
      </c>
      <c r="S608" s="151">
        <v>2</v>
      </c>
      <c r="T608" s="151"/>
      <c r="U608" s="151"/>
      <c r="V608" s="151"/>
      <c r="W608" s="151"/>
      <c r="X608" s="151"/>
      <c r="Y608" s="151"/>
      <c r="Z608" s="151"/>
      <c r="AA608" s="151"/>
      <c r="AB608" s="151"/>
      <c r="AC608" s="151"/>
      <c r="AD608" s="151"/>
      <c r="AE608" s="151"/>
      <c r="AF608" s="151"/>
      <c r="AG608" s="151"/>
      <c r="AH608" s="151"/>
      <c r="AI608" s="151"/>
      <c r="AJ608" s="151"/>
      <c r="AK608" s="151"/>
      <c r="AL608" s="151"/>
      <c r="AM608" s="151"/>
      <c r="AN608" s="151"/>
      <c r="AO608" s="151"/>
      <c r="AP608" s="151"/>
      <c r="AQ608" s="151"/>
      <c r="AR608" s="151"/>
      <c r="AS608" s="151"/>
      <c r="AT608" s="151"/>
      <c r="AU608" s="151"/>
    </row>
    <row r="609" spans="1:47" outlineLevel="1" x14ac:dyDescent="0.2">
      <c r="A609" s="152"/>
      <c r="B609" s="154"/>
      <c r="C609" s="174" t="s">
        <v>686</v>
      </c>
      <c r="D609" s="190"/>
      <c r="E609" s="196">
        <v>33</v>
      </c>
      <c r="F609" s="212"/>
      <c r="G609" s="156"/>
      <c r="H609" s="181">
        <v>0</v>
      </c>
      <c r="I609" s="211"/>
      <c r="J609" s="151"/>
      <c r="K609" s="151"/>
      <c r="L609" s="151"/>
      <c r="M609" s="151"/>
      <c r="N609" s="151"/>
      <c r="O609" s="151"/>
      <c r="P609" s="151"/>
      <c r="Q609" s="151"/>
      <c r="R609" s="151" t="s">
        <v>123</v>
      </c>
      <c r="S609" s="151">
        <v>2</v>
      </c>
      <c r="T609" s="151"/>
      <c r="U609" s="151"/>
      <c r="V609" s="151"/>
      <c r="W609" s="151"/>
      <c r="X609" s="151"/>
      <c r="Y609" s="151"/>
      <c r="Z609" s="151"/>
      <c r="AA609" s="151"/>
      <c r="AB609" s="151"/>
      <c r="AC609" s="151"/>
      <c r="AD609" s="151"/>
      <c r="AE609" s="151"/>
      <c r="AF609" s="151"/>
      <c r="AG609" s="151"/>
      <c r="AH609" s="151"/>
      <c r="AI609" s="151"/>
      <c r="AJ609" s="151"/>
      <c r="AK609" s="151"/>
      <c r="AL609" s="151"/>
      <c r="AM609" s="151"/>
      <c r="AN609" s="151"/>
      <c r="AO609" s="151"/>
      <c r="AP609" s="151"/>
      <c r="AQ609" s="151"/>
      <c r="AR609" s="151"/>
      <c r="AS609" s="151"/>
      <c r="AT609" s="151"/>
      <c r="AU609" s="151"/>
    </row>
    <row r="610" spans="1:47" outlineLevel="1" x14ac:dyDescent="0.2">
      <c r="A610" s="152"/>
      <c r="B610" s="154"/>
      <c r="C610" s="174" t="s">
        <v>687</v>
      </c>
      <c r="D610" s="190"/>
      <c r="E610" s="196">
        <v>4.8</v>
      </c>
      <c r="F610" s="212"/>
      <c r="G610" s="156"/>
      <c r="H610" s="181">
        <v>0</v>
      </c>
      <c r="I610" s="211"/>
      <c r="J610" s="151"/>
      <c r="K610" s="151"/>
      <c r="L610" s="151"/>
      <c r="M610" s="151"/>
      <c r="N610" s="151"/>
      <c r="O610" s="151"/>
      <c r="P610" s="151"/>
      <c r="Q610" s="151"/>
      <c r="R610" s="151" t="s">
        <v>123</v>
      </c>
      <c r="S610" s="151">
        <v>2</v>
      </c>
      <c r="T610" s="151"/>
      <c r="U610" s="151"/>
      <c r="V610" s="151"/>
      <c r="W610" s="151"/>
      <c r="X610" s="151"/>
      <c r="Y610" s="151"/>
      <c r="Z610" s="151"/>
      <c r="AA610" s="151"/>
      <c r="AB610" s="151"/>
      <c r="AC610" s="151"/>
      <c r="AD610" s="151"/>
      <c r="AE610" s="151"/>
      <c r="AF610" s="151"/>
      <c r="AG610" s="151"/>
      <c r="AH610" s="151"/>
      <c r="AI610" s="151"/>
      <c r="AJ610" s="151"/>
      <c r="AK610" s="151"/>
      <c r="AL610" s="151"/>
      <c r="AM610" s="151"/>
      <c r="AN610" s="151"/>
      <c r="AO610" s="151"/>
      <c r="AP610" s="151"/>
      <c r="AQ610" s="151"/>
      <c r="AR610" s="151"/>
      <c r="AS610" s="151"/>
      <c r="AT610" s="151"/>
      <c r="AU610" s="151"/>
    </row>
    <row r="611" spans="1:47" outlineLevel="1" x14ac:dyDescent="0.2">
      <c r="A611" s="152"/>
      <c r="B611" s="154"/>
      <c r="C611" s="173" t="s">
        <v>632</v>
      </c>
      <c r="D611" s="190"/>
      <c r="E611" s="196"/>
      <c r="F611" s="212"/>
      <c r="G611" s="156"/>
      <c r="H611" s="181">
        <v>0</v>
      </c>
      <c r="I611" s="211"/>
      <c r="J611" s="151"/>
      <c r="K611" s="151"/>
      <c r="L611" s="151"/>
      <c r="M611" s="151"/>
      <c r="N611" s="151"/>
      <c r="O611" s="151"/>
      <c r="P611" s="151"/>
      <c r="Q611" s="151"/>
      <c r="R611" s="151" t="s">
        <v>123</v>
      </c>
      <c r="S611" s="151">
        <v>0</v>
      </c>
      <c r="T611" s="151"/>
      <c r="U611" s="151"/>
      <c r="V611" s="151"/>
      <c r="W611" s="151"/>
      <c r="X611" s="151"/>
      <c r="Y611" s="151"/>
      <c r="Z611" s="151"/>
      <c r="AA611" s="151"/>
      <c r="AB611" s="151"/>
      <c r="AC611" s="151"/>
      <c r="AD611" s="151"/>
      <c r="AE611" s="151"/>
      <c r="AF611" s="151"/>
      <c r="AG611" s="151"/>
      <c r="AH611" s="151"/>
      <c r="AI611" s="151"/>
      <c r="AJ611" s="151"/>
      <c r="AK611" s="151"/>
      <c r="AL611" s="151"/>
      <c r="AM611" s="151"/>
      <c r="AN611" s="151"/>
      <c r="AO611" s="151"/>
      <c r="AP611" s="151"/>
      <c r="AQ611" s="151"/>
      <c r="AR611" s="151"/>
      <c r="AS611" s="151"/>
      <c r="AT611" s="151"/>
      <c r="AU611" s="151"/>
    </row>
    <row r="612" spans="1:47" outlineLevel="1" x14ac:dyDescent="0.2">
      <c r="A612" s="152"/>
      <c r="B612" s="154"/>
      <c r="C612" s="171" t="s">
        <v>699</v>
      </c>
      <c r="D612" s="188"/>
      <c r="E612" s="195">
        <v>342.48</v>
      </c>
      <c r="F612" s="212"/>
      <c r="G612" s="156"/>
      <c r="H612" s="181">
        <v>0</v>
      </c>
      <c r="I612" s="211"/>
      <c r="J612" s="151"/>
      <c r="K612" s="151"/>
      <c r="L612" s="151"/>
      <c r="M612" s="151"/>
      <c r="N612" s="151"/>
      <c r="O612" s="151"/>
      <c r="P612" s="151"/>
      <c r="Q612" s="151"/>
      <c r="R612" s="151" t="s">
        <v>123</v>
      </c>
      <c r="S612" s="151">
        <v>0</v>
      </c>
      <c r="T612" s="151"/>
      <c r="U612" s="151"/>
      <c r="V612" s="151"/>
      <c r="W612" s="151"/>
      <c r="X612" s="151"/>
      <c r="Y612" s="151"/>
      <c r="Z612" s="151"/>
      <c r="AA612" s="151"/>
      <c r="AB612" s="151"/>
      <c r="AC612" s="151"/>
      <c r="AD612" s="151"/>
      <c r="AE612" s="151"/>
      <c r="AF612" s="151"/>
      <c r="AG612" s="151"/>
      <c r="AH612" s="151"/>
      <c r="AI612" s="151"/>
      <c r="AJ612" s="151"/>
      <c r="AK612" s="151"/>
      <c r="AL612" s="151"/>
      <c r="AM612" s="151"/>
      <c r="AN612" s="151"/>
      <c r="AO612" s="151"/>
      <c r="AP612" s="151"/>
      <c r="AQ612" s="151"/>
      <c r="AR612" s="151"/>
      <c r="AS612" s="151"/>
      <c r="AT612" s="151"/>
      <c r="AU612" s="151"/>
    </row>
    <row r="613" spans="1:47" ht="22.5" outlineLevel="1" x14ac:dyDescent="0.2">
      <c r="A613" s="152">
        <v>176</v>
      </c>
      <c r="B613" s="154" t="s">
        <v>700</v>
      </c>
      <c r="C613" s="170" t="s">
        <v>701</v>
      </c>
      <c r="D613" s="187" t="s">
        <v>127</v>
      </c>
      <c r="E613" s="156">
        <v>210</v>
      </c>
      <c r="F613" s="212"/>
      <c r="G613" s="156">
        <f>ROUND(E613*F613,2)</f>
        <v>0</v>
      </c>
      <c r="H613" s="181" t="s">
        <v>951</v>
      </c>
      <c r="I613" s="211"/>
      <c r="J613" s="151"/>
      <c r="K613" s="151"/>
      <c r="L613" s="151"/>
      <c r="M613" s="151"/>
      <c r="N613" s="151"/>
      <c r="O613" s="151"/>
      <c r="P613" s="151"/>
      <c r="Q613" s="151"/>
      <c r="R613" s="151" t="s">
        <v>121</v>
      </c>
      <c r="S613" s="151"/>
      <c r="T613" s="151"/>
      <c r="U613" s="151"/>
      <c r="V613" s="151"/>
      <c r="W613" s="151"/>
      <c r="X613" s="151"/>
      <c r="Y613" s="151"/>
      <c r="Z613" s="151"/>
      <c r="AA613" s="151"/>
      <c r="AB613" s="151"/>
      <c r="AC613" s="151"/>
      <c r="AD613" s="151"/>
      <c r="AE613" s="151"/>
      <c r="AF613" s="151"/>
      <c r="AG613" s="151"/>
      <c r="AH613" s="151"/>
      <c r="AI613" s="151"/>
      <c r="AJ613" s="151"/>
      <c r="AK613" s="151"/>
      <c r="AL613" s="151"/>
      <c r="AM613" s="151"/>
      <c r="AN613" s="151"/>
      <c r="AO613" s="151"/>
      <c r="AP613" s="151"/>
      <c r="AQ613" s="151"/>
      <c r="AR613" s="151"/>
      <c r="AS613" s="151"/>
      <c r="AT613" s="151"/>
      <c r="AU613" s="151"/>
    </row>
    <row r="614" spans="1:47" outlineLevel="1" x14ac:dyDescent="0.2">
      <c r="A614" s="152"/>
      <c r="B614" s="154"/>
      <c r="C614" s="171" t="s">
        <v>516</v>
      </c>
      <c r="D614" s="188"/>
      <c r="E614" s="195"/>
      <c r="F614" s="212"/>
      <c r="G614" s="156"/>
      <c r="H614" s="181">
        <v>0</v>
      </c>
      <c r="I614" s="211"/>
      <c r="J614" s="151"/>
      <c r="K614" s="151"/>
      <c r="L614" s="151"/>
      <c r="M614" s="151"/>
      <c r="N614" s="151"/>
      <c r="O614" s="151"/>
      <c r="P614" s="151"/>
      <c r="Q614" s="151"/>
      <c r="R614" s="151" t="s">
        <v>123</v>
      </c>
      <c r="S614" s="151">
        <v>0</v>
      </c>
      <c r="T614" s="151"/>
      <c r="U614" s="151"/>
      <c r="V614" s="151"/>
      <c r="W614" s="151"/>
      <c r="X614" s="151"/>
      <c r="Y614" s="151"/>
      <c r="Z614" s="151"/>
      <c r="AA614" s="151"/>
      <c r="AB614" s="151"/>
      <c r="AC614" s="151"/>
      <c r="AD614" s="151"/>
      <c r="AE614" s="151"/>
      <c r="AF614" s="151"/>
      <c r="AG614" s="151"/>
      <c r="AH614" s="151"/>
      <c r="AI614" s="151"/>
      <c r="AJ614" s="151"/>
      <c r="AK614" s="151"/>
      <c r="AL614" s="151"/>
      <c r="AM614" s="151"/>
      <c r="AN614" s="151"/>
      <c r="AO614" s="151"/>
      <c r="AP614" s="151"/>
      <c r="AQ614" s="151"/>
      <c r="AR614" s="151"/>
      <c r="AS614" s="151"/>
      <c r="AT614" s="151"/>
      <c r="AU614" s="151"/>
    </row>
    <row r="615" spans="1:47" outlineLevel="1" x14ac:dyDescent="0.2">
      <c r="A615" s="152"/>
      <c r="B615" s="154"/>
      <c r="C615" s="171" t="s">
        <v>661</v>
      </c>
      <c r="D615" s="188"/>
      <c r="E615" s="195">
        <v>210</v>
      </c>
      <c r="F615" s="212"/>
      <c r="G615" s="156"/>
      <c r="H615" s="181">
        <v>0</v>
      </c>
      <c r="I615" s="211"/>
      <c r="J615" s="151"/>
      <c r="K615" s="151"/>
      <c r="L615" s="151"/>
      <c r="M615" s="151"/>
      <c r="N615" s="151"/>
      <c r="O615" s="151"/>
      <c r="P615" s="151"/>
      <c r="Q615" s="151"/>
      <c r="R615" s="151" t="s">
        <v>123</v>
      </c>
      <c r="S615" s="151">
        <v>0</v>
      </c>
      <c r="T615" s="151"/>
      <c r="U615" s="151"/>
      <c r="V615" s="151"/>
      <c r="W615" s="151"/>
      <c r="X615" s="151"/>
      <c r="Y615" s="151"/>
      <c r="Z615" s="151"/>
      <c r="AA615" s="151"/>
      <c r="AB615" s="151"/>
      <c r="AC615" s="151"/>
      <c r="AD615" s="151"/>
      <c r="AE615" s="151"/>
      <c r="AF615" s="151"/>
      <c r="AG615" s="151"/>
      <c r="AH615" s="151"/>
      <c r="AI615" s="151"/>
      <c r="AJ615" s="151"/>
      <c r="AK615" s="151"/>
      <c r="AL615" s="151"/>
      <c r="AM615" s="151"/>
      <c r="AN615" s="151"/>
      <c r="AO615" s="151"/>
      <c r="AP615" s="151"/>
      <c r="AQ615" s="151"/>
      <c r="AR615" s="151"/>
      <c r="AS615" s="151"/>
      <c r="AT615" s="151"/>
      <c r="AU615" s="151"/>
    </row>
    <row r="616" spans="1:47" outlineLevel="1" x14ac:dyDescent="0.2">
      <c r="A616" s="152">
        <v>177</v>
      </c>
      <c r="B616" s="154" t="s">
        <v>702</v>
      </c>
      <c r="C616" s="170" t="s">
        <v>703</v>
      </c>
      <c r="D616" s="187" t="s">
        <v>127</v>
      </c>
      <c r="E616" s="156">
        <v>252</v>
      </c>
      <c r="F616" s="212"/>
      <c r="G616" s="156">
        <f>ROUND(E616*F616,2)</f>
        <v>0</v>
      </c>
      <c r="H616" s="181" t="s">
        <v>950</v>
      </c>
      <c r="I616" s="211"/>
      <c r="J616" s="151"/>
      <c r="K616" s="151"/>
      <c r="L616" s="151"/>
      <c r="M616" s="151"/>
      <c r="N616" s="151"/>
      <c r="O616" s="151"/>
      <c r="P616" s="151"/>
      <c r="Q616" s="151"/>
      <c r="R616" s="151" t="s">
        <v>409</v>
      </c>
      <c r="S616" s="151"/>
      <c r="T616" s="151"/>
      <c r="U616" s="151"/>
      <c r="V616" s="151"/>
      <c r="W616" s="151"/>
      <c r="X616" s="151"/>
      <c r="Y616" s="151"/>
      <c r="Z616" s="151"/>
      <c r="AA616" s="151"/>
      <c r="AB616" s="151"/>
      <c r="AC616" s="151"/>
      <c r="AD616" s="151"/>
      <c r="AE616" s="151"/>
      <c r="AF616" s="151"/>
      <c r="AG616" s="151"/>
      <c r="AH616" s="151"/>
      <c r="AI616" s="151"/>
      <c r="AJ616" s="151"/>
      <c r="AK616" s="151"/>
      <c r="AL616" s="151"/>
      <c r="AM616" s="151"/>
      <c r="AN616" s="151"/>
      <c r="AO616" s="151"/>
      <c r="AP616" s="151"/>
      <c r="AQ616" s="151"/>
      <c r="AR616" s="151"/>
      <c r="AS616" s="151"/>
      <c r="AT616" s="151"/>
      <c r="AU616" s="151"/>
    </row>
    <row r="617" spans="1:47" outlineLevel="1" x14ac:dyDescent="0.2">
      <c r="A617" s="152"/>
      <c r="B617" s="154"/>
      <c r="C617" s="171" t="s">
        <v>516</v>
      </c>
      <c r="D617" s="188"/>
      <c r="E617" s="195"/>
      <c r="F617" s="212"/>
      <c r="G617" s="156"/>
      <c r="H617" s="181">
        <v>0</v>
      </c>
      <c r="I617" s="211"/>
      <c r="J617" s="151"/>
      <c r="K617" s="151"/>
      <c r="L617" s="151"/>
      <c r="M617" s="151"/>
      <c r="N617" s="151"/>
      <c r="O617" s="151"/>
      <c r="P617" s="151"/>
      <c r="Q617" s="151"/>
      <c r="R617" s="151" t="s">
        <v>123</v>
      </c>
      <c r="S617" s="151">
        <v>0</v>
      </c>
      <c r="T617" s="151"/>
      <c r="U617" s="151"/>
      <c r="V617" s="151"/>
      <c r="W617" s="151"/>
      <c r="X617" s="151"/>
      <c r="Y617" s="151"/>
      <c r="Z617" s="151"/>
      <c r="AA617" s="151"/>
      <c r="AB617" s="151"/>
      <c r="AC617" s="151"/>
      <c r="AD617" s="151"/>
      <c r="AE617" s="151"/>
      <c r="AF617" s="151"/>
      <c r="AG617" s="151"/>
      <c r="AH617" s="151"/>
      <c r="AI617" s="151"/>
      <c r="AJ617" s="151"/>
      <c r="AK617" s="151"/>
      <c r="AL617" s="151"/>
      <c r="AM617" s="151"/>
      <c r="AN617" s="151"/>
      <c r="AO617" s="151"/>
      <c r="AP617" s="151"/>
      <c r="AQ617" s="151"/>
      <c r="AR617" s="151"/>
      <c r="AS617" s="151"/>
      <c r="AT617" s="151"/>
      <c r="AU617" s="151"/>
    </row>
    <row r="618" spans="1:47" outlineLevel="1" x14ac:dyDescent="0.2">
      <c r="A618" s="152"/>
      <c r="B618" s="154"/>
      <c r="C618" s="171" t="s">
        <v>704</v>
      </c>
      <c r="D618" s="188"/>
      <c r="E618" s="195">
        <v>252</v>
      </c>
      <c r="F618" s="212"/>
      <c r="G618" s="156"/>
      <c r="H618" s="181">
        <v>0</v>
      </c>
      <c r="I618" s="211"/>
      <c r="J618" s="151"/>
      <c r="K618" s="151"/>
      <c r="L618" s="151"/>
      <c r="M618" s="151"/>
      <c r="N618" s="151"/>
      <c r="O618" s="151"/>
      <c r="P618" s="151"/>
      <c r="Q618" s="151"/>
      <c r="R618" s="151" t="s">
        <v>123</v>
      </c>
      <c r="S618" s="151">
        <v>0</v>
      </c>
      <c r="T618" s="151"/>
      <c r="U618" s="151"/>
      <c r="V618" s="151"/>
      <c r="W618" s="151"/>
      <c r="X618" s="151"/>
      <c r="Y618" s="151"/>
      <c r="Z618" s="151"/>
      <c r="AA618" s="151"/>
      <c r="AB618" s="151"/>
      <c r="AC618" s="151"/>
      <c r="AD618" s="151"/>
      <c r="AE618" s="151"/>
      <c r="AF618" s="151"/>
      <c r="AG618" s="151"/>
      <c r="AH618" s="151"/>
      <c r="AI618" s="151"/>
      <c r="AJ618" s="151"/>
      <c r="AK618" s="151"/>
      <c r="AL618" s="151"/>
      <c r="AM618" s="151"/>
      <c r="AN618" s="151"/>
      <c r="AO618" s="151"/>
      <c r="AP618" s="151"/>
      <c r="AQ618" s="151"/>
      <c r="AR618" s="151"/>
      <c r="AS618" s="151"/>
      <c r="AT618" s="151"/>
      <c r="AU618" s="151"/>
    </row>
    <row r="619" spans="1:47" ht="22.5" outlineLevel="1" x14ac:dyDescent="0.2">
      <c r="A619" s="152">
        <v>178</v>
      </c>
      <c r="B619" s="154" t="s">
        <v>705</v>
      </c>
      <c r="C619" s="170" t="s">
        <v>706</v>
      </c>
      <c r="D619" s="187" t="s">
        <v>130</v>
      </c>
      <c r="E619" s="156">
        <v>21</v>
      </c>
      <c r="F619" s="212"/>
      <c r="G619" s="156">
        <f>ROUND(E619*F619,2)</f>
        <v>0</v>
      </c>
      <c r="H619" s="181" t="s">
        <v>950</v>
      </c>
      <c r="I619" s="211"/>
      <c r="J619" s="151"/>
      <c r="K619" s="151"/>
      <c r="L619" s="151"/>
      <c r="M619" s="151"/>
      <c r="N619" s="151"/>
      <c r="O619" s="151"/>
      <c r="P619" s="151"/>
      <c r="Q619" s="151"/>
      <c r="R619" s="151" t="s">
        <v>409</v>
      </c>
      <c r="S619" s="151"/>
      <c r="T619" s="151"/>
      <c r="U619" s="151"/>
      <c r="V619" s="151"/>
      <c r="W619" s="151"/>
      <c r="X619" s="151"/>
      <c r="Y619" s="151"/>
      <c r="Z619" s="151"/>
      <c r="AA619" s="151"/>
      <c r="AB619" s="151"/>
      <c r="AC619" s="151"/>
      <c r="AD619" s="151"/>
      <c r="AE619" s="151"/>
      <c r="AF619" s="151"/>
      <c r="AG619" s="151"/>
      <c r="AH619" s="151"/>
      <c r="AI619" s="151"/>
      <c r="AJ619" s="151"/>
      <c r="AK619" s="151"/>
      <c r="AL619" s="151"/>
      <c r="AM619" s="151"/>
      <c r="AN619" s="151"/>
      <c r="AO619" s="151"/>
      <c r="AP619" s="151"/>
      <c r="AQ619" s="151"/>
      <c r="AR619" s="151"/>
      <c r="AS619" s="151"/>
      <c r="AT619" s="151"/>
      <c r="AU619" s="151"/>
    </row>
    <row r="620" spans="1:47" outlineLevel="1" x14ac:dyDescent="0.2">
      <c r="A620" s="152"/>
      <c r="B620" s="154"/>
      <c r="C620" s="171" t="s">
        <v>516</v>
      </c>
      <c r="D620" s="188"/>
      <c r="E620" s="195"/>
      <c r="F620" s="212"/>
      <c r="G620" s="156"/>
      <c r="H620" s="181">
        <v>0</v>
      </c>
      <c r="I620" s="211"/>
      <c r="J620" s="151"/>
      <c r="K620" s="151"/>
      <c r="L620" s="151"/>
      <c r="M620" s="151"/>
      <c r="N620" s="151"/>
      <c r="O620" s="151"/>
      <c r="P620" s="151"/>
      <c r="Q620" s="151"/>
      <c r="R620" s="151" t="s">
        <v>123</v>
      </c>
      <c r="S620" s="151">
        <v>0</v>
      </c>
      <c r="T620" s="151"/>
      <c r="U620" s="151"/>
      <c r="V620" s="151"/>
      <c r="W620" s="151"/>
      <c r="X620" s="151"/>
      <c r="Y620" s="151"/>
      <c r="Z620" s="151"/>
      <c r="AA620" s="151"/>
      <c r="AB620" s="151"/>
      <c r="AC620" s="151"/>
      <c r="AD620" s="151"/>
      <c r="AE620" s="151"/>
      <c r="AF620" s="151"/>
      <c r="AG620" s="151"/>
      <c r="AH620" s="151"/>
      <c r="AI620" s="151"/>
      <c r="AJ620" s="151"/>
      <c r="AK620" s="151"/>
      <c r="AL620" s="151"/>
      <c r="AM620" s="151"/>
      <c r="AN620" s="151"/>
      <c r="AO620" s="151"/>
      <c r="AP620" s="151"/>
      <c r="AQ620" s="151"/>
      <c r="AR620" s="151"/>
      <c r="AS620" s="151"/>
      <c r="AT620" s="151"/>
      <c r="AU620" s="151"/>
    </row>
    <row r="621" spans="1:47" outlineLevel="1" x14ac:dyDescent="0.2">
      <c r="A621" s="152"/>
      <c r="B621" s="154"/>
      <c r="C621" s="171" t="s">
        <v>707</v>
      </c>
      <c r="D621" s="188"/>
      <c r="E621" s="195">
        <v>21</v>
      </c>
      <c r="F621" s="212"/>
      <c r="G621" s="156"/>
      <c r="H621" s="181">
        <v>0</v>
      </c>
      <c r="I621" s="211"/>
      <c r="J621" s="151"/>
      <c r="K621" s="151"/>
      <c r="L621" s="151"/>
      <c r="M621" s="151"/>
      <c r="N621" s="151"/>
      <c r="O621" s="151"/>
      <c r="P621" s="151"/>
      <c r="Q621" s="151"/>
      <c r="R621" s="151" t="s">
        <v>123</v>
      </c>
      <c r="S621" s="151">
        <v>0</v>
      </c>
      <c r="T621" s="151"/>
      <c r="U621" s="151"/>
      <c r="V621" s="151"/>
      <c r="W621" s="151"/>
      <c r="X621" s="151"/>
      <c r="Y621" s="151"/>
      <c r="Z621" s="151"/>
      <c r="AA621" s="151"/>
      <c r="AB621" s="151"/>
      <c r="AC621" s="151"/>
      <c r="AD621" s="151"/>
      <c r="AE621" s="151"/>
      <c r="AF621" s="151"/>
      <c r="AG621" s="151"/>
      <c r="AH621" s="151"/>
      <c r="AI621" s="151"/>
      <c r="AJ621" s="151"/>
      <c r="AK621" s="151"/>
      <c r="AL621" s="151"/>
      <c r="AM621" s="151"/>
      <c r="AN621" s="151"/>
      <c r="AO621" s="151"/>
      <c r="AP621" s="151"/>
      <c r="AQ621" s="151"/>
      <c r="AR621" s="151"/>
      <c r="AS621" s="151"/>
      <c r="AT621" s="151"/>
      <c r="AU621" s="151"/>
    </row>
    <row r="622" spans="1:47" ht="22.5" outlineLevel="1" x14ac:dyDescent="0.2">
      <c r="A622" s="152">
        <v>179</v>
      </c>
      <c r="B622" s="154" t="s">
        <v>708</v>
      </c>
      <c r="C622" s="170" t="s">
        <v>709</v>
      </c>
      <c r="D622" s="187" t="s">
        <v>130</v>
      </c>
      <c r="E622" s="156">
        <v>0.75</v>
      </c>
      <c r="F622" s="212"/>
      <c r="G622" s="156">
        <f>ROUND(E622*F622,2)</f>
        <v>0</v>
      </c>
      <c r="H622" s="181" t="s">
        <v>951</v>
      </c>
      <c r="I622" s="211"/>
      <c r="J622" s="151"/>
      <c r="K622" s="151"/>
      <c r="L622" s="151"/>
      <c r="M622" s="151"/>
      <c r="N622" s="151"/>
      <c r="O622" s="151"/>
      <c r="P622" s="151"/>
      <c r="Q622" s="151"/>
      <c r="R622" s="151" t="s">
        <v>121</v>
      </c>
      <c r="S622" s="151"/>
      <c r="T622" s="151"/>
      <c r="U622" s="151"/>
      <c r="V622" s="151"/>
      <c r="W622" s="151"/>
      <c r="X622" s="151"/>
      <c r="Y622" s="151"/>
      <c r="Z622" s="151"/>
      <c r="AA622" s="151"/>
      <c r="AB622" s="151"/>
      <c r="AC622" s="151"/>
      <c r="AD622" s="151"/>
      <c r="AE622" s="151"/>
      <c r="AF622" s="151"/>
      <c r="AG622" s="151"/>
      <c r="AH622" s="151"/>
      <c r="AI622" s="151"/>
      <c r="AJ622" s="151"/>
      <c r="AK622" s="151"/>
      <c r="AL622" s="151"/>
      <c r="AM622" s="151"/>
      <c r="AN622" s="151"/>
      <c r="AO622" s="151"/>
      <c r="AP622" s="151"/>
      <c r="AQ622" s="151"/>
      <c r="AR622" s="151"/>
      <c r="AS622" s="151"/>
      <c r="AT622" s="151"/>
      <c r="AU622" s="151"/>
    </row>
    <row r="623" spans="1:47" outlineLevel="1" x14ac:dyDescent="0.2">
      <c r="A623" s="152"/>
      <c r="B623" s="154"/>
      <c r="C623" s="171" t="s">
        <v>516</v>
      </c>
      <c r="D623" s="188"/>
      <c r="E623" s="195"/>
      <c r="F623" s="212"/>
      <c r="G623" s="156"/>
      <c r="H623" s="181">
        <v>0</v>
      </c>
      <c r="I623" s="211"/>
      <c r="J623" s="151"/>
      <c r="K623" s="151"/>
      <c r="L623" s="151"/>
      <c r="M623" s="151"/>
      <c r="N623" s="151"/>
      <c r="O623" s="151"/>
      <c r="P623" s="151"/>
      <c r="Q623" s="151"/>
      <c r="R623" s="151" t="s">
        <v>123</v>
      </c>
      <c r="S623" s="151">
        <v>0</v>
      </c>
      <c r="T623" s="151"/>
      <c r="U623" s="151"/>
      <c r="V623" s="151"/>
      <c r="W623" s="151"/>
      <c r="X623" s="151"/>
      <c r="Y623" s="151"/>
      <c r="Z623" s="151"/>
      <c r="AA623" s="151"/>
      <c r="AB623" s="151"/>
      <c r="AC623" s="151"/>
      <c r="AD623" s="151"/>
      <c r="AE623" s="151"/>
      <c r="AF623" s="151"/>
      <c r="AG623" s="151"/>
      <c r="AH623" s="151"/>
      <c r="AI623" s="151"/>
      <c r="AJ623" s="151"/>
      <c r="AK623" s="151"/>
      <c r="AL623" s="151"/>
      <c r="AM623" s="151"/>
      <c r="AN623" s="151"/>
      <c r="AO623" s="151"/>
      <c r="AP623" s="151"/>
      <c r="AQ623" s="151"/>
      <c r="AR623" s="151"/>
      <c r="AS623" s="151"/>
      <c r="AT623" s="151"/>
      <c r="AU623" s="151"/>
    </row>
    <row r="624" spans="1:47" outlineLevel="1" x14ac:dyDescent="0.2">
      <c r="A624" s="152"/>
      <c r="B624" s="154"/>
      <c r="C624" s="171" t="s">
        <v>710</v>
      </c>
      <c r="D624" s="188"/>
      <c r="E624" s="195">
        <v>0.75</v>
      </c>
      <c r="F624" s="212"/>
      <c r="G624" s="156"/>
      <c r="H624" s="181">
        <v>0</v>
      </c>
      <c r="I624" s="211"/>
      <c r="J624" s="151"/>
      <c r="K624" s="151"/>
      <c r="L624" s="151"/>
      <c r="M624" s="151"/>
      <c r="N624" s="151"/>
      <c r="O624" s="151"/>
      <c r="P624" s="151"/>
      <c r="Q624" s="151"/>
      <c r="R624" s="151" t="s">
        <v>123</v>
      </c>
      <c r="S624" s="151">
        <v>0</v>
      </c>
      <c r="T624" s="151"/>
      <c r="U624" s="151"/>
      <c r="V624" s="151"/>
      <c r="W624" s="151"/>
      <c r="X624" s="151"/>
      <c r="Y624" s="151"/>
      <c r="Z624" s="151"/>
      <c r="AA624" s="151"/>
      <c r="AB624" s="151"/>
      <c r="AC624" s="151"/>
      <c r="AD624" s="151"/>
      <c r="AE624" s="151"/>
      <c r="AF624" s="151"/>
      <c r="AG624" s="151"/>
      <c r="AH624" s="151"/>
      <c r="AI624" s="151"/>
      <c r="AJ624" s="151"/>
      <c r="AK624" s="151"/>
      <c r="AL624" s="151"/>
      <c r="AM624" s="151"/>
      <c r="AN624" s="151"/>
      <c r="AO624" s="151"/>
      <c r="AP624" s="151"/>
      <c r="AQ624" s="151"/>
      <c r="AR624" s="151"/>
      <c r="AS624" s="151"/>
      <c r="AT624" s="151"/>
      <c r="AU624" s="151"/>
    </row>
    <row r="625" spans="1:47" outlineLevel="1" x14ac:dyDescent="0.2">
      <c r="A625" s="152">
        <v>180</v>
      </c>
      <c r="B625" s="154" t="s">
        <v>711</v>
      </c>
      <c r="C625" s="170" t="s">
        <v>712</v>
      </c>
      <c r="D625" s="187" t="s">
        <v>127</v>
      </c>
      <c r="E625" s="156">
        <v>232</v>
      </c>
      <c r="F625" s="212"/>
      <c r="G625" s="156">
        <f>ROUND(E625*F625,2)</f>
        <v>0</v>
      </c>
      <c r="H625" s="181" t="s">
        <v>950</v>
      </c>
      <c r="I625" s="211"/>
      <c r="J625" s="151"/>
      <c r="K625" s="151"/>
      <c r="L625" s="151"/>
      <c r="M625" s="151"/>
      <c r="N625" s="151"/>
      <c r="O625" s="151"/>
      <c r="P625" s="151"/>
      <c r="Q625" s="151"/>
      <c r="R625" s="151" t="s">
        <v>121</v>
      </c>
      <c r="S625" s="151"/>
      <c r="T625" s="151"/>
      <c r="U625" s="151"/>
      <c r="V625" s="151"/>
      <c r="W625" s="151"/>
      <c r="X625" s="151"/>
      <c r="Y625" s="151"/>
      <c r="Z625" s="151"/>
      <c r="AA625" s="151"/>
      <c r="AB625" s="151"/>
      <c r="AC625" s="151"/>
      <c r="AD625" s="151"/>
      <c r="AE625" s="151"/>
      <c r="AF625" s="151"/>
      <c r="AG625" s="151"/>
      <c r="AH625" s="151"/>
      <c r="AI625" s="151"/>
      <c r="AJ625" s="151"/>
      <c r="AK625" s="151"/>
      <c r="AL625" s="151"/>
      <c r="AM625" s="151"/>
      <c r="AN625" s="151"/>
      <c r="AO625" s="151"/>
      <c r="AP625" s="151"/>
      <c r="AQ625" s="151"/>
      <c r="AR625" s="151"/>
      <c r="AS625" s="151"/>
      <c r="AT625" s="151"/>
      <c r="AU625" s="151"/>
    </row>
    <row r="626" spans="1:47" outlineLevel="1" x14ac:dyDescent="0.2">
      <c r="A626" s="152"/>
      <c r="B626" s="154"/>
      <c r="C626" s="171" t="s">
        <v>516</v>
      </c>
      <c r="D626" s="188"/>
      <c r="E626" s="195"/>
      <c r="F626" s="212"/>
      <c r="G626" s="156"/>
      <c r="H626" s="181">
        <v>0</v>
      </c>
      <c r="I626" s="211"/>
      <c r="J626" s="151"/>
      <c r="K626" s="151"/>
      <c r="L626" s="151"/>
      <c r="M626" s="151"/>
      <c r="N626" s="151"/>
      <c r="O626" s="151"/>
      <c r="P626" s="151"/>
      <c r="Q626" s="151"/>
      <c r="R626" s="151" t="s">
        <v>123</v>
      </c>
      <c r="S626" s="151">
        <v>0</v>
      </c>
      <c r="T626" s="151"/>
      <c r="U626" s="151"/>
      <c r="V626" s="151"/>
      <c r="W626" s="151"/>
      <c r="X626" s="151"/>
      <c r="Y626" s="151"/>
      <c r="Z626" s="151"/>
      <c r="AA626" s="151"/>
      <c r="AB626" s="151"/>
      <c r="AC626" s="151"/>
      <c r="AD626" s="151"/>
      <c r="AE626" s="151"/>
      <c r="AF626" s="151"/>
      <c r="AG626" s="151"/>
      <c r="AH626" s="151"/>
      <c r="AI626" s="151"/>
      <c r="AJ626" s="151"/>
      <c r="AK626" s="151"/>
      <c r="AL626" s="151"/>
      <c r="AM626" s="151"/>
      <c r="AN626" s="151"/>
      <c r="AO626" s="151"/>
      <c r="AP626" s="151"/>
      <c r="AQ626" s="151"/>
      <c r="AR626" s="151"/>
      <c r="AS626" s="151"/>
      <c r="AT626" s="151"/>
      <c r="AU626" s="151"/>
    </row>
    <row r="627" spans="1:47" outlineLevel="1" x14ac:dyDescent="0.2">
      <c r="A627" s="152"/>
      <c r="B627" s="154"/>
      <c r="C627" s="171" t="s">
        <v>659</v>
      </c>
      <c r="D627" s="188"/>
      <c r="E627" s="195">
        <v>22</v>
      </c>
      <c r="F627" s="212"/>
      <c r="G627" s="156"/>
      <c r="H627" s="181">
        <v>0</v>
      </c>
      <c r="I627" s="211"/>
      <c r="J627" s="151"/>
      <c r="K627" s="151"/>
      <c r="L627" s="151"/>
      <c r="M627" s="151"/>
      <c r="N627" s="151"/>
      <c r="O627" s="151"/>
      <c r="P627" s="151"/>
      <c r="Q627" s="151"/>
      <c r="R627" s="151" t="s">
        <v>123</v>
      </c>
      <c r="S627" s="151">
        <v>0</v>
      </c>
      <c r="T627" s="151"/>
      <c r="U627" s="151"/>
      <c r="V627" s="151"/>
      <c r="W627" s="151"/>
      <c r="X627" s="151"/>
      <c r="Y627" s="151"/>
      <c r="Z627" s="151"/>
      <c r="AA627" s="151"/>
      <c r="AB627" s="151"/>
      <c r="AC627" s="151"/>
      <c r="AD627" s="151"/>
      <c r="AE627" s="151"/>
      <c r="AF627" s="151"/>
      <c r="AG627" s="151"/>
      <c r="AH627" s="151"/>
      <c r="AI627" s="151"/>
      <c r="AJ627" s="151"/>
      <c r="AK627" s="151"/>
      <c r="AL627" s="151"/>
      <c r="AM627" s="151"/>
      <c r="AN627" s="151"/>
      <c r="AO627" s="151"/>
      <c r="AP627" s="151"/>
      <c r="AQ627" s="151"/>
      <c r="AR627" s="151"/>
      <c r="AS627" s="151"/>
      <c r="AT627" s="151"/>
      <c r="AU627" s="151"/>
    </row>
    <row r="628" spans="1:47" outlineLevel="1" x14ac:dyDescent="0.2">
      <c r="A628" s="152"/>
      <c r="B628" s="154"/>
      <c r="C628" s="171" t="s">
        <v>661</v>
      </c>
      <c r="D628" s="188"/>
      <c r="E628" s="195">
        <v>210</v>
      </c>
      <c r="F628" s="212"/>
      <c r="G628" s="156"/>
      <c r="H628" s="181">
        <v>0</v>
      </c>
      <c r="I628" s="211"/>
      <c r="J628" s="151"/>
      <c r="K628" s="151"/>
      <c r="L628" s="151"/>
      <c r="M628" s="151"/>
      <c r="N628" s="151"/>
      <c r="O628" s="151"/>
      <c r="P628" s="151"/>
      <c r="Q628" s="151"/>
      <c r="R628" s="151" t="s">
        <v>123</v>
      </c>
      <c r="S628" s="151">
        <v>0</v>
      </c>
      <c r="T628" s="151"/>
      <c r="U628" s="151"/>
      <c r="V628" s="151"/>
      <c r="W628" s="151"/>
      <c r="X628" s="151"/>
      <c r="Y628" s="151"/>
      <c r="Z628" s="151"/>
      <c r="AA628" s="151"/>
      <c r="AB628" s="151"/>
      <c r="AC628" s="151"/>
      <c r="AD628" s="151"/>
      <c r="AE628" s="151"/>
      <c r="AF628" s="151"/>
      <c r="AG628" s="151"/>
      <c r="AH628" s="151"/>
      <c r="AI628" s="151"/>
      <c r="AJ628" s="151"/>
      <c r="AK628" s="151"/>
      <c r="AL628" s="151"/>
      <c r="AM628" s="151"/>
      <c r="AN628" s="151"/>
      <c r="AO628" s="151"/>
      <c r="AP628" s="151"/>
      <c r="AQ628" s="151"/>
      <c r="AR628" s="151"/>
      <c r="AS628" s="151"/>
      <c r="AT628" s="151"/>
      <c r="AU628" s="151"/>
    </row>
    <row r="629" spans="1:47" ht="22.5" outlineLevel="1" x14ac:dyDescent="0.2">
      <c r="A629" s="152">
        <v>181</v>
      </c>
      <c r="B629" s="154" t="s">
        <v>713</v>
      </c>
      <c r="C629" s="170" t="s">
        <v>714</v>
      </c>
      <c r="D629" s="187" t="s">
        <v>120</v>
      </c>
      <c r="E629" s="156">
        <v>5</v>
      </c>
      <c r="F629" s="212"/>
      <c r="G629" s="156">
        <f>ROUND(E629*F629,2)</f>
        <v>0</v>
      </c>
      <c r="H629" s="181" t="s">
        <v>950</v>
      </c>
      <c r="I629" s="211"/>
      <c r="J629" s="151"/>
      <c r="K629" s="151"/>
      <c r="L629" s="151"/>
      <c r="M629" s="151"/>
      <c r="N629" s="151"/>
      <c r="O629" s="151"/>
      <c r="P629" s="151"/>
      <c r="Q629" s="151"/>
      <c r="R629" s="151" t="s">
        <v>121</v>
      </c>
      <c r="S629" s="151"/>
      <c r="T629" s="151"/>
      <c r="U629" s="151"/>
      <c r="V629" s="151"/>
      <c r="W629" s="151"/>
      <c r="X629" s="151"/>
      <c r="Y629" s="151"/>
      <c r="Z629" s="151"/>
      <c r="AA629" s="151"/>
      <c r="AB629" s="151"/>
      <c r="AC629" s="151"/>
      <c r="AD629" s="151"/>
      <c r="AE629" s="151"/>
      <c r="AF629" s="151"/>
      <c r="AG629" s="151"/>
      <c r="AH629" s="151"/>
      <c r="AI629" s="151"/>
      <c r="AJ629" s="151"/>
      <c r="AK629" s="151"/>
      <c r="AL629" s="151"/>
      <c r="AM629" s="151"/>
      <c r="AN629" s="151"/>
      <c r="AO629" s="151"/>
      <c r="AP629" s="151"/>
      <c r="AQ629" s="151"/>
      <c r="AR629" s="151"/>
      <c r="AS629" s="151"/>
      <c r="AT629" s="151"/>
      <c r="AU629" s="151"/>
    </row>
    <row r="630" spans="1:47" outlineLevel="1" x14ac:dyDescent="0.2">
      <c r="A630" s="152"/>
      <c r="B630" s="154"/>
      <c r="C630" s="171" t="s">
        <v>271</v>
      </c>
      <c r="D630" s="188"/>
      <c r="E630" s="195">
        <v>5</v>
      </c>
      <c r="F630" s="212"/>
      <c r="G630" s="156"/>
      <c r="H630" s="181">
        <v>0</v>
      </c>
      <c r="I630" s="211"/>
      <c r="J630" s="151"/>
      <c r="K630" s="151"/>
      <c r="L630" s="151"/>
      <c r="M630" s="151"/>
      <c r="N630" s="151"/>
      <c r="O630" s="151"/>
      <c r="P630" s="151"/>
      <c r="Q630" s="151"/>
      <c r="R630" s="151" t="s">
        <v>123</v>
      </c>
      <c r="S630" s="151">
        <v>0</v>
      </c>
      <c r="T630" s="151"/>
      <c r="U630" s="151"/>
      <c r="V630" s="151"/>
      <c r="W630" s="151"/>
      <c r="X630" s="151"/>
      <c r="Y630" s="151"/>
      <c r="Z630" s="151"/>
      <c r="AA630" s="151"/>
      <c r="AB630" s="151"/>
      <c r="AC630" s="151"/>
      <c r="AD630" s="151"/>
      <c r="AE630" s="151"/>
      <c r="AF630" s="151"/>
      <c r="AG630" s="151"/>
      <c r="AH630" s="151"/>
      <c r="AI630" s="151"/>
      <c r="AJ630" s="151"/>
      <c r="AK630" s="151"/>
      <c r="AL630" s="151"/>
      <c r="AM630" s="151"/>
      <c r="AN630" s="151"/>
      <c r="AO630" s="151"/>
      <c r="AP630" s="151"/>
      <c r="AQ630" s="151"/>
      <c r="AR630" s="151"/>
      <c r="AS630" s="151"/>
      <c r="AT630" s="151"/>
      <c r="AU630" s="151"/>
    </row>
    <row r="631" spans="1:47" ht="22.5" outlineLevel="1" x14ac:dyDescent="0.2">
      <c r="A631" s="152">
        <v>182</v>
      </c>
      <c r="B631" s="154" t="s">
        <v>715</v>
      </c>
      <c r="C631" s="170" t="s">
        <v>716</v>
      </c>
      <c r="D631" s="187" t="s">
        <v>127</v>
      </c>
      <c r="E631" s="156">
        <v>210</v>
      </c>
      <c r="F631" s="212"/>
      <c r="G631" s="156">
        <f>ROUND(E631*F631,2)</f>
        <v>0</v>
      </c>
      <c r="H631" s="181" t="s">
        <v>950</v>
      </c>
      <c r="I631" s="211"/>
      <c r="J631" s="151"/>
      <c r="K631" s="151"/>
      <c r="L631" s="151"/>
      <c r="M631" s="151"/>
      <c r="N631" s="151"/>
      <c r="O631" s="151"/>
      <c r="P631" s="151"/>
      <c r="Q631" s="151"/>
      <c r="R631" s="151" t="s">
        <v>121</v>
      </c>
      <c r="S631" s="151"/>
      <c r="T631" s="151"/>
      <c r="U631" s="151"/>
      <c r="V631" s="151"/>
      <c r="W631" s="151"/>
      <c r="X631" s="151"/>
      <c r="Y631" s="151"/>
      <c r="Z631" s="151"/>
      <c r="AA631" s="151"/>
      <c r="AB631" s="151"/>
      <c r="AC631" s="151"/>
      <c r="AD631" s="151"/>
      <c r="AE631" s="151"/>
      <c r="AF631" s="151"/>
      <c r="AG631" s="151"/>
      <c r="AH631" s="151"/>
      <c r="AI631" s="151"/>
      <c r="AJ631" s="151"/>
      <c r="AK631" s="151"/>
      <c r="AL631" s="151"/>
      <c r="AM631" s="151"/>
      <c r="AN631" s="151"/>
      <c r="AO631" s="151"/>
      <c r="AP631" s="151"/>
      <c r="AQ631" s="151"/>
      <c r="AR631" s="151"/>
      <c r="AS631" s="151"/>
      <c r="AT631" s="151"/>
      <c r="AU631" s="151"/>
    </row>
    <row r="632" spans="1:47" outlineLevel="1" x14ac:dyDescent="0.2">
      <c r="A632" s="152"/>
      <c r="B632" s="154"/>
      <c r="C632" s="171" t="s">
        <v>516</v>
      </c>
      <c r="D632" s="188"/>
      <c r="E632" s="195"/>
      <c r="F632" s="212"/>
      <c r="G632" s="156"/>
      <c r="H632" s="181">
        <v>0</v>
      </c>
      <c r="I632" s="211"/>
      <c r="J632" s="151"/>
      <c r="K632" s="151"/>
      <c r="L632" s="151"/>
      <c r="M632" s="151"/>
      <c r="N632" s="151"/>
      <c r="O632" s="151"/>
      <c r="P632" s="151"/>
      <c r="Q632" s="151"/>
      <c r="R632" s="151" t="s">
        <v>123</v>
      </c>
      <c r="S632" s="151">
        <v>0</v>
      </c>
      <c r="T632" s="151"/>
      <c r="U632" s="151"/>
      <c r="V632" s="151"/>
      <c r="W632" s="151"/>
      <c r="X632" s="151"/>
      <c r="Y632" s="151"/>
      <c r="Z632" s="151"/>
      <c r="AA632" s="151"/>
      <c r="AB632" s="151"/>
      <c r="AC632" s="151"/>
      <c r="AD632" s="151"/>
      <c r="AE632" s="151"/>
      <c r="AF632" s="151"/>
      <c r="AG632" s="151"/>
      <c r="AH632" s="151"/>
      <c r="AI632" s="151"/>
      <c r="AJ632" s="151"/>
      <c r="AK632" s="151"/>
      <c r="AL632" s="151"/>
      <c r="AM632" s="151"/>
      <c r="AN632" s="151"/>
      <c r="AO632" s="151"/>
      <c r="AP632" s="151"/>
      <c r="AQ632" s="151"/>
      <c r="AR632" s="151"/>
      <c r="AS632" s="151"/>
      <c r="AT632" s="151"/>
      <c r="AU632" s="151"/>
    </row>
    <row r="633" spans="1:47" outlineLevel="1" x14ac:dyDescent="0.2">
      <c r="A633" s="152"/>
      <c r="B633" s="154"/>
      <c r="C633" s="171" t="s">
        <v>661</v>
      </c>
      <c r="D633" s="188"/>
      <c r="E633" s="195">
        <v>210</v>
      </c>
      <c r="F633" s="212"/>
      <c r="G633" s="156"/>
      <c r="H633" s="181">
        <v>0</v>
      </c>
      <c r="I633" s="211"/>
      <c r="J633" s="151"/>
      <c r="K633" s="151"/>
      <c r="L633" s="151"/>
      <c r="M633" s="151"/>
      <c r="N633" s="151"/>
      <c r="O633" s="151"/>
      <c r="P633" s="151"/>
      <c r="Q633" s="151"/>
      <c r="R633" s="151" t="s">
        <v>123</v>
      </c>
      <c r="S633" s="151">
        <v>0</v>
      </c>
      <c r="T633" s="151"/>
      <c r="U633" s="151"/>
      <c r="V633" s="151"/>
      <c r="W633" s="151"/>
      <c r="X633" s="151"/>
      <c r="Y633" s="151"/>
      <c r="Z633" s="151"/>
      <c r="AA633" s="151"/>
      <c r="AB633" s="151"/>
      <c r="AC633" s="151"/>
      <c r="AD633" s="151"/>
      <c r="AE633" s="151"/>
      <c r="AF633" s="151"/>
      <c r="AG633" s="151"/>
      <c r="AH633" s="151"/>
      <c r="AI633" s="151"/>
      <c r="AJ633" s="151"/>
      <c r="AK633" s="151"/>
      <c r="AL633" s="151"/>
      <c r="AM633" s="151"/>
      <c r="AN633" s="151"/>
      <c r="AO633" s="151"/>
      <c r="AP633" s="151"/>
      <c r="AQ633" s="151"/>
      <c r="AR633" s="151"/>
      <c r="AS633" s="151"/>
      <c r="AT633" s="151"/>
      <c r="AU633" s="151"/>
    </row>
    <row r="634" spans="1:47" outlineLevel="1" x14ac:dyDescent="0.2">
      <c r="A634" s="152">
        <v>183</v>
      </c>
      <c r="B634" s="154" t="s">
        <v>717</v>
      </c>
      <c r="C634" s="170" t="s">
        <v>718</v>
      </c>
      <c r="D634" s="187" t="s">
        <v>0</v>
      </c>
      <c r="E634" s="156">
        <v>3.4</v>
      </c>
      <c r="F634" s="212"/>
      <c r="G634" s="156">
        <f>ROUND(E634*F634,2)</f>
        <v>0</v>
      </c>
      <c r="H634" s="181" t="s">
        <v>951</v>
      </c>
      <c r="I634" s="211"/>
      <c r="J634" s="151"/>
      <c r="K634" s="151"/>
      <c r="L634" s="151"/>
      <c r="M634" s="151"/>
      <c r="N634" s="151"/>
      <c r="O634" s="151"/>
      <c r="P634" s="151"/>
      <c r="Q634" s="151"/>
      <c r="R634" s="151" t="s">
        <v>121</v>
      </c>
      <c r="S634" s="151"/>
      <c r="T634" s="151"/>
      <c r="U634" s="151"/>
      <c r="V634" s="151"/>
      <c r="W634" s="151"/>
      <c r="X634" s="151"/>
      <c r="Y634" s="151"/>
      <c r="Z634" s="151"/>
      <c r="AA634" s="151"/>
      <c r="AB634" s="151"/>
      <c r="AC634" s="151"/>
      <c r="AD634" s="151"/>
      <c r="AE634" s="151"/>
      <c r="AF634" s="151"/>
      <c r="AG634" s="151"/>
      <c r="AH634" s="151"/>
      <c r="AI634" s="151"/>
      <c r="AJ634" s="151"/>
      <c r="AK634" s="151"/>
      <c r="AL634" s="151"/>
      <c r="AM634" s="151"/>
      <c r="AN634" s="151"/>
      <c r="AO634" s="151"/>
      <c r="AP634" s="151"/>
      <c r="AQ634" s="151"/>
      <c r="AR634" s="151"/>
      <c r="AS634" s="151"/>
      <c r="AT634" s="151"/>
      <c r="AU634" s="151"/>
    </row>
    <row r="635" spans="1:47" x14ac:dyDescent="0.2">
      <c r="A635" s="153" t="s">
        <v>116</v>
      </c>
      <c r="B635" s="155" t="s">
        <v>80</v>
      </c>
      <c r="C635" s="172" t="s">
        <v>81</v>
      </c>
      <c r="D635" s="189"/>
      <c r="E635" s="157"/>
      <c r="F635" s="213"/>
      <c r="G635" s="157">
        <f>SUMIF(R636:R672,"&lt;&gt;NOR",G636:G672)</f>
        <v>0</v>
      </c>
      <c r="H635" s="182"/>
      <c r="I635" s="211"/>
      <c r="R635" t="s">
        <v>117</v>
      </c>
    </row>
    <row r="636" spans="1:47" outlineLevel="1" x14ac:dyDescent="0.2">
      <c r="A636" s="152">
        <v>184</v>
      </c>
      <c r="B636" s="154" t="s">
        <v>719</v>
      </c>
      <c r="C636" s="170" t="s">
        <v>720</v>
      </c>
      <c r="D636" s="187" t="s">
        <v>127</v>
      </c>
      <c r="E636" s="156">
        <v>415.06</v>
      </c>
      <c r="F636" s="212"/>
      <c r="G636" s="156">
        <f>ROUND(E636*F636,2)</f>
        <v>0</v>
      </c>
      <c r="H636" s="181" t="s">
        <v>951</v>
      </c>
      <c r="I636" s="211"/>
      <c r="J636" s="151"/>
      <c r="K636" s="151"/>
      <c r="L636" s="151"/>
      <c r="M636" s="151"/>
      <c r="N636" s="151"/>
      <c r="O636" s="151"/>
      <c r="P636" s="151"/>
      <c r="Q636" s="151"/>
      <c r="R636" s="151" t="s">
        <v>121</v>
      </c>
      <c r="S636" s="151"/>
      <c r="T636" s="151"/>
      <c r="U636" s="151"/>
      <c r="V636" s="151"/>
      <c r="W636" s="151"/>
      <c r="X636" s="151"/>
      <c r="Y636" s="151"/>
      <c r="Z636" s="151"/>
      <c r="AA636" s="151"/>
      <c r="AB636" s="151"/>
      <c r="AC636" s="151"/>
      <c r="AD636" s="151"/>
      <c r="AE636" s="151"/>
      <c r="AF636" s="151"/>
      <c r="AG636" s="151"/>
      <c r="AH636" s="151"/>
      <c r="AI636" s="151"/>
      <c r="AJ636" s="151"/>
      <c r="AK636" s="151"/>
      <c r="AL636" s="151"/>
      <c r="AM636" s="151"/>
      <c r="AN636" s="151"/>
      <c r="AO636" s="151"/>
      <c r="AP636" s="151"/>
      <c r="AQ636" s="151"/>
      <c r="AR636" s="151"/>
      <c r="AS636" s="151"/>
      <c r="AT636" s="151"/>
      <c r="AU636" s="151"/>
    </row>
    <row r="637" spans="1:47" outlineLevel="1" x14ac:dyDescent="0.2">
      <c r="A637" s="152"/>
      <c r="B637" s="154"/>
      <c r="C637" s="171" t="s">
        <v>524</v>
      </c>
      <c r="D637" s="188"/>
      <c r="E637" s="195"/>
      <c r="F637" s="212"/>
      <c r="G637" s="156"/>
      <c r="H637" s="181">
        <v>0</v>
      </c>
      <c r="I637" s="211"/>
      <c r="J637" s="151"/>
      <c r="K637" s="151"/>
      <c r="L637" s="151"/>
      <c r="M637" s="151"/>
      <c r="N637" s="151"/>
      <c r="O637" s="151"/>
      <c r="P637" s="151"/>
      <c r="Q637" s="151"/>
      <c r="R637" s="151" t="s">
        <v>123</v>
      </c>
      <c r="S637" s="151">
        <v>0</v>
      </c>
      <c r="T637" s="151"/>
      <c r="U637" s="151"/>
      <c r="V637" s="151"/>
      <c r="W637" s="151"/>
      <c r="X637" s="151"/>
      <c r="Y637" s="151"/>
      <c r="Z637" s="151"/>
      <c r="AA637" s="151"/>
      <c r="AB637" s="151"/>
      <c r="AC637" s="151"/>
      <c r="AD637" s="151"/>
      <c r="AE637" s="151"/>
      <c r="AF637" s="151"/>
      <c r="AG637" s="151"/>
      <c r="AH637" s="151"/>
      <c r="AI637" s="151"/>
      <c r="AJ637" s="151"/>
      <c r="AK637" s="151"/>
      <c r="AL637" s="151"/>
      <c r="AM637" s="151"/>
      <c r="AN637" s="151"/>
      <c r="AO637" s="151"/>
      <c r="AP637" s="151"/>
      <c r="AQ637" s="151"/>
      <c r="AR637" s="151"/>
      <c r="AS637" s="151"/>
      <c r="AT637" s="151"/>
      <c r="AU637" s="151"/>
    </row>
    <row r="638" spans="1:47" outlineLevel="1" x14ac:dyDescent="0.2">
      <c r="A638" s="152"/>
      <c r="B638" s="154"/>
      <c r="C638" s="171" t="s">
        <v>721</v>
      </c>
      <c r="D638" s="188"/>
      <c r="E638" s="195">
        <v>384.46</v>
      </c>
      <c r="F638" s="212"/>
      <c r="G638" s="156"/>
      <c r="H638" s="181">
        <v>0</v>
      </c>
      <c r="I638" s="211"/>
      <c r="J638" s="151"/>
      <c r="K638" s="151"/>
      <c r="L638" s="151"/>
      <c r="M638" s="151"/>
      <c r="N638" s="151"/>
      <c r="O638" s="151"/>
      <c r="P638" s="151"/>
      <c r="Q638" s="151"/>
      <c r="R638" s="151" t="s">
        <v>123</v>
      </c>
      <c r="S638" s="151">
        <v>0</v>
      </c>
      <c r="T638" s="151"/>
      <c r="U638" s="151"/>
      <c r="V638" s="151"/>
      <c r="W638" s="151"/>
      <c r="X638" s="151"/>
      <c r="Y638" s="151"/>
      <c r="Z638" s="151"/>
      <c r="AA638" s="151"/>
      <c r="AB638" s="151"/>
      <c r="AC638" s="151"/>
      <c r="AD638" s="151"/>
      <c r="AE638" s="151"/>
      <c r="AF638" s="151"/>
      <c r="AG638" s="151"/>
      <c r="AH638" s="151"/>
      <c r="AI638" s="151"/>
      <c r="AJ638" s="151"/>
      <c r="AK638" s="151"/>
      <c r="AL638" s="151"/>
      <c r="AM638" s="151"/>
      <c r="AN638" s="151"/>
      <c r="AO638" s="151"/>
      <c r="AP638" s="151"/>
      <c r="AQ638" s="151"/>
      <c r="AR638" s="151"/>
      <c r="AS638" s="151"/>
      <c r="AT638" s="151"/>
      <c r="AU638" s="151"/>
    </row>
    <row r="639" spans="1:47" outlineLevel="1" x14ac:dyDescent="0.2">
      <c r="A639" s="152"/>
      <c r="B639" s="154"/>
      <c r="C639" s="171" t="s">
        <v>722</v>
      </c>
      <c r="D639" s="188"/>
      <c r="E639" s="195">
        <v>30.6</v>
      </c>
      <c r="F639" s="212"/>
      <c r="G639" s="156"/>
      <c r="H639" s="181">
        <v>0</v>
      </c>
      <c r="I639" s="211"/>
      <c r="J639" s="151"/>
      <c r="K639" s="151"/>
      <c r="L639" s="151"/>
      <c r="M639" s="151"/>
      <c r="N639" s="151"/>
      <c r="O639" s="151"/>
      <c r="P639" s="151"/>
      <c r="Q639" s="151"/>
      <c r="R639" s="151" t="s">
        <v>123</v>
      </c>
      <c r="S639" s="151">
        <v>0</v>
      </c>
      <c r="T639" s="151"/>
      <c r="U639" s="151"/>
      <c r="V639" s="151"/>
      <c r="W639" s="151"/>
      <c r="X639" s="151"/>
      <c r="Y639" s="151"/>
      <c r="Z639" s="151"/>
      <c r="AA639" s="151"/>
      <c r="AB639" s="151"/>
      <c r="AC639" s="151"/>
      <c r="AD639" s="151"/>
      <c r="AE639" s="151"/>
      <c r="AF639" s="151"/>
      <c r="AG639" s="151"/>
      <c r="AH639" s="151"/>
      <c r="AI639" s="151"/>
      <c r="AJ639" s="151"/>
      <c r="AK639" s="151"/>
      <c r="AL639" s="151"/>
      <c r="AM639" s="151"/>
      <c r="AN639" s="151"/>
      <c r="AO639" s="151"/>
      <c r="AP639" s="151"/>
      <c r="AQ639" s="151"/>
      <c r="AR639" s="151"/>
      <c r="AS639" s="151"/>
      <c r="AT639" s="151"/>
      <c r="AU639" s="151"/>
    </row>
    <row r="640" spans="1:47" outlineLevel="1" x14ac:dyDescent="0.2">
      <c r="A640" s="152">
        <v>185</v>
      </c>
      <c r="B640" s="154" t="s">
        <v>723</v>
      </c>
      <c r="C640" s="170" t="s">
        <v>724</v>
      </c>
      <c r="D640" s="187" t="s">
        <v>127</v>
      </c>
      <c r="E640" s="156">
        <v>192.23</v>
      </c>
      <c r="F640" s="212"/>
      <c r="G640" s="156">
        <f>ROUND(E640*F640,2)</f>
        <v>0</v>
      </c>
      <c r="H640" s="181" t="s">
        <v>951</v>
      </c>
      <c r="I640" s="211"/>
      <c r="J640" s="151"/>
      <c r="K640" s="151"/>
      <c r="L640" s="151"/>
      <c r="M640" s="151"/>
      <c r="N640" s="151"/>
      <c r="O640" s="151"/>
      <c r="P640" s="151"/>
      <c r="Q640" s="151"/>
      <c r="R640" s="151" t="s">
        <v>162</v>
      </c>
      <c r="S640" s="151"/>
      <c r="T640" s="151"/>
      <c r="U640" s="151"/>
      <c r="V640" s="151"/>
      <c r="W640" s="151"/>
      <c r="X640" s="151"/>
      <c r="Y640" s="151"/>
      <c r="Z640" s="151"/>
      <c r="AA640" s="151"/>
      <c r="AB640" s="151"/>
      <c r="AC640" s="151"/>
      <c r="AD640" s="151"/>
      <c r="AE640" s="151"/>
      <c r="AF640" s="151"/>
      <c r="AG640" s="151"/>
      <c r="AH640" s="151"/>
      <c r="AI640" s="151"/>
      <c r="AJ640" s="151"/>
      <c r="AK640" s="151"/>
      <c r="AL640" s="151"/>
      <c r="AM640" s="151"/>
      <c r="AN640" s="151"/>
      <c r="AO640" s="151"/>
      <c r="AP640" s="151"/>
      <c r="AQ640" s="151"/>
      <c r="AR640" s="151"/>
      <c r="AS640" s="151"/>
      <c r="AT640" s="151"/>
      <c r="AU640" s="151"/>
    </row>
    <row r="641" spans="1:47" outlineLevel="1" x14ac:dyDescent="0.2">
      <c r="A641" s="152"/>
      <c r="B641" s="154"/>
      <c r="C641" s="171" t="s">
        <v>524</v>
      </c>
      <c r="D641" s="188"/>
      <c r="E641" s="195"/>
      <c r="F641" s="212"/>
      <c r="G641" s="156"/>
      <c r="H641" s="181">
        <v>0</v>
      </c>
      <c r="I641" s="211"/>
      <c r="J641" s="151"/>
      <c r="K641" s="151"/>
      <c r="L641" s="151"/>
      <c r="M641" s="151"/>
      <c r="N641" s="151"/>
      <c r="O641" s="151"/>
      <c r="P641" s="151"/>
      <c r="Q641" s="151"/>
      <c r="R641" s="151" t="s">
        <v>123</v>
      </c>
      <c r="S641" s="151">
        <v>0</v>
      </c>
      <c r="T641" s="151"/>
      <c r="U641" s="151"/>
      <c r="V641" s="151"/>
      <c r="W641" s="151"/>
      <c r="X641" s="151"/>
      <c r="Y641" s="151"/>
      <c r="Z641" s="151"/>
      <c r="AA641" s="151"/>
      <c r="AB641" s="151"/>
      <c r="AC641" s="151"/>
      <c r="AD641" s="151"/>
      <c r="AE641" s="151"/>
      <c r="AF641" s="151"/>
      <c r="AG641" s="151"/>
      <c r="AH641" s="151"/>
      <c r="AI641" s="151"/>
      <c r="AJ641" s="151"/>
      <c r="AK641" s="151"/>
      <c r="AL641" s="151"/>
      <c r="AM641" s="151"/>
      <c r="AN641" s="151"/>
      <c r="AO641" s="151"/>
      <c r="AP641" s="151"/>
      <c r="AQ641" s="151"/>
      <c r="AR641" s="151"/>
      <c r="AS641" s="151"/>
      <c r="AT641" s="151"/>
      <c r="AU641" s="151"/>
    </row>
    <row r="642" spans="1:47" outlineLevel="1" x14ac:dyDescent="0.2">
      <c r="A642" s="152"/>
      <c r="B642" s="154"/>
      <c r="C642" s="171" t="s">
        <v>525</v>
      </c>
      <c r="D642" s="188"/>
      <c r="E642" s="195">
        <v>192.23</v>
      </c>
      <c r="F642" s="212"/>
      <c r="G642" s="156"/>
      <c r="H642" s="181">
        <v>0</v>
      </c>
      <c r="I642" s="211"/>
      <c r="J642" s="151"/>
      <c r="K642" s="151"/>
      <c r="L642" s="151"/>
      <c r="M642" s="151"/>
      <c r="N642" s="151"/>
      <c r="O642" s="151"/>
      <c r="P642" s="151"/>
      <c r="Q642" s="151"/>
      <c r="R642" s="151" t="s">
        <v>123</v>
      </c>
      <c r="S642" s="151">
        <v>0</v>
      </c>
      <c r="T642" s="151"/>
      <c r="U642" s="151"/>
      <c r="V642" s="151"/>
      <c r="W642" s="151"/>
      <c r="X642" s="151"/>
      <c r="Y642" s="151"/>
      <c r="Z642" s="151"/>
      <c r="AA642" s="151"/>
      <c r="AB642" s="151"/>
      <c r="AC642" s="151"/>
      <c r="AD642" s="151"/>
      <c r="AE642" s="151"/>
      <c r="AF642" s="151"/>
      <c r="AG642" s="151"/>
      <c r="AH642" s="151"/>
      <c r="AI642" s="151"/>
      <c r="AJ642" s="151"/>
      <c r="AK642" s="151"/>
      <c r="AL642" s="151"/>
      <c r="AM642" s="151"/>
      <c r="AN642" s="151"/>
      <c r="AO642" s="151"/>
      <c r="AP642" s="151"/>
      <c r="AQ642" s="151"/>
      <c r="AR642" s="151"/>
      <c r="AS642" s="151"/>
      <c r="AT642" s="151"/>
      <c r="AU642" s="151"/>
    </row>
    <row r="643" spans="1:47" ht="22.5" outlineLevel="1" x14ac:dyDescent="0.2">
      <c r="A643" s="152">
        <v>186</v>
      </c>
      <c r="B643" s="154" t="s">
        <v>725</v>
      </c>
      <c r="C643" s="170" t="s">
        <v>726</v>
      </c>
      <c r="D643" s="187" t="s">
        <v>232</v>
      </c>
      <c r="E643" s="156">
        <v>145.5</v>
      </c>
      <c r="F643" s="212"/>
      <c r="G643" s="156">
        <f>ROUND(E643*F643,2)</f>
        <v>0</v>
      </c>
      <c r="H643" s="181" t="s">
        <v>951</v>
      </c>
      <c r="I643" s="211"/>
      <c r="J643" s="151"/>
      <c r="K643" s="151"/>
      <c r="L643" s="151"/>
      <c r="M643" s="151"/>
      <c r="N643" s="151"/>
      <c r="O643" s="151"/>
      <c r="P643" s="151"/>
      <c r="Q643" s="151"/>
      <c r="R643" s="151" t="s">
        <v>121</v>
      </c>
      <c r="S643" s="151"/>
      <c r="T643" s="151"/>
      <c r="U643" s="151"/>
      <c r="V643" s="151"/>
      <c r="W643" s="151"/>
      <c r="X643" s="151"/>
      <c r="Y643" s="151"/>
      <c r="Z643" s="151"/>
      <c r="AA643" s="151"/>
      <c r="AB643" s="151"/>
      <c r="AC643" s="151"/>
      <c r="AD643" s="151"/>
      <c r="AE643" s="151"/>
      <c r="AF643" s="151"/>
      <c r="AG643" s="151"/>
      <c r="AH643" s="151"/>
      <c r="AI643" s="151"/>
      <c r="AJ643" s="151"/>
      <c r="AK643" s="151"/>
      <c r="AL643" s="151"/>
      <c r="AM643" s="151"/>
      <c r="AN643" s="151"/>
      <c r="AO643" s="151"/>
      <c r="AP643" s="151"/>
      <c r="AQ643" s="151"/>
      <c r="AR643" s="151"/>
      <c r="AS643" s="151"/>
      <c r="AT643" s="151"/>
      <c r="AU643" s="151"/>
    </row>
    <row r="644" spans="1:47" outlineLevel="1" x14ac:dyDescent="0.2">
      <c r="A644" s="152"/>
      <c r="B644" s="154"/>
      <c r="C644" s="171" t="s">
        <v>524</v>
      </c>
      <c r="D644" s="188"/>
      <c r="E644" s="195"/>
      <c r="F644" s="212"/>
      <c r="G644" s="156"/>
      <c r="H644" s="181">
        <v>0</v>
      </c>
      <c r="I644" s="211"/>
      <c r="J644" s="151"/>
      <c r="K644" s="151"/>
      <c r="L644" s="151"/>
      <c r="M644" s="151"/>
      <c r="N644" s="151"/>
      <c r="O644" s="151"/>
      <c r="P644" s="151"/>
      <c r="Q644" s="151"/>
      <c r="R644" s="151" t="s">
        <v>123</v>
      </c>
      <c r="S644" s="151">
        <v>0</v>
      </c>
      <c r="T644" s="151"/>
      <c r="U644" s="151"/>
      <c r="V644" s="151"/>
      <c r="W644" s="151"/>
      <c r="X644" s="151"/>
      <c r="Y644" s="151"/>
      <c r="Z644" s="151"/>
      <c r="AA644" s="151"/>
      <c r="AB644" s="151"/>
      <c r="AC644" s="151"/>
      <c r="AD644" s="151"/>
      <c r="AE644" s="151"/>
      <c r="AF644" s="151"/>
      <c r="AG644" s="151"/>
      <c r="AH644" s="151"/>
      <c r="AI644" s="151"/>
      <c r="AJ644" s="151"/>
      <c r="AK644" s="151"/>
      <c r="AL644" s="151"/>
      <c r="AM644" s="151"/>
      <c r="AN644" s="151"/>
      <c r="AO644" s="151"/>
      <c r="AP644" s="151"/>
      <c r="AQ644" s="151"/>
      <c r="AR644" s="151"/>
      <c r="AS644" s="151"/>
      <c r="AT644" s="151"/>
      <c r="AU644" s="151"/>
    </row>
    <row r="645" spans="1:47" outlineLevel="1" x14ac:dyDescent="0.2">
      <c r="A645" s="152"/>
      <c r="B645" s="154"/>
      <c r="C645" s="171" t="s">
        <v>727</v>
      </c>
      <c r="D645" s="188"/>
      <c r="E645" s="195">
        <v>145.5</v>
      </c>
      <c r="F645" s="212"/>
      <c r="G645" s="156"/>
      <c r="H645" s="181">
        <v>0</v>
      </c>
      <c r="I645" s="211"/>
      <c r="J645" s="151"/>
      <c r="K645" s="151"/>
      <c r="L645" s="151"/>
      <c r="M645" s="151"/>
      <c r="N645" s="151"/>
      <c r="O645" s="151"/>
      <c r="P645" s="151"/>
      <c r="Q645" s="151"/>
      <c r="R645" s="151" t="s">
        <v>123</v>
      </c>
      <c r="S645" s="151">
        <v>0</v>
      </c>
      <c r="T645" s="151"/>
      <c r="U645" s="151"/>
      <c r="V645" s="151"/>
      <c r="W645" s="151"/>
      <c r="X645" s="151"/>
      <c r="Y645" s="151"/>
      <c r="Z645" s="151"/>
      <c r="AA645" s="151"/>
      <c r="AB645" s="151"/>
      <c r="AC645" s="151"/>
      <c r="AD645" s="151"/>
      <c r="AE645" s="151"/>
      <c r="AF645" s="151"/>
      <c r="AG645" s="151"/>
      <c r="AH645" s="151"/>
      <c r="AI645" s="151"/>
      <c r="AJ645" s="151"/>
      <c r="AK645" s="151"/>
      <c r="AL645" s="151"/>
      <c r="AM645" s="151"/>
      <c r="AN645" s="151"/>
      <c r="AO645" s="151"/>
      <c r="AP645" s="151"/>
      <c r="AQ645" s="151"/>
      <c r="AR645" s="151"/>
      <c r="AS645" s="151"/>
      <c r="AT645" s="151"/>
      <c r="AU645" s="151"/>
    </row>
    <row r="646" spans="1:47" outlineLevel="1" x14ac:dyDescent="0.2">
      <c r="A646" s="152">
        <v>187</v>
      </c>
      <c r="B646" s="154" t="s">
        <v>728</v>
      </c>
      <c r="C646" s="170" t="s">
        <v>729</v>
      </c>
      <c r="D646" s="187" t="s">
        <v>127</v>
      </c>
      <c r="E646" s="156">
        <v>464</v>
      </c>
      <c r="F646" s="212"/>
      <c r="G646" s="156">
        <f>ROUND(E646*F646,2)</f>
        <v>0</v>
      </c>
      <c r="H646" s="181" t="s">
        <v>951</v>
      </c>
      <c r="I646" s="211"/>
      <c r="J646" s="151"/>
      <c r="K646" s="151"/>
      <c r="L646" s="151"/>
      <c r="M646" s="151"/>
      <c r="N646" s="151"/>
      <c r="O646" s="151"/>
      <c r="P646" s="151"/>
      <c r="Q646" s="151"/>
      <c r="R646" s="151" t="s">
        <v>121</v>
      </c>
      <c r="S646" s="151"/>
      <c r="T646" s="151"/>
      <c r="U646" s="151"/>
      <c r="V646" s="151"/>
      <c r="W646" s="151"/>
      <c r="X646" s="151"/>
      <c r="Y646" s="151"/>
      <c r="Z646" s="151"/>
      <c r="AA646" s="151"/>
      <c r="AB646" s="151"/>
      <c r="AC646" s="151"/>
      <c r="AD646" s="151"/>
      <c r="AE646" s="151"/>
      <c r="AF646" s="151"/>
      <c r="AG646" s="151"/>
      <c r="AH646" s="151"/>
      <c r="AI646" s="151"/>
      <c r="AJ646" s="151"/>
      <c r="AK646" s="151"/>
      <c r="AL646" s="151"/>
      <c r="AM646" s="151"/>
      <c r="AN646" s="151"/>
      <c r="AO646" s="151"/>
      <c r="AP646" s="151"/>
      <c r="AQ646" s="151"/>
      <c r="AR646" s="151"/>
      <c r="AS646" s="151"/>
      <c r="AT646" s="151"/>
      <c r="AU646" s="151"/>
    </row>
    <row r="647" spans="1:47" outlineLevel="1" x14ac:dyDescent="0.2">
      <c r="A647" s="152"/>
      <c r="B647" s="154"/>
      <c r="C647" s="171" t="s">
        <v>516</v>
      </c>
      <c r="D647" s="188"/>
      <c r="E647" s="195"/>
      <c r="F647" s="212"/>
      <c r="G647" s="156"/>
      <c r="H647" s="181">
        <v>0</v>
      </c>
      <c r="I647" s="211"/>
      <c r="J647" s="151"/>
      <c r="K647" s="151"/>
      <c r="L647" s="151"/>
      <c r="M647" s="151"/>
      <c r="N647" s="151"/>
      <c r="O647" s="151"/>
      <c r="P647" s="151"/>
      <c r="Q647" s="151"/>
      <c r="R647" s="151" t="s">
        <v>123</v>
      </c>
      <c r="S647" s="151">
        <v>0</v>
      </c>
      <c r="T647" s="151"/>
      <c r="U647" s="151"/>
      <c r="V647" s="151"/>
      <c r="W647" s="151"/>
      <c r="X647" s="151"/>
      <c r="Y647" s="151"/>
      <c r="Z647" s="151"/>
      <c r="AA647" s="151"/>
      <c r="AB647" s="151"/>
      <c r="AC647" s="151"/>
      <c r="AD647" s="151"/>
      <c r="AE647" s="151"/>
      <c r="AF647" s="151"/>
      <c r="AG647" s="151"/>
      <c r="AH647" s="151"/>
      <c r="AI647" s="151"/>
      <c r="AJ647" s="151"/>
      <c r="AK647" s="151"/>
      <c r="AL647" s="151"/>
      <c r="AM647" s="151"/>
      <c r="AN647" s="151"/>
      <c r="AO647" s="151"/>
      <c r="AP647" s="151"/>
      <c r="AQ647" s="151"/>
      <c r="AR647" s="151"/>
      <c r="AS647" s="151"/>
      <c r="AT647" s="151"/>
      <c r="AU647" s="151"/>
    </row>
    <row r="648" spans="1:47" outlineLevel="1" x14ac:dyDescent="0.2">
      <c r="A648" s="152"/>
      <c r="B648" s="154"/>
      <c r="C648" s="171" t="s">
        <v>730</v>
      </c>
      <c r="D648" s="188"/>
      <c r="E648" s="195">
        <v>44</v>
      </c>
      <c r="F648" s="212"/>
      <c r="G648" s="156"/>
      <c r="H648" s="181">
        <v>0</v>
      </c>
      <c r="I648" s="211"/>
      <c r="J648" s="151"/>
      <c r="K648" s="151"/>
      <c r="L648" s="151"/>
      <c r="M648" s="151"/>
      <c r="N648" s="151"/>
      <c r="O648" s="151"/>
      <c r="P648" s="151"/>
      <c r="Q648" s="151"/>
      <c r="R648" s="151" t="s">
        <v>123</v>
      </c>
      <c r="S648" s="151">
        <v>0</v>
      </c>
      <c r="T648" s="151"/>
      <c r="U648" s="151"/>
      <c r="V648" s="151"/>
      <c r="W648" s="151"/>
      <c r="X648" s="151"/>
      <c r="Y648" s="151"/>
      <c r="Z648" s="151"/>
      <c r="AA648" s="151"/>
      <c r="AB648" s="151"/>
      <c r="AC648" s="151"/>
      <c r="AD648" s="151"/>
      <c r="AE648" s="151"/>
      <c r="AF648" s="151"/>
      <c r="AG648" s="151"/>
      <c r="AH648" s="151"/>
      <c r="AI648" s="151"/>
      <c r="AJ648" s="151"/>
      <c r="AK648" s="151"/>
      <c r="AL648" s="151"/>
      <c r="AM648" s="151"/>
      <c r="AN648" s="151"/>
      <c r="AO648" s="151"/>
      <c r="AP648" s="151"/>
      <c r="AQ648" s="151"/>
      <c r="AR648" s="151"/>
      <c r="AS648" s="151"/>
      <c r="AT648" s="151"/>
      <c r="AU648" s="151"/>
    </row>
    <row r="649" spans="1:47" outlineLevel="1" x14ac:dyDescent="0.2">
      <c r="A649" s="152"/>
      <c r="B649" s="154"/>
      <c r="C649" s="171" t="s">
        <v>731</v>
      </c>
      <c r="D649" s="188"/>
      <c r="E649" s="195">
        <v>420</v>
      </c>
      <c r="F649" s="212"/>
      <c r="G649" s="156"/>
      <c r="H649" s="181">
        <v>0</v>
      </c>
      <c r="I649" s="211"/>
      <c r="J649" s="151"/>
      <c r="K649" s="151"/>
      <c r="L649" s="151"/>
      <c r="M649" s="151"/>
      <c r="N649" s="151"/>
      <c r="O649" s="151"/>
      <c r="P649" s="151"/>
      <c r="Q649" s="151"/>
      <c r="R649" s="151" t="s">
        <v>123</v>
      </c>
      <c r="S649" s="151">
        <v>0</v>
      </c>
      <c r="T649" s="151"/>
      <c r="U649" s="151"/>
      <c r="V649" s="151"/>
      <c r="W649" s="151"/>
      <c r="X649" s="151"/>
      <c r="Y649" s="151"/>
      <c r="Z649" s="151"/>
      <c r="AA649" s="151"/>
      <c r="AB649" s="151"/>
      <c r="AC649" s="151"/>
      <c r="AD649" s="151"/>
      <c r="AE649" s="151"/>
      <c r="AF649" s="151"/>
      <c r="AG649" s="151"/>
      <c r="AH649" s="151"/>
      <c r="AI649" s="151"/>
      <c r="AJ649" s="151"/>
      <c r="AK649" s="151"/>
      <c r="AL649" s="151"/>
      <c r="AM649" s="151"/>
      <c r="AN649" s="151"/>
      <c r="AO649" s="151"/>
      <c r="AP649" s="151"/>
      <c r="AQ649" s="151"/>
      <c r="AR649" s="151"/>
      <c r="AS649" s="151"/>
      <c r="AT649" s="151"/>
      <c r="AU649" s="151"/>
    </row>
    <row r="650" spans="1:47" outlineLevel="1" x14ac:dyDescent="0.2">
      <c r="A650" s="152">
        <v>188</v>
      </c>
      <c r="B650" s="154" t="s">
        <v>732</v>
      </c>
      <c r="C650" s="170" t="s">
        <v>733</v>
      </c>
      <c r="D650" s="187" t="s">
        <v>127</v>
      </c>
      <c r="E650" s="156">
        <v>52.972000000000001</v>
      </c>
      <c r="F650" s="212"/>
      <c r="G650" s="156">
        <f>ROUND(E650*F650,2)</f>
        <v>0</v>
      </c>
      <c r="H650" s="181" t="s">
        <v>951</v>
      </c>
      <c r="I650" s="211"/>
      <c r="J650" s="151"/>
      <c r="K650" s="151"/>
      <c r="L650" s="151"/>
      <c r="M650" s="151"/>
      <c r="N650" s="151"/>
      <c r="O650" s="151"/>
      <c r="P650" s="151"/>
      <c r="Q650" s="151"/>
      <c r="R650" s="151" t="s">
        <v>121</v>
      </c>
      <c r="S650" s="151"/>
      <c r="T650" s="151"/>
      <c r="U650" s="151"/>
      <c r="V650" s="151"/>
      <c r="W650" s="151"/>
      <c r="X650" s="151"/>
      <c r="Y650" s="151"/>
      <c r="Z650" s="151"/>
      <c r="AA650" s="151"/>
      <c r="AB650" s="151"/>
      <c r="AC650" s="151"/>
      <c r="AD650" s="151"/>
      <c r="AE650" s="151"/>
      <c r="AF650" s="151"/>
      <c r="AG650" s="151"/>
      <c r="AH650" s="151"/>
      <c r="AI650" s="151"/>
      <c r="AJ650" s="151"/>
      <c r="AK650" s="151"/>
      <c r="AL650" s="151"/>
      <c r="AM650" s="151"/>
      <c r="AN650" s="151"/>
      <c r="AO650" s="151"/>
      <c r="AP650" s="151"/>
      <c r="AQ650" s="151"/>
      <c r="AR650" s="151"/>
      <c r="AS650" s="151"/>
      <c r="AT650" s="151"/>
      <c r="AU650" s="151"/>
    </row>
    <row r="651" spans="1:47" outlineLevel="1" x14ac:dyDescent="0.2">
      <c r="A651" s="152"/>
      <c r="B651" s="154"/>
      <c r="C651" s="171" t="s">
        <v>489</v>
      </c>
      <c r="D651" s="188"/>
      <c r="E651" s="195"/>
      <c r="F651" s="212"/>
      <c r="G651" s="156"/>
      <c r="H651" s="181">
        <v>0</v>
      </c>
      <c r="I651" s="211"/>
      <c r="J651" s="151"/>
      <c r="K651" s="151"/>
      <c r="L651" s="151"/>
      <c r="M651" s="151"/>
      <c r="N651" s="151"/>
      <c r="O651" s="151"/>
      <c r="P651" s="151"/>
      <c r="Q651" s="151"/>
      <c r="R651" s="151" t="s">
        <v>123</v>
      </c>
      <c r="S651" s="151">
        <v>0</v>
      </c>
      <c r="T651" s="151"/>
      <c r="U651" s="151"/>
      <c r="V651" s="151"/>
      <c r="W651" s="151"/>
      <c r="X651" s="151"/>
      <c r="Y651" s="151"/>
      <c r="Z651" s="151"/>
      <c r="AA651" s="151"/>
      <c r="AB651" s="151"/>
      <c r="AC651" s="151"/>
      <c r="AD651" s="151"/>
      <c r="AE651" s="151"/>
      <c r="AF651" s="151"/>
      <c r="AG651" s="151"/>
      <c r="AH651" s="151"/>
      <c r="AI651" s="151"/>
      <c r="AJ651" s="151"/>
      <c r="AK651" s="151"/>
      <c r="AL651" s="151"/>
      <c r="AM651" s="151"/>
      <c r="AN651" s="151"/>
      <c r="AO651" s="151"/>
      <c r="AP651" s="151"/>
      <c r="AQ651" s="151"/>
      <c r="AR651" s="151"/>
      <c r="AS651" s="151"/>
      <c r="AT651" s="151"/>
      <c r="AU651" s="151"/>
    </row>
    <row r="652" spans="1:47" outlineLevel="1" x14ac:dyDescent="0.2">
      <c r="A652" s="152"/>
      <c r="B652" s="154"/>
      <c r="C652" s="171" t="s">
        <v>473</v>
      </c>
      <c r="D652" s="188"/>
      <c r="E652" s="195"/>
      <c r="F652" s="212"/>
      <c r="G652" s="156"/>
      <c r="H652" s="181">
        <v>0</v>
      </c>
      <c r="I652" s="211"/>
      <c r="J652" s="151"/>
      <c r="K652" s="151"/>
      <c r="L652" s="151"/>
      <c r="M652" s="151"/>
      <c r="N652" s="151"/>
      <c r="O652" s="151"/>
      <c r="P652" s="151"/>
      <c r="Q652" s="151"/>
      <c r="R652" s="151" t="s">
        <v>123</v>
      </c>
      <c r="S652" s="151">
        <v>0</v>
      </c>
      <c r="T652" s="151"/>
      <c r="U652" s="151"/>
      <c r="V652" s="151"/>
      <c r="W652" s="151"/>
      <c r="X652" s="151"/>
      <c r="Y652" s="151"/>
      <c r="Z652" s="151"/>
      <c r="AA652" s="151"/>
      <c r="AB652" s="151"/>
      <c r="AC652" s="151"/>
      <c r="AD652" s="151"/>
      <c r="AE652" s="151"/>
      <c r="AF652" s="151"/>
      <c r="AG652" s="151"/>
      <c r="AH652" s="151"/>
      <c r="AI652" s="151"/>
      <c r="AJ652" s="151"/>
      <c r="AK652" s="151"/>
      <c r="AL652" s="151"/>
      <c r="AM652" s="151"/>
      <c r="AN652" s="151"/>
      <c r="AO652" s="151"/>
      <c r="AP652" s="151"/>
      <c r="AQ652" s="151"/>
      <c r="AR652" s="151"/>
      <c r="AS652" s="151"/>
      <c r="AT652" s="151"/>
      <c r="AU652" s="151"/>
    </row>
    <row r="653" spans="1:47" outlineLevel="1" x14ac:dyDescent="0.2">
      <c r="A653" s="152"/>
      <c r="B653" s="154"/>
      <c r="C653" s="171" t="s">
        <v>658</v>
      </c>
      <c r="D653" s="188"/>
      <c r="E653" s="195">
        <v>52.972000000000001</v>
      </c>
      <c r="F653" s="212"/>
      <c r="G653" s="156"/>
      <c r="H653" s="181">
        <v>0</v>
      </c>
      <c r="I653" s="211"/>
      <c r="J653" s="151"/>
      <c r="K653" s="151"/>
      <c r="L653" s="151"/>
      <c r="M653" s="151"/>
      <c r="N653" s="151"/>
      <c r="O653" s="151"/>
      <c r="P653" s="151"/>
      <c r="Q653" s="151"/>
      <c r="R653" s="151" t="s">
        <v>123</v>
      </c>
      <c r="S653" s="151">
        <v>0</v>
      </c>
      <c r="T653" s="151"/>
      <c r="U653" s="151"/>
      <c r="V653" s="151"/>
      <c r="W653" s="151"/>
      <c r="X653" s="151"/>
      <c r="Y653" s="151"/>
      <c r="Z653" s="151"/>
      <c r="AA653" s="151"/>
      <c r="AB653" s="151"/>
      <c r="AC653" s="151"/>
      <c r="AD653" s="151"/>
      <c r="AE653" s="151"/>
      <c r="AF653" s="151"/>
      <c r="AG653" s="151"/>
      <c r="AH653" s="151"/>
      <c r="AI653" s="151"/>
      <c r="AJ653" s="151"/>
      <c r="AK653" s="151"/>
      <c r="AL653" s="151"/>
      <c r="AM653" s="151"/>
      <c r="AN653" s="151"/>
      <c r="AO653" s="151"/>
      <c r="AP653" s="151"/>
      <c r="AQ653" s="151"/>
      <c r="AR653" s="151"/>
      <c r="AS653" s="151"/>
      <c r="AT653" s="151"/>
      <c r="AU653" s="151"/>
    </row>
    <row r="654" spans="1:47" outlineLevel="1" x14ac:dyDescent="0.2">
      <c r="A654" s="152">
        <v>189</v>
      </c>
      <c r="B654" s="154" t="s">
        <v>734</v>
      </c>
      <c r="C654" s="170" t="s">
        <v>735</v>
      </c>
      <c r="D654" s="187" t="s">
        <v>130</v>
      </c>
      <c r="E654" s="156">
        <v>10.8544</v>
      </c>
      <c r="F654" s="212"/>
      <c r="G654" s="156">
        <f>ROUND(E654*F654,2)</f>
        <v>0</v>
      </c>
      <c r="H654" s="181" t="s">
        <v>950</v>
      </c>
      <c r="I654" s="211"/>
      <c r="J654" s="151"/>
      <c r="K654" s="151"/>
      <c r="L654" s="151"/>
      <c r="M654" s="151"/>
      <c r="N654" s="151"/>
      <c r="O654" s="151"/>
      <c r="P654" s="151"/>
      <c r="Q654" s="151"/>
      <c r="R654" s="151" t="s">
        <v>409</v>
      </c>
      <c r="S654" s="151"/>
      <c r="T654" s="151"/>
      <c r="U654" s="151"/>
      <c r="V654" s="151"/>
      <c r="W654" s="151"/>
      <c r="X654" s="151"/>
      <c r="Y654" s="151"/>
      <c r="Z654" s="151"/>
      <c r="AA654" s="151"/>
      <c r="AB654" s="151"/>
      <c r="AC654" s="151"/>
      <c r="AD654" s="151"/>
      <c r="AE654" s="151"/>
      <c r="AF654" s="151"/>
      <c r="AG654" s="151"/>
      <c r="AH654" s="151"/>
      <c r="AI654" s="151"/>
      <c r="AJ654" s="151"/>
      <c r="AK654" s="151"/>
      <c r="AL654" s="151"/>
      <c r="AM654" s="151"/>
      <c r="AN654" s="151"/>
      <c r="AO654" s="151"/>
      <c r="AP654" s="151"/>
      <c r="AQ654" s="151"/>
      <c r="AR654" s="151"/>
      <c r="AS654" s="151"/>
      <c r="AT654" s="151"/>
      <c r="AU654" s="151"/>
    </row>
    <row r="655" spans="1:47" outlineLevel="1" x14ac:dyDescent="0.2">
      <c r="A655" s="152"/>
      <c r="B655" s="154"/>
      <c r="C655" s="171" t="s">
        <v>489</v>
      </c>
      <c r="D655" s="188"/>
      <c r="E655" s="195"/>
      <c r="F655" s="212"/>
      <c r="G655" s="156"/>
      <c r="H655" s="181">
        <v>0</v>
      </c>
      <c r="I655" s="211"/>
      <c r="J655" s="151"/>
      <c r="K655" s="151"/>
      <c r="L655" s="151"/>
      <c r="M655" s="151"/>
      <c r="N655" s="151"/>
      <c r="O655" s="151"/>
      <c r="P655" s="151"/>
      <c r="Q655" s="151"/>
      <c r="R655" s="151" t="s">
        <v>123</v>
      </c>
      <c r="S655" s="151">
        <v>0</v>
      </c>
      <c r="T655" s="151"/>
      <c r="U655" s="151"/>
      <c r="V655" s="151"/>
      <c r="W655" s="151"/>
      <c r="X655" s="151"/>
      <c r="Y655" s="151"/>
      <c r="Z655" s="151"/>
      <c r="AA655" s="151"/>
      <c r="AB655" s="151"/>
      <c r="AC655" s="151"/>
      <c r="AD655" s="151"/>
      <c r="AE655" s="151"/>
      <c r="AF655" s="151"/>
      <c r="AG655" s="151"/>
      <c r="AH655" s="151"/>
      <c r="AI655" s="151"/>
      <c r="AJ655" s="151"/>
      <c r="AK655" s="151"/>
      <c r="AL655" s="151"/>
      <c r="AM655" s="151"/>
      <c r="AN655" s="151"/>
      <c r="AO655" s="151"/>
      <c r="AP655" s="151"/>
      <c r="AQ655" s="151"/>
      <c r="AR655" s="151"/>
      <c r="AS655" s="151"/>
      <c r="AT655" s="151"/>
      <c r="AU655" s="151"/>
    </row>
    <row r="656" spans="1:47" outlineLevel="1" x14ac:dyDescent="0.2">
      <c r="A656" s="152"/>
      <c r="B656" s="154"/>
      <c r="C656" s="171" t="s">
        <v>473</v>
      </c>
      <c r="D656" s="188"/>
      <c r="E656" s="195"/>
      <c r="F656" s="212"/>
      <c r="G656" s="156"/>
      <c r="H656" s="181">
        <v>0</v>
      </c>
      <c r="I656" s="211"/>
      <c r="J656" s="151"/>
      <c r="K656" s="151"/>
      <c r="L656" s="151"/>
      <c r="M656" s="151"/>
      <c r="N656" s="151"/>
      <c r="O656" s="151"/>
      <c r="P656" s="151"/>
      <c r="Q656" s="151"/>
      <c r="R656" s="151" t="s">
        <v>123</v>
      </c>
      <c r="S656" s="151">
        <v>0</v>
      </c>
      <c r="T656" s="151"/>
      <c r="U656" s="151"/>
      <c r="V656" s="151"/>
      <c r="W656" s="151"/>
      <c r="X656" s="151"/>
      <c r="Y656" s="151"/>
      <c r="Z656" s="151"/>
      <c r="AA656" s="151"/>
      <c r="AB656" s="151"/>
      <c r="AC656" s="151"/>
      <c r="AD656" s="151"/>
      <c r="AE656" s="151"/>
      <c r="AF656" s="151"/>
      <c r="AG656" s="151"/>
      <c r="AH656" s="151"/>
      <c r="AI656" s="151"/>
      <c r="AJ656" s="151"/>
      <c r="AK656" s="151"/>
      <c r="AL656" s="151"/>
      <c r="AM656" s="151"/>
      <c r="AN656" s="151"/>
      <c r="AO656" s="151"/>
      <c r="AP656" s="151"/>
      <c r="AQ656" s="151"/>
      <c r="AR656" s="151"/>
      <c r="AS656" s="151"/>
      <c r="AT656" s="151"/>
      <c r="AU656" s="151"/>
    </row>
    <row r="657" spans="1:47" outlineLevel="1" x14ac:dyDescent="0.2">
      <c r="A657" s="152"/>
      <c r="B657" s="154"/>
      <c r="C657" s="171" t="s">
        <v>736</v>
      </c>
      <c r="D657" s="188"/>
      <c r="E657" s="195">
        <v>3.0459000000000001</v>
      </c>
      <c r="F657" s="212"/>
      <c r="G657" s="156"/>
      <c r="H657" s="181">
        <v>0</v>
      </c>
      <c r="I657" s="211"/>
      <c r="J657" s="151"/>
      <c r="K657" s="151"/>
      <c r="L657" s="151"/>
      <c r="M657" s="151"/>
      <c r="N657" s="151"/>
      <c r="O657" s="151"/>
      <c r="P657" s="151"/>
      <c r="Q657" s="151"/>
      <c r="R657" s="151" t="s">
        <v>123</v>
      </c>
      <c r="S657" s="151">
        <v>0</v>
      </c>
      <c r="T657" s="151"/>
      <c r="U657" s="151"/>
      <c r="V657" s="151"/>
      <c r="W657" s="151"/>
      <c r="X657" s="151"/>
      <c r="Y657" s="151"/>
      <c r="Z657" s="151"/>
      <c r="AA657" s="151"/>
      <c r="AB657" s="151"/>
      <c r="AC657" s="151"/>
      <c r="AD657" s="151"/>
      <c r="AE657" s="151"/>
      <c r="AF657" s="151"/>
      <c r="AG657" s="151"/>
      <c r="AH657" s="151"/>
      <c r="AI657" s="151"/>
      <c r="AJ657" s="151"/>
      <c r="AK657" s="151"/>
      <c r="AL657" s="151"/>
      <c r="AM657" s="151"/>
      <c r="AN657" s="151"/>
      <c r="AO657" s="151"/>
      <c r="AP657" s="151"/>
      <c r="AQ657" s="151"/>
      <c r="AR657" s="151"/>
      <c r="AS657" s="151"/>
      <c r="AT657" s="151"/>
      <c r="AU657" s="151"/>
    </row>
    <row r="658" spans="1:47" outlineLevel="1" x14ac:dyDescent="0.2">
      <c r="A658" s="152"/>
      <c r="B658" s="154"/>
      <c r="C658" s="171" t="s">
        <v>516</v>
      </c>
      <c r="D658" s="188"/>
      <c r="E658" s="195"/>
      <c r="F658" s="212"/>
      <c r="G658" s="156"/>
      <c r="H658" s="181">
        <v>0</v>
      </c>
      <c r="I658" s="211"/>
      <c r="J658" s="151"/>
      <c r="K658" s="151"/>
      <c r="L658" s="151"/>
      <c r="M658" s="151"/>
      <c r="N658" s="151"/>
      <c r="O658" s="151"/>
      <c r="P658" s="151"/>
      <c r="Q658" s="151"/>
      <c r="R658" s="151" t="s">
        <v>123</v>
      </c>
      <c r="S658" s="151">
        <v>0</v>
      </c>
      <c r="T658" s="151"/>
      <c r="U658" s="151"/>
      <c r="V658" s="151"/>
      <c r="W658" s="151"/>
      <c r="X658" s="151"/>
      <c r="Y658" s="151"/>
      <c r="Z658" s="151"/>
      <c r="AA658" s="151"/>
      <c r="AB658" s="151"/>
      <c r="AC658" s="151"/>
      <c r="AD658" s="151"/>
      <c r="AE658" s="151"/>
      <c r="AF658" s="151"/>
      <c r="AG658" s="151"/>
      <c r="AH658" s="151"/>
      <c r="AI658" s="151"/>
      <c r="AJ658" s="151"/>
      <c r="AK658" s="151"/>
      <c r="AL658" s="151"/>
      <c r="AM658" s="151"/>
      <c r="AN658" s="151"/>
      <c r="AO658" s="151"/>
      <c r="AP658" s="151"/>
      <c r="AQ658" s="151"/>
      <c r="AR658" s="151"/>
      <c r="AS658" s="151"/>
      <c r="AT658" s="151"/>
      <c r="AU658" s="151"/>
    </row>
    <row r="659" spans="1:47" outlineLevel="1" x14ac:dyDescent="0.2">
      <c r="A659" s="152"/>
      <c r="B659" s="154"/>
      <c r="C659" s="171" t="s">
        <v>737</v>
      </c>
      <c r="D659" s="188"/>
      <c r="E659" s="195">
        <v>2.5299999999999998</v>
      </c>
      <c r="F659" s="212"/>
      <c r="G659" s="156"/>
      <c r="H659" s="181">
        <v>0</v>
      </c>
      <c r="I659" s="211"/>
      <c r="J659" s="151"/>
      <c r="K659" s="151"/>
      <c r="L659" s="151"/>
      <c r="M659" s="151"/>
      <c r="N659" s="151"/>
      <c r="O659" s="151"/>
      <c r="P659" s="151"/>
      <c r="Q659" s="151"/>
      <c r="R659" s="151" t="s">
        <v>123</v>
      </c>
      <c r="S659" s="151">
        <v>0</v>
      </c>
      <c r="T659" s="151"/>
      <c r="U659" s="151"/>
      <c r="V659" s="151"/>
      <c r="W659" s="151"/>
      <c r="X659" s="151"/>
      <c r="Y659" s="151"/>
      <c r="Z659" s="151"/>
      <c r="AA659" s="151"/>
      <c r="AB659" s="151"/>
      <c r="AC659" s="151"/>
      <c r="AD659" s="151"/>
      <c r="AE659" s="151"/>
      <c r="AF659" s="151"/>
      <c r="AG659" s="151"/>
      <c r="AH659" s="151"/>
      <c r="AI659" s="151"/>
      <c r="AJ659" s="151"/>
      <c r="AK659" s="151"/>
      <c r="AL659" s="151"/>
      <c r="AM659" s="151"/>
      <c r="AN659" s="151"/>
      <c r="AO659" s="151"/>
      <c r="AP659" s="151"/>
      <c r="AQ659" s="151"/>
      <c r="AR659" s="151"/>
      <c r="AS659" s="151"/>
      <c r="AT659" s="151"/>
      <c r="AU659" s="151"/>
    </row>
    <row r="660" spans="1:47" outlineLevel="1" x14ac:dyDescent="0.2">
      <c r="A660" s="152"/>
      <c r="B660" s="154"/>
      <c r="C660" s="171" t="s">
        <v>738</v>
      </c>
      <c r="D660" s="188"/>
      <c r="E660" s="195">
        <v>5.2785000000000002</v>
      </c>
      <c r="F660" s="212"/>
      <c r="G660" s="156"/>
      <c r="H660" s="181">
        <v>0</v>
      </c>
      <c r="I660" s="211"/>
      <c r="J660" s="151"/>
      <c r="K660" s="151"/>
      <c r="L660" s="151"/>
      <c r="M660" s="151"/>
      <c r="N660" s="151"/>
      <c r="O660" s="151"/>
      <c r="P660" s="151"/>
      <c r="Q660" s="151"/>
      <c r="R660" s="151" t="s">
        <v>123</v>
      </c>
      <c r="S660" s="151">
        <v>0</v>
      </c>
      <c r="T660" s="151"/>
      <c r="U660" s="151"/>
      <c r="V660" s="151"/>
      <c r="W660" s="151"/>
      <c r="X660" s="151"/>
      <c r="Y660" s="151"/>
      <c r="Z660" s="151"/>
      <c r="AA660" s="151"/>
      <c r="AB660" s="151"/>
      <c r="AC660" s="151"/>
      <c r="AD660" s="151"/>
      <c r="AE660" s="151"/>
      <c r="AF660" s="151"/>
      <c r="AG660" s="151"/>
      <c r="AH660" s="151"/>
      <c r="AI660" s="151"/>
      <c r="AJ660" s="151"/>
      <c r="AK660" s="151"/>
      <c r="AL660" s="151"/>
      <c r="AM660" s="151"/>
      <c r="AN660" s="151"/>
      <c r="AO660" s="151"/>
      <c r="AP660" s="151"/>
      <c r="AQ660" s="151"/>
      <c r="AR660" s="151"/>
      <c r="AS660" s="151"/>
      <c r="AT660" s="151"/>
      <c r="AU660" s="151"/>
    </row>
    <row r="661" spans="1:47" outlineLevel="1" x14ac:dyDescent="0.2">
      <c r="A661" s="152">
        <v>190</v>
      </c>
      <c r="B661" s="154" t="s">
        <v>739</v>
      </c>
      <c r="C661" s="170" t="s">
        <v>740</v>
      </c>
      <c r="D661" s="187" t="s">
        <v>130</v>
      </c>
      <c r="E661" s="156">
        <v>68.362899999999996</v>
      </c>
      <c r="F661" s="212"/>
      <c r="G661" s="156">
        <f>ROUND(E661*F661,2)</f>
        <v>0</v>
      </c>
      <c r="H661" s="181" t="s">
        <v>950</v>
      </c>
      <c r="I661" s="211"/>
      <c r="J661" s="151"/>
      <c r="K661" s="151"/>
      <c r="L661" s="151"/>
      <c r="M661" s="151"/>
      <c r="N661" s="151"/>
      <c r="O661" s="151"/>
      <c r="P661" s="151"/>
      <c r="Q661" s="151"/>
      <c r="R661" s="151" t="s">
        <v>409</v>
      </c>
      <c r="S661" s="151"/>
      <c r="T661" s="151"/>
      <c r="U661" s="151"/>
      <c r="V661" s="151"/>
      <c r="W661" s="151"/>
      <c r="X661" s="151"/>
      <c r="Y661" s="151"/>
      <c r="Z661" s="151"/>
      <c r="AA661" s="151"/>
      <c r="AB661" s="151"/>
      <c r="AC661" s="151"/>
      <c r="AD661" s="151"/>
      <c r="AE661" s="151"/>
      <c r="AF661" s="151"/>
      <c r="AG661" s="151"/>
      <c r="AH661" s="151"/>
      <c r="AI661" s="151"/>
      <c r="AJ661" s="151"/>
      <c r="AK661" s="151"/>
      <c r="AL661" s="151"/>
      <c r="AM661" s="151"/>
      <c r="AN661" s="151"/>
      <c r="AO661" s="151"/>
      <c r="AP661" s="151"/>
      <c r="AQ661" s="151"/>
      <c r="AR661" s="151"/>
      <c r="AS661" s="151"/>
      <c r="AT661" s="151"/>
      <c r="AU661" s="151"/>
    </row>
    <row r="662" spans="1:47" outlineLevel="1" x14ac:dyDescent="0.2">
      <c r="A662" s="152"/>
      <c r="B662" s="154"/>
      <c r="C662" s="171" t="s">
        <v>524</v>
      </c>
      <c r="D662" s="188"/>
      <c r="E662" s="195"/>
      <c r="F662" s="212"/>
      <c r="G662" s="156"/>
      <c r="H662" s="181">
        <v>0</v>
      </c>
      <c r="I662" s="211"/>
      <c r="J662" s="151"/>
      <c r="K662" s="151"/>
      <c r="L662" s="151"/>
      <c r="M662" s="151"/>
      <c r="N662" s="151"/>
      <c r="O662" s="151"/>
      <c r="P662" s="151"/>
      <c r="Q662" s="151"/>
      <c r="R662" s="151" t="s">
        <v>123</v>
      </c>
      <c r="S662" s="151">
        <v>0</v>
      </c>
      <c r="T662" s="151"/>
      <c r="U662" s="151"/>
      <c r="V662" s="151"/>
      <c r="W662" s="151"/>
      <c r="X662" s="151"/>
      <c r="Y662" s="151"/>
      <c r="Z662" s="151"/>
      <c r="AA662" s="151"/>
      <c r="AB662" s="151"/>
      <c r="AC662" s="151"/>
      <c r="AD662" s="151"/>
      <c r="AE662" s="151"/>
      <c r="AF662" s="151"/>
      <c r="AG662" s="151"/>
      <c r="AH662" s="151"/>
      <c r="AI662" s="151"/>
      <c r="AJ662" s="151"/>
      <c r="AK662" s="151"/>
      <c r="AL662" s="151"/>
      <c r="AM662" s="151"/>
      <c r="AN662" s="151"/>
      <c r="AO662" s="151"/>
      <c r="AP662" s="151"/>
      <c r="AQ662" s="151"/>
      <c r="AR662" s="151"/>
      <c r="AS662" s="151"/>
      <c r="AT662" s="151"/>
      <c r="AU662" s="151"/>
    </row>
    <row r="663" spans="1:47" outlineLevel="1" x14ac:dyDescent="0.2">
      <c r="A663" s="152"/>
      <c r="B663" s="154"/>
      <c r="C663" s="171" t="s">
        <v>741</v>
      </c>
      <c r="D663" s="188"/>
      <c r="E663" s="195">
        <v>44.212899999999998</v>
      </c>
      <c r="F663" s="212"/>
      <c r="G663" s="156"/>
      <c r="H663" s="181">
        <v>0</v>
      </c>
      <c r="I663" s="211"/>
      <c r="J663" s="151"/>
      <c r="K663" s="151"/>
      <c r="L663" s="151"/>
      <c r="M663" s="151"/>
      <c r="N663" s="151"/>
      <c r="O663" s="151"/>
      <c r="P663" s="151"/>
      <c r="Q663" s="151"/>
      <c r="R663" s="151" t="s">
        <v>123</v>
      </c>
      <c r="S663" s="151">
        <v>0</v>
      </c>
      <c r="T663" s="151"/>
      <c r="U663" s="151"/>
      <c r="V663" s="151"/>
      <c r="W663" s="151"/>
      <c r="X663" s="151"/>
      <c r="Y663" s="151"/>
      <c r="Z663" s="151"/>
      <c r="AA663" s="151"/>
      <c r="AB663" s="151"/>
      <c r="AC663" s="151"/>
      <c r="AD663" s="151"/>
      <c r="AE663" s="151"/>
      <c r="AF663" s="151"/>
      <c r="AG663" s="151"/>
      <c r="AH663" s="151"/>
      <c r="AI663" s="151"/>
      <c r="AJ663" s="151"/>
      <c r="AK663" s="151"/>
      <c r="AL663" s="151"/>
      <c r="AM663" s="151"/>
      <c r="AN663" s="151"/>
      <c r="AO663" s="151"/>
      <c r="AP663" s="151"/>
      <c r="AQ663" s="151"/>
      <c r="AR663" s="151"/>
      <c r="AS663" s="151"/>
      <c r="AT663" s="151"/>
      <c r="AU663" s="151"/>
    </row>
    <row r="664" spans="1:47" outlineLevel="1" x14ac:dyDescent="0.2">
      <c r="A664" s="152"/>
      <c r="B664" s="154"/>
      <c r="C664" s="171" t="s">
        <v>516</v>
      </c>
      <c r="D664" s="188"/>
      <c r="E664" s="195"/>
      <c r="F664" s="212"/>
      <c r="G664" s="156"/>
      <c r="H664" s="181">
        <v>0</v>
      </c>
      <c r="I664" s="211"/>
      <c r="J664" s="151"/>
      <c r="K664" s="151"/>
      <c r="L664" s="151"/>
      <c r="M664" s="151"/>
      <c r="N664" s="151"/>
      <c r="O664" s="151"/>
      <c r="P664" s="151"/>
      <c r="Q664" s="151"/>
      <c r="R664" s="151" t="s">
        <v>123</v>
      </c>
      <c r="S664" s="151">
        <v>0</v>
      </c>
      <c r="T664" s="151"/>
      <c r="U664" s="151"/>
      <c r="V664" s="151"/>
      <c r="W664" s="151"/>
      <c r="X664" s="151"/>
      <c r="Y664" s="151"/>
      <c r="Z664" s="151"/>
      <c r="AA664" s="151"/>
      <c r="AB664" s="151"/>
      <c r="AC664" s="151"/>
      <c r="AD664" s="151"/>
      <c r="AE664" s="151"/>
      <c r="AF664" s="151"/>
      <c r="AG664" s="151"/>
      <c r="AH664" s="151"/>
      <c r="AI664" s="151"/>
      <c r="AJ664" s="151"/>
      <c r="AK664" s="151"/>
      <c r="AL664" s="151"/>
      <c r="AM664" s="151"/>
      <c r="AN664" s="151"/>
      <c r="AO664" s="151"/>
      <c r="AP664" s="151"/>
      <c r="AQ664" s="151"/>
      <c r="AR664" s="151"/>
      <c r="AS664" s="151"/>
      <c r="AT664" s="151"/>
      <c r="AU664" s="151"/>
    </row>
    <row r="665" spans="1:47" outlineLevel="1" x14ac:dyDescent="0.2">
      <c r="A665" s="152"/>
      <c r="B665" s="154"/>
      <c r="C665" s="171" t="s">
        <v>742</v>
      </c>
      <c r="D665" s="188"/>
      <c r="E665" s="195">
        <v>24.15</v>
      </c>
      <c r="F665" s="212"/>
      <c r="G665" s="156"/>
      <c r="H665" s="181">
        <v>0</v>
      </c>
      <c r="I665" s="211"/>
      <c r="J665" s="151"/>
      <c r="K665" s="151"/>
      <c r="L665" s="151"/>
      <c r="M665" s="151"/>
      <c r="N665" s="151"/>
      <c r="O665" s="151"/>
      <c r="P665" s="151"/>
      <c r="Q665" s="151"/>
      <c r="R665" s="151" t="s">
        <v>123</v>
      </c>
      <c r="S665" s="151">
        <v>0</v>
      </c>
      <c r="T665" s="151"/>
      <c r="U665" s="151"/>
      <c r="V665" s="151"/>
      <c r="W665" s="151"/>
      <c r="X665" s="151"/>
      <c r="Y665" s="151"/>
      <c r="Z665" s="151"/>
      <c r="AA665" s="151"/>
      <c r="AB665" s="151"/>
      <c r="AC665" s="151"/>
      <c r="AD665" s="151"/>
      <c r="AE665" s="151"/>
      <c r="AF665" s="151"/>
      <c r="AG665" s="151"/>
      <c r="AH665" s="151"/>
      <c r="AI665" s="151"/>
      <c r="AJ665" s="151"/>
      <c r="AK665" s="151"/>
      <c r="AL665" s="151"/>
      <c r="AM665" s="151"/>
      <c r="AN665" s="151"/>
      <c r="AO665" s="151"/>
      <c r="AP665" s="151"/>
      <c r="AQ665" s="151"/>
      <c r="AR665" s="151"/>
      <c r="AS665" s="151"/>
      <c r="AT665" s="151"/>
      <c r="AU665" s="151"/>
    </row>
    <row r="666" spans="1:47" outlineLevel="1" x14ac:dyDescent="0.2">
      <c r="A666" s="152">
        <v>191</v>
      </c>
      <c r="B666" s="154" t="s">
        <v>743</v>
      </c>
      <c r="C666" s="170" t="s">
        <v>744</v>
      </c>
      <c r="D666" s="187" t="s">
        <v>130</v>
      </c>
      <c r="E666" s="156">
        <v>4.048</v>
      </c>
      <c r="F666" s="212"/>
      <c r="G666" s="156">
        <f>ROUND(E666*F666,2)</f>
        <v>0</v>
      </c>
      <c r="H666" s="181" t="s">
        <v>950</v>
      </c>
      <c r="I666" s="211"/>
      <c r="J666" s="151"/>
      <c r="K666" s="151"/>
      <c r="L666" s="151"/>
      <c r="M666" s="151"/>
      <c r="N666" s="151"/>
      <c r="O666" s="151"/>
      <c r="P666" s="151"/>
      <c r="Q666" s="151"/>
      <c r="R666" s="151" t="s">
        <v>409</v>
      </c>
      <c r="S666" s="151"/>
      <c r="T666" s="151"/>
      <c r="U666" s="151"/>
      <c r="V666" s="151"/>
      <c r="W666" s="151"/>
      <c r="X666" s="151"/>
      <c r="Y666" s="151"/>
      <c r="Z666" s="151"/>
      <c r="AA666" s="151"/>
      <c r="AB666" s="151"/>
      <c r="AC666" s="151"/>
      <c r="AD666" s="151"/>
      <c r="AE666" s="151"/>
      <c r="AF666" s="151"/>
      <c r="AG666" s="151"/>
      <c r="AH666" s="151"/>
      <c r="AI666" s="151"/>
      <c r="AJ666" s="151"/>
      <c r="AK666" s="151"/>
      <c r="AL666" s="151"/>
      <c r="AM666" s="151"/>
      <c r="AN666" s="151"/>
      <c r="AO666" s="151"/>
      <c r="AP666" s="151"/>
      <c r="AQ666" s="151"/>
      <c r="AR666" s="151"/>
      <c r="AS666" s="151"/>
      <c r="AT666" s="151"/>
      <c r="AU666" s="151"/>
    </row>
    <row r="667" spans="1:47" outlineLevel="1" x14ac:dyDescent="0.2">
      <c r="A667" s="152"/>
      <c r="B667" s="154"/>
      <c r="C667" s="171" t="s">
        <v>516</v>
      </c>
      <c r="D667" s="188"/>
      <c r="E667" s="195"/>
      <c r="F667" s="212"/>
      <c r="G667" s="156"/>
      <c r="H667" s="181">
        <v>0</v>
      </c>
      <c r="I667" s="211"/>
      <c r="J667" s="151"/>
      <c r="K667" s="151"/>
      <c r="L667" s="151"/>
      <c r="M667" s="151"/>
      <c r="N667" s="151"/>
      <c r="O667" s="151"/>
      <c r="P667" s="151"/>
      <c r="Q667" s="151"/>
      <c r="R667" s="151" t="s">
        <v>123</v>
      </c>
      <c r="S667" s="151">
        <v>0</v>
      </c>
      <c r="T667" s="151"/>
      <c r="U667" s="151"/>
      <c r="V667" s="151"/>
      <c r="W667" s="151"/>
      <c r="X667" s="151"/>
      <c r="Y667" s="151"/>
      <c r="Z667" s="151"/>
      <c r="AA667" s="151"/>
      <c r="AB667" s="151"/>
      <c r="AC667" s="151"/>
      <c r="AD667" s="151"/>
      <c r="AE667" s="151"/>
      <c r="AF667" s="151"/>
      <c r="AG667" s="151"/>
      <c r="AH667" s="151"/>
      <c r="AI667" s="151"/>
      <c r="AJ667" s="151"/>
      <c r="AK667" s="151"/>
      <c r="AL667" s="151"/>
      <c r="AM667" s="151"/>
      <c r="AN667" s="151"/>
      <c r="AO667" s="151"/>
      <c r="AP667" s="151"/>
      <c r="AQ667" s="151"/>
      <c r="AR667" s="151"/>
      <c r="AS667" s="151"/>
      <c r="AT667" s="151"/>
      <c r="AU667" s="151"/>
    </row>
    <row r="668" spans="1:47" outlineLevel="1" x14ac:dyDescent="0.2">
      <c r="A668" s="152"/>
      <c r="B668" s="154"/>
      <c r="C668" s="171" t="s">
        <v>745</v>
      </c>
      <c r="D668" s="188"/>
      <c r="E668" s="195">
        <v>4.048</v>
      </c>
      <c r="F668" s="212"/>
      <c r="G668" s="156"/>
      <c r="H668" s="181">
        <v>0</v>
      </c>
      <c r="I668" s="211"/>
      <c r="J668" s="151"/>
      <c r="K668" s="151"/>
      <c r="L668" s="151"/>
      <c r="M668" s="151"/>
      <c r="N668" s="151"/>
      <c r="O668" s="151"/>
      <c r="P668" s="151"/>
      <c r="Q668" s="151"/>
      <c r="R668" s="151" t="s">
        <v>123</v>
      </c>
      <c r="S668" s="151">
        <v>0</v>
      </c>
      <c r="T668" s="151"/>
      <c r="U668" s="151"/>
      <c r="V668" s="151"/>
      <c r="W668" s="151"/>
      <c r="X668" s="151"/>
      <c r="Y668" s="151"/>
      <c r="Z668" s="151"/>
      <c r="AA668" s="151"/>
      <c r="AB668" s="151"/>
      <c r="AC668" s="151"/>
      <c r="AD668" s="151"/>
      <c r="AE668" s="151"/>
      <c r="AF668" s="151"/>
      <c r="AG668" s="151"/>
      <c r="AH668" s="151"/>
      <c r="AI668" s="151"/>
      <c r="AJ668" s="151"/>
      <c r="AK668" s="151"/>
      <c r="AL668" s="151"/>
      <c r="AM668" s="151"/>
      <c r="AN668" s="151"/>
      <c r="AO668" s="151"/>
      <c r="AP668" s="151"/>
      <c r="AQ668" s="151"/>
      <c r="AR668" s="151"/>
      <c r="AS668" s="151"/>
      <c r="AT668" s="151"/>
      <c r="AU668" s="151"/>
    </row>
    <row r="669" spans="1:47" outlineLevel="1" x14ac:dyDescent="0.2">
      <c r="A669" s="152">
        <v>192</v>
      </c>
      <c r="B669" s="154" t="s">
        <v>746</v>
      </c>
      <c r="C669" s="170" t="s">
        <v>747</v>
      </c>
      <c r="D669" s="187" t="s">
        <v>130</v>
      </c>
      <c r="E669" s="156">
        <v>38.64</v>
      </c>
      <c r="F669" s="212"/>
      <c r="G669" s="156">
        <f>ROUND(E669*F669,2)</f>
        <v>0</v>
      </c>
      <c r="H669" s="181" t="s">
        <v>950</v>
      </c>
      <c r="I669" s="211"/>
      <c r="J669" s="151"/>
      <c r="K669" s="151"/>
      <c r="L669" s="151"/>
      <c r="M669" s="151"/>
      <c r="N669" s="151"/>
      <c r="O669" s="151"/>
      <c r="P669" s="151"/>
      <c r="Q669" s="151"/>
      <c r="R669" s="151" t="s">
        <v>409</v>
      </c>
      <c r="S669" s="151"/>
      <c r="T669" s="151"/>
      <c r="U669" s="151"/>
      <c r="V669" s="151"/>
      <c r="W669" s="151"/>
      <c r="X669" s="151"/>
      <c r="Y669" s="151"/>
      <c r="Z669" s="151"/>
      <c r="AA669" s="151"/>
      <c r="AB669" s="151"/>
      <c r="AC669" s="151"/>
      <c r="AD669" s="151"/>
      <c r="AE669" s="151"/>
      <c r="AF669" s="151"/>
      <c r="AG669" s="151"/>
      <c r="AH669" s="151"/>
      <c r="AI669" s="151"/>
      <c r="AJ669" s="151"/>
      <c r="AK669" s="151"/>
      <c r="AL669" s="151"/>
      <c r="AM669" s="151"/>
      <c r="AN669" s="151"/>
      <c r="AO669" s="151"/>
      <c r="AP669" s="151"/>
      <c r="AQ669" s="151"/>
      <c r="AR669" s="151"/>
      <c r="AS669" s="151"/>
      <c r="AT669" s="151"/>
      <c r="AU669" s="151"/>
    </row>
    <row r="670" spans="1:47" outlineLevel="1" x14ac:dyDescent="0.2">
      <c r="A670" s="152"/>
      <c r="B670" s="154"/>
      <c r="C670" s="171" t="s">
        <v>516</v>
      </c>
      <c r="D670" s="188"/>
      <c r="E670" s="195"/>
      <c r="F670" s="212"/>
      <c r="G670" s="156"/>
      <c r="H670" s="181">
        <v>0</v>
      </c>
      <c r="I670" s="211"/>
      <c r="J670" s="151"/>
      <c r="K670" s="151"/>
      <c r="L670" s="151"/>
      <c r="M670" s="151"/>
      <c r="N670" s="151"/>
      <c r="O670" s="151"/>
      <c r="P670" s="151"/>
      <c r="Q670" s="151"/>
      <c r="R670" s="151" t="s">
        <v>123</v>
      </c>
      <c r="S670" s="151">
        <v>0</v>
      </c>
      <c r="T670" s="151"/>
      <c r="U670" s="151"/>
      <c r="V670" s="151"/>
      <c r="W670" s="151"/>
      <c r="X670" s="151"/>
      <c r="Y670" s="151"/>
      <c r="Z670" s="151"/>
      <c r="AA670" s="151"/>
      <c r="AB670" s="151"/>
      <c r="AC670" s="151"/>
      <c r="AD670" s="151"/>
      <c r="AE670" s="151"/>
      <c r="AF670" s="151"/>
      <c r="AG670" s="151"/>
      <c r="AH670" s="151"/>
      <c r="AI670" s="151"/>
      <c r="AJ670" s="151"/>
      <c r="AK670" s="151"/>
      <c r="AL670" s="151"/>
      <c r="AM670" s="151"/>
      <c r="AN670" s="151"/>
      <c r="AO670" s="151"/>
      <c r="AP670" s="151"/>
      <c r="AQ670" s="151"/>
      <c r="AR670" s="151"/>
      <c r="AS670" s="151"/>
      <c r="AT670" s="151"/>
      <c r="AU670" s="151"/>
    </row>
    <row r="671" spans="1:47" outlineLevel="1" x14ac:dyDescent="0.2">
      <c r="A671" s="152"/>
      <c r="B671" s="154"/>
      <c r="C671" s="171" t="s">
        <v>748</v>
      </c>
      <c r="D671" s="188"/>
      <c r="E671" s="195">
        <v>38.64</v>
      </c>
      <c r="F671" s="212"/>
      <c r="G671" s="156"/>
      <c r="H671" s="181">
        <v>0</v>
      </c>
      <c r="I671" s="211"/>
      <c r="J671" s="151"/>
      <c r="K671" s="151"/>
      <c r="L671" s="151"/>
      <c r="M671" s="151"/>
      <c r="N671" s="151"/>
      <c r="O671" s="151"/>
      <c r="P671" s="151"/>
      <c r="Q671" s="151"/>
      <c r="R671" s="151" t="s">
        <v>123</v>
      </c>
      <c r="S671" s="151">
        <v>0</v>
      </c>
      <c r="T671" s="151"/>
      <c r="U671" s="151"/>
      <c r="V671" s="151"/>
      <c r="W671" s="151"/>
      <c r="X671" s="151"/>
      <c r="Y671" s="151"/>
      <c r="Z671" s="151"/>
      <c r="AA671" s="151"/>
      <c r="AB671" s="151"/>
      <c r="AC671" s="151"/>
      <c r="AD671" s="151"/>
      <c r="AE671" s="151"/>
      <c r="AF671" s="151"/>
      <c r="AG671" s="151"/>
      <c r="AH671" s="151"/>
      <c r="AI671" s="151"/>
      <c r="AJ671" s="151"/>
      <c r="AK671" s="151"/>
      <c r="AL671" s="151"/>
      <c r="AM671" s="151"/>
      <c r="AN671" s="151"/>
      <c r="AO671" s="151"/>
      <c r="AP671" s="151"/>
      <c r="AQ671" s="151"/>
      <c r="AR671" s="151"/>
      <c r="AS671" s="151"/>
      <c r="AT671" s="151"/>
      <c r="AU671" s="151"/>
    </row>
    <row r="672" spans="1:47" outlineLevel="1" x14ac:dyDescent="0.2">
      <c r="A672" s="152">
        <v>193</v>
      </c>
      <c r="B672" s="154" t="s">
        <v>749</v>
      </c>
      <c r="C672" s="170" t="s">
        <v>750</v>
      </c>
      <c r="D672" s="187" t="s">
        <v>0</v>
      </c>
      <c r="E672" s="156">
        <v>1.95</v>
      </c>
      <c r="F672" s="212"/>
      <c r="G672" s="156">
        <f>ROUND(E672*F672,2)</f>
        <v>0</v>
      </c>
      <c r="H672" s="181" t="s">
        <v>951</v>
      </c>
      <c r="I672" s="211"/>
      <c r="J672" s="151"/>
      <c r="K672" s="151"/>
      <c r="L672" s="151"/>
      <c r="M672" s="151"/>
      <c r="N672" s="151"/>
      <c r="O672" s="151"/>
      <c r="P672" s="151"/>
      <c r="Q672" s="151"/>
      <c r="R672" s="151" t="s">
        <v>121</v>
      </c>
      <c r="S672" s="151"/>
      <c r="T672" s="151"/>
      <c r="U672" s="151"/>
      <c r="V672" s="151"/>
      <c r="W672" s="151"/>
      <c r="X672" s="151"/>
      <c r="Y672" s="151"/>
      <c r="Z672" s="151"/>
      <c r="AA672" s="151"/>
      <c r="AB672" s="151"/>
      <c r="AC672" s="151"/>
      <c r="AD672" s="151"/>
      <c r="AE672" s="151"/>
      <c r="AF672" s="151"/>
      <c r="AG672" s="151"/>
      <c r="AH672" s="151"/>
      <c r="AI672" s="151"/>
      <c r="AJ672" s="151"/>
      <c r="AK672" s="151"/>
      <c r="AL672" s="151"/>
      <c r="AM672" s="151"/>
      <c r="AN672" s="151"/>
      <c r="AO672" s="151"/>
      <c r="AP672" s="151"/>
      <c r="AQ672" s="151"/>
      <c r="AR672" s="151"/>
      <c r="AS672" s="151"/>
      <c r="AT672" s="151"/>
      <c r="AU672" s="151"/>
    </row>
    <row r="673" spans="1:47" x14ac:dyDescent="0.2">
      <c r="A673" s="153" t="s">
        <v>116</v>
      </c>
      <c r="B673" s="155" t="s">
        <v>82</v>
      </c>
      <c r="C673" s="172" t="s">
        <v>83</v>
      </c>
      <c r="D673" s="189"/>
      <c r="E673" s="157"/>
      <c r="F673" s="213"/>
      <c r="G673" s="157">
        <f>SUMIF(R674:R686,"&lt;&gt;NOR",G674:G686)</f>
        <v>0</v>
      </c>
      <c r="H673" s="182"/>
      <c r="I673" s="211"/>
      <c r="R673" t="s">
        <v>117</v>
      </c>
    </row>
    <row r="674" spans="1:47" ht="22.5" outlineLevel="1" x14ac:dyDescent="0.2">
      <c r="A674" s="152">
        <v>194</v>
      </c>
      <c r="B674" s="154" t="s">
        <v>751</v>
      </c>
      <c r="C674" s="170" t="s">
        <v>752</v>
      </c>
      <c r="D674" s="187" t="s">
        <v>232</v>
      </c>
      <c r="E674" s="156">
        <v>0.9</v>
      </c>
      <c r="F674" s="212"/>
      <c r="G674" s="156">
        <f t="shared" ref="G674:G686" si="0">ROUND(E674*F674,2)</f>
        <v>0</v>
      </c>
      <c r="H674" s="181" t="s">
        <v>950</v>
      </c>
      <c r="I674" s="211"/>
      <c r="J674" s="151"/>
      <c r="K674" s="151"/>
      <c r="L674" s="151"/>
      <c r="M674" s="151"/>
      <c r="N674" s="151"/>
      <c r="O674" s="151"/>
      <c r="P674" s="151"/>
      <c r="Q674" s="151"/>
      <c r="R674" s="151" t="s">
        <v>121</v>
      </c>
      <c r="S674" s="151"/>
      <c r="T674" s="151"/>
      <c r="U674" s="151"/>
      <c r="V674" s="151"/>
      <c r="W674" s="151"/>
      <c r="X674" s="151"/>
      <c r="Y674" s="151"/>
      <c r="Z674" s="151"/>
      <c r="AA674" s="151"/>
      <c r="AB674" s="151"/>
      <c r="AC674" s="151"/>
      <c r="AD674" s="151"/>
      <c r="AE674" s="151"/>
      <c r="AF674" s="151"/>
      <c r="AG674" s="151"/>
      <c r="AH674" s="151"/>
      <c r="AI674" s="151"/>
      <c r="AJ674" s="151"/>
      <c r="AK674" s="151"/>
      <c r="AL674" s="151"/>
      <c r="AM674" s="151"/>
      <c r="AN674" s="151"/>
      <c r="AO674" s="151"/>
      <c r="AP674" s="151"/>
      <c r="AQ674" s="151"/>
      <c r="AR674" s="151"/>
      <c r="AS674" s="151"/>
      <c r="AT674" s="151"/>
      <c r="AU674" s="151"/>
    </row>
    <row r="675" spans="1:47" ht="22.5" outlineLevel="1" x14ac:dyDescent="0.2">
      <c r="A675" s="152">
        <v>195</v>
      </c>
      <c r="B675" s="154" t="s">
        <v>753</v>
      </c>
      <c r="C675" s="170" t="s">
        <v>752</v>
      </c>
      <c r="D675" s="187" t="s">
        <v>232</v>
      </c>
      <c r="E675" s="156">
        <v>1.5</v>
      </c>
      <c r="F675" s="212"/>
      <c r="G675" s="156">
        <f t="shared" si="0"/>
        <v>0</v>
      </c>
      <c r="H675" s="181" t="s">
        <v>950</v>
      </c>
      <c r="I675" s="211"/>
      <c r="J675" s="151"/>
      <c r="K675" s="151"/>
      <c r="L675" s="151"/>
      <c r="M675" s="151"/>
      <c r="N675" s="151"/>
      <c r="O675" s="151"/>
      <c r="P675" s="151"/>
      <c r="Q675" s="151"/>
      <c r="R675" s="151" t="s">
        <v>121</v>
      </c>
      <c r="S675" s="151"/>
      <c r="T675" s="151"/>
      <c r="U675" s="151"/>
      <c r="V675" s="151"/>
      <c r="W675" s="151"/>
      <c r="X675" s="151"/>
      <c r="Y675" s="151"/>
      <c r="Z675" s="151"/>
      <c r="AA675" s="151"/>
      <c r="AB675" s="151"/>
      <c r="AC675" s="151"/>
      <c r="AD675" s="151"/>
      <c r="AE675" s="151"/>
      <c r="AF675" s="151"/>
      <c r="AG675" s="151"/>
      <c r="AH675" s="151"/>
      <c r="AI675" s="151"/>
      <c r="AJ675" s="151"/>
      <c r="AK675" s="151"/>
      <c r="AL675" s="151"/>
      <c r="AM675" s="151"/>
      <c r="AN675" s="151"/>
      <c r="AO675" s="151"/>
      <c r="AP675" s="151"/>
      <c r="AQ675" s="151"/>
      <c r="AR675" s="151"/>
      <c r="AS675" s="151"/>
      <c r="AT675" s="151"/>
      <c r="AU675" s="151"/>
    </row>
    <row r="676" spans="1:47" ht="22.5" outlineLevel="1" x14ac:dyDescent="0.2">
      <c r="A676" s="152">
        <v>196</v>
      </c>
      <c r="B676" s="154" t="s">
        <v>754</v>
      </c>
      <c r="C676" s="170" t="s">
        <v>752</v>
      </c>
      <c r="D676" s="187" t="s">
        <v>232</v>
      </c>
      <c r="E676" s="156">
        <v>2.4</v>
      </c>
      <c r="F676" s="212"/>
      <c r="G676" s="156">
        <f t="shared" si="0"/>
        <v>0</v>
      </c>
      <c r="H676" s="181" t="s">
        <v>950</v>
      </c>
      <c r="I676" s="211"/>
      <c r="J676" s="151"/>
      <c r="K676" s="151"/>
      <c r="L676" s="151"/>
      <c r="M676" s="151"/>
      <c r="N676" s="151"/>
      <c r="O676" s="151"/>
      <c r="P676" s="151"/>
      <c r="Q676" s="151"/>
      <c r="R676" s="151" t="s">
        <v>121</v>
      </c>
      <c r="S676" s="151"/>
      <c r="T676" s="151"/>
      <c r="U676" s="151"/>
      <c r="V676" s="151"/>
      <c r="W676" s="151"/>
      <c r="X676" s="151"/>
      <c r="Y676" s="151"/>
      <c r="Z676" s="151"/>
      <c r="AA676" s="151"/>
      <c r="AB676" s="151"/>
      <c r="AC676" s="151"/>
      <c r="AD676" s="151"/>
      <c r="AE676" s="151"/>
      <c r="AF676" s="151"/>
      <c r="AG676" s="151"/>
      <c r="AH676" s="151"/>
      <c r="AI676" s="151"/>
      <c r="AJ676" s="151"/>
      <c r="AK676" s="151"/>
      <c r="AL676" s="151"/>
      <c r="AM676" s="151"/>
      <c r="AN676" s="151"/>
      <c r="AO676" s="151"/>
      <c r="AP676" s="151"/>
      <c r="AQ676" s="151"/>
      <c r="AR676" s="151"/>
      <c r="AS676" s="151"/>
      <c r="AT676" s="151"/>
      <c r="AU676" s="151"/>
    </row>
    <row r="677" spans="1:47" ht="22.5" outlineLevel="1" x14ac:dyDescent="0.2">
      <c r="A677" s="152">
        <v>197</v>
      </c>
      <c r="B677" s="154" t="s">
        <v>755</v>
      </c>
      <c r="C677" s="170" t="s">
        <v>752</v>
      </c>
      <c r="D677" s="187" t="s">
        <v>232</v>
      </c>
      <c r="E677" s="156">
        <v>5.8</v>
      </c>
      <c r="F677" s="212"/>
      <c r="G677" s="156">
        <f t="shared" si="0"/>
        <v>0</v>
      </c>
      <c r="H677" s="181" t="s">
        <v>950</v>
      </c>
      <c r="I677" s="211"/>
      <c r="J677" s="151"/>
      <c r="K677" s="151"/>
      <c r="L677" s="151"/>
      <c r="M677" s="151"/>
      <c r="N677" s="151"/>
      <c r="O677" s="151"/>
      <c r="P677" s="151"/>
      <c r="Q677" s="151"/>
      <c r="R677" s="151" t="s">
        <v>121</v>
      </c>
      <c r="S677" s="151"/>
      <c r="T677" s="151"/>
      <c r="U677" s="151"/>
      <c r="V677" s="151"/>
      <c r="W677" s="151"/>
      <c r="X677" s="151"/>
      <c r="Y677" s="151"/>
      <c r="Z677" s="151"/>
      <c r="AA677" s="151"/>
      <c r="AB677" s="151"/>
      <c r="AC677" s="151"/>
      <c r="AD677" s="151"/>
      <c r="AE677" s="151"/>
      <c r="AF677" s="151"/>
      <c r="AG677" s="151"/>
      <c r="AH677" s="151"/>
      <c r="AI677" s="151"/>
      <c r="AJ677" s="151"/>
      <c r="AK677" s="151"/>
      <c r="AL677" s="151"/>
      <c r="AM677" s="151"/>
      <c r="AN677" s="151"/>
      <c r="AO677" s="151"/>
      <c r="AP677" s="151"/>
      <c r="AQ677" s="151"/>
      <c r="AR677" s="151"/>
      <c r="AS677" s="151"/>
      <c r="AT677" s="151"/>
      <c r="AU677" s="151"/>
    </row>
    <row r="678" spans="1:47" ht="22.5" outlineLevel="1" x14ac:dyDescent="0.2">
      <c r="A678" s="152">
        <v>198</v>
      </c>
      <c r="B678" s="154" t="s">
        <v>756</v>
      </c>
      <c r="C678" s="170" t="s">
        <v>752</v>
      </c>
      <c r="D678" s="187" t="s">
        <v>232</v>
      </c>
      <c r="E678" s="156">
        <v>7.5</v>
      </c>
      <c r="F678" s="212"/>
      <c r="G678" s="156">
        <f t="shared" si="0"/>
        <v>0</v>
      </c>
      <c r="H678" s="181" t="s">
        <v>950</v>
      </c>
      <c r="I678" s="211"/>
      <c r="J678" s="151"/>
      <c r="K678" s="151"/>
      <c r="L678" s="151"/>
      <c r="M678" s="151"/>
      <c r="N678" s="151"/>
      <c r="O678" s="151"/>
      <c r="P678" s="151"/>
      <c r="Q678" s="151"/>
      <c r="R678" s="151" t="s">
        <v>121</v>
      </c>
      <c r="S678" s="151"/>
      <c r="T678" s="151"/>
      <c r="U678" s="151"/>
      <c r="V678" s="151"/>
      <c r="W678" s="151"/>
      <c r="X678" s="151"/>
      <c r="Y678" s="151"/>
      <c r="Z678" s="151"/>
      <c r="AA678" s="151"/>
      <c r="AB678" s="151"/>
      <c r="AC678" s="151"/>
      <c r="AD678" s="151"/>
      <c r="AE678" s="151"/>
      <c r="AF678" s="151"/>
      <c r="AG678" s="151"/>
      <c r="AH678" s="151"/>
      <c r="AI678" s="151"/>
      <c r="AJ678" s="151"/>
      <c r="AK678" s="151"/>
      <c r="AL678" s="151"/>
      <c r="AM678" s="151"/>
      <c r="AN678" s="151"/>
      <c r="AO678" s="151"/>
      <c r="AP678" s="151"/>
      <c r="AQ678" s="151"/>
      <c r="AR678" s="151"/>
      <c r="AS678" s="151"/>
      <c r="AT678" s="151"/>
      <c r="AU678" s="151"/>
    </row>
    <row r="679" spans="1:47" ht="22.5" outlineLevel="1" x14ac:dyDescent="0.2">
      <c r="A679" s="152">
        <v>199</v>
      </c>
      <c r="B679" s="154" t="s">
        <v>757</v>
      </c>
      <c r="C679" s="170" t="s">
        <v>752</v>
      </c>
      <c r="D679" s="187" t="s">
        <v>232</v>
      </c>
      <c r="E679" s="156">
        <v>9.8000000000000007</v>
      </c>
      <c r="F679" s="212"/>
      <c r="G679" s="156">
        <f t="shared" si="0"/>
        <v>0</v>
      </c>
      <c r="H679" s="181" t="s">
        <v>950</v>
      </c>
      <c r="I679" s="211"/>
      <c r="J679" s="151"/>
      <c r="K679" s="151"/>
      <c r="L679" s="151"/>
      <c r="M679" s="151"/>
      <c r="N679" s="151"/>
      <c r="O679" s="151"/>
      <c r="P679" s="151"/>
      <c r="Q679" s="151"/>
      <c r="R679" s="151" t="s">
        <v>121</v>
      </c>
      <c r="S679" s="151"/>
      <c r="T679" s="151"/>
      <c r="U679" s="151"/>
      <c r="V679" s="151"/>
      <c r="W679" s="151"/>
      <c r="X679" s="151"/>
      <c r="Y679" s="151"/>
      <c r="Z679" s="151"/>
      <c r="AA679" s="151"/>
      <c r="AB679" s="151"/>
      <c r="AC679" s="151"/>
      <c r="AD679" s="151"/>
      <c r="AE679" s="151"/>
      <c r="AF679" s="151"/>
      <c r="AG679" s="151"/>
      <c r="AH679" s="151"/>
      <c r="AI679" s="151"/>
      <c r="AJ679" s="151"/>
      <c r="AK679" s="151"/>
      <c r="AL679" s="151"/>
      <c r="AM679" s="151"/>
      <c r="AN679" s="151"/>
      <c r="AO679" s="151"/>
      <c r="AP679" s="151"/>
      <c r="AQ679" s="151"/>
      <c r="AR679" s="151"/>
      <c r="AS679" s="151"/>
      <c r="AT679" s="151"/>
      <c r="AU679" s="151"/>
    </row>
    <row r="680" spans="1:47" ht="22.5" outlineLevel="1" x14ac:dyDescent="0.2">
      <c r="A680" s="152">
        <v>200</v>
      </c>
      <c r="B680" s="154" t="s">
        <v>758</v>
      </c>
      <c r="C680" s="170" t="s">
        <v>759</v>
      </c>
      <c r="D680" s="187" t="s">
        <v>232</v>
      </c>
      <c r="E680" s="156">
        <v>50.85</v>
      </c>
      <c r="F680" s="212"/>
      <c r="G680" s="156">
        <f t="shared" si="0"/>
        <v>0</v>
      </c>
      <c r="H680" s="181" t="s">
        <v>950</v>
      </c>
      <c r="I680" s="211"/>
      <c r="J680" s="151"/>
      <c r="K680" s="151"/>
      <c r="L680" s="151"/>
      <c r="M680" s="151"/>
      <c r="N680" s="151"/>
      <c r="O680" s="151"/>
      <c r="P680" s="151"/>
      <c r="Q680" s="151"/>
      <c r="R680" s="151" t="s">
        <v>121</v>
      </c>
      <c r="S680" s="151"/>
      <c r="T680" s="151"/>
      <c r="U680" s="151"/>
      <c r="V680" s="151"/>
      <c r="W680" s="151"/>
      <c r="X680" s="151"/>
      <c r="Y680" s="151"/>
      <c r="Z680" s="151"/>
      <c r="AA680" s="151"/>
      <c r="AB680" s="151"/>
      <c r="AC680" s="151"/>
      <c r="AD680" s="151"/>
      <c r="AE680" s="151"/>
      <c r="AF680" s="151"/>
      <c r="AG680" s="151"/>
      <c r="AH680" s="151"/>
      <c r="AI680" s="151"/>
      <c r="AJ680" s="151"/>
      <c r="AK680" s="151"/>
      <c r="AL680" s="151"/>
      <c r="AM680" s="151"/>
      <c r="AN680" s="151"/>
      <c r="AO680" s="151"/>
      <c r="AP680" s="151"/>
      <c r="AQ680" s="151"/>
      <c r="AR680" s="151"/>
      <c r="AS680" s="151"/>
      <c r="AT680" s="151"/>
      <c r="AU680" s="151"/>
    </row>
    <row r="681" spans="1:47" ht="22.5" outlineLevel="1" x14ac:dyDescent="0.2">
      <c r="A681" s="152">
        <v>201</v>
      </c>
      <c r="B681" s="154" t="s">
        <v>760</v>
      </c>
      <c r="C681" s="170" t="s">
        <v>761</v>
      </c>
      <c r="D681" s="187" t="s">
        <v>232</v>
      </c>
      <c r="E681" s="156">
        <v>5.6</v>
      </c>
      <c r="F681" s="212"/>
      <c r="G681" s="156">
        <f t="shared" si="0"/>
        <v>0</v>
      </c>
      <c r="H681" s="181" t="s">
        <v>950</v>
      </c>
      <c r="I681" s="211"/>
      <c r="J681" s="151"/>
      <c r="K681" s="151"/>
      <c r="L681" s="151"/>
      <c r="M681" s="151"/>
      <c r="N681" s="151"/>
      <c r="O681" s="151"/>
      <c r="P681" s="151"/>
      <c r="Q681" s="151"/>
      <c r="R681" s="151" t="s">
        <v>121</v>
      </c>
      <c r="S681" s="151"/>
      <c r="T681" s="151"/>
      <c r="U681" s="151"/>
      <c r="V681" s="151"/>
      <c r="W681" s="151"/>
      <c r="X681" s="151"/>
      <c r="Y681" s="151"/>
      <c r="Z681" s="151"/>
      <c r="AA681" s="151"/>
      <c r="AB681" s="151"/>
      <c r="AC681" s="151"/>
      <c r="AD681" s="151"/>
      <c r="AE681" s="151"/>
      <c r="AF681" s="151"/>
      <c r="AG681" s="151"/>
      <c r="AH681" s="151"/>
      <c r="AI681" s="151"/>
      <c r="AJ681" s="151"/>
      <c r="AK681" s="151"/>
      <c r="AL681" s="151"/>
      <c r="AM681" s="151"/>
      <c r="AN681" s="151"/>
      <c r="AO681" s="151"/>
      <c r="AP681" s="151"/>
      <c r="AQ681" s="151"/>
      <c r="AR681" s="151"/>
      <c r="AS681" s="151"/>
      <c r="AT681" s="151"/>
      <c r="AU681" s="151"/>
    </row>
    <row r="682" spans="1:47" ht="22.5" outlineLevel="1" x14ac:dyDescent="0.2">
      <c r="A682" s="152">
        <v>202</v>
      </c>
      <c r="B682" s="154" t="s">
        <v>762</v>
      </c>
      <c r="C682" s="170" t="s">
        <v>763</v>
      </c>
      <c r="D682" s="187" t="s">
        <v>232</v>
      </c>
      <c r="E682" s="156">
        <v>27.6</v>
      </c>
      <c r="F682" s="212"/>
      <c r="G682" s="156">
        <f t="shared" si="0"/>
        <v>0</v>
      </c>
      <c r="H682" s="181" t="s">
        <v>950</v>
      </c>
      <c r="I682" s="211"/>
      <c r="J682" s="151"/>
      <c r="K682" s="151"/>
      <c r="L682" s="151"/>
      <c r="M682" s="151"/>
      <c r="N682" s="151"/>
      <c r="O682" s="151"/>
      <c r="P682" s="151"/>
      <c r="Q682" s="151"/>
      <c r="R682" s="151" t="s">
        <v>121</v>
      </c>
      <c r="S682" s="151"/>
      <c r="T682" s="151"/>
      <c r="U682" s="151"/>
      <c r="V682" s="151"/>
      <c r="W682" s="151"/>
      <c r="X682" s="151"/>
      <c r="Y682" s="151"/>
      <c r="Z682" s="151"/>
      <c r="AA682" s="151"/>
      <c r="AB682" s="151"/>
      <c r="AC682" s="151"/>
      <c r="AD682" s="151"/>
      <c r="AE682" s="151"/>
      <c r="AF682" s="151"/>
      <c r="AG682" s="151"/>
      <c r="AH682" s="151"/>
      <c r="AI682" s="151"/>
      <c r="AJ682" s="151"/>
      <c r="AK682" s="151"/>
      <c r="AL682" s="151"/>
      <c r="AM682" s="151"/>
      <c r="AN682" s="151"/>
      <c r="AO682" s="151"/>
      <c r="AP682" s="151"/>
      <c r="AQ682" s="151"/>
      <c r="AR682" s="151"/>
      <c r="AS682" s="151"/>
      <c r="AT682" s="151"/>
      <c r="AU682" s="151"/>
    </row>
    <row r="683" spans="1:47" ht="22.5" outlineLevel="1" x14ac:dyDescent="0.2">
      <c r="A683" s="152">
        <v>203</v>
      </c>
      <c r="B683" s="154" t="s">
        <v>764</v>
      </c>
      <c r="C683" s="170" t="s">
        <v>3324</v>
      </c>
      <c r="D683" s="187" t="s">
        <v>232</v>
      </c>
      <c r="E683" s="156">
        <v>11.6</v>
      </c>
      <c r="F683" s="212"/>
      <c r="G683" s="156">
        <f t="shared" si="0"/>
        <v>0</v>
      </c>
      <c r="H683" s="181" t="s">
        <v>950</v>
      </c>
      <c r="I683" s="211"/>
      <c r="J683" s="151"/>
      <c r="K683" s="151"/>
      <c r="L683" s="151"/>
      <c r="M683" s="151"/>
      <c r="N683" s="151"/>
      <c r="O683" s="151"/>
      <c r="P683" s="151"/>
      <c r="Q683" s="151"/>
      <c r="R683" s="151" t="s">
        <v>121</v>
      </c>
      <c r="S683" s="151"/>
      <c r="T683" s="151"/>
      <c r="U683" s="151"/>
      <c r="V683" s="151"/>
      <c r="W683" s="151"/>
      <c r="X683" s="151"/>
      <c r="Y683" s="151"/>
      <c r="Z683" s="151"/>
      <c r="AA683" s="151"/>
      <c r="AB683" s="151"/>
      <c r="AC683" s="151"/>
      <c r="AD683" s="151"/>
      <c r="AE683" s="151"/>
      <c r="AF683" s="151"/>
      <c r="AG683" s="151"/>
      <c r="AH683" s="151"/>
      <c r="AI683" s="151"/>
      <c r="AJ683" s="151"/>
      <c r="AK683" s="151"/>
      <c r="AL683" s="151"/>
      <c r="AM683" s="151"/>
      <c r="AN683" s="151"/>
      <c r="AO683" s="151"/>
      <c r="AP683" s="151"/>
      <c r="AQ683" s="151"/>
      <c r="AR683" s="151"/>
      <c r="AS683" s="151"/>
      <c r="AT683" s="151"/>
      <c r="AU683" s="151"/>
    </row>
    <row r="684" spans="1:47" ht="22.5" outlineLevel="1" x14ac:dyDescent="0.2">
      <c r="A684" s="152">
        <v>204</v>
      </c>
      <c r="B684" s="154" t="s">
        <v>765</v>
      </c>
      <c r="C684" s="170" t="s">
        <v>766</v>
      </c>
      <c r="D684" s="187" t="s">
        <v>232</v>
      </c>
      <c r="E684" s="156">
        <v>11.8</v>
      </c>
      <c r="F684" s="212"/>
      <c r="G684" s="156">
        <f t="shared" si="0"/>
        <v>0</v>
      </c>
      <c r="H684" s="181" t="s">
        <v>950</v>
      </c>
      <c r="I684" s="211"/>
      <c r="J684" s="151"/>
      <c r="K684" s="151"/>
      <c r="L684" s="151"/>
      <c r="M684" s="151"/>
      <c r="N684" s="151"/>
      <c r="O684" s="151"/>
      <c r="P684" s="151"/>
      <c r="Q684" s="151"/>
      <c r="R684" s="151" t="s">
        <v>121</v>
      </c>
      <c r="S684" s="151"/>
      <c r="T684" s="151"/>
      <c r="U684" s="151"/>
      <c r="V684" s="151"/>
      <c r="W684" s="151"/>
      <c r="X684" s="151"/>
      <c r="Y684" s="151"/>
      <c r="Z684" s="151"/>
      <c r="AA684" s="151"/>
      <c r="AB684" s="151"/>
      <c r="AC684" s="151"/>
      <c r="AD684" s="151"/>
      <c r="AE684" s="151"/>
      <c r="AF684" s="151"/>
      <c r="AG684" s="151"/>
      <c r="AH684" s="151"/>
      <c r="AI684" s="151"/>
      <c r="AJ684" s="151"/>
      <c r="AK684" s="151"/>
      <c r="AL684" s="151"/>
      <c r="AM684" s="151"/>
      <c r="AN684" s="151"/>
      <c r="AO684" s="151"/>
      <c r="AP684" s="151"/>
      <c r="AQ684" s="151"/>
      <c r="AR684" s="151"/>
      <c r="AS684" s="151"/>
      <c r="AT684" s="151"/>
      <c r="AU684" s="151"/>
    </row>
    <row r="685" spans="1:47" ht="22.5" outlineLevel="1" x14ac:dyDescent="0.2">
      <c r="A685" s="152">
        <v>205</v>
      </c>
      <c r="B685" s="154" t="s">
        <v>767</v>
      </c>
      <c r="C685" s="170" t="s">
        <v>768</v>
      </c>
      <c r="D685" s="187" t="s">
        <v>232</v>
      </c>
      <c r="E685" s="156">
        <v>4.4000000000000004</v>
      </c>
      <c r="F685" s="212"/>
      <c r="G685" s="156">
        <f t="shared" si="0"/>
        <v>0</v>
      </c>
      <c r="H685" s="181" t="s">
        <v>950</v>
      </c>
      <c r="I685" s="211"/>
      <c r="J685" s="151"/>
      <c r="K685" s="151"/>
      <c r="L685" s="151"/>
      <c r="M685" s="151"/>
      <c r="N685" s="151"/>
      <c r="O685" s="151"/>
      <c r="P685" s="151"/>
      <c r="Q685" s="151"/>
      <c r="R685" s="151" t="s">
        <v>121</v>
      </c>
      <c r="S685" s="151"/>
      <c r="T685" s="151"/>
      <c r="U685" s="151"/>
      <c r="V685" s="151"/>
      <c r="W685" s="151"/>
      <c r="X685" s="151"/>
      <c r="Y685" s="151"/>
      <c r="Z685" s="151"/>
      <c r="AA685" s="151"/>
      <c r="AB685" s="151"/>
      <c r="AC685" s="151"/>
      <c r="AD685" s="151"/>
      <c r="AE685" s="151"/>
      <c r="AF685" s="151"/>
      <c r="AG685" s="151"/>
      <c r="AH685" s="151"/>
      <c r="AI685" s="151"/>
      <c r="AJ685" s="151"/>
      <c r="AK685" s="151"/>
      <c r="AL685" s="151"/>
      <c r="AM685" s="151"/>
      <c r="AN685" s="151"/>
      <c r="AO685" s="151"/>
      <c r="AP685" s="151"/>
      <c r="AQ685" s="151"/>
      <c r="AR685" s="151"/>
      <c r="AS685" s="151"/>
      <c r="AT685" s="151"/>
      <c r="AU685" s="151"/>
    </row>
    <row r="686" spans="1:47" outlineLevel="1" x14ac:dyDescent="0.2">
      <c r="A686" s="152">
        <v>206</v>
      </c>
      <c r="B686" s="154" t="s">
        <v>769</v>
      </c>
      <c r="C686" s="170" t="s">
        <v>770</v>
      </c>
      <c r="D686" s="187" t="s">
        <v>0</v>
      </c>
      <c r="E686" s="156">
        <v>1.8</v>
      </c>
      <c r="F686" s="212"/>
      <c r="G686" s="156">
        <f t="shared" si="0"/>
        <v>0</v>
      </c>
      <c r="H686" s="181" t="s">
        <v>951</v>
      </c>
      <c r="I686" s="211"/>
      <c r="J686" s="151"/>
      <c r="K686" s="151"/>
      <c r="L686" s="151"/>
      <c r="M686" s="151"/>
      <c r="N686" s="151"/>
      <c r="O686" s="151"/>
      <c r="P686" s="151"/>
      <c r="Q686" s="151"/>
      <c r="R686" s="151" t="s">
        <v>121</v>
      </c>
      <c r="S686" s="151"/>
      <c r="T686" s="151"/>
      <c r="U686" s="151"/>
      <c r="V686" s="151"/>
      <c r="W686" s="151"/>
      <c r="X686" s="151"/>
      <c r="Y686" s="151"/>
      <c r="Z686" s="151"/>
      <c r="AA686" s="151"/>
      <c r="AB686" s="151"/>
      <c r="AC686" s="151"/>
      <c r="AD686" s="151"/>
      <c r="AE686" s="151"/>
      <c r="AF686" s="151"/>
      <c r="AG686" s="151"/>
      <c r="AH686" s="151"/>
      <c r="AI686" s="151"/>
      <c r="AJ686" s="151"/>
      <c r="AK686" s="151"/>
      <c r="AL686" s="151"/>
      <c r="AM686" s="151"/>
      <c r="AN686" s="151"/>
      <c r="AO686" s="151"/>
      <c r="AP686" s="151"/>
      <c r="AQ686" s="151"/>
      <c r="AR686" s="151"/>
      <c r="AS686" s="151"/>
      <c r="AT686" s="151"/>
      <c r="AU686" s="151"/>
    </row>
    <row r="687" spans="1:47" x14ac:dyDescent="0.2">
      <c r="A687" s="153" t="s">
        <v>116</v>
      </c>
      <c r="B687" s="155" t="s">
        <v>84</v>
      </c>
      <c r="C687" s="172" t="s">
        <v>85</v>
      </c>
      <c r="D687" s="189"/>
      <c r="E687" s="157"/>
      <c r="F687" s="213"/>
      <c r="G687" s="157">
        <f>SUMIF(R688:R711,"&lt;&gt;NOR",G688:G711)</f>
        <v>0</v>
      </c>
      <c r="H687" s="182"/>
      <c r="I687" s="211"/>
      <c r="R687" t="s">
        <v>117</v>
      </c>
    </row>
    <row r="688" spans="1:47" ht="22.5" outlineLevel="1" x14ac:dyDescent="0.2">
      <c r="A688" s="152">
        <v>207</v>
      </c>
      <c r="B688" s="154" t="s">
        <v>771</v>
      </c>
      <c r="C688" s="170" t="s">
        <v>772</v>
      </c>
      <c r="D688" s="187" t="s">
        <v>120</v>
      </c>
      <c r="E688" s="156">
        <v>1</v>
      </c>
      <c r="F688" s="212"/>
      <c r="G688" s="156">
        <f t="shared" ref="G688:G711" si="1">ROUND(E688*F688,2)</f>
        <v>0</v>
      </c>
      <c r="H688" s="181" t="s">
        <v>950</v>
      </c>
      <c r="I688" s="211"/>
      <c r="J688" s="151"/>
      <c r="K688" s="151"/>
      <c r="L688" s="151"/>
      <c r="M688" s="151"/>
      <c r="N688" s="151"/>
      <c r="O688" s="151"/>
      <c r="P688" s="151"/>
      <c r="Q688" s="151"/>
      <c r="R688" s="151" t="s">
        <v>121</v>
      </c>
      <c r="S688" s="151"/>
      <c r="T688" s="151"/>
      <c r="U688" s="151"/>
      <c r="V688" s="151"/>
      <c r="W688" s="151"/>
      <c r="X688" s="151"/>
      <c r="Y688" s="151"/>
      <c r="Z688" s="151"/>
      <c r="AA688" s="151"/>
      <c r="AB688" s="151"/>
      <c r="AC688" s="151"/>
      <c r="AD688" s="151"/>
      <c r="AE688" s="151"/>
      <c r="AF688" s="151"/>
      <c r="AG688" s="151"/>
      <c r="AH688" s="151"/>
      <c r="AI688" s="151"/>
      <c r="AJ688" s="151"/>
      <c r="AK688" s="151"/>
      <c r="AL688" s="151"/>
      <c r="AM688" s="151"/>
      <c r="AN688" s="151"/>
      <c r="AO688" s="151"/>
      <c r="AP688" s="151"/>
      <c r="AQ688" s="151"/>
      <c r="AR688" s="151"/>
      <c r="AS688" s="151"/>
      <c r="AT688" s="151"/>
      <c r="AU688" s="151"/>
    </row>
    <row r="689" spans="1:47" ht="22.5" outlineLevel="1" x14ac:dyDescent="0.2">
      <c r="A689" s="152">
        <v>208</v>
      </c>
      <c r="B689" s="154" t="s">
        <v>773</v>
      </c>
      <c r="C689" s="170" t="s">
        <v>774</v>
      </c>
      <c r="D689" s="187" t="s">
        <v>120</v>
      </c>
      <c r="E689" s="156">
        <v>1</v>
      </c>
      <c r="F689" s="212"/>
      <c r="G689" s="156">
        <f t="shared" si="1"/>
        <v>0</v>
      </c>
      <c r="H689" s="181" t="s">
        <v>950</v>
      </c>
      <c r="I689" s="211"/>
      <c r="J689" s="151"/>
      <c r="K689" s="151"/>
      <c r="L689" s="151"/>
      <c r="M689" s="151"/>
      <c r="N689" s="151"/>
      <c r="O689" s="151"/>
      <c r="P689" s="151"/>
      <c r="Q689" s="151"/>
      <c r="R689" s="151" t="s">
        <v>121</v>
      </c>
      <c r="S689" s="151"/>
      <c r="T689" s="151"/>
      <c r="U689" s="151"/>
      <c r="V689" s="151"/>
      <c r="W689" s="151"/>
      <c r="X689" s="151"/>
      <c r="Y689" s="151"/>
      <c r="Z689" s="151"/>
      <c r="AA689" s="151"/>
      <c r="AB689" s="151"/>
      <c r="AC689" s="151"/>
      <c r="AD689" s="151"/>
      <c r="AE689" s="151"/>
      <c r="AF689" s="151"/>
      <c r="AG689" s="151"/>
      <c r="AH689" s="151"/>
      <c r="AI689" s="151"/>
      <c r="AJ689" s="151"/>
      <c r="AK689" s="151"/>
      <c r="AL689" s="151"/>
      <c r="AM689" s="151"/>
      <c r="AN689" s="151"/>
      <c r="AO689" s="151"/>
      <c r="AP689" s="151"/>
      <c r="AQ689" s="151"/>
      <c r="AR689" s="151"/>
      <c r="AS689" s="151"/>
      <c r="AT689" s="151"/>
      <c r="AU689" s="151"/>
    </row>
    <row r="690" spans="1:47" ht="22.5" outlineLevel="1" x14ac:dyDescent="0.2">
      <c r="A690" s="152">
        <v>209</v>
      </c>
      <c r="B690" s="154" t="s">
        <v>775</v>
      </c>
      <c r="C690" s="170" t="s">
        <v>776</v>
      </c>
      <c r="D690" s="187" t="s">
        <v>120</v>
      </c>
      <c r="E690" s="156">
        <v>1</v>
      </c>
      <c r="F690" s="212"/>
      <c r="G690" s="156">
        <f t="shared" si="1"/>
        <v>0</v>
      </c>
      <c r="H690" s="181" t="s">
        <v>950</v>
      </c>
      <c r="I690" s="211"/>
      <c r="J690" s="151"/>
      <c r="K690" s="151"/>
      <c r="L690" s="151"/>
      <c r="M690" s="151"/>
      <c r="N690" s="151"/>
      <c r="O690" s="151"/>
      <c r="P690" s="151"/>
      <c r="Q690" s="151"/>
      <c r="R690" s="151" t="s">
        <v>121</v>
      </c>
      <c r="S690" s="151"/>
      <c r="T690" s="151"/>
      <c r="U690" s="151"/>
      <c r="V690" s="151"/>
      <c r="W690" s="151"/>
      <c r="X690" s="151"/>
      <c r="Y690" s="151"/>
      <c r="Z690" s="151"/>
      <c r="AA690" s="151"/>
      <c r="AB690" s="151"/>
      <c r="AC690" s="151"/>
      <c r="AD690" s="151"/>
      <c r="AE690" s="151"/>
      <c r="AF690" s="151"/>
      <c r="AG690" s="151"/>
      <c r="AH690" s="151"/>
      <c r="AI690" s="151"/>
      <c r="AJ690" s="151"/>
      <c r="AK690" s="151"/>
      <c r="AL690" s="151"/>
      <c r="AM690" s="151"/>
      <c r="AN690" s="151"/>
      <c r="AO690" s="151"/>
      <c r="AP690" s="151"/>
      <c r="AQ690" s="151"/>
      <c r="AR690" s="151"/>
      <c r="AS690" s="151"/>
      <c r="AT690" s="151"/>
      <c r="AU690" s="151"/>
    </row>
    <row r="691" spans="1:47" ht="22.5" outlineLevel="1" x14ac:dyDescent="0.2">
      <c r="A691" s="152">
        <v>210</v>
      </c>
      <c r="B691" s="154" t="s">
        <v>777</v>
      </c>
      <c r="C691" s="170" t="s">
        <v>778</v>
      </c>
      <c r="D691" s="187" t="s">
        <v>120</v>
      </c>
      <c r="E691" s="156">
        <v>1</v>
      </c>
      <c r="F691" s="212"/>
      <c r="G691" s="156">
        <f t="shared" si="1"/>
        <v>0</v>
      </c>
      <c r="H691" s="181" t="s">
        <v>950</v>
      </c>
      <c r="I691" s="211"/>
      <c r="J691" s="151"/>
      <c r="K691" s="151"/>
      <c r="L691" s="151"/>
      <c r="M691" s="151"/>
      <c r="N691" s="151"/>
      <c r="O691" s="151"/>
      <c r="P691" s="151"/>
      <c r="Q691" s="151"/>
      <c r="R691" s="151" t="s">
        <v>121</v>
      </c>
      <c r="S691" s="151"/>
      <c r="T691" s="151"/>
      <c r="U691" s="151"/>
      <c r="V691" s="151"/>
      <c r="W691" s="151"/>
      <c r="X691" s="151"/>
      <c r="Y691" s="151"/>
      <c r="Z691" s="151"/>
      <c r="AA691" s="151"/>
      <c r="AB691" s="151"/>
      <c r="AC691" s="151"/>
      <c r="AD691" s="151"/>
      <c r="AE691" s="151"/>
      <c r="AF691" s="151"/>
      <c r="AG691" s="151"/>
      <c r="AH691" s="151"/>
      <c r="AI691" s="151"/>
      <c r="AJ691" s="151"/>
      <c r="AK691" s="151"/>
      <c r="AL691" s="151"/>
      <c r="AM691" s="151"/>
      <c r="AN691" s="151"/>
      <c r="AO691" s="151"/>
      <c r="AP691" s="151"/>
      <c r="AQ691" s="151"/>
      <c r="AR691" s="151"/>
      <c r="AS691" s="151"/>
      <c r="AT691" s="151"/>
      <c r="AU691" s="151"/>
    </row>
    <row r="692" spans="1:47" ht="22.5" outlineLevel="1" x14ac:dyDescent="0.2">
      <c r="A692" s="152">
        <v>211</v>
      </c>
      <c r="B692" s="154" t="s">
        <v>779</v>
      </c>
      <c r="C692" s="170" t="s">
        <v>780</v>
      </c>
      <c r="D692" s="187" t="s">
        <v>120</v>
      </c>
      <c r="E692" s="156">
        <v>1</v>
      </c>
      <c r="F692" s="212"/>
      <c r="G692" s="156">
        <f t="shared" si="1"/>
        <v>0</v>
      </c>
      <c r="H692" s="181" t="s">
        <v>950</v>
      </c>
      <c r="I692" s="211"/>
      <c r="J692" s="151"/>
      <c r="K692" s="151"/>
      <c r="L692" s="151"/>
      <c r="M692" s="151"/>
      <c r="N692" s="151"/>
      <c r="O692" s="151"/>
      <c r="P692" s="151"/>
      <c r="Q692" s="151"/>
      <c r="R692" s="151" t="s">
        <v>121</v>
      </c>
      <c r="S692" s="151"/>
      <c r="T692" s="151"/>
      <c r="U692" s="151"/>
      <c r="V692" s="151"/>
      <c r="W692" s="151"/>
      <c r="X692" s="151"/>
      <c r="Y692" s="151"/>
      <c r="Z692" s="151"/>
      <c r="AA692" s="151"/>
      <c r="AB692" s="151"/>
      <c r="AC692" s="151"/>
      <c r="AD692" s="151"/>
      <c r="AE692" s="151"/>
      <c r="AF692" s="151"/>
      <c r="AG692" s="151"/>
      <c r="AH692" s="151"/>
      <c r="AI692" s="151"/>
      <c r="AJ692" s="151"/>
      <c r="AK692" s="151"/>
      <c r="AL692" s="151"/>
      <c r="AM692" s="151"/>
      <c r="AN692" s="151"/>
      <c r="AO692" s="151"/>
      <c r="AP692" s="151"/>
      <c r="AQ692" s="151"/>
      <c r="AR692" s="151"/>
      <c r="AS692" s="151"/>
      <c r="AT692" s="151"/>
      <c r="AU692" s="151"/>
    </row>
    <row r="693" spans="1:47" ht="22.5" outlineLevel="1" x14ac:dyDescent="0.2">
      <c r="A693" s="152">
        <v>212</v>
      </c>
      <c r="B693" s="154" t="s">
        <v>781</v>
      </c>
      <c r="C693" s="170" t="s">
        <v>782</v>
      </c>
      <c r="D693" s="187" t="s">
        <v>120</v>
      </c>
      <c r="E693" s="156">
        <v>1</v>
      </c>
      <c r="F693" s="212"/>
      <c r="G693" s="156">
        <f t="shared" si="1"/>
        <v>0</v>
      </c>
      <c r="H693" s="181" t="s">
        <v>950</v>
      </c>
      <c r="I693" s="211"/>
      <c r="J693" s="151"/>
      <c r="K693" s="151"/>
      <c r="L693" s="151"/>
      <c r="M693" s="151"/>
      <c r="N693" s="151"/>
      <c r="O693" s="151"/>
      <c r="P693" s="151"/>
      <c r="Q693" s="151"/>
      <c r="R693" s="151" t="s">
        <v>121</v>
      </c>
      <c r="S693" s="151"/>
      <c r="T693" s="151"/>
      <c r="U693" s="151"/>
      <c r="V693" s="151"/>
      <c r="W693" s="151"/>
      <c r="X693" s="151"/>
      <c r="Y693" s="151"/>
      <c r="Z693" s="151"/>
      <c r="AA693" s="151"/>
      <c r="AB693" s="151"/>
      <c r="AC693" s="151"/>
      <c r="AD693" s="151"/>
      <c r="AE693" s="151"/>
      <c r="AF693" s="151"/>
      <c r="AG693" s="151"/>
      <c r="AH693" s="151"/>
      <c r="AI693" s="151"/>
      <c r="AJ693" s="151"/>
      <c r="AK693" s="151"/>
      <c r="AL693" s="151"/>
      <c r="AM693" s="151"/>
      <c r="AN693" s="151"/>
      <c r="AO693" s="151"/>
      <c r="AP693" s="151"/>
      <c r="AQ693" s="151"/>
      <c r="AR693" s="151"/>
      <c r="AS693" s="151"/>
      <c r="AT693" s="151"/>
      <c r="AU693" s="151"/>
    </row>
    <row r="694" spans="1:47" s="527" customFormat="1" ht="22.5" outlineLevel="1" x14ac:dyDescent="0.2">
      <c r="A694" s="152" t="s">
        <v>3317</v>
      </c>
      <c r="B694" s="154" t="s">
        <v>3318</v>
      </c>
      <c r="C694" s="170" t="s">
        <v>3319</v>
      </c>
      <c r="D694" s="187" t="s">
        <v>120</v>
      </c>
      <c r="E694" s="212">
        <v>1</v>
      </c>
      <c r="F694" s="212"/>
      <c r="G694" s="212">
        <f t="shared" ref="G694" si="2">ROUND(E694*F694,2)</f>
        <v>0</v>
      </c>
      <c r="H694" s="181" t="s">
        <v>950</v>
      </c>
      <c r="I694" s="211"/>
      <c r="J694" s="211"/>
      <c r="K694" s="211"/>
      <c r="L694" s="211"/>
      <c r="M694" s="211"/>
      <c r="N694" s="211"/>
      <c r="O694" s="211"/>
      <c r="P694" s="211"/>
      <c r="Q694" s="211"/>
      <c r="R694" s="211"/>
      <c r="S694" s="211"/>
      <c r="T694" s="211"/>
      <c r="U694" s="211"/>
      <c r="V694" s="211"/>
      <c r="W694" s="211"/>
      <c r="X694" s="211"/>
      <c r="Y694" s="211"/>
      <c r="Z694" s="211"/>
      <c r="AA694" s="211"/>
      <c r="AB694" s="211"/>
      <c r="AC694" s="211"/>
      <c r="AD694" s="211"/>
      <c r="AE694" s="211"/>
      <c r="AF694" s="211"/>
      <c r="AG694" s="211"/>
      <c r="AH694" s="211"/>
      <c r="AI694" s="211"/>
      <c r="AJ694" s="211"/>
      <c r="AK694" s="211"/>
      <c r="AL694" s="211"/>
      <c r="AM694" s="211"/>
      <c r="AN694" s="211"/>
      <c r="AO694" s="211"/>
      <c r="AP694" s="211"/>
      <c r="AQ694" s="211"/>
      <c r="AR694" s="211"/>
      <c r="AS694" s="211"/>
      <c r="AT694" s="211"/>
      <c r="AU694" s="211"/>
    </row>
    <row r="695" spans="1:47" ht="22.5" outlineLevel="1" x14ac:dyDescent="0.2">
      <c r="A695" s="152">
        <v>213</v>
      </c>
      <c r="B695" s="154" t="s">
        <v>783</v>
      </c>
      <c r="C695" s="170" t="s">
        <v>784</v>
      </c>
      <c r="D695" s="187" t="s">
        <v>120</v>
      </c>
      <c r="E695" s="156">
        <v>1</v>
      </c>
      <c r="F695" s="212"/>
      <c r="G695" s="156">
        <f t="shared" si="1"/>
        <v>0</v>
      </c>
      <c r="H695" s="181" t="s">
        <v>950</v>
      </c>
      <c r="I695" s="211"/>
      <c r="J695" s="151"/>
      <c r="K695" s="151"/>
      <c r="L695" s="151"/>
      <c r="M695" s="151"/>
      <c r="N695" s="151"/>
      <c r="O695" s="151"/>
      <c r="P695" s="151"/>
      <c r="Q695" s="151"/>
      <c r="R695" s="151" t="s">
        <v>121</v>
      </c>
      <c r="S695" s="151"/>
      <c r="T695" s="151"/>
      <c r="U695" s="151"/>
      <c r="V695" s="151"/>
      <c r="W695" s="151"/>
      <c r="X695" s="151"/>
      <c r="Y695" s="151"/>
      <c r="Z695" s="151"/>
      <c r="AA695" s="151"/>
      <c r="AB695" s="151"/>
      <c r="AC695" s="151"/>
      <c r="AD695" s="151"/>
      <c r="AE695" s="151"/>
      <c r="AF695" s="151"/>
      <c r="AG695" s="151"/>
      <c r="AH695" s="151"/>
      <c r="AI695" s="151"/>
      <c r="AJ695" s="151"/>
      <c r="AK695" s="151"/>
      <c r="AL695" s="151"/>
      <c r="AM695" s="151"/>
      <c r="AN695" s="151"/>
      <c r="AO695" s="151"/>
      <c r="AP695" s="151"/>
      <c r="AQ695" s="151"/>
      <c r="AR695" s="151"/>
      <c r="AS695" s="151"/>
      <c r="AT695" s="151"/>
      <c r="AU695" s="151"/>
    </row>
    <row r="696" spans="1:47" ht="22.5" outlineLevel="1" x14ac:dyDescent="0.2">
      <c r="A696" s="152">
        <v>214</v>
      </c>
      <c r="B696" s="154" t="s">
        <v>785</v>
      </c>
      <c r="C696" s="170" t="s">
        <v>786</v>
      </c>
      <c r="D696" s="187" t="s">
        <v>120</v>
      </c>
      <c r="E696" s="156">
        <v>2</v>
      </c>
      <c r="F696" s="212"/>
      <c r="G696" s="156">
        <f t="shared" si="1"/>
        <v>0</v>
      </c>
      <c r="H696" s="181" t="s">
        <v>950</v>
      </c>
      <c r="I696" s="211"/>
      <c r="J696" s="151"/>
      <c r="K696" s="151"/>
      <c r="L696" s="151"/>
      <c r="M696" s="151"/>
      <c r="N696" s="151"/>
      <c r="O696" s="151"/>
      <c r="P696" s="151"/>
      <c r="Q696" s="151"/>
      <c r="R696" s="151" t="s">
        <v>121</v>
      </c>
      <c r="S696" s="151"/>
      <c r="T696" s="151"/>
      <c r="U696" s="151"/>
      <c r="V696" s="151"/>
      <c r="W696" s="151"/>
      <c r="X696" s="151"/>
      <c r="Y696" s="151"/>
      <c r="Z696" s="151"/>
      <c r="AA696" s="151"/>
      <c r="AB696" s="151"/>
      <c r="AC696" s="151"/>
      <c r="AD696" s="151"/>
      <c r="AE696" s="151"/>
      <c r="AF696" s="151"/>
      <c r="AG696" s="151"/>
      <c r="AH696" s="151"/>
      <c r="AI696" s="151"/>
      <c r="AJ696" s="151"/>
      <c r="AK696" s="151"/>
      <c r="AL696" s="151"/>
      <c r="AM696" s="151"/>
      <c r="AN696" s="151"/>
      <c r="AO696" s="151"/>
      <c r="AP696" s="151"/>
      <c r="AQ696" s="151"/>
      <c r="AR696" s="151"/>
      <c r="AS696" s="151"/>
      <c r="AT696" s="151"/>
      <c r="AU696" s="151"/>
    </row>
    <row r="697" spans="1:47" ht="22.5" outlineLevel="1" x14ac:dyDescent="0.2">
      <c r="A697" s="536">
        <v>215</v>
      </c>
      <c r="B697" s="537" t="s">
        <v>787</v>
      </c>
      <c r="C697" s="538" t="s">
        <v>3332</v>
      </c>
      <c r="D697" s="539" t="s">
        <v>120</v>
      </c>
      <c r="E697" s="540">
        <v>3</v>
      </c>
      <c r="F697" s="540"/>
      <c r="G697" s="540">
        <f t="shared" si="1"/>
        <v>0</v>
      </c>
      <c r="H697" s="541" t="s">
        <v>950</v>
      </c>
      <c r="I697" s="211"/>
      <c r="J697" s="151"/>
      <c r="K697" s="151"/>
      <c r="L697" s="151"/>
      <c r="M697" s="151"/>
      <c r="N697" s="151"/>
      <c r="O697" s="151"/>
      <c r="P697" s="151"/>
      <c r="Q697" s="151"/>
      <c r="R697" s="151" t="s">
        <v>121</v>
      </c>
      <c r="S697" s="151"/>
      <c r="T697" s="151"/>
      <c r="U697" s="151"/>
      <c r="V697" s="151"/>
      <c r="W697" s="151"/>
      <c r="X697" s="151"/>
      <c r="Y697" s="151"/>
      <c r="Z697" s="151"/>
      <c r="AA697" s="151"/>
      <c r="AB697" s="151"/>
      <c r="AC697" s="151"/>
      <c r="AD697" s="151"/>
      <c r="AE697" s="151"/>
      <c r="AF697" s="151"/>
      <c r="AG697" s="151"/>
      <c r="AH697" s="151"/>
      <c r="AI697" s="151"/>
      <c r="AJ697" s="151"/>
      <c r="AK697" s="151"/>
      <c r="AL697" s="151"/>
      <c r="AM697" s="151"/>
      <c r="AN697" s="151"/>
      <c r="AO697" s="151"/>
      <c r="AP697" s="151"/>
      <c r="AQ697" s="151"/>
      <c r="AR697" s="151"/>
      <c r="AS697" s="151"/>
      <c r="AT697" s="151"/>
      <c r="AU697" s="151"/>
    </row>
    <row r="698" spans="1:47" ht="22.5" outlineLevel="1" x14ac:dyDescent="0.2">
      <c r="A698" s="536">
        <v>216</v>
      </c>
      <c r="B698" s="537" t="s">
        <v>788</v>
      </c>
      <c r="C698" s="538" t="s">
        <v>3332</v>
      </c>
      <c r="D698" s="539" t="s">
        <v>120</v>
      </c>
      <c r="E698" s="540">
        <v>2</v>
      </c>
      <c r="F698" s="540"/>
      <c r="G698" s="540">
        <f t="shared" si="1"/>
        <v>0</v>
      </c>
      <c r="H698" s="541" t="s">
        <v>950</v>
      </c>
      <c r="I698" s="211"/>
      <c r="J698" s="151"/>
      <c r="K698" s="151"/>
      <c r="L698" s="151"/>
      <c r="M698" s="151"/>
      <c r="N698" s="151"/>
      <c r="O698" s="151"/>
      <c r="P698" s="151"/>
      <c r="Q698" s="151"/>
      <c r="R698" s="151" t="s">
        <v>121</v>
      </c>
      <c r="S698" s="151"/>
      <c r="T698" s="151"/>
      <c r="U698" s="151"/>
      <c r="V698" s="151"/>
      <c r="W698" s="151"/>
      <c r="X698" s="151"/>
      <c r="Y698" s="151"/>
      <c r="Z698" s="151"/>
      <c r="AA698" s="151"/>
      <c r="AB698" s="151"/>
      <c r="AC698" s="151"/>
      <c r="AD698" s="151"/>
      <c r="AE698" s="151"/>
      <c r="AF698" s="151"/>
      <c r="AG698" s="151"/>
      <c r="AH698" s="151"/>
      <c r="AI698" s="151"/>
      <c r="AJ698" s="151"/>
      <c r="AK698" s="151"/>
      <c r="AL698" s="151"/>
      <c r="AM698" s="151"/>
      <c r="AN698" s="151"/>
      <c r="AO698" s="151"/>
      <c r="AP698" s="151"/>
      <c r="AQ698" s="151"/>
      <c r="AR698" s="151"/>
      <c r="AS698" s="151"/>
      <c r="AT698" s="151"/>
      <c r="AU698" s="151"/>
    </row>
    <row r="699" spans="1:47" ht="22.5" outlineLevel="1" x14ac:dyDescent="0.2">
      <c r="A699" s="152">
        <v>217</v>
      </c>
      <c r="B699" s="154" t="s">
        <v>789</v>
      </c>
      <c r="C699" s="170" t="s">
        <v>786</v>
      </c>
      <c r="D699" s="187" t="s">
        <v>120</v>
      </c>
      <c r="E699" s="156">
        <v>1</v>
      </c>
      <c r="F699" s="212"/>
      <c r="G699" s="156">
        <f t="shared" si="1"/>
        <v>0</v>
      </c>
      <c r="H699" s="181" t="s">
        <v>950</v>
      </c>
      <c r="I699" s="211"/>
      <c r="J699" s="151"/>
      <c r="K699" s="151"/>
      <c r="L699" s="151"/>
      <c r="M699" s="151"/>
      <c r="N699" s="151"/>
      <c r="O699" s="151"/>
      <c r="P699" s="151"/>
      <c r="Q699" s="151"/>
      <c r="R699" s="151" t="s">
        <v>121</v>
      </c>
      <c r="S699" s="151"/>
      <c r="T699" s="151"/>
      <c r="U699" s="151"/>
      <c r="V699" s="151"/>
      <c r="W699" s="151"/>
      <c r="X699" s="151"/>
      <c r="Y699" s="151"/>
      <c r="Z699" s="151"/>
      <c r="AA699" s="151"/>
      <c r="AB699" s="151"/>
      <c r="AC699" s="151"/>
      <c r="AD699" s="151"/>
      <c r="AE699" s="151"/>
      <c r="AF699" s="151"/>
      <c r="AG699" s="151"/>
      <c r="AH699" s="151"/>
      <c r="AI699" s="151"/>
      <c r="AJ699" s="151"/>
      <c r="AK699" s="151"/>
      <c r="AL699" s="151"/>
      <c r="AM699" s="151"/>
      <c r="AN699" s="151"/>
      <c r="AO699" s="151"/>
      <c r="AP699" s="151"/>
      <c r="AQ699" s="151"/>
      <c r="AR699" s="151"/>
      <c r="AS699" s="151"/>
      <c r="AT699" s="151"/>
      <c r="AU699" s="151"/>
    </row>
    <row r="700" spans="1:47" ht="22.5" outlineLevel="1" x14ac:dyDescent="0.2">
      <c r="A700" s="152">
        <v>218</v>
      </c>
      <c r="B700" s="154" t="s">
        <v>790</v>
      </c>
      <c r="C700" s="170" t="s">
        <v>791</v>
      </c>
      <c r="D700" s="187" t="s">
        <v>120</v>
      </c>
      <c r="E700" s="156">
        <v>1</v>
      </c>
      <c r="F700" s="212"/>
      <c r="G700" s="156">
        <f t="shared" si="1"/>
        <v>0</v>
      </c>
      <c r="H700" s="181" t="s">
        <v>950</v>
      </c>
      <c r="I700" s="211"/>
      <c r="J700" s="151"/>
      <c r="K700" s="151"/>
      <c r="L700" s="151"/>
      <c r="M700" s="151"/>
      <c r="N700" s="151"/>
      <c r="O700" s="151"/>
      <c r="P700" s="151"/>
      <c r="Q700" s="151"/>
      <c r="R700" s="151" t="s">
        <v>121</v>
      </c>
      <c r="S700" s="151"/>
      <c r="T700" s="151"/>
      <c r="U700" s="151"/>
      <c r="V700" s="151"/>
      <c r="W700" s="151"/>
      <c r="X700" s="151"/>
      <c r="Y700" s="151"/>
      <c r="Z700" s="151"/>
      <c r="AA700" s="151"/>
      <c r="AB700" s="151"/>
      <c r="AC700" s="151"/>
      <c r="AD700" s="151"/>
      <c r="AE700" s="151"/>
      <c r="AF700" s="151"/>
      <c r="AG700" s="151"/>
      <c r="AH700" s="151"/>
      <c r="AI700" s="151"/>
      <c r="AJ700" s="151"/>
      <c r="AK700" s="151"/>
      <c r="AL700" s="151"/>
      <c r="AM700" s="151"/>
      <c r="AN700" s="151"/>
      <c r="AO700" s="151"/>
      <c r="AP700" s="151"/>
      <c r="AQ700" s="151"/>
      <c r="AR700" s="151"/>
      <c r="AS700" s="151"/>
      <c r="AT700" s="151"/>
      <c r="AU700" s="151"/>
    </row>
    <row r="701" spans="1:47" ht="22.5" outlineLevel="1" x14ac:dyDescent="0.2">
      <c r="A701" s="152">
        <v>219</v>
      </c>
      <c r="B701" s="154" t="s">
        <v>792</v>
      </c>
      <c r="C701" s="170" t="s">
        <v>3341</v>
      </c>
      <c r="D701" s="187" t="s">
        <v>120</v>
      </c>
      <c r="E701" s="156">
        <v>1</v>
      </c>
      <c r="F701" s="212"/>
      <c r="G701" s="156">
        <f t="shared" si="1"/>
        <v>0</v>
      </c>
      <c r="H701" s="181" t="s">
        <v>950</v>
      </c>
      <c r="I701" s="211"/>
      <c r="J701" s="151"/>
      <c r="K701" s="151"/>
      <c r="L701" s="151"/>
      <c r="M701" s="151"/>
      <c r="N701" s="151"/>
      <c r="O701" s="151"/>
      <c r="P701" s="151"/>
      <c r="Q701" s="151"/>
      <c r="R701" s="151" t="s">
        <v>121</v>
      </c>
      <c r="S701" s="151"/>
      <c r="T701" s="151"/>
      <c r="U701" s="151"/>
      <c r="V701" s="151"/>
      <c r="W701" s="151"/>
      <c r="X701" s="151"/>
      <c r="Y701" s="151"/>
      <c r="Z701" s="151"/>
      <c r="AA701" s="151"/>
      <c r="AB701" s="151"/>
      <c r="AC701" s="151"/>
      <c r="AD701" s="151"/>
      <c r="AE701" s="151"/>
      <c r="AF701" s="151"/>
      <c r="AG701" s="151"/>
      <c r="AH701" s="151"/>
      <c r="AI701" s="151"/>
      <c r="AJ701" s="151"/>
      <c r="AK701" s="151"/>
      <c r="AL701" s="151"/>
      <c r="AM701" s="151"/>
      <c r="AN701" s="151"/>
      <c r="AO701" s="151"/>
      <c r="AP701" s="151"/>
      <c r="AQ701" s="151"/>
      <c r="AR701" s="151"/>
      <c r="AS701" s="151"/>
      <c r="AT701" s="151"/>
      <c r="AU701" s="151"/>
    </row>
    <row r="702" spans="1:47" ht="22.5" outlineLevel="1" x14ac:dyDescent="0.2">
      <c r="A702" s="152">
        <v>220</v>
      </c>
      <c r="B702" s="154" t="s">
        <v>793</v>
      </c>
      <c r="C702" s="170" t="s">
        <v>3342</v>
      </c>
      <c r="D702" s="187" t="s">
        <v>120</v>
      </c>
      <c r="E702" s="156">
        <v>1</v>
      </c>
      <c r="F702" s="212"/>
      <c r="G702" s="156">
        <f t="shared" si="1"/>
        <v>0</v>
      </c>
      <c r="H702" s="181" t="s">
        <v>950</v>
      </c>
      <c r="I702" s="211"/>
      <c r="J702" s="151"/>
      <c r="K702" s="151"/>
      <c r="L702" s="151"/>
      <c r="M702" s="151"/>
      <c r="N702" s="151"/>
      <c r="O702" s="151"/>
      <c r="P702" s="151"/>
      <c r="Q702" s="151"/>
      <c r="R702" s="151" t="s">
        <v>121</v>
      </c>
      <c r="S702" s="151"/>
      <c r="T702" s="151"/>
      <c r="U702" s="151"/>
      <c r="V702" s="151"/>
      <c r="W702" s="151"/>
      <c r="X702" s="151"/>
      <c r="Y702" s="151"/>
      <c r="Z702" s="151"/>
      <c r="AA702" s="151"/>
      <c r="AB702" s="151"/>
      <c r="AC702" s="151"/>
      <c r="AD702" s="151"/>
      <c r="AE702" s="151"/>
      <c r="AF702" s="151"/>
      <c r="AG702" s="151"/>
      <c r="AH702" s="151"/>
      <c r="AI702" s="151"/>
      <c r="AJ702" s="151"/>
      <c r="AK702" s="151"/>
      <c r="AL702" s="151"/>
      <c r="AM702" s="151"/>
      <c r="AN702" s="151"/>
      <c r="AO702" s="151"/>
      <c r="AP702" s="151"/>
      <c r="AQ702" s="151"/>
      <c r="AR702" s="151"/>
      <c r="AS702" s="151"/>
      <c r="AT702" s="151"/>
      <c r="AU702" s="151"/>
    </row>
    <row r="703" spans="1:47" ht="22.5" outlineLevel="1" x14ac:dyDescent="0.2">
      <c r="A703" s="152">
        <v>221</v>
      </c>
      <c r="B703" s="154" t="s">
        <v>794</v>
      </c>
      <c r="C703" s="170" t="s">
        <v>786</v>
      </c>
      <c r="D703" s="187" t="s">
        <v>120</v>
      </c>
      <c r="E703" s="156">
        <v>1</v>
      </c>
      <c r="F703" s="212"/>
      <c r="G703" s="156">
        <f t="shared" si="1"/>
        <v>0</v>
      </c>
      <c r="H703" s="181" t="s">
        <v>950</v>
      </c>
      <c r="I703" s="211"/>
      <c r="J703" s="151"/>
      <c r="K703" s="151"/>
      <c r="L703" s="151"/>
      <c r="M703" s="151"/>
      <c r="N703" s="151"/>
      <c r="O703" s="151"/>
      <c r="P703" s="151"/>
      <c r="Q703" s="151"/>
      <c r="R703" s="151" t="s">
        <v>121</v>
      </c>
      <c r="S703" s="151"/>
      <c r="T703" s="151"/>
      <c r="U703" s="151"/>
      <c r="V703" s="151"/>
      <c r="W703" s="151"/>
      <c r="X703" s="151"/>
      <c r="Y703" s="151"/>
      <c r="Z703" s="151"/>
      <c r="AA703" s="151"/>
      <c r="AB703" s="151"/>
      <c r="AC703" s="151"/>
      <c r="AD703" s="151"/>
      <c r="AE703" s="151"/>
      <c r="AF703" s="151"/>
      <c r="AG703" s="151"/>
      <c r="AH703" s="151"/>
      <c r="AI703" s="151"/>
      <c r="AJ703" s="151"/>
      <c r="AK703" s="151"/>
      <c r="AL703" s="151"/>
      <c r="AM703" s="151"/>
      <c r="AN703" s="151"/>
      <c r="AO703" s="151"/>
      <c r="AP703" s="151"/>
      <c r="AQ703" s="151"/>
      <c r="AR703" s="151"/>
      <c r="AS703" s="151"/>
      <c r="AT703" s="151"/>
      <c r="AU703" s="151"/>
    </row>
    <row r="704" spans="1:47" ht="22.5" outlineLevel="1" x14ac:dyDescent="0.2">
      <c r="A704" s="152">
        <v>222</v>
      </c>
      <c r="B704" s="154" t="s">
        <v>795</v>
      </c>
      <c r="C704" s="170" t="s">
        <v>796</v>
      </c>
      <c r="D704" s="187" t="s">
        <v>120</v>
      </c>
      <c r="E704" s="156">
        <v>2</v>
      </c>
      <c r="F704" s="212"/>
      <c r="G704" s="156">
        <f t="shared" si="1"/>
        <v>0</v>
      </c>
      <c r="H704" s="181" t="s">
        <v>950</v>
      </c>
      <c r="I704" s="211"/>
      <c r="J704" s="151"/>
      <c r="K704" s="151"/>
      <c r="L704" s="151"/>
      <c r="M704" s="151"/>
      <c r="N704" s="151"/>
      <c r="O704" s="151"/>
      <c r="P704" s="151"/>
      <c r="Q704" s="151"/>
      <c r="R704" s="151" t="s">
        <v>121</v>
      </c>
      <c r="S704" s="151"/>
      <c r="T704" s="151"/>
      <c r="U704" s="151"/>
      <c r="V704" s="151"/>
      <c r="W704" s="151"/>
      <c r="X704" s="151"/>
      <c r="Y704" s="151"/>
      <c r="Z704" s="151"/>
      <c r="AA704" s="151"/>
      <c r="AB704" s="151"/>
      <c r="AC704" s="151"/>
      <c r="AD704" s="151"/>
      <c r="AE704" s="151"/>
      <c r="AF704" s="151"/>
      <c r="AG704" s="151"/>
      <c r="AH704" s="151"/>
      <c r="AI704" s="151"/>
      <c r="AJ704" s="151"/>
      <c r="AK704" s="151"/>
      <c r="AL704" s="151"/>
      <c r="AM704" s="151"/>
      <c r="AN704" s="151"/>
      <c r="AO704" s="151"/>
      <c r="AP704" s="151"/>
      <c r="AQ704" s="151"/>
      <c r="AR704" s="151"/>
      <c r="AS704" s="151"/>
      <c r="AT704" s="151"/>
      <c r="AU704" s="151"/>
    </row>
    <row r="705" spans="1:47" ht="22.5" outlineLevel="1" x14ac:dyDescent="0.2">
      <c r="A705" s="152">
        <v>223</v>
      </c>
      <c r="B705" s="154" t="s">
        <v>797</v>
      </c>
      <c r="C705" s="170" t="s">
        <v>798</v>
      </c>
      <c r="D705" s="187" t="s">
        <v>120</v>
      </c>
      <c r="E705" s="156">
        <v>1</v>
      </c>
      <c r="F705" s="212"/>
      <c r="G705" s="156">
        <f t="shared" si="1"/>
        <v>0</v>
      </c>
      <c r="H705" s="181" t="s">
        <v>950</v>
      </c>
      <c r="I705" s="211"/>
      <c r="J705" s="151"/>
      <c r="K705" s="151"/>
      <c r="L705" s="151"/>
      <c r="M705" s="151"/>
      <c r="N705" s="151"/>
      <c r="O705" s="151"/>
      <c r="P705" s="151"/>
      <c r="Q705" s="151"/>
      <c r="R705" s="151" t="s">
        <v>121</v>
      </c>
      <c r="S705" s="151"/>
      <c r="T705" s="151"/>
      <c r="U705" s="151"/>
      <c r="V705" s="151"/>
      <c r="W705" s="151"/>
      <c r="X705" s="151"/>
      <c r="Y705" s="151"/>
      <c r="Z705" s="151"/>
      <c r="AA705" s="151"/>
      <c r="AB705" s="151"/>
      <c r="AC705" s="151"/>
      <c r="AD705" s="151"/>
      <c r="AE705" s="151"/>
      <c r="AF705" s="151"/>
      <c r="AG705" s="151"/>
      <c r="AH705" s="151"/>
      <c r="AI705" s="151"/>
      <c r="AJ705" s="151"/>
      <c r="AK705" s="151"/>
      <c r="AL705" s="151"/>
      <c r="AM705" s="151"/>
      <c r="AN705" s="151"/>
      <c r="AO705" s="151"/>
      <c r="AP705" s="151"/>
      <c r="AQ705" s="151"/>
      <c r="AR705" s="151"/>
      <c r="AS705" s="151"/>
      <c r="AT705" s="151"/>
      <c r="AU705" s="151"/>
    </row>
    <row r="706" spans="1:47" ht="22.5" outlineLevel="1" x14ac:dyDescent="0.2">
      <c r="A706" s="536">
        <v>224</v>
      </c>
      <c r="B706" s="537" t="s">
        <v>799</v>
      </c>
      <c r="C706" s="538" t="s">
        <v>3333</v>
      </c>
      <c r="D706" s="539" t="s">
        <v>120</v>
      </c>
      <c r="E706" s="540">
        <v>1</v>
      </c>
      <c r="F706" s="540"/>
      <c r="G706" s="540">
        <f t="shared" si="1"/>
        <v>0</v>
      </c>
      <c r="H706" s="541" t="s">
        <v>950</v>
      </c>
      <c r="I706" s="211"/>
      <c r="J706" s="151"/>
      <c r="K706" s="151"/>
      <c r="L706" s="151"/>
      <c r="M706" s="151"/>
      <c r="N706" s="151"/>
      <c r="O706" s="151"/>
      <c r="P706" s="151"/>
      <c r="Q706" s="151"/>
      <c r="R706" s="151" t="s">
        <v>121</v>
      </c>
      <c r="S706" s="151"/>
      <c r="T706" s="151"/>
      <c r="U706" s="151"/>
      <c r="V706" s="151"/>
      <c r="W706" s="151"/>
      <c r="X706" s="151"/>
      <c r="Y706" s="151"/>
      <c r="Z706" s="151"/>
      <c r="AA706" s="151"/>
      <c r="AB706" s="151"/>
      <c r="AC706" s="151"/>
      <c r="AD706" s="151"/>
      <c r="AE706" s="151"/>
      <c r="AF706" s="151"/>
      <c r="AG706" s="151"/>
      <c r="AH706" s="151"/>
      <c r="AI706" s="151"/>
      <c r="AJ706" s="151"/>
      <c r="AK706" s="151"/>
      <c r="AL706" s="151"/>
      <c r="AM706" s="151"/>
      <c r="AN706" s="151"/>
      <c r="AO706" s="151"/>
      <c r="AP706" s="151"/>
      <c r="AQ706" s="151"/>
      <c r="AR706" s="151"/>
      <c r="AS706" s="151"/>
      <c r="AT706" s="151"/>
      <c r="AU706" s="151"/>
    </row>
    <row r="707" spans="1:47" ht="22.5" outlineLevel="1" x14ac:dyDescent="0.2">
      <c r="A707" s="152">
        <v>225</v>
      </c>
      <c r="B707" s="154" t="s">
        <v>800</v>
      </c>
      <c r="C707" s="170" t="s">
        <v>798</v>
      </c>
      <c r="D707" s="187" t="s">
        <v>120</v>
      </c>
      <c r="E707" s="156">
        <v>1</v>
      </c>
      <c r="F707" s="212"/>
      <c r="G707" s="156">
        <f t="shared" si="1"/>
        <v>0</v>
      </c>
      <c r="H707" s="181" t="s">
        <v>950</v>
      </c>
      <c r="I707" s="211"/>
      <c r="J707" s="151"/>
      <c r="K707" s="151"/>
      <c r="L707" s="151"/>
      <c r="M707" s="151"/>
      <c r="N707" s="151"/>
      <c r="O707" s="151"/>
      <c r="P707" s="151"/>
      <c r="Q707" s="151"/>
      <c r="R707" s="151" t="s">
        <v>121</v>
      </c>
      <c r="S707" s="151"/>
      <c r="T707" s="151"/>
      <c r="U707" s="151"/>
      <c r="V707" s="151"/>
      <c r="W707" s="151"/>
      <c r="X707" s="151"/>
      <c r="Y707" s="151"/>
      <c r="Z707" s="151"/>
      <c r="AA707" s="151"/>
      <c r="AB707" s="151"/>
      <c r="AC707" s="151"/>
      <c r="AD707" s="151"/>
      <c r="AE707" s="151"/>
      <c r="AF707" s="151"/>
      <c r="AG707" s="151"/>
      <c r="AH707" s="151"/>
      <c r="AI707" s="151"/>
      <c r="AJ707" s="151"/>
      <c r="AK707" s="151"/>
      <c r="AL707" s="151"/>
      <c r="AM707" s="151"/>
      <c r="AN707" s="151"/>
      <c r="AO707" s="151"/>
      <c r="AP707" s="151"/>
      <c r="AQ707" s="151"/>
      <c r="AR707" s="151"/>
      <c r="AS707" s="151"/>
      <c r="AT707" s="151"/>
      <c r="AU707" s="151"/>
    </row>
    <row r="708" spans="1:47" ht="22.5" outlineLevel="1" x14ac:dyDescent="0.2">
      <c r="A708" s="152">
        <v>226</v>
      </c>
      <c r="B708" s="154" t="s">
        <v>801</v>
      </c>
      <c r="C708" s="170" t="s">
        <v>796</v>
      </c>
      <c r="D708" s="187" t="s">
        <v>120</v>
      </c>
      <c r="E708" s="156">
        <v>1</v>
      </c>
      <c r="F708" s="212"/>
      <c r="G708" s="156">
        <f t="shared" si="1"/>
        <v>0</v>
      </c>
      <c r="H708" s="181" t="s">
        <v>950</v>
      </c>
      <c r="I708" s="211"/>
      <c r="J708" s="151"/>
      <c r="K708" s="151"/>
      <c r="L708" s="151"/>
      <c r="M708" s="151"/>
      <c r="N708" s="151"/>
      <c r="O708" s="151"/>
      <c r="P708" s="151"/>
      <c r="Q708" s="151"/>
      <c r="R708" s="151" t="s">
        <v>121</v>
      </c>
      <c r="S708" s="151"/>
      <c r="T708" s="151"/>
      <c r="U708" s="151"/>
      <c r="V708" s="151"/>
      <c r="W708" s="151"/>
      <c r="X708" s="151"/>
      <c r="Y708" s="151"/>
      <c r="Z708" s="151"/>
      <c r="AA708" s="151"/>
      <c r="AB708" s="151"/>
      <c r="AC708" s="151"/>
      <c r="AD708" s="151"/>
      <c r="AE708" s="151"/>
      <c r="AF708" s="151"/>
      <c r="AG708" s="151"/>
      <c r="AH708" s="151"/>
      <c r="AI708" s="151"/>
      <c r="AJ708" s="151"/>
      <c r="AK708" s="151"/>
      <c r="AL708" s="151"/>
      <c r="AM708" s="151"/>
      <c r="AN708" s="151"/>
      <c r="AO708" s="151"/>
      <c r="AP708" s="151"/>
      <c r="AQ708" s="151"/>
      <c r="AR708" s="151"/>
      <c r="AS708" s="151"/>
      <c r="AT708" s="151"/>
      <c r="AU708" s="151"/>
    </row>
    <row r="709" spans="1:47" ht="22.5" outlineLevel="1" x14ac:dyDescent="0.2">
      <c r="A709" s="536">
        <v>227</v>
      </c>
      <c r="B709" s="537" t="s">
        <v>802</v>
      </c>
      <c r="C709" s="538" t="s">
        <v>3334</v>
      </c>
      <c r="D709" s="539" t="s">
        <v>120</v>
      </c>
      <c r="E709" s="540">
        <v>1</v>
      </c>
      <c r="F709" s="540"/>
      <c r="G709" s="540">
        <f t="shared" si="1"/>
        <v>0</v>
      </c>
      <c r="H709" s="541" t="s">
        <v>950</v>
      </c>
      <c r="I709" s="211"/>
      <c r="J709" s="151"/>
      <c r="K709" s="151"/>
      <c r="L709" s="151"/>
      <c r="M709" s="151"/>
      <c r="N709" s="151"/>
      <c r="O709" s="151"/>
      <c r="P709" s="151"/>
      <c r="Q709" s="151"/>
      <c r="R709" s="151" t="s">
        <v>121</v>
      </c>
      <c r="S709" s="151"/>
      <c r="T709" s="151"/>
      <c r="U709" s="151"/>
      <c r="V709" s="151"/>
      <c r="W709" s="151"/>
      <c r="X709" s="151"/>
      <c r="Y709" s="151"/>
      <c r="Z709" s="151"/>
      <c r="AA709" s="151"/>
      <c r="AB709" s="151"/>
      <c r="AC709" s="151"/>
      <c r="AD709" s="151"/>
      <c r="AE709" s="151"/>
      <c r="AF709" s="151"/>
      <c r="AG709" s="151"/>
      <c r="AH709" s="151"/>
      <c r="AI709" s="151"/>
      <c r="AJ709" s="151"/>
      <c r="AK709" s="151"/>
      <c r="AL709" s="151"/>
      <c r="AM709" s="151"/>
      <c r="AN709" s="151"/>
      <c r="AO709" s="151"/>
      <c r="AP709" s="151"/>
      <c r="AQ709" s="151"/>
      <c r="AR709" s="151"/>
      <c r="AS709" s="151"/>
      <c r="AT709" s="151"/>
      <c r="AU709" s="151"/>
    </row>
    <row r="710" spans="1:47" ht="22.5" outlineLevel="1" x14ac:dyDescent="0.2">
      <c r="A710" s="152">
        <v>228</v>
      </c>
      <c r="B710" s="154" t="s">
        <v>803</v>
      </c>
      <c r="C710" s="170" t="s">
        <v>804</v>
      </c>
      <c r="D710" s="187" t="s">
        <v>120</v>
      </c>
      <c r="E710" s="156">
        <v>21</v>
      </c>
      <c r="F710" s="212"/>
      <c r="G710" s="156">
        <f t="shared" si="1"/>
        <v>0</v>
      </c>
      <c r="H710" s="181" t="s">
        <v>950</v>
      </c>
      <c r="I710" s="211"/>
      <c r="J710" s="151"/>
      <c r="K710" s="151"/>
      <c r="L710" s="151"/>
      <c r="M710" s="151"/>
      <c r="N710" s="151"/>
      <c r="O710" s="151"/>
      <c r="P710" s="151"/>
      <c r="Q710" s="151"/>
      <c r="R710" s="151" t="s">
        <v>121</v>
      </c>
      <c r="S710" s="151"/>
      <c r="T710" s="151"/>
      <c r="U710" s="151"/>
      <c r="V710" s="151"/>
      <c r="W710" s="151"/>
      <c r="X710" s="151"/>
      <c r="Y710" s="151"/>
      <c r="Z710" s="151"/>
      <c r="AA710" s="151"/>
      <c r="AB710" s="151"/>
      <c r="AC710" s="151"/>
      <c r="AD710" s="151"/>
      <c r="AE710" s="151"/>
      <c r="AF710" s="151"/>
      <c r="AG710" s="151"/>
      <c r="AH710" s="151"/>
      <c r="AI710" s="151"/>
      <c r="AJ710" s="151"/>
      <c r="AK710" s="151"/>
      <c r="AL710" s="151"/>
      <c r="AM710" s="151"/>
      <c r="AN710" s="151"/>
      <c r="AO710" s="151"/>
      <c r="AP710" s="151"/>
      <c r="AQ710" s="151"/>
      <c r="AR710" s="151"/>
      <c r="AS710" s="151"/>
      <c r="AT710" s="151"/>
      <c r="AU710" s="151"/>
    </row>
    <row r="711" spans="1:47" outlineLevel="1" x14ac:dyDescent="0.2">
      <c r="A711" s="152">
        <v>229</v>
      </c>
      <c r="B711" s="154" t="s">
        <v>805</v>
      </c>
      <c r="C711" s="170" t="s">
        <v>806</v>
      </c>
      <c r="D711" s="187" t="s">
        <v>0</v>
      </c>
      <c r="E711" s="156">
        <v>1</v>
      </c>
      <c r="F711" s="212"/>
      <c r="G711" s="156">
        <f t="shared" si="1"/>
        <v>0</v>
      </c>
      <c r="H711" s="181" t="s">
        <v>951</v>
      </c>
      <c r="I711" s="211"/>
      <c r="J711" s="151"/>
      <c r="K711" s="151"/>
      <c r="L711" s="151"/>
      <c r="M711" s="151"/>
      <c r="N711" s="151"/>
      <c r="O711" s="151"/>
      <c r="P711" s="151"/>
      <c r="Q711" s="151"/>
      <c r="R711" s="151" t="s">
        <v>121</v>
      </c>
      <c r="S711" s="151"/>
      <c r="T711" s="151"/>
      <c r="U711" s="151"/>
      <c r="V711" s="151"/>
      <c r="W711" s="151"/>
      <c r="X711" s="151"/>
      <c r="Y711" s="151"/>
      <c r="Z711" s="151"/>
      <c r="AA711" s="151"/>
      <c r="AB711" s="151"/>
      <c r="AC711" s="151"/>
      <c r="AD711" s="151"/>
      <c r="AE711" s="151"/>
      <c r="AF711" s="151"/>
      <c r="AG711" s="151"/>
      <c r="AH711" s="151"/>
      <c r="AI711" s="151"/>
      <c r="AJ711" s="151"/>
      <c r="AK711" s="151"/>
      <c r="AL711" s="151"/>
      <c r="AM711" s="151"/>
      <c r="AN711" s="151"/>
      <c r="AO711" s="151"/>
      <c r="AP711" s="151"/>
      <c r="AQ711" s="151"/>
      <c r="AR711" s="151"/>
      <c r="AS711" s="151"/>
      <c r="AT711" s="151"/>
      <c r="AU711" s="151"/>
    </row>
    <row r="712" spans="1:47" x14ac:dyDescent="0.2">
      <c r="A712" s="153" t="s">
        <v>116</v>
      </c>
      <c r="B712" s="155" t="s">
        <v>86</v>
      </c>
      <c r="C712" s="172" t="s">
        <v>87</v>
      </c>
      <c r="D712" s="189"/>
      <c r="E712" s="157"/>
      <c r="F712" s="213"/>
      <c r="G712" s="157">
        <f>SUMIF(R713:R744,"&lt;&gt;NOR",G713:G744)</f>
        <v>0</v>
      </c>
      <c r="H712" s="182"/>
      <c r="I712" s="211"/>
      <c r="R712" t="s">
        <v>117</v>
      </c>
    </row>
    <row r="713" spans="1:47" outlineLevel="1" x14ac:dyDescent="0.2">
      <c r="A713" s="152">
        <v>230</v>
      </c>
      <c r="B713" s="154" t="s">
        <v>807</v>
      </c>
      <c r="C713" s="170" t="s">
        <v>808</v>
      </c>
      <c r="D713" s="187" t="s">
        <v>809</v>
      </c>
      <c r="E713" s="156">
        <v>80</v>
      </c>
      <c r="F713" s="212"/>
      <c r="G713" s="156">
        <f>ROUND(E713*F713,2)</f>
        <v>0</v>
      </c>
      <c r="H713" s="181" t="s">
        <v>951</v>
      </c>
      <c r="I713" s="211"/>
      <c r="J713" s="151"/>
      <c r="K713" s="151"/>
      <c r="L713" s="151"/>
      <c r="M713" s="151"/>
      <c r="N713" s="151"/>
      <c r="O713" s="151"/>
      <c r="P713" s="151"/>
      <c r="Q713" s="151"/>
      <c r="R713" s="151" t="s">
        <v>121</v>
      </c>
      <c r="S713" s="151"/>
      <c r="T713" s="151"/>
      <c r="U713" s="151"/>
      <c r="V713" s="151"/>
      <c r="W713" s="151"/>
      <c r="X713" s="151"/>
      <c r="Y713" s="151"/>
      <c r="Z713" s="151"/>
      <c r="AA713" s="151"/>
      <c r="AB713" s="151"/>
      <c r="AC713" s="151"/>
      <c r="AD713" s="151"/>
      <c r="AE713" s="151"/>
      <c r="AF713" s="151"/>
      <c r="AG713" s="151"/>
      <c r="AH713" s="151"/>
      <c r="AI713" s="151"/>
      <c r="AJ713" s="151"/>
      <c r="AK713" s="151"/>
      <c r="AL713" s="151"/>
      <c r="AM713" s="151"/>
      <c r="AN713" s="151"/>
      <c r="AO713" s="151"/>
      <c r="AP713" s="151"/>
      <c r="AQ713" s="151"/>
      <c r="AR713" s="151"/>
      <c r="AS713" s="151"/>
      <c r="AT713" s="151"/>
      <c r="AU713" s="151"/>
    </row>
    <row r="714" spans="1:47" outlineLevel="1" x14ac:dyDescent="0.2">
      <c r="A714" s="152"/>
      <c r="B714" s="154"/>
      <c r="C714" s="171" t="s">
        <v>810</v>
      </c>
      <c r="D714" s="188"/>
      <c r="E714" s="195">
        <v>80</v>
      </c>
      <c r="F714" s="212"/>
      <c r="G714" s="156"/>
      <c r="H714" s="181">
        <v>0</v>
      </c>
      <c r="I714" s="211"/>
      <c r="J714" s="151"/>
      <c r="K714" s="151"/>
      <c r="L714" s="151"/>
      <c r="M714" s="151"/>
      <c r="N714" s="151"/>
      <c r="O714" s="151"/>
      <c r="P714" s="151"/>
      <c r="Q714" s="151"/>
      <c r="R714" s="151" t="s">
        <v>123</v>
      </c>
      <c r="S714" s="151">
        <v>0</v>
      </c>
      <c r="T714" s="151"/>
      <c r="U714" s="151"/>
      <c r="V714" s="151"/>
      <c r="W714" s="151"/>
      <c r="X714" s="151"/>
      <c r="Y714" s="151"/>
      <c r="Z714" s="151"/>
      <c r="AA714" s="151"/>
      <c r="AB714" s="151"/>
      <c r="AC714" s="151"/>
      <c r="AD714" s="151"/>
      <c r="AE714" s="151"/>
      <c r="AF714" s="151"/>
      <c r="AG714" s="151"/>
      <c r="AH714" s="151"/>
      <c r="AI714" s="151"/>
      <c r="AJ714" s="151"/>
      <c r="AK714" s="151"/>
      <c r="AL714" s="151"/>
      <c r="AM714" s="151"/>
      <c r="AN714" s="151"/>
      <c r="AO714" s="151"/>
      <c r="AP714" s="151"/>
      <c r="AQ714" s="151"/>
      <c r="AR714" s="151"/>
      <c r="AS714" s="151"/>
      <c r="AT714" s="151"/>
      <c r="AU714" s="151"/>
    </row>
    <row r="715" spans="1:47" outlineLevel="1" x14ac:dyDescent="0.2">
      <c r="A715" s="152">
        <v>231</v>
      </c>
      <c r="B715" s="154" t="s">
        <v>811</v>
      </c>
      <c r="C715" s="170" t="s">
        <v>812</v>
      </c>
      <c r="D715" s="187" t="s">
        <v>809</v>
      </c>
      <c r="E715" s="156">
        <v>110</v>
      </c>
      <c r="F715" s="212"/>
      <c r="G715" s="156">
        <f>ROUND(E715*F715,2)</f>
        <v>0</v>
      </c>
      <c r="H715" s="181" t="s">
        <v>951</v>
      </c>
      <c r="I715" s="211"/>
      <c r="J715" s="151"/>
      <c r="K715" s="151"/>
      <c r="L715" s="151"/>
      <c r="M715" s="151"/>
      <c r="N715" s="151"/>
      <c r="O715" s="151"/>
      <c r="P715" s="151"/>
      <c r="Q715" s="151"/>
      <c r="R715" s="151" t="s">
        <v>121</v>
      </c>
      <c r="S715" s="151"/>
      <c r="T715" s="151"/>
      <c r="U715" s="151"/>
      <c r="V715" s="151"/>
      <c r="W715" s="151"/>
      <c r="X715" s="151"/>
      <c r="Y715" s="151"/>
      <c r="Z715" s="151"/>
      <c r="AA715" s="151"/>
      <c r="AB715" s="151"/>
      <c r="AC715" s="151"/>
      <c r="AD715" s="151"/>
      <c r="AE715" s="151"/>
      <c r="AF715" s="151"/>
      <c r="AG715" s="151"/>
      <c r="AH715" s="151"/>
      <c r="AI715" s="151"/>
      <c r="AJ715" s="151"/>
      <c r="AK715" s="151"/>
      <c r="AL715" s="151"/>
      <c r="AM715" s="151"/>
      <c r="AN715" s="151"/>
      <c r="AO715" s="151"/>
      <c r="AP715" s="151"/>
      <c r="AQ715" s="151"/>
      <c r="AR715" s="151"/>
      <c r="AS715" s="151"/>
      <c r="AT715" s="151"/>
      <c r="AU715" s="151"/>
    </row>
    <row r="716" spans="1:47" outlineLevel="1" x14ac:dyDescent="0.2">
      <c r="A716" s="152"/>
      <c r="B716" s="154"/>
      <c r="C716" s="171" t="s">
        <v>813</v>
      </c>
      <c r="D716" s="188"/>
      <c r="E716" s="195">
        <v>110</v>
      </c>
      <c r="F716" s="212"/>
      <c r="G716" s="156"/>
      <c r="H716" s="181">
        <v>0</v>
      </c>
      <c r="I716" s="211"/>
      <c r="J716" s="151"/>
      <c r="K716" s="151"/>
      <c r="L716" s="151"/>
      <c r="M716" s="151"/>
      <c r="N716" s="151"/>
      <c r="O716" s="151"/>
      <c r="P716" s="151"/>
      <c r="Q716" s="151"/>
      <c r="R716" s="151" t="s">
        <v>123</v>
      </c>
      <c r="S716" s="151">
        <v>0</v>
      </c>
      <c r="T716" s="151"/>
      <c r="U716" s="151"/>
      <c r="V716" s="151"/>
      <c r="W716" s="151"/>
      <c r="X716" s="151"/>
      <c r="Y716" s="151"/>
      <c r="Z716" s="151"/>
      <c r="AA716" s="151"/>
      <c r="AB716" s="151"/>
      <c r="AC716" s="151"/>
      <c r="AD716" s="151"/>
      <c r="AE716" s="151"/>
      <c r="AF716" s="151"/>
      <c r="AG716" s="151"/>
      <c r="AH716" s="151"/>
      <c r="AI716" s="151"/>
      <c r="AJ716" s="151"/>
      <c r="AK716" s="151"/>
      <c r="AL716" s="151"/>
      <c r="AM716" s="151"/>
      <c r="AN716" s="151"/>
      <c r="AO716" s="151"/>
      <c r="AP716" s="151"/>
      <c r="AQ716" s="151"/>
      <c r="AR716" s="151"/>
      <c r="AS716" s="151"/>
      <c r="AT716" s="151"/>
      <c r="AU716" s="151"/>
    </row>
    <row r="717" spans="1:47" outlineLevel="1" x14ac:dyDescent="0.2">
      <c r="A717" s="152">
        <v>232</v>
      </c>
      <c r="B717" s="154" t="s">
        <v>814</v>
      </c>
      <c r="C717" s="170" t="s">
        <v>815</v>
      </c>
      <c r="D717" s="187" t="s">
        <v>809</v>
      </c>
      <c r="E717" s="156">
        <v>150</v>
      </c>
      <c r="F717" s="212"/>
      <c r="G717" s="156">
        <f>ROUND(E717*F717,2)</f>
        <v>0</v>
      </c>
      <c r="H717" s="181" t="s">
        <v>951</v>
      </c>
      <c r="I717" s="211"/>
      <c r="J717" s="151"/>
      <c r="K717" s="151"/>
      <c r="L717" s="151"/>
      <c r="M717" s="151"/>
      <c r="N717" s="151"/>
      <c r="O717" s="151"/>
      <c r="P717" s="151"/>
      <c r="Q717" s="151"/>
      <c r="R717" s="151" t="s">
        <v>121</v>
      </c>
      <c r="S717" s="151"/>
      <c r="T717" s="151"/>
      <c r="U717" s="151"/>
      <c r="V717" s="151"/>
      <c r="W717" s="151"/>
      <c r="X717" s="151"/>
      <c r="Y717" s="151"/>
      <c r="Z717" s="151"/>
      <c r="AA717" s="151"/>
      <c r="AB717" s="151"/>
      <c r="AC717" s="151"/>
      <c r="AD717" s="151"/>
      <c r="AE717" s="151"/>
      <c r="AF717" s="151"/>
      <c r="AG717" s="151"/>
      <c r="AH717" s="151"/>
      <c r="AI717" s="151"/>
      <c r="AJ717" s="151"/>
      <c r="AK717" s="151"/>
      <c r="AL717" s="151"/>
      <c r="AM717" s="151"/>
      <c r="AN717" s="151"/>
      <c r="AO717" s="151"/>
      <c r="AP717" s="151"/>
      <c r="AQ717" s="151"/>
      <c r="AR717" s="151"/>
      <c r="AS717" s="151"/>
      <c r="AT717" s="151"/>
      <c r="AU717" s="151"/>
    </row>
    <row r="718" spans="1:47" outlineLevel="1" x14ac:dyDescent="0.2">
      <c r="A718" s="152"/>
      <c r="B718" s="154"/>
      <c r="C718" s="171" t="s">
        <v>816</v>
      </c>
      <c r="D718" s="188"/>
      <c r="E718" s="195">
        <v>150</v>
      </c>
      <c r="F718" s="212"/>
      <c r="G718" s="156"/>
      <c r="H718" s="181">
        <v>0</v>
      </c>
      <c r="I718" s="211"/>
      <c r="J718" s="151"/>
      <c r="K718" s="151"/>
      <c r="L718" s="151"/>
      <c r="M718" s="151"/>
      <c r="N718" s="151"/>
      <c r="O718" s="151"/>
      <c r="P718" s="151"/>
      <c r="Q718" s="151"/>
      <c r="R718" s="151" t="s">
        <v>123</v>
      </c>
      <c r="S718" s="151">
        <v>0</v>
      </c>
      <c r="T718" s="151"/>
      <c r="U718" s="151"/>
      <c r="V718" s="151"/>
      <c r="W718" s="151"/>
      <c r="X718" s="151"/>
      <c r="Y718" s="151"/>
      <c r="Z718" s="151"/>
      <c r="AA718" s="151"/>
      <c r="AB718" s="151"/>
      <c r="AC718" s="151"/>
      <c r="AD718" s="151"/>
      <c r="AE718" s="151"/>
      <c r="AF718" s="151"/>
      <c r="AG718" s="151"/>
      <c r="AH718" s="151"/>
      <c r="AI718" s="151"/>
      <c r="AJ718" s="151"/>
      <c r="AK718" s="151"/>
      <c r="AL718" s="151"/>
      <c r="AM718" s="151"/>
      <c r="AN718" s="151"/>
      <c r="AO718" s="151"/>
      <c r="AP718" s="151"/>
      <c r="AQ718" s="151"/>
      <c r="AR718" s="151"/>
      <c r="AS718" s="151"/>
      <c r="AT718" s="151"/>
      <c r="AU718" s="151"/>
    </row>
    <row r="719" spans="1:47" ht="22.5" outlineLevel="1" x14ac:dyDescent="0.2">
      <c r="A719" s="152">
        <v>233</v>
      </c>
      <c r="B719" s="154" t="s">
        <v>817</v>
      </c>
      <c r="C719" s="170" t="s">
        <v>818</v>
      </c>
      <c r="D719" s="187" t="s">
        <v>120</v>
      </c>
      <c r="E719" s="156">
        <v>8</v>
      </c>
      <c r="F719" s="212"/>
      <c r="G719" s="156">
        <f>ROUND(E719*F719,2)</f>
        <v>0</v>
      </c>
      <c r="H719" s="181" t="s">
        <v>950</v>
      </c>
      <c r="I719" s="211"/>
      <c r="J719" s="151"/>
      <c r="K719" s="151"/>
      <c r="L719" s="151"/>
      <c r="M719" s="151"/>
      <c r="N719" s="151"/>
      <c r="O719" s="151"/>
      <c r="P719" s="151"/>
      <c r="Q719" s="151"/>
      <c r="R719" s="151" t="s">
        <v>121</v>
      </c>
      <c r="S719" s="151"/>
      <c r="T719" s="151"/>
      <c r="U719" s="151"/>
      <c r="V719" s="151"/>
      <c r="W719" s="151"/>
      <c r="X719" s="151"/>
      <c r="Y719" s="151"/>
      <c r="Z719" s="151"/>
      <c r="AA719" s="151"/>
      <c r="AB719" s="151"/>
      <c r="AC719" s="151"/>
      <c r="AD719" s="151"/>
      <c r="AE719" s="151"/>
      <c r="AF719" s="151"/>
      <c r="AG719" s="151"/>
      <c r="AH719" s="151"/>
      <c r="AI719" s="151"/>
      <c r="AJ719" s="151"/>
      <c r="AK719" s="151"/>
      <c r="AL719" s="151"/>
      <c r="AM719" s="151"/>
      <c r="AN719" s="151"/>
      <c r="AO719" s="151"/>
      <c r="AP719" s="151"/>
      <c r="AQ719" s="151"/>
      <c r="AR719" s="151"/>
      <c r="AS719" s="151"/>
      <c r="AT719" s="151"/>
      <c r="AU719" s="151"/>
    </row>
    <row r="720" spans="1:47" outlineLevel="1" x14ac:dyDescent="0.2">
      <c r="A720" s="152"/>
      <c r="B720" s="154"/>
      <c r="C720" s="171" t="s">
        <v>819</v>
      </c>
      <c r="D720" s="188"/>
      <c r="E720" s="195">
        <v>8</v>
      </c>
      <c r="F720" s="212"/>
      <c r="G720" s="156"/>
      <c r="H720" s="181">
        <v>0</v>
      </c>
      <c r="I720" s="211"/>
      <c r="J720" s="151"/>
      <c r="K720" s="151"/>
      <c r="L720" s="151"/>
      <c r="M720" s="151"/>
      <c r="N720" s="151"/>
      <c r="O720" s="151"/>
      <c r="P720" s="151"/>
      <c r="Q720" s="151"/>
      <c r="R720" s="151" t="s">
        <v>123</v>
      </c>
      <c r="S720" s="151">
        <v>0</v>
      </c>
      <c r="T720" s="151"/>
      <c r="U720" s="151"/>
      <c r="V720" s="151"/>
      <c r="W720" s="151"/>
      <c r="X720" s="151"/>
      <c r="Y720" s="151"/>
      <c r="Z720" s="151"/>
      <c r="AA720" s="151"/>
      <c r="AB720" s="151"/>
      <c r="AC720" s="151"/>
      <c r="AD720" s="151"/>
      <c r="AE720" s="151"/>
      <c r="AF720" s="151"/>
      <c r="AG720" s="151"/>
      <c r="AH720" s="151"/>
      <c r="AI720" s="151"/>
      <c r="AJ720" s="151"/>
      <c r="AK720" s="151"/>
      <c r="AL720" s="151"/>
      <c r="AM720" s="151"/>
      <c r="AN720" s="151"/>
      <c r="AO720" s="151"/>
      <c r="AP720" s="151"/>
      <c r="AQ720" s="151"/>
      <c r="AR720" s="151"/>
      <c r="AS720" s="151"/>
      <c r="AT720" s="151"/>
      <c r="AU720" s="151"/>
    </row>
    <row r="721" spans="1:47" ht="22.5" outlineLevel="1" x14ac:dyDescent="0.2">
      <c r="A721" s="152">
        <v>234</v>
      </c>
      <c r="B721" s="154" t="s">
        <v>820</v>
      </c>
      <c r="C721" s="170" t="s">
        <v>821</v>
      </c>
      <c r="D721" s="187" t="s">
        <v>120</v>
      </c>
      <c r="E721" s="156">
        <v>6</v>
      </c>
      <c r="F721" s="212"/>
      <c r="G721" s="156">
        <f t="shared" ref="G721:G736" si="3">ROUND(E721*F721,2)</f>
        <v>0</v>
      </c>
      <c r="H721" s="181" t="s">
        <v>950</v>
      </c>
      <c r="I721" s="211"/>
      <c r="J721" s="151"/>
      <c r="K721" s="151"/>
      <c r="L721" s="151"/>
      <c r="M721" s="151"/>
      <c r="N721" s="151"/>
      <c r="O721" s="151"/>
      <c r="P721" s="151"/>
      <c r="Q721" s="151"/>
      <c r="R721" s="151" t="s">
        <v>121</v>
      </c>
      <c r="S721" s="151"/>
      <c r="T721" s="151"/>
      <c r="U721" s="151"/>
      <c r="V721" s="151"/>
      <c r="W721" s="151"/>
      <c r="X721" s="151"/>
      <c r="Y721" s="151"/>
      <c r="Z721" s="151"/>
      <c r="AA721" s="151"/>
      <c r="AB721" s="151"/>
      <c r="AC721" s="151"/>
      <c r="AD721" s="151"/>
      <c r="AE721" s="151"/>
      <c r="AF721" s="151"/>
      <c r="AG721" s="151"/>
      <c r="AH721" s="151"/>
      <c r="AI721" s="151"/>
      <c r="AJ721" s="151"/>
      <c r="AK721" s="151"/>
      <c r="AL721" s="151"/>
      <c r="AM721" s="151"/>
      <c r="AN721" s="151"/>
      <c r="AO721" s="151"/>
      <c r="AP721" s="151"/>
      <c r="AQ721" s="151"/>
      <c r="AR721" s="151"/>
      <c r="AS721" s="151"/>
      <c r="AT721" s="151"/>
      <c r="AU721" s="151"/>
    </row>
    <row r="722" spans="1:47" ht="22.5" outlineLevel="1" x14ac:dyDescent="0.2">
      <c r="A722" s="152">
        <v>235</v>
      </c>
      <c r="B722" s="154" t="s">
        <v>822</v>
      </c>
      <c r="C722" s="170" t="s">
        <v>823</v>
      </c>
      <c r="D722" s="187" t="s">
        <v>120</v>
      </c>
      <c r="E722" s="156">
        <v>2</v>
      </c>
      <c r="F722" s="212"/>
      <c r="G722" s="156">
        <f t="shared" si="3"/>
        <v>0</v>
      </c>
      <c r="H722" s="181" t="s">
        <v>950</v>
      </c>
      <c r="I722" s="211"/>
      <c r="J722" s="151"/>
      <c r="K722" s="151"/>
      <c r="L722" s="151"/>
      <c r="M722" s="151"/>
      <c r="N722" s="151"/>
      <c r="O722" s="151"/>
      <c r="P722" s="151"/>
      <c r="Q722" s="151"/>
      <c r="R722" s="151" t="s">
        <v>121</v>
      </c>
      <c r="S722" s="151"/>
      <c r="T722" s="151"/>
      <c r="U722" s="151"/>
      <c r="V722" s="151"/>
      <c r="W722" s="151"/>
      <c r="X722" s="151"/>
      <c r="Y722" s="151"/>
      <c r="Z722" s="151"/>
      <c r="AA722" s="151"/>
      <c r="AB722" s="151"/>
      <c r="AC722" s="151"/>
      <c r="AD722" s="151"/>
      <c r="AE722" s="151"/>
      <c r="AF722" s="151"/>
      <c r="AG722" s="151"/>
      <c r="AH722" s="151"/>
      <c r="AI722" s="151"/>
      <c r="AJ722" s="151"/>
      <c r="AK722" s="151"/>
      <c r="AL722" s="151"/>
      <c r="AM722" s="151"/>
      <c r="AN722" s="151"/>
      <c r="AO722" s="151"/>
      <c r="AP722" s="151"/>
      <c r="AQ722" s="151"/>
      <c r="AR722" s="151"/>
      <c r="AS722" s="151"/>
      <c r="AT722" s="151"/>
      <c r="AU722" s="151"/>
    </row>
    <row r="723" spans="1:47" ht="22.5" outlineLevel="1" x14ac:dyDescent="0.2">
      <c r="A723" s="152">
        <v>236</v>
      </c>
      <c r="B723" s="154" t="s">
        <v>824</v>
      </c>
      <c r="C723" s="170" t="s">
        <v>825</v>
      </c>
      <c r="D723" s="187" t="s">
        <v>120</v>
      </c>
      <c r="E723" s="156">
        <v>2</v>
      </c>
      <c r="F723" s="212"/>
      <c r="G723" s="156">
        <f t="shared" si="3"/>
        <v>0</v>
      </c>
      <c r="H723" s="181" t="s">
        <v>950</v>
      </c>
      <c r="I723" s="211"/>
      <c r="J723" s="151"/>
      <c r="K723" s="151"/>
      <c r="L723" s="151"/>
      <c r="M723" s="151"/>
      <c r="N723" s="151"/>
      <c r="O723" s="151"/>
      <c r="P723" s="151"/>
      <c r="Q723" s="151"/>
      <c r="R723" s="151" t="s">
        <v>121</v>
      </c>
      <c r="S723" s="151"/>
      <c r="T723" s="151"/>
      <c r="U723" s="151"/>
      <c r="V723" s="151"/>
      <c r="W723" s="151"/>
      <c r="X723" s="151"/>
      <c r="Y723" s="151"/>
      <c r="Z723" s="151"/>
      <c r="AA723" s="151"/>
      <c r="AB723" s="151"/>
      <c r="AC723" s="151"/>
      <c r="AD723" s="151"/>
      <c r="AE723" s="151"/>
      <c r="AF723" s="151"/>
      <c r="AG723" s="151"/>
      <c r="AH723" s="151"/>
      <c r="AI723" s="151"/>
      <c r="AJ723" s="151"/>
      <c r="AK723" s="151"/>
      <c r="AL723" s="151"/>
      <c r="AM723" s="151"/>
      <c r="AN723" s="151"/>
      <c r="AO723" s="151"/>
      <c r="AP723" s="151"/>
      <c r="AQ723" s="151"/>
      <c r="AR723" s="151"/>
      <c r="AS723" s="151"/>
      <c r="AT723" s="151"/>
      <c r="AU723" s="151"/>
    </row>
    <row r="724" spans="1:47" outlineLevel="1" x14ac:dyDescent="0.2">
      <c r="A724" s="152">
        <v>237</v>
      </c>
      <c r="B724" s="154" t="s">
        <v>826</v>
      </c>
      <c r="C724" s="170" t="s">
        <v>827</v>
      </c>
      <c r="D724" s="187" t="s">
        <v>120</v>
      </c>
      <c r="E724" s="156">
        <v>1</v>
      </c>
      <c r="F724" s="212"/>
      <c r="G724" s="156">
        <f t="shared" si="3"/>
        <v>0</v>
      </c>
      <c r="H724" s="181" t="s">
        <v>950</v>
      </c>
      <c r="I724" s="211"/>
      <c r="J724" s="151"/>
      <c r="K724" s="151"/>
      <c r="L724" s="151"/>
      <c r="M724" s="151"/>
      <c r="N724" s="151"/>
      <c r="O724" s="151"/>
      <c r="P724" s="151"/>
      <c r="Q724" s="151"/>
      <c r="R724" s="151" t="s">
        <v>121</v>
      </c>
      <c r="S724" s="151"/>
      <c r="T724" s="151"/>
      <c r="U724" s="151"/>
      <c r="V724" s="151"/>
      <c r="W724" s="151"/>
      <c r="X724" s="151"/>
      <c r="Y724" s="151"/>
      <c r="Z724" s="151"/>
      <c r="AA724" s="151"/>
      <c r="AB724" s="151"/>
      <c r="AC724" s="151"/>
      <c r="AD724" s="151"/>
      <c r="AE724" s="151"/>
      <c r="AF724" s="151"/>
      <c r="AG724" s="151"/>
      <c r="AH724" s="151"/>
      <c r="AI724" s="151"/>
      <c r="AJ724" s="151"/>
      <c r="AK724" s="151"/>
      <c r="AL724" s="151"/>
      <c r="AM724" s="151"/>
      <c r="AN724" s="151"/>
      <c r="AO724" s="151"/>
      <c r="AP724" s="151"/>
      <c r="AQ724" s="151"/>
      <c r="AR724" s="151"/>
      <c r="AS724" s="151"/>
      <c r="AT724" s="151"/>
      <c r="AU724" s="151"/>
    </row>
    <row r="725" spans="1:47" outlineLevel="1" x14ac:dyDescent="0.2">
      <c r="A725" s="152">
        <v>238</v>
      </c>
      <c r="B725" s="154" t="s">
        <v>828</v>
      </c>
      <c r="C725" s="170" t="s">
        <v>829</v>
      </c>
      <c r="D725" s="187" t="s">
        <v>120</v>
      </c>
      <c r="E725" s="156">
        <v>2</v>
      </c>
      <c r="F725" s="212"/>
      <c r="G725" s="156">
        <f t="shared" si="3"/>
        <v>0</v>
      </c>
      <c r="H725" s="181" t="s">
        <v>950</v>
      </c>
      <c r="I725" s="211"/>
      <c r="J725" s="151"/>
      <c r="K725" s="151"/>
      <c r="L725" s="151"/>
      <c r="M725" s="151"/>
      <c r="N725" s="151"/>
      <c r="O725" s="151"/>
      <c r="P725" s="151"/>
      <c r="Q725" s="151"/>
      <c r="R725" s="151" t="s">
        <v>121</v>
      </c>
      <c r="S725" s="151"/>
      <c r="T725" s="151"/>
      <c r="U725" s="151"/>
      <c r="V725" s="151"/>
      <c r="W725" s="151"/>
      <c r="X725" s="151"/>
      <c r="Y725" s="151"/>
      <c r="Z725" s="151"/>
      <c r="AA725" s="151"/>
      <c r="AB725" s="151"/>
      <c r="AC725" s="151"/>
      <c r="AD725" s="151"/>
      <c r="AE725" s="151"/>
      <c r="AF725" s="151"/>
      <c r="AG725" s="151"/>
      <c r="AH725" s="151"/>
      <c r="AI725" s="151"/>
      <c r="AJ725" s="151"/>
      <c r="AK725" s="151"/>
      <c r="AL725" s="151"/>
      <c r="AM725" s="151"/>
      <c r="AN725" s="151"/>
      <c r="AO725" s="151"/>
      <c r="AP725" s="151"/>
      <c r="AQ725" s="151"/>
      <c r="AR725" s="151"/>
      <c r="AS725" s="151"/>
      <c r="AT725" s="151"/>
      <c r="AU725" s="151"/>
    </row>
    <row r="726" spans="1:47" ht="22.5" outlineLevel="1" x14ac:dyDescent="0.2">
      <c r="A726" s="152">
        <v>239</v>
      </c>
      <c r="B726" s="154" t="s">
        <v>830</v>
      </c>
      <c r="C726" s="170" t="s">
        <v>831</v>
      </c>
      <c r="D726" s="187" t="s">
        <v>120</v>
      </c>
      <c r="E726" s="156">
        <v>6</v>
      </c>
      <c r="F726" s="212"/>
      <c r="G726" s="156">
        <f t="shared" si="3"/>
        <v>0</v>
      </c>
      <c r="H726" s="181" t="s">
        <v>950</v>
      </c>
      <c r="I726" s="211"/>
      <c r="J726" s="151"/>
      <c r="K726" s="151"/>
      <c r="L726" s="151"/>
      <c r="M726" s="151"/>
      <c r="N726" s="151"/>
      <c r="O726" s="151"/>
      <c r="P726" s="151"/>
      <c r="Q726" s="151"/>
      <c r="R726" s="151" t="s">
        <v>121</v>
      </c>
      <c r="S726" s="151"/>
      <c r="T726" s="151"/>
      <c r="U726" s="151"/>
      <c r="V726" s="151"/>
      <c r="W726" s="151"/>
      <c r="X726" s="151"/>
      <c r="Y726" s="151"/>
      <c r="Z726" s="151"/>
      <c r="AA726" s="151"/>
      <c r="AB726" s="151"/>
      <c r="AC726" s="151"/>
      <c r="AD726" s="151"/>
      <c r="AE726" s="151"/>
      <c r="AF726" s="151"/>
      <c r="AG726" s="151"/>
      <c r="AH726" s="151"/>
      <c r="AI726" s="151"/>
      <c r="AJ726" s="151"/>
      <c r="AK726" s="151"/>
      <c r="AL726" s="151"/>
      <c r="AM726" s="151"/>
      <c r="AN726" s="151"/>
      <c r="AO726" s="151"/>
      <c r="AP726" s="151"/>
      <c r="AQ726" s="151"/>
      <c r="AR726" s="151"/>
      <c r="AS726" s="151"/>
      <c r="AT726" s="151"/>
      <c r="AU726" s="151"/>
    </row>
    <row r="727" spans="1:47" ht="22.5" outlineLevel="1" x14ac:dyDescent="0.2">
      <c r="A727" s="152">
        <v>240</v>
      </c>
      <c r="B727" s="154" t="s">
        <v>832</v>
      </c>
      <c r="C727" s="170" t="s">
        <v>831</v>
      </c>
      <c r="D727" s="187" t="s">
        <v>120</v>
      </c>
      <c r="E727" s="156">
        <v>3</v>
      </c>
      <c r="F727" s="212"/>
      <c r="G727" s="156">
        <f t="shared" si="3"/>
        <v>0</v>
      </c>
      <c r="H727" s="181" t="s">
        <v>950</v>
      </c>
      <c r="I727" s="211"/>
      <c r="J727" s="151"/>
      <c r="K727" s="151"/>
      <c r="L727" s="151"/>
      <c r="M727" s="151"/>
      <c r="N727" s="151"/>
      <c r="O727" s="151"/>
      <c r="P727" s="151"/>
      <c r="Q727" s="151"/>
      <c r="R727" s="151" t="s">
        <v>121</v>
      </c>
      <c r="S727" s="151"/>
      <c r="T727" s="151"/>
      <c r="U727" s="151"/>
      <c r="V727" s="151"/>
      <c r="W727" s="151"/>
      <c r="X727" s="151"/>
      <c r="Y727" s="151"/>
      <c r="Z727" s="151"/>
      <c r="AA727" s="151"/>
      <c r="AB727" s="151"/>
      <c r="AC727" s="151"/>
      <c r="AD727" s="151"/>
      <c r="AE727" s="151"/>
      <c r="AF727" s="151"/>
      <c r="AG727" s="151"/>
      <c r="AH727" s="151"/>
      <c r="AI727" s="151"/>
      <c r="AJ727" s="151"/>
      <c r="AK727" s="151"/>
      <c r="AL727" s="151"/>
      <c r="AM727" s="151"/>
      <c r="AN727" s="151"/>
      <c r="AO727" s="151"/>
      <c r="AP727" s="151"/>
      <c r="AQ727" s="151"/>
      <c r="AR727" s="151"/>
      <c r="AS727" s="151"/>
      <c r="AT727" s="151"/>
      <c r="AU727" s="151"/>
    </row>
    <row r="728" spans="1:47" ht="22.5" outlineLevel="1" x14ac:dyDescent="0.2">
      <c r="A728" s="152">
        <v>241</v>
      </c>
      <c r="B728" s="154" t="s">
        <v>833</v>
      </c>
      <c r="C728" s="170" t="s">
        <v>834</v>
      </c>
      <c r="D728" s="187" t="s">
        <v>120</v>
      </c>
      <c r="E728" s="156">
        <v>6</v>
      </c>
      <c r="F728" s="212"/>
      <c r="G728" s="156">
        <f t="shared" si="3"/>
        <v>0</v>
      </c>
      <c r="H728" s="181" t="s">
        <v>950</v>
      </c>
      <c r="I728" s="211"/>
      <c r="J728" s="151"/>
      <c r="K728" s="151"/>
      <c r="L728" s="151"/>
      <c r="M728" s="151"/>
      <c r="N728" s="151"/>
      <c r="O728" s="151"/>
      <c r="P728" s="151"/>
      <c r="Q728" s="151"/>
      <c r="R728" s="151" t="s">
        <v>121</v>
      </c>
      <c r="S728" s="151"/>
      <c r="T728" s="151"/>
      <c r="U728" s="151"/>
      <c r="V728" s="151"/>
      <c r="W728" s="151"/>
      <c r="X728" s="151"/>
      <c r="Y728" s="151"/>
      <c r="Z728" s="151"/>
      <c r="AA728" s="151"/>
      <c r="AB728" s="151"/>
      <c r="AC728" s="151"/>
      <c r="AD728" s="151"/>
      <c r="AE728" s="151"/>
      <c r="AF728" s="151"/>
      <c r="AG728" s="151"/>
      <c r="AH728" s="151"/>
      <c r="AI728" s="151"/>
      <c r="AJ728" s="151"/>
      <c r="AK728" s="151"/>
      <c r="AL728" s="151"/>
      <c r="AM728" s="151"/>
      <c r="AN728" s="151"/>
      <c r="AO728" s="151"/>
      <c r="AP728" s="151"/>
      <c r="AQ728" s="151"/>
      <c r="AR728" s="151"/>
      <c r="AS728" s="151"/>
      <c r="AT728" s="151"/>
      <c r="AU728" s="151"/>
    </row>
    <row r="729" spans="1:47" ht="22.5" outlineLevel="1" x14ac:dyDescent="0.2">
      <c r="A729" s="152">
        <v>242</v>
      </c>
      <c r="B729" s="154" t="s">
        <v>835</v>
      </c>
      <c r="C729" s="170" t="s">
        <v>836</v>
      </c>
      <c r="D729" s="187" t="s">
        <v>120</v>
      </c>
      <c r="E729" s="156">
        <v>4</v>
      </c>
      <c r="F729" s="212"/>
      <c r="G729" s="156">
        <f t="shared" si="3"/>
        <v>0</v>
      </c>
      <c r="H729" s="181" t="s">
        <v>950</v>
      </c>
      <c r="I729" s="211"/>
      <c r="J729" s="151"/>
      <c r="K729" s="151"/>
      <c r="L729" s="151"/>
      <c r="M729" s="151"/>
      <c r="N729" s="151"/>
      <c r="O729" s="151"/>
      <c r="P729" s="151"/>
      <c r="Q729" s="151"/>
      <c r="R729" s="151" t="s">
        <v>121</v>
      </c>
      <c r="S729" s="151"/>
      <c r="T729" s="151"/>
      <c r="U729" s="151"/>
      <c r="V729" s="151"/>
      <c r="W729" s="151"/>
      <c r="X729" s="151"/>
      <c r="Y729" s="151"/>
      <c r="Z729" s="151"/>
      <c r="AA729" s="151"/>
      <c r="AB729" s="151"/>
      <c r="AC729" s="151"/>
      <c r="AD729" s="151"/>
      <c r="AE729" s="151"/>
      <c r="AF729" s="151"/>
      <c r="AG729" s="151"/>
      <c r="AH729" s="151"/>
      <c r="AI729" s="151"/>
      <c r="AJ729" s="151"/>
      <c r="AK729" s="151"/>
      <c r="AL729" s="151"/>
      <c r="AM729" s="151"/>
      <c r="AN729" s="151"/>
      <c r="AO729" s="151"/>
      <c r="AP729" s="151"/>
      <c r="AQ729" s="151"/>
      <c r="AR729" s="151"/>
      <c r="AS729" s="151"/>
      <c r="AT729" s="151"/>
      <c r="AU729" s="151"/>
    </row>
    <row r="730" spans="1:47" ht="22.5" outlineLevel="1" x14ac:dyDescent="0.2">
      <c r="A730" s="152">
        <v>243</v>
      </c>
      <c r="B730" s="154" t="s">
        <v>837</v>
      </c>
      <c r="C730" s="170" t="s">
        <v>838</v>
      </c>
      <c r="D730" s="187" t="s">
        <v>120</v>
      </c>
      <c r="E730" s="156">
        <v>3</v>
      </c>
      <c r="F730" s="212"/>
      <c r="G730" s="156">
        <f t="shared" si="3"/>
        <v>0</v>
      </c>
      <c r="H730" s="181" t="s">
        <v>950</v>
      </c>
      <c r="I730" s="211"/>
      <c r="J730" s="151"/>
      <c r="K730" s="151"/>
      <c r="L730" s="151"/>
      <c r="M730" s="151"/>
      <c r="N730" s="151"/>
      <c r="O730" s="151"/>
      <c r="P730" s="151"/>
      <c r="Q730" s="151"/>
      <c r="R730" s="151" t="s">
        <v>121</v>
      </c>
      <c r="S730" s="151"/>
      <c r="T730" s="151"/>
      <c r="U730" s="151"/>
      <c r="V730" s="151"/>
      <c r="W730" s="151"/>
      <c r="X730" s="151"/>
      <c r="Y730" s="151"/>
      <c r="Z730" s="151"/>
      <c r="AA730" s="151"/>
      <c r="AB730" s="151"/>
      <c r="AC730" s="151"/>
      <c r="AD730" s="151"/>
      <c r="AE730" s="151"/>
      <c r="AF730" s="151"/>
      <c r="AG730" s="151"/>
      <c r="AH730" s="151"/>
      <c r="AI730" s="151"/>
      <c r="AJ730" s="151"/>
      <c r="AK730" s="151"/>
      <c r="AL730" s="151"/>
      <c r="AM730" s="151"/>
      <c r="AN730" s="151"/>
      <c r="AO730" s="151"/>
      <c r="AP730" s="151"/>
      <c r="AQ730" s="151"/>
      <c r="AR730" s="151"/>
      <c r="AS730" s="151"/>
      <c r="AT730" s="151"/>
      <c r="AU730" s="151"/>
    </row>
    <row r="731" spans="1:47" ht="22.5" outlineLevel="1" x14ac:dyDescent="0.2">
      <c r="A731" s="152">
        <v>244</v>
      </c>
      <c r="B731" s="154" t="s">
        <v>839</v>
      </c>
      <c r="C731" s="170" t="s">
        <v>840</v>
      </c>
      <c r="D731" s="187" t="s">
        <v>120</v>
      </c>
      <c r="E731" s="156">
        <v>7</v>
      </c>
      <c r="F731" s="212"/>
      <c r="G731" s="156">
        <f t="shared" si="3"/>
        <v>0</v>
      </c>
      <c r="H731" s="181" t="s">
        <v>950</v>
      </c>
      <c r="I731" s="211"/>
      <c r="J731" s="151"/>
      <c r="K731" s="151"/>
      <c r="L731" s="151"/>
      <c r="M731" s="151"/>
      <c r="N731" s="151"/>
      <c r="O731" s="151"/>
      <c r="P731" s="151"/>
      <c r="Q731" s="151"/>
      <c r="R731" s="151" t="s">
        <v>121</v>
      </c>
      <c r="S731" s="151"/>
      <c r="T731" s="151"/>
      <c r="U731" s="151"/>
      <c r="V731" s="151"/>
      <c r="W731" s="151"/>
      <c r="X731" s="151"/>
      <c r="Y731" s="151"/>
      <c r="Z731" s="151"/>
      <c r="AA731" s="151"/>
      <c r="AB731" s="151"/>
      <c r="AC731" s="151"/>
      <c r="AD731" s="151"/>
      <c r="AE731" s="151"/>
      <c r="AF731" s="151"/>
      <c r="AG731" s="151"/>
      <c r="AH731" s="151"/>
      <c r="AI731" s="151"/>
      <c r="AJ731" s="151"/>
      <c r="AK731" s="151"/>
      <c r="AL731" s="151"/>
      <c r="AM731" s="151"/>
      <c r="AN731" s="151"/>
      <c r="AO731" s="151"/>
      <c r="AP731" s="151"/>
      <c r="AQ731" s="151"/>
      <c r="AR731" s="151"/>
      <c r="AS731" s="151"/>
      <c r="AT731" s="151"/>
      <c r="AU731" s="151"/>
    </row>
    <row r="732" spans="1:47" ht="22.5" outlineLevel="1" x14ac:dyDescent="0.2">
      <c r="A732" s="152">
        <v>245</v>
      </c>
      <c r="B732" s="154" t="s">
        <v>841</v>
      </c>
      <c r="C732" s="170" t="s">
        <v>842</v>
      </c>
      <c r="D732" s="187" t="s">
        <v>120</v>
      </c>
      <c r="E732" s="156">
        <v>1</v>
      </c>
      <c r="F732" s="212"/>
      <c r="G732" s="156">
        <f t="shared" si="3"/>
        <v>0</v>
      </c>
      <c r="H732" s="181" t="s">
        <v>950</v>
      </c>
      <c r="I732" s="211"/>
      <c r="J732" s="151"/>
      <c r="K732" s="151"/>
      <c r="L732" s="151"/>
      <c r="M732" s="151"/>
      <c r="N732" s="151"/>
      <c r="O732" s="151"/>
      <c r="P732" s="151"/>
      <c r="Q732" s="151"/>
      <c r="R732" s="151" t="s">
        <v>121</v>
      </c>
      <c r="S732" s="151"/>
      <c r="T732" s="151"/>
      <c r="U732" s="151"/>
      <c r="V732" s="151"/>
      <c r="W732" s="151"/>
      <c r="X732" s="151"/>
      <c r="Y732" s="151"/>
      <c r="Z732" s="151"/>
      <c r="AA732" s="151"/>
      <c r="AB732" s="151"/>
      <c r="AC732" s="151"/>
      <c r="AD732" s="151"/>
      <c r="AE732" s="151"/>
      <c r="AF732" s="151"/>
      <c r="AG732" s="151"/>
      <c r="AH732" s="151"/>
      <c r="AI732" s="151"/>
      <c r="AJ732" s="151"/>
      <c r="AK732" s="151"/>
      <c r="AL732" s="151"/>
      <c r="AM732" s="151"/>
      <c r="AN732" s="151"/>
      <c r="AO732" s="151"/>
      <c r="AP732" s="151"/>
      <c r="AQ732" s="151"/>
      <c r="AR732" s="151"/>
      <c r="AS732" s="151"/>
      <c r="AT732" s="151"/>
      <c r="AU732" s="151"/>
    </row>
    <row r="733" spans="1:47" ht="22.5" outlineLevel="1" x14ac:dyDescent="0.2">
      <c r="A733" s="152">
        <v>246</v>
      </c>
      <c r="B733" s="154" t="s">
        <v>843</v>
      </c>
      <c r="C733" s="170" t="s">
        <v>844</v>
      </c>
      <c r="D733" s="187" t="s">
        <v>239</v>
      </c>
      <c r="E733" s="156">
        <v>51</v>
      </c>
      <c r="F733" s="212"/>
      <c r="G733" s="156">
        <f t="shared" si="3"/>
        <v>0</v>
      </c>
      <c r="H733" s="181" t="s">
        <v>950</v>
      </c>
      <c r="I733" s="211"/>
      <c r="J733" s="151"/>
      <c r="K733" s="151"/>
      <c r="L733" s="151"/>
      <c r="M733" s="151"/>
      <c r="N733" s="151"/>
      <c r="O733" s="151"/>
      <c r="P733" s="151"/>
      <c r="Q733" s="151"/>
      <c r="R733" s="151" t="s">
        <v>121</v>
      </c>
      <c r="S733" s="151"/>
      <c r="T733" s="151"/>
      <c r="U733" s="151"/>
      <c r="V733" s="151"/>
      <c r="W733" s="151"/>
      <c r="X733" s="151"/>
      <c r="Y733" s="151"/>
      <c r="Z733" s="151"/>
      <c r="AA733" s="151"/>
      <c r="AB733" s="151"/>
      <c r="AC733" s="151"/>
      <c r="AD733" s="151"/>
      <c r="AE733" s="151"/>
      <c r="AF733" s="151"/>
      <c r="AG733" s="151"/>
      <c r="AH733" s="151"/>
      <c r="AI733" s="151"/>
      <c r="AJ733" s="151"/>
      <c r="AK733" s="151"/>
      <c r="AL733" s="151"/>
      <c r="AM733" s="151"/>
      <c r="AN733" s="151"/>
      <c r="AO733" s="151"/>
      <c r="AP733" s="151"/>
      <c r="AQ733" s="151"/>
      <c r="AR733" s="151"/>
      <c r="AS733" s="151"/>
      <c r="AT733" s="151"/>
      <c r="AU733" s="151"/>
    </row>
    <row r="734" spans="1:47" ht="22.5" outlineLevel="1" x14ac:dyDescent="0.2">
      <c r="A734" s="152">
        <v>247</v>
      </c>
      <c r="B734" s="154" t="s">
        <v>845</v>
      </c>
      <c r="C734" s="170" t="s">
        <v>846</v>
      </c>
      <c r="D734" s="187" t="s">
        <v>120</v>
      </c>
      <c r="E734" s="156">
        <v>4</v>
      </c>
      <c r="F734" s="212"/>
      <c r="G734" s="156">
        <f t="shared" si="3"/>
        <v>0</v>
      </c>
      <c r="H734" s="181" t="s">
        <v>950</v>
      </c>
      <c r="I734" s="211"/>
      <c r="J734" s="151"/>
      <c r="K734" s="151"/>
      <c r="L734" s="151"/>
      <c r="M734" s="151"/>
      <c r="N734" s="151"/>
      <c r="O734" s="151"/>
      <c r="P734" s="151"/>
      <c r="Q734" s="151"/>
      <c r="R734" s="151" t="s">
        <v>121</v>
      </c>
      <c r="S734" s="151"/>
      <c r="T734" s="151"/>
      <c r="U734" s="151"/>
      <c r="V734" s="151"/>
      <c r="W734" s="151"/>
      <c r="X734" s="151"/>
      <c r="Y734" s="151"/>
      <c r="Z734" s="151"/>
      <c r="AA734" s="151"/>
      <c r="AB734" s="151"/>
      <c r="AC734" s="151"/>
      <c r="AD734" s="151"/>
      <c r="AE734" s="151"/>
      <c r="AF734" s="151"/>
      <c r="AG734" s="151"/>
      <c r="AH734" s="151"/>
      <c r="AI734" s="151"/>
      <c r="AJ734" s="151"/>
      <c r="AK734" s="151"/>
      <c r="AL734" s="151"/>
      <c r="AM734" s="151"/>
      <c r="AN734" s="151"/>
      <c r="AO734" s="151"/>
      <c r="AP734" s="151"/>
      <c r="AQ734" s="151"/>
      <c r="AR734" s="151"/>
      <c r="AS734" s="151"/>
      <c r="AT734" s="151"/>
      <c r="AU734" s="151"/>
    </row>
    <row r="735" spans="1:47" ht="22.5" outlineLevel="1" x14ac:dyDescent="0.2">
      <c r="A735" s="152">
        <v>248</v>
      </c>
      <c r="B735" s="154" t="s">
        <v>847</v>
      </c>
      <c r="C735" s="170" t="s">
        <v>848</v>
      </c>
      <c r="D735" s="187" t="s">
        <v>232</v>
      </c>
      <c r="E735" s="156">
        <v>20</v>
      </c>
      <c r="F735" s="212"/>
      <c r="G735" s="156">
        <f t="shared" si="3"/>
        <v>0</v>
      </c>
      <c r="H735" s="181" t="s">
        <v>950</v>
      </c>
      <c r="I735" s="211"/>
      <c r="J735" s="151"/>
      <c r="K735" s="151"/>
      <c r="L735" s="151"/>
      <c r="M735" s="151"/>
      <c r="N735" s="151"/>
      <c r="O735" s="151"/>
      <c r="P735" s="151"/>
      <c r="Q735" s="151"/>
      <c r="R735" s="151" t="s">
        <v>121</v>
      </c>
      <c r="S735" s="151"/>
      <c r="T735" s="151"/>
      <c r="U735" s="151"/>
      <c r="V735" s="151"/>
      <c r="W735" s="151"/>
      <c r="X735" s="151"/>
      <c r="Y735" s="151"/>
      <c r="Z735" s="151"/>
      <c r="AA735" s="151"/>
      <c r="AB735" s="151"/>
      <c r="AC735" s="151"/>
      <c r="AD735" s="151"/>
      <c r="AE735" s="151"/>
      <c r="AF735" s="151"/>
      <c r="AG735" s="151"/>
      <c r="AH735" s="151"/>
      <c r="AI735" s="151"/>
      <c r="AJ735" s="151"/>
      <c r="AK735" s="151"/>
      <c r="AL735" s="151"/>
      <c r="AM735" s="151"/>
      <c r="AN735" s="151"/>
      <c r="AO735" s="151"/>
      <c r="AP735" s="151"/>
      <c r="AQ735" s="151"/>
      <c r="AR735" s="151"/>
      <c r="AS735" s="151"/>
      <c r="AT735" s="151"/>
      <c r="AU735" s="151"/>
    </row>
    <row r="736" spans="1:47" ht="22.5" outlineLevel="1" x14ac:dyDescent="0.2">
      <c r="A736" s="152">
        <v>249</v>
      </c>
      <c r="B736" s="154" t="s">
        <v>849</v>
      </c>
      <c r="C736" s="170" t="s">
        <v>850</v>
      </c>
      <c r="D736" s="187" t="s">
        <v>127</v>
      </c>
      <c r="E736" s="156">
        <v>0.98</v>
      </c>
      <c r="F736" s="212"/>
      <c r="G736" s="156">
        <f t="shared" si="3"/>
        <v>0</v>
      </c>
      <c r="H736" s="181" t="s">
        <v>950</v>
      </c>
      <c r="I736" s="211"/>
      <c r="J736" s="151"/>
      <c r="K736" s="151"/>
      <c r="L736" s="151"/>
      <c r="M736" s="151"/>
      <c r="N736" s="151"/>
      <c r="O736" s="151"/>
      <c r="P736" s="151"/>
      <c r="Q736" s="151"/>
      <c r="R736" s="151" t="s">
        <v>121</v>
      </c>
      <c r="S736" s="151"/>
      <c r="T736" s="151"/>
      <c r="U736" s="151"/>
      <c r="V736" s="151"/>
      <c r="W736" s="151"/>
      <c r="X736" s="151"/>
      <c r="Y736" s="151"/>
      <c r="Z736" s="151"/>
      <c r="AA736" s="151"/>
      <c r="AB736" s="151"/>
      <c r="AC736" s="151"/>
      <c r="AD736" s="151"/>
      <c r="AE736" s="151"/>
      <c r="AF736" s="151"/>
      <c r="AG736" s="151"/>
      <c r="AH736" s="151"/>
      <c r="AI736" s="151"/>
      <c r="AJ736" s="151"/>
      <c r="AK736" s="151"/>
      <c r="AL736" s="151"/>
      <c r="AM736" s="151"/>
      <c r="AN736" s="151"/>
      <c r="AO736" s="151"/>
      <c r="AP736" s="151"/>
      <c r="AQ736" s="151"/>
      <c r="AR736" s="151"/>
      <c r="AS736" s="151"/>
      <c r="AT736" s="151"/>
      <c r="AU736" s="151"/>
    </row>
    <row r="737" spans="1:47" outlineLevel="1" x14ac:dyDescent="0.2">
      <c r="A737" s="152"/>
      <c r="B737" s="154"/>
      <c r="C737" s="171" t="s">
        <v>851</v>
      </c>
      <c r="D737" s="188"/>
      <c r="E737" s="195">
        <v>0.98</v>
      </c>
      <c r="F737" s="212"/>
      <c r="G737" s="156"/>
      <c r="H737" s="181">
        <v>0</v>
      </c>
      <c r="I737" s="211"/>
      <c r="J737" s="151"/>
      <c r="K737" s="151"/>
      <c r="L737" s="151"/>
      <c r="M737" s="151"/>
      <c r="N737" s="151"/>
      <c r="O737" s="151"/>
      <c r="P737" s="151"/>
      <c r="Q737" s="151"/>
      <c r="R737" s="151" t="s">
        <v>123</v>
      </c>
      <c r="S737" s="151">
        <v>0</v>
      </c>
      <c r="T737" s="151"/>
      <c r="U737" s="151"/>
      <c r="V737" s="151"/>
      <c r="W737" s="151"/>
      <c r="X737" s="151"/>
      <c r="Y737" s="151"/>
      <c r="Z737" s="151"/>
      <c r="AA737" s="151"/>
      <c r="AB737" s="151"/>
      <c r="AC737" s="151"/>
      <c r="AD737" s="151"/>
      <c r="AE737" s="151"/>
      <c r="AF737" s="151"/>
      <c r="AG737" s="151"/>
      <c r="AH737" s="151"/>
      <c r="AI737" s="151"/>
      <c r="AJ737" s="151"/>
      <c r="AK737" s="151"/>
      <c r="AL737" s="151"/>
      <c r="AM737" s="151"/>
      <c r="AN737" s="151"/>
      <c r="AO737" s="151"/>
      <c r="AP737" s="151"/>
      <c r="AQ737" s="151"/>
      <c r="AR737" s="151"/>
      <c r="AS737" s="151"/>
      <c r="AT737" s="151"/>
      <c r="AU737" s="151"/>
    </row>
    <row r="738" spans="1:47" ht="22.5" outlineLevel="1" x14ac:dyDescent="0.2">
      <c r="A738" s="152">
        <v>250</v>
      </c>
      <c r="B738" s="154" t="s">
        <v>852</v>
      </c>
      <c r="C738" s="170" t="s">
        <v>853</v>
      </c>
      <c r="D738" s="187" t="s">
        <v>809</v>
      </c>
      <c r="E738" s="156">
        <v>135.30000000000001</v>
      </c>
      <c r="F738" s="212"/>
      <c r="G738" s="156">
        <f>ROUND(E738*F738,2)</f>
        <v>0</v>
      </c>
      <c r="H738" s="181" t="s">
        <v>950</v>
      </c>
      <c r="I738" s="211"/>
      <c r="J738" s="151"/>
      <c r="K738" s="151"/>
      <c r="L738" s="151"/>
      <c r="M738" s="151"/>
      <c r="N738" s="151"/>
      <c r="O738" s="151"/>
      <c r="P738" s="151"/>
      <c r="Q738" s="151"/>
      <c r="R738" s="151" t="s">
        <v>121</v>
      </c>
      <c r="S738" s="151"/>
      <c r="T738" s="151"/>
      <c r="U738" s="151"/>
      <c r="V738" s="151"/>
      <c r="W738" s="151"/>
      <c r="X738" s="151"/>
      <c r="Y738" s="151"/>
      <c r="Z738" s="151"/>
      <c r="AA738" s="151"/>
      <c r="AB738" s="151"/>
      <c r="AC738" s="151"/>
      <c r="AD738" s="151"/>
      <c r="AE738" s="151"/>
      <c r="AF738" s="151"/>
      <c r="AG738" s="151"/>
      <c r="AH738" s="151"/>
      <c r="AI738" s="151"/>
      <c r="AJ738" s="151"/>
      <c r="AK738" s="151"/>
      <c r="AL738" s="151"/>
      <c r="AM738" s="151"/>
      <c r="AN738" s="151"/>
      <c r="AO738" s="151"/>
      <c r="AP738" s="151"/>
      <c r="AQ738" s="151"/>
      <c r="AR738" s="151"/>
      <c r="AS738" s="151"/>
      <c r="AT738" s="151"/>
      <c r="AU738" s="151"/>
    </row>
    <row r="739" spans="1:47" ht="22.5" outlineLevel="1" x14ac:dyDescent="0.2">
      <c r="A739" s="152">
        <v>251</v>
      </c>
      <c r="B739" s="154" t="s">
        <v>854</v>
      </c>
      <c r="C739" s="170" t="s">
        <v>855</v>
      </c>
      <c r="D739" s="187" t="s">
        <v>127</v>
      </c>
      <c r="E739" s="156">
        <v>120.9</v>
      </c>
      <c r="F739" s="212"/>
      <c r="G739" s="156">
        <f>ROUND(E739*F739,2)</f>
        <v>0</v>
      </c>
      <c r="H739" s="181" t="s">
        <v>950</v>
      </c>
      <c r="I739" s="211"/>
      <c r="J739" s="151"/>
      <c r="K739" s="151"/>
      <c r="L739" s="151"/>
      <c r="M739" s="151"/>
      <c r="N739" s="151"/>
      <c r="O739" s="151"/>
      <c r="P739" s="151"/>
      <c r="Q739" s="151"/>
      <c r="R739" s="151" t="s">
        <v>121</v>
      </c>
      <c r="S739" s="151"/>
      <c r="T739" s="151"/>
      <c r="U739" s="151"/>
      <c r="V739" s="151"/>
      <c r="W739" s="151"/>
      <c r="X739" s="151"/>
      <c r="Y739" s="151"/>
      <c r="Z739" s="151"/>
      <c r="AA739" s="151"/>
      <c r="AB739" s="151"/>
      <c r="AC739" s="151"/>
      <c r="AD739" s="151"/>
      <c r="AE739" s="151"/>
      <c r="AF739" s="151"/>
      <c r="AG739" s="151"/>
      <c r="AH739" s="151"/>
      <c r="AI739" s="151"/>
      <c r="AJ739" s="151"/>
      <c r="AK739" s="151"/>
      <c r="AL739" s="151"/>
      <c r="AM739" s="151"/>
      <c r="AN739" s="151"/>
      <c r="AO739" s="151"/>
      <c r="AP739" s="151"/>
      <c r="AQ739" s="151"/>
      <c r="AR739" s="151"/>
      <c r="AS739" s="151"/>
      <c r="AT739" s="151"/>
      <c r="AU739" s="151"/>
    </row>
    <row r="740" spans="1:47" outlineLevel="1" x14ac:dyDescent="0.2">
      <c r="A740" s="152"/>
      <c r="B740" s="154"/>
      <c r="C740" s="171" t="s">
        <v>856</v>
      </c>
      <c r="D740" s="188"/>
      <c r="E740" s="195">
        <v>120.9</v>
      </c>
      <c r="F740" s="212"/>
      <c r="G740" s="156"/>
      <c r="H740" s="181">
        <v>0</v>
      </c>
      <c r="I740" s="211"/>
      <c r="J740" s="151"/>
      <c r="K740" s="151"/>
      <c r="L740" s="151"/>
      <c r="M740" s="151"/>
      <c r="N740" s="151"/>
      <c r="O740" s="151"/>
      <c r="P740" s="151"/>
      <c r="Q740" s="151"/>
      <c r="R740" s="151" t="s">
        <v>123</v>
      </c>
      <c r="S740" s="151">
        <v>0</v>
      </c>
      <c r="T740" s="151"/>
      <c r="U740" s="151"/>
      <c r="V740" s="151"/>
      <c r="W740" s="151"/>
      <c r="X740" s="151"/>
      <c r="Y740" s="151"/>
      <c r="Z740" s="151"/>
      <c r="AA740" s="151"/>
      <c r="AB740" s="151"/>
      <c r="AC740" s="151"/>
      <c r="AD740" s="151"/>
      <c r="AE740" s="151"/>
      <c r="AF740" s="151"/>
      <c r="AG740" s="151"/>
      <c r="AH740" s="151"/>
      <c r="AI740" s="151"/>
      <c r="AJ740" s="151"/>
      <c r="AK740" s="151"/>
      <c r="AL740" s="151"/>
      <c r="AM740" s="151"/>
      <c r="AN740" s="151"/>
      <c r="AO740" s="151"/>
      <c r="AP740" s="151"/>
      <c r="AQ740" s="151"/>
      <c r="AR740" s="151"/>
      <c r="AS740" s="151"/>
      <c r="AT740" s="151"/>
      <c r="AU740" s="151"/>
    </row>
    <row r="741" spans="1:47" ht="22.5" outlineLevel="1" x14ac:dyDescent="0.2">
      <c r="A741" s="152">
        <v>252</v>
      </c>
      <c r="B741" s="154" t="s">
        <v>857</v>
      </c>
      <c r="C741" s="170" t="s">
        <v>858</v>
      </c>
      <c r="D741" s="187" t="s">
        <v>120</v>
      </c>
      <c r="E741" s="156">
        <v>1</v>
      </c>
      <c r="F741" s="212"/>
      <c r="G741" s="156">
        <f>ROUND(E741*F741,2)</f>
        <v>0</v>
      </c>
      <c r="H741" s="181" t="s">
        <v>950</v>
      </c>
      <c r="I741" s="211"/>
      <c r="J741" s="151"/>
      <c r="K741" s="151"/>
      <c r="L741" s="151"/>
      <c r="M741" s="151"/>
      <c r="N741" s="151"/>
      <c r="O741" s="151"/>
      <c r="P741" s="151"/>
      <c r="Q741" s="151"/>
      <c r="R741" s="151" t="s">
        <v>121</v>
      </c>
      <c r="S741" s="151"/>
      <c r="T741" s="151"/>
      <c r="U741" s="151"/>
      <c r="V741" s="151"/>
      <c r="W741" s="151"/>
      <c r="X741" s="151"/>
      <c r="Y741" s="151"/>
      <c r="Z741" s="151"/>
      <c r="AA741" s="151"/>
      <c r="AB741" s="151"/>
      <c r="AC741" s="151"/>
      <c r="AD741" s="151"/>
      <c r="AE741" s="151"/>
      <c r="AF741" s="151"/>
      <c r="AG741" s="151"/>
      <c r="AH741" s="151"/>
      <c r="AI741" s="151"/>
      <c r="AJ741" s="151"/>
      <c r="AK741" s="151"/>
      <c r="AL741" s="151"/>
      <c r="AM741" s="151"/>
      <c r="AN741" s="151"/>
      <c r="AO741" s="151"/>
      <c r="AP741" s="151"/>
      <c r="AQ741" s="151"/>
      <c r="AR741" s="151"/>
      <c r="AS741" s="151"/>
      <c r="AT741" s="151"/>
      <c r="AU741" s="151"/>
    </row>
    <row r="742" spans="1:47" ht="22.5" outlineLevel="1" x14ac:dyDescent="0.2">
      <c r="A742" s="152">
        <v>253</v>
      </c>
      <c r="B742" s="154" t="s">
        <v>859</v>
      </c>
      <c r="C742" s="170" t="s">
        <v>860</v>
      </c>
      <c r="D742" s="187" t="s">
        <v>232</v>
      </c>
      <c r="E742" s="156">
        <v>13.6</v>
      </c>
      <c r="F742" s="212"/>
      <c r="G742" s="156">
        <f>ROUND(E742*F742,2)</f>
        <v>0</v>
      </c>
      <c r="H742" s="181" t="s">
        <v>950</v>
      </c>
      <c r="I742" s="211"/>
      <c r="J742" s="151"/>
      <c r="K742" s="151"/>
      <c r="L742" s="151"/>
      <c r="M742" s="151"/>
      <c r="N742" s="151"/>
      <c r="O742" s="151"/>
      <c r="P742" s="151"/>
      <c r="Q742" s="151"/>
      <c r="R742" s="151" t="s">
        <v>121</v>
      </c>
      <c r="S742" s="151"/>
      <c r="T742" s="151"/>
      <c r="U742" s="151"/>
      <c r="V742" s="151"/>
      <c r="W742" s="151"/>
      <c r="X742" s="151"/>
      <c r="Y742" s="151"/>
      <c r="Z742" s="151"/>
      <c r="AA742" s="151"/>
      <c r="AB742" s="151"/>
      <c r="AC742" s="151"/>
      <c r="AD742" s="151"/>
      <c r="AE742" s="151"/>
      <c r="AF742" s="151"/>
      <c r="AG742" s="151"/>
      <c r="AH742" s="151"/>
      <c r="AI742" s="151"/>
      <c r="AJ742" s="151"/>
      <c r="AK742" s="151"/>
      <c r="AL742" s="151"/>
      <c r="AM742" s="151"/>
      <c r="AN742" s="151"/>
      <c r="AO742" s="151"/>
      <c r="AP742" s="151"/>
      <c r="AQ742" s="151"/>
      <c r="AR742" s="151"/>
      <c r="AS742" s="151"/>
      <c r="AT742" s="151"/>
      <c r="AU742" s="151"/>
    </row>
    <row r="743" spans="1:47" ht="22.5" outlineLevel="1" x14ac:dyDescent="0.2">
      <c r="A743" s="152">
        <v>254</v>
      </c>
      <c r="B743" s="154" t="s">
        <v>861</v>
      </c>
      <c r="C743" s="170" t="s">
        <v>862</v>
      </c>
      <c r="D743" s="187" t="s">
        <v>232</v>
      </c>
      <c r="E743" s="156">
        <v>13.6</v>
      </c>
      <c r="F743" s="212"/>
      <c r="G743" s="156">
        <f>ROUND(E743*F743,2)</f>
        <v>0</v>
      </c>
      <c r="H743" s="181" t="s">
        <v>950</v>
      </c>
      <c r="I743" s="211"/>
      <c r="J743" s="151"/>
      <c r="K743" s="151"/>
      <c r="L743" s="151"/>
      <c r="M743" s="151"/>
      <c r="N743" s="151"/>
      <c r="O743" s="151"/>
      <c r="P743" s="151"/>
      <c r="Q743" s="151"/>
      <c r="R743" s="151" t="s">
        <v>121</v>
      </c>
      <c r="S743" s="151"/>
      <c r="T743" s="151"/>
      <c r="U743" s="151"/>
      <c r="V743" s="151"/>
      <c r="W743" s="151"/>
      <c r="X743" s="151"/>
      <c r="Y743" s="151"/>
      <c r="Z743" s="151"/>
      <c r="AA743" s="151"/>
      <c r="AB743" s="151"/>
      <c r="AC743" s="151"/>
      <c r="AD743" s="151"/>
      <c r="AE743" s="151"/>
      <c r="AF743" s="151"/>
      <c r="AG743" s="151"/>
      <c r="AH743" s="151"/>
      <c r="AI743" s="151"/>
      <c r="AJ743" s="151"/>
      <c r="AK743" s="151"/>
      <c r="AL743" s="151"/>
      <c r="AM743" s="151"/>
      <c r="AN743" s="151"/>
      <c r="AO743" s="151"/>
      <c r="AP743" s="151"/>
      <c r="AQ743" s="151"/>
      <c r="AR743" s="151"/>
      <c r="AS743" s="151"/>
      <c r="AT743" s="151"/>
      <c r="AU743" s="151"/>
    </row>
    <row r="744" spans="1:47" outlineLevel="1" x14ac:dyDescent="0.2">
      <c r="A744" s="152">
        <v>255</v>
      </c>
      <c r="B744" s="154" t="s">
        <v>863</v>
      </c>
      <c r="C744" s="170" t="s">
        <v>864</v>
      </c>
      <c r="D744" s="187" t="s">
        <v>0</v>
      </c>
      <c r="E744" s="156">
        <v>1.75</v>
      </c>
      <c r="F744" s="212"/>
      <c r="G744" s="156">
        <f>ROUND(E744*F744,2)</f>
        <v>0</v>
      </c>
      <c r="H744" s="181" t="s">
        <v>951</v>
      </c>
      <c r="I744" s="211"/>
      <c r="J744" s="151"/>
      <c r="K744" s="151"/>
      <c r="L744" s="151"/>
      <c r="M744" s="151"/>
      <c r="N744" s="151"/>
      <c r="O744" s="151"/>
      <c r="P744" s="151"/>
      <c r="Q744" s="151"/>
      <c r="R744" s="151" t="s">
        <v>121</v>
      </c>
      <c r="S744" s="151"/>
      <c r="T744" s="151"/>
      <c r="U744" s="151"/>
      <c r="V744" s="151"/>
      <c r="W744" s="151"/>
      <c r="X744" s="151"/>
      <c r="Y744" s="151"/>
      <c r="Z744" s="151"/>
      <c r="AA744" s="151"/>
      <c r="AB744" s="151"/>
      <c r="AC744" s="151"/>
      <c r="AD744" s="151"/>
      <c r="AE744" s="151"/>
      <c r="AF744" s="151"/>
      <c r="AG744" s="151"/>
      <c r="AH744" s="151"/>
      <c r="AI744" s="151"/>
      <c r="AJ744" s="151"/>
      <c r="AK744" s="151"/>
      <c r="AL744" s="151"/>
      <c r="AM744" s="151"/>
      <c r="AN744" s="151"/>
      <c r="AO744" s="151"/>
      <c r="AP744" s="151"/>
      <c r="AQ744" s="151"/>
      <c r="AR744" s="151"/>
      <c r="AS744" s="151"/>
      <c r="AT744" s="151"/>
      <c r="AU744" s="151"/>
    </row>
    <row r="745" spans="1:47" x14ac:dyDescent="0.2">
      <c r="A745" s="153" t="s">
        <v>116</v>
      </c>
      <c r="B745" s="155" t="s">
        <v>88</v>
      </c>
      <c r="C745" s="172" t="s">
        <v>89</v>
      </c>
      <c r="D745" s="189"/>
      <c r="E745" s="157"/>
      <c r="F745" s="213"/>
      <c r="G745" s="157">
        <f>SUMIF(R746:R777,"&lt;&gt;NOR",G746:G777)</f>
        <v>0</v>
      </c>
      <c r="H745" s="182"/>
      <c r="I745" s="211"/>
      <c r="R745" t="s">
        <v>117</v>
      </c>
    </row>
    <row r="746" spans="1:47" outlineLevel="1" x14ac:dyDescent="0.2">
      <c r="A746" s="152">
        <v>256</v>
      </c>
      <c r="B746" s="154" t="s">
        <v>865</v>
      </c>
      <c r="C746" s="170" t="s">
        <v>866</v>
      </c>
      <c r="D746" s="187" t="s">
        <v>127</v>
      </c>
      <c r="E746" s="156">
        <v>192.23</v>
      </c>
      <c r="F746" s="212"/>
      <c r="G746" s="156">
        <f>ROUND(E746*F746,2)</f>
        <v>0</v>
      </c>
      <c r="H746" s="181" t="s">
        <v>951</v>
      </c>
      <c r="I746" s="211"/>
      <c r="J746" s="151"/>
      <c r="K746" s="151"/>
      <c r="L746" s="151"/>
      <c r="M746" s="151"/>
      <c r="N746" s="151"/>
      <c r="O746" s="151"/>
      <c r="P746" s="151"/>
      <c r="Q746" s="151"/>
      <c r="R746" s="151" t="s">
        <v>121</v>
      </c>
      <c r="S746" s="151"/>
      <c r="T746" s="151"/>
      <c r="U746" s="151"/>
      <c r="V746" s="151"/>
      <c r="W746" s="151"/>
      <c r="X746" s="151"/>
      <c r="Y746" s="151"/>
      <c r="Z746" s="151"/>
      <c r="AA746" s="151"/>
      <c r="AB746" s="151"/>
      <c r="AC746" s="151"/>
      <c r="AD746" s="151"/>
      <c r="AE746" s="151"/>
      <c r="AF746" s="151"/>
      <c r="AG746" s="151"/>
      <c r="AH746" s="151"/>
      <c r="AI746" s="151"/>
      <c r="AJ746" s="151"/>
      <c r="AK746" s="151"/>
      <c r="AL746" s="151"/>
      <c r="AM746" s="151"/>
      <c r="AN746" s="151"/>
      <c r="AO746" s="151"/>
      <c r="AP746" s="151"/>
      <c r="AQ746" s="151"/>
      <c r="AR746" s="151"/>
      <c r="AS746" s="151"/>
      <c r="AT746" s="151"/>
      <c r="AU746" s="151"/>
    </row>
    <row r="747" spans="1:47" outlineLevel="1" x14ac:dyDescent="0.2">
      <c r="A747" s="152"/>
      <c r="B747" s="154"/>
      <c r="C747" s="171" t="s">
        <v>524</v>
      </c>
      <c r="D747" s="188"/>
      <c r="E747" s="195"/>
      <c r="F747" s="212"/>
      <c r="G747" s="156"/>
      <c r="H747" s="181">
        <v>0</v>
      </c>
      <c r="I747" s="211"/>
      <c r="J747" s="151"/>
      <c r="K747" s="151"/>
      <c r="L747" s="151"/>
      <c r="M747" s="151"/>
      <c r="N747" s="151"/>
      <c r="O747" s="151"/>
      <c r="P747" s="151"/>
      <c r="Q747" s="151"/>
      <c r="R747" s="151" t="s">
        <v>123</v>
      </c>
      <c r="S747" s="151">
        <v>0</v>
      </c>
      <c r="T747" s="151"/>
      <c r="U747" s="151"/>
      <c r="V747" s="151"/>
      <c r="W747" s="151"/>
      <c r="X747" s="151"/>
      <c r="Y747" s="151"/>
      <c r="Z747" s="151"/>
      <c r="AA747" s="151"/>
      <c r="AB747" s="151"/>
      <c r="AC747" s="151"/>
      <c r="AD747" s="151"/>
      <c r="AE747" s="151"/>
      <c r="AF747" s="151"/>
      <c r="AG747" s="151"/>
      <c r="AH747" s="151"/>
      <c r="AI747" s="151"/>
      <c r="AJ747" s="151"/>
      <c r="AK747" s="151"/>
      <c r="AL747" s="151"/>
      <c r="AM747" s="151"/>
      <c r="AN747" s="151"/>
      <c r="AO747" s="151"/>
      <c r="AP747" s="151"/>
      <c r="AQ747" s="151"/>
      <c r="AR747" s="151"/>
      <c r="AS747" s="151"/>
      <c r="AT747" s="151"/>
      <c r="AU747" s="151"/>
    </row>
    <row r="748" spans="1:47" outlineLevel="1" x14ac:dyDescent="0.2">
      <c r="A748" s="152"/>
      <c r="B748" s="154"/>
      <c r="C748" s="171" t="s">
        <v>525</v>
      </c>
      <c r="D748" s="188"/>
      <c r="E748" s="195">
        <v>192.23</v>
      </c>
      <c r="F748" s="212"/>
      <c r="G748" s="156"/>
      <c r="H748" s="181">
        <v>0</v>
      </c>
      <c r="I748" s="211"/>
      <c r="J748" s="151"/>
      <c r="K748" s="151"/>
      <c r="L748" s="151"/>
      <c r="M748" s="151"/>
      <c r="N748" s="151"/>
      <c r="O748" s="151"/>
      <c r="P748" s="151"/>
      <c r="Q748" s="151"/>
      <c r="R748" s="151" t="s">
        <v>123</v>
      </c>
      <c r="S748" s="151">
        <v>0</v>
      </c>
      <c r="T748" s="151"/>
      <c r="U748" s="151"/>
      <c r="V748" s="151"/>
      <c r="W748" s="151"/>
      <c r="X748" s="151"/>
      <c r="Y748" s="151"/>
      <c r="Z748" s="151"/>
      <c r="AA748" s="151"/>
      <c r="AB748" s="151"/>
      <c r="AC748" s="151"/>
      <c r="AD748" s="151"/>
      <c r="AE748" s="151"/>
      <c r="AF748" s="151"/>
      <c r="AG748" s="151"/>
      <c r="AH748" s="151"/>
      <c r="AI748" s="151"/>
      <c r="AJ748" s="151"/>
      <c r="AK748" s="151"/>
      <c r="AL748" s="151"/>
      <c r="AM748" s="151"/>
      <c r="AN748" s="151"/>
      <c r="AO748" s="151"/>
      <c r="AP748" s="151"/>
      <c r="AQ748" s="151"/>
      <c r="AR748" s="151"/>
      <c r="AS748" s="151"/>
      <c r="AT748" s="151"/>
      <c r="AU748" s="151"/>
    </row>
    <row r="749" spans="1:47" outlineLevel="1" x14ac:dyDescent="0.2">
      <c r="A749" s="152">
        <v>257</v>
      </c>
      <c r="B749" s="154" t="s">
        <v>867</v>
      </c>
      <c r="C749" s="170" t="s">
        <v>868</v>
      </c>
      <c r="D749" s="187" t="s">
        <v>232</v>
      </c>
      <c r="E749" s="156">
        <v>119</v>
      </c>
      <c r="F749" s="212"/>
      <c r="G749" s="156">
        <f>ROUND(E749*F749,2)</f>
        <v>0</v>
      </c>
      <c r="H749" s="181" t="s">
        <v>951</v>
      </c>
      <c r="I749" s="211"/>
      <c r="J749" s="151"/>
      <c r="K749" s="151"/>
      <c r="L749" s="151"/>
      <c r="M749" s="151"/>
      <c r="N749" s="151"/>
      <c r="O749" s="151"/>
      <c r="P749" s="151"/>
      <c r="Q749" s="151"/>
      <c r="R749" s="151" t="s">
        <v>121</v>
      </c>
      <c r="S749" s="151"/>
      <c r="T749" s="151"/>
      <c r="U749" s="151"/>
      <c r="V749" s="151"/>
      <c r="W749" s="151"/>
      <c r="X749" s="151"/>
      <c r="Y749" s="151"/>
      <c r="Z749" s="151"/>
      <c r="AA749" s="151"/>
      <c r="AB749" s="151"/>
      <c r="AC749" s="151"/>
      <c r="AD749" s="151"/>
      <c r="AE749" s="151"/>
      <c r="AF749" s="151"/>
      <c r="AG749" s="151"/>
      <c r="AH749" s="151"/>
      <c r="AI749" s="151"/>
      <c r="AJ749" s="151"/>
      <c r="AK749" s="151"/>
      <c r="AL749" s="151"/>
      <c r="AM749" s="151"/>
      <c r="AN749" s="151"/>
      <c r="AO749" s="151"/>
      <c r="AP749" s="151"/>
      <c r="AQ749" s="151"/>
      <c r="AR749" s="151"/>
      <c r="AS749" s="151"/>
      <c r="AT749" s="151"/>
      <c r="AU749" s="151"/>
    </row>
    <row r="750" spans="1:47" outlineLevel="1" x14ac:dyDescent="0.2">
      <c r="A750" s="152"/>
      <c r="B750" s="154"/>
      <c r="C750" s="171" t="s">
        <v>524</v>
      </c>
      <c r="D750" s="188"/>
      <c r="E750" s="195"/>
      <c r="F750" s="212"/>
      <c r="G750" s="156"/>
      <c r="H750" s="181">
        <v>0</v>
      </c>
      <c r="I750" s="211"/>
      <c r="J750" s="151"/>
      <c r="K750" s="151"/>
      <c r="L750" s="151"/>
      <c r="M750" s="151"/>
      <c r="N750" s="151"/>
      <c r="O750" s="151"/>
      <c r="P750" s="151"/>
      <c r="Q750" s="151"/>
      <c r="R750" s="151" t="s">
        <v>123</v>
      </c>
      <c r="S750" s="151">
        <v>0</v>
      </c>
      <c r="T750" s="151"/>
      <c r="U750" s="151"/>
      <c r="V750" s="151"/>
      <c r="W750" s="151"/>
      <c r="X750" s="151"/>
      <c r="Y750" s="151"/>
      <c r="Z750" s="151"/>
      <c r="AA750" s="151"/>
      <c r="AB750" s="151"/>
      <c r="AC750" s="151"/>
      <c r="AD750" s="151"/>
      <c r="AE750" s="151"/>
      <c r="AF750" s="151"/>
      <c r="AG750" s="151"/>
      <c r="AH750" s="151"/>
      <c r="AI750" s="151"/>
      <c r="AJ750" s="151"/>
      <c r="AK750" s="151"/>
      <c r="AL750" s="151"/>
      <c r="AM750" s="151"/>
      <c r="AN750" s="151"/>
      <c r="AO750" s="151"/>
      <c r="AP750" s="151"/>
      <c r="AQ750" s="151"/>
      <c r="AR750" s="151"/>
      <c r="AS750" s="151"/>
      <c r="AT750" s="151"/>
      <c r="AU750" s="151"/>
    </row>
    <row r="751" spans="1:47" outlineLevel="1" x14ac:dyDescent="0.2">
      <c r="A751" s="152"/>
      <c r="B751" s="154"/>
      <c r="C751" s="171" t="s">
        <v>869</v>
      </c>
      <c r="D751" s="188"/>
      <c r="E751" s="195"/>
      <c r="F751" s="212"/>
      <c r="G751" s="156"/>
      <c r="H751" s="181">
        <v>0</v>
      </c>
      <c r="I751" s="211"/>
      <c r="J751" s="151"/>
      <c r="K751" s="151"/>
      <c r="L751" s="151"/>
      <c r="M751" s="151"/>
      <c r="N751" s="151"/>
      <c r="O751" s="151"/>
      <c r="P751" s="151"/>
      <c r="Q751" s="151"/>
      <c r="R751" s="151" t="s">
        <v>123</v>
      </c>
      <c r="S751" s="151">
        <v>0</v>
      </c>
      <c r="T751" s="151"/>
      <c r="U751" s="151"/>
      <c r="V751" s="151"/>
      <c r="W751" s="151"/>
      <c r="X751" s="151"/>
      <c r="Y751" s="151"/>
      <c r="Z751" s="151"/>
      <c r="AA751" s="151"/>
      <c r="AB751" s="151"/>
      <c r="AC751" s="151"/>
      <c r="AD751" s="151"/>
      <c r="AE751" s="151"/>
      <c r="AF751" s="151"/>
      <c r="AG751" s="151"/>
      <c r="AH751" s="151"/>
      <c r="AI751" s="151"/>
      <c r="AJ751" s="151"/>
      <c r="AK751" s="151"/>
      <c r="AL751" s="151"/>
      <c r="AM751" s="151"/>
      <c r="AN751" s="151"/>
      <c r="AO751" s="151"/>
      <c r="AP751" s="151"/>
      <c r="AQ751" s="151"/>
      <c r="AR751" s="151"/>
      <c r="AS751" s="151"/>
      <c r="AT751" s="151"/>
      <c r="AU751" s="151"/>
    </row>
    <row r="752" spans="1:47" outlineLevel="1" x14ac:dyDescent="0.2">
      <c r="A752" s="152"/>
      <c r="B752" s="154"/>
      <c r="C752" s="171" t="s">
        <v>870</v>
      </c>
      <c r="D752" s="188"/>
      <c r="E752" s="195">
        <v>119</v>
      </c>
      <c r="F752" s="212"/>
      <c r="G752" s="156"/>
      <c r="H752" s="181">
        <v>0</v>
      </c>
      <c r="I752" s="211"/>
      <c r="J752" s="151"/>
      <c r="K752" s="151"/>
      <c r="L752" s="151"/>
      <c r="M752" s="151"/>
      <c r="N752" s="151"/>
      <c r="O752" s="151"/>
      <c r="P752" s="151"/>
      <c r="Q752" s="151"/>
      <c r="R752" s="151" t="s">
        <v>123</v>
      </c>
      <c r="S752" s="151">
        <v>0</v>
      </c>
      <c r="T752" s="151"/>
      <c r="U752" s="151"/>
      <c r="V752" s="151"/>
      <c r="W752" s="151"/>
      <c r="X752" s="151"/>
      <c r="Y752" s="151"/>
      <c r="Z752" s="151"/>
      <c r="AA752" s="151"/>
      <c r="AB752" s="151"/>
      <c r="AC752" s="151"/>
      <c r="AD752" s="151"/>
      <c r="AE752" s="151"/>
      <c r="AF752" s="151"/>
      <c r="AG752" s="151"/>
      <c r="AH752" s="151"/>
      <c r="AI752" s="151"/>
      <c r="AJ752" s="151"/>
      <c r="AK752" s="151"/>
      <c r="AL752" s="151"/>
      <c r="AM752" s="151"/>
      <c r="AN752" s="151"/>
      <c r="AO752" s="151"/>
      <c r="AP752" s="151"/>
      <c r="AQ752" s="151"/>
      <c r="AR752" s="151"/>
      <c r="AS752" s="151"/>
      <c r="AT752" s="151"/>
      <c r="AU752" s="151"/>
    </row>
    <row r="753" spans="1:47" outlineLevel="1" x14ac:dyDescent="0.2">
      <c r="A753" s="152">
        <v>258</v>
      </c>
      <c r="B753" s="154" t="s">
        <v>871</v>
      </c>
      <c r="C753" s="170" t="s">
        <v>872</v>
      </c>
      <c r="D753" s="187" t="s">
        <v>232</v>
      </c>
      <c r="E753" s="156">
        <v>119</v>
      </c>
      <c r="F753" s="212"/>
      <c r="G753" s="156">
        <f>ROUND(E753*F753,2)</f>
        <v>0</v>
      </c>
      <c r="H753" s="181" t="s">
        <v>951</v>
      </c>
      <c r="I753" s="211"/>
      <c r="J753" s="151"/>
      <c r="K753" s="151"/>
      <c r="L753" s="151"/>
      <c r="M753" s="151"/>
      <c r="N753" s="151"/>
      <c r="O753" s="151"/>
      <c r="P753" s="151"/>
      <c r="Q753" s="151"/>
      <c r="R753" s="151" t="s">
        <v>121</v>
      </c>
      <c r="S753" s="151"/>
      <c r="T753" s="151"/>
      <c r="U753" s="151"/>
      <c r="V753" s="151"/>
      <c r="W753" s="151"/>
      <c r="X753" s="151"/>
      <c r="Y753" s="151"/>
      <c r="Z753" s="151"/>
      <c r="AA753" s="151"/>
      <c r="AB753" s="151"/>
      <c r="AC753" s="151"/>
      <c r="AD753" s="151"/>
      <c r="AE753" s="151"/>
      <c r="AF753" s="151"/>
      <c r="AG753" s="151"/>
      <c r="AH753" s="151"/>
      <c r="AI753" s="151"/>
      <c r="AJ753" s="151"/>
      <c r="AK753" s="151"/>
      <c r="AL753" s="151"/>
      <c r="AM753" s="151"/>
      <c r="AN753" s="151"/>
      <c r="AO753" s="151"/>
      <c r="AP753" s="151"/>
      <c r="AQ753" s="151"/>
      <c r="AR753" s="151"/>
      <c r="AS753" s="151"/>
      <c r="AT753" s="151"/>
      <c r="AU753" s="151"/>
    </row>
    <row r="754" spans="1:47" outlineLevel="1" x14ac:dyDescent="0.2">
      <c r="A754" s="152"/>
      <c r="B754" s="154"/>
      <c r="C754" s="171" t="s">
        <v>524</v>
      </c>
      <c r="D754" s="188"/>
      <c r="E754" s="195"/>
      <c r="F754" s="212"/>
      <c r="G754" s="156"/>
      <c r="H754" s="181">
        <v>0</v>
      </c>
      <c r="I754" s="211"/>
      <c r="J754" s="151"/>
      <c r="K754" s="151"/>
      <c r="L754" s="151"/>
      <c r="M754" s="151"/>
      <c r="N754" s="151"/>
      <c r="O754" s="151"/>
      <c r="P754" s="151"/>
      <c r="Q754" s="151"/>
      <c r="R754" s="151" t="s">
        <v>123</v>
      </c>
      <c r="S754" s="151">
        <v>0</v>
      </c>
      <c r="T754" s="151"/>
      <c r="U754" s="151"/>
      <c r="V754" s="151"/>
      <c r="W754" s="151"/>
      <c r="X754" s="151"/>
      <c r="Y754" s="151"/>
      <c r="Z754" s="151"/>
      <c r="AA754" s="151"/>
      <c r="AB754" s="151"/>
      <c r="AC754" s="151"/>
      <c r="AD754" s="151"/>
      <c r="AE754" s="151"/>
      <c r="AF754" s="151"/>
      <c r="AG754" s="151"/>
      <c r="AH754" s="151"/>
      <c r="AI754" s="151"/>
      <c r="AJ754" s="151"/>
      <c r="AK754" s="151"/>
      <c r="AL754" s="151"/>
      <c r="AM754" s="151"/>
      <c r="AN754" s="151"/>
      <c r="AO754" s="151"/>
      <c r="AP754" s="151"/>
      <c r="AQ754" s="151"/>
      <c r="AR754" s="151"/>
      <c r="AS754" s="151"/>
      <c r="AT754" s="151"/>
      <c r="AU754" s="151"/>
    </row>
    <row r="755" spans="1:47" outlineLevel="1" x14ac:dyDescent="0.2">
      <c r="A755" s="152"/>
      <c r="B755" s="154"/>
      <c r="C755" s="171" t="s">
        <v>873</v>
      </c>
      <c r="D755" s="188"/>
      <c r="E755" s="195"/>
      <c r="F755" s="212"/>
      <c r="G755" s="156"/>
      <c r="H755" s="181">
        <v>0</v>
      </c>
      <c r="I755" s="211"/>
      <c r="J755" s="151"/>
      <c r="K755" s="151"/>
      <c r="L755" s="151"/>
      <c r="M755" s="151"/>
      <c r="N755" s="151"/>
      <c r="O755" s="151"/>
      <c r="P755" s="151"/>
      <c r="Q755" s="151"/>
      <c r="R755" s="151" t="s">
        <v>123</v>
      </c>
      <c r="S755" s="151">
        <v>0</v>
      </c>
      <c r="T755" s="151"/>
      <c r="U755" s="151"/>
      <c r="V755" s="151"/>
      <c r="W755" s="151"/>
      <c r="X755" s="151"/>
      <c r="Y755" s="151"/>
      <c r="Z755" s="151"/>
      <c r="AA755" s="151"/>
      <c r="AB755" s="151"/>
      <c r="AC755" s="151"/>
      <c r="AD755" s="151"/>
      <c r="AE755" s="151"/>
      <c r="AF755" s="151"/>
      <c r="AG755" s="151"/>
      <c r="AH755" s="151"/>
      <c r="AI755" s="151"/>
      <c r="AJ755" s="151"/>
      <c r="AK755" s="151"/>
      <c r="AL755" s="151"/>
      <c r="AM755" s="151"/>
      <c r="AN755" s="151"/>
      <c r="AO755" s="151"/>
      <c r="AP755" s="151"/>
      <c r="AQ755" s="151"/>
      <c r="AR755" s="151"/>
      <c r="AS755" s="151"/>
      <c r="AT755" s="151"/>
      <c r="AU755" s="151"/>
    </row>
    <row r="756" spans="1:47" outlineLevel="1" x14ac:dyDescent="0.2">
      <c r="A756" s="152"/>
      <c r="B756" s="154"/>
      <c r="C756" s="171" t="s">
        <v>870</v>
      </c>
      <c r="D756" s="188"/>
      <c r="E756" s="195">
        <v>119</v>
      </c>
      <c r="F756" s="212"/>
      <c r="G756" s="156"/>
      <c r="H756" s="181">
        <v>0</v>
      </c>
      <c r="I756" s="211"/>
      <c r="J756" s="151"/>
      <c r="K756" s="151"/>
      <c r="L756" s="151"/>
      <c r="M756" s="151"/>
      <c r="N756" s="151"/>
      <c r="O756" s="151"/>
      <c r="P756" s="151"/>
      <c r="Q756" s="151"/>
      <c r="R756" s="151" t="s">
        <v>123</v>
      </c>
      <c r="S756" s="151">
        <v>0</v>
      </c>
      <c r="T756" s="151"/>
      <c r="U756" s="151"/>
      <c r="V756" s="151"/>
      <c r="W756" s="151"/>
      <c r="X756" s="151"/>
      <c r="Y756" s="151"/>
      <c r="Z756" s="151"/>
      <c r="AA756" s="151"/>
      <c r="AB756" s="151"/>
      <c r="AC756" s="151"/>
      <c r="AD756" s="151"/>
      <c r="AE756" s="151"/>
      <c r="AF756" s="151"/>
      <c r="AG756" s="151"/>
      <c r="AH756" s="151"/>
      <c r="AI756" s="151"/>
      <c r="AJ756" s="151"/>
      <c r="AK756" s="151"/>
      <c r="AL756" s="151"/>
      <c r="AM756" s="151"/>
      <c r="AN756" s="151"/>
      <c r="AO756" s="151"/>
      <c r="AP756" s="151"/>
      <c r="AQ756" s="151"/>
      <c r="AR756" s="151"/>
      <c r="AS756" s="151"/>
      <c r="AT756" s="151"/>
      <c r="AU756" s="151"/>
    </row>
    <row r="757" spans="1:47" outlineLevel="1" x14ac:dyDescent="0.2">
      <c r="A757" s="152">
        <v>259</v>
      </c>
      <c r="B757" s="154" t="s">
        <v>874</v>
      </c>
      <c r="C757" s="170" t="s">
        <v>875</v>
      </c>
      <c r="D757" s="187" t="s">
        <v>127</v>
      </c>
      <c r="E757" s="156">
        <v>192.23</v>
      </c>
      <c r="F757" s="212"/>
      <c r="G757" s="156">
        <f>ROUND(E757*F757,2)</f>
        <v>0</v>
      </c>
      <c r="H757" s="181" t="s">
        <v>951</v>
      </c>
      <c r="I757" s="211"/>
      <c r="J757" s="151"/>
      <c r="K757" s="151"/>
      <c r="L757" s="151"/>
      <c r="M757" s="151"/>
      <c r="N757" s="151"/>
      <c r="O757" s="151"/>
      <c r="P757" s="151"/>
      <c r="Q757" s="151"/>
      <c r="R757" s="151" t="s">
        <v>121</v>
      </c>
      <c r="S757" s="151"/>
      <c r="T757" s="151"/>
      <c r="U757" s="151"/>
      <c r="V757" s="151"/>
      <c r="W757" s="151"/>
      <c r="X757" s="151"/>
      <c r="Y757" s="151"/>
      <c r="Z757" s="151"/>
      <c r="AA757" s="151"/>
      <c r="AB757" s="151"/>
      <c r="AC757" s="151"/>
      <c r="AD757" s="151"/>
      <c r="AE757" s="151"/>
      <c r="AF757" s="151"/>
      <c r="AG757" s="151"/>
      <c r="AH757" s="151"/>
      <c r="AI757" s="151"/>
      <c r="AJ757" s="151"/>
      <c r="AK757" s="151"/>
      <c r="AL757" s="151"/>
      <c r="AM757" s="151"/>
      <c r="AN757" s="151"/>
      <c r="AO757" s="151"/>
      <c r="AP757" s="151"/>
      <c r="AQ757" s="151"/>
      <c r="AR757" s="151"/>
      <c r="AS757" s="151"/>
      <c r="AT757" s="151"/>
      <c r="AU757" s="151"/>
    </row>
    <row r="758" spans="1:47" outlineLevel="1" x14ac:dyDescent="0.2">
      <c r="A758" s="152"/>
      <c r="B758" s="154"/>
      <c r="C758" s="171" t="s">
        <v>524</v>
      </c>
      <c r="D758" s="188"/>
      <c r="E758" s="195"/>
      <c r="F758" s="212"/>
      <c r="G758" s="156"/>
      <c r="H758" s="181">
        <v>0</v>
      </c>
      <c r="I758" s="211"/>
      <c r="J758" s="151"/>
      <c r="K758" s="151"/>
      <c r="L758" s="151"/>
      <c r="M758" s="151"/>
      <c r="N758" s="151"/>
      <c r="O758" s="151"/>
      <c r="P758" s="151"/>
      <c r="Q758" s="151"/>
      <c r="R758" s="151" t="s">
        <v>123</v>
      </c>
      <c r="S758" s="151">
        <v>0</v>
      </c>
      <c r="T758" s="151"/>
      <c r="U758" s="151"/>
      <c r="V758" s="151"/>
      <c r="W758" s="151"/>
      <c r="X758" s="151"/>
      <c r="Y758" s="151"/>
      <c r="Z758" s="151"/>
      <c r="AA758" s="151"/>
      <c r="AB758" s="151"/>
      <c r="AC758" s="151"/>
      <c r="AD758" s="151"/>
      <c r="AE758" s="151"/>
      <c r="AF758" s="151"/>
      <c r="AG758" s="151"/>
      <c r="AH758" s="151"/>
      <c r="AI758" s="151"/>
      <c r="AJ758" s="151"/>
      <c r="AK758" s="151"/>
      <c r="AL758" s="151"/>
      <c r="AM758" s="151"/>
      <c r="AN758" s="151"/>
      <c r="AO758" s="151"/>
      <c r="AP758" s="151"/>
      <c r="AQ758" s="151"/>
      <c r="AR758" s="151"/>
      <c r="AS758" s="151"/>
      <c r="AT758" s="151"/>
      <c r="AU758" s="151"/>
    </row>
    <row r="759" spans="1:47" outlineLevel="1" x14ac:dyDescent="0.2">
      <c r="A759" s="152"/>
      <c r="B759" s="154"/>
      <c r="C759" s="171" t="s">
        <v>525</v>
      </c>
      <c r="D759" s="188"/>
      <c r="E759" s="195">
        <v>192.23</v>
      </c>
      <c r="F759" s="212"/>
      <c r="G759" s="156"/>
      <c r="H759" s="181">
        <v>0</v>
      </c>
      <c r="I759" s="211"/>
      <c r="J759" s="151"/>
      <c r="K759" s="151"/>
      <c r="L759" s="151"/>
      <c r="M759" s="151"/>
      <c r="N759" s="151"/>
      <c r="O759" s="151"/>
      <c r="P759" s="151"/>
      <c r="Q759" s="151"/>
      <c r="R759" s="151" t="s">
        <v>123</v>
      </c>
      <c r="S759" s="151">
        <v>0</v>
      </c>
      <c r="T759" s="151"/>
      <c r="U759" s="151"/>
      <c r="V759" s="151"/>
      <c r="W759" s="151"/>
      <c r="X759" s="151"/>
      <c r="Y759" s="151"/>
      <c r="Z759" s="151"/>
      <c r="AA759" s="151"/>
      <c r="AB759" s="151"/>
      <c r="AC759" s="151"/>
      <c r="AD759" s="151"/>
      <c r="AE759" s="151"/>
      <c r="AF759" s="151"/>
      <c r="AG759" s="151"/>
      <c r="AH759" s="151"/>
      <c r="AI759" s="151"/>
      <c r="AJ759" s="151"/>
      <c r="AK759" s="151"/>
      <c r="AL759" s="151"/>
      <c r="AM759" s="151"/>
      <c r="AN759" s="151"/>
      <c r="AO759" s="151"/>
      <c r="AP759" s="151"/>
      <c r="AQ759" s="151"/>
      <c r="AR759" s="151"/>
      <c r="AS759" s="151"/>
      <c r="AT759" s="151"/>
      <c r="AU759" s="151"/>
    </row>
    <row r="760" spans="1:47" outlineLevel="1" x14ac:dyDescent="0.2">
      <c r="A760" s="152">
        <v>260</v>
      </c>
      <c r="B760" s="154" t="s">
        <v>876</v>
      </c>
      <c r="C760" s="170" t="s">
        <v>877</v>
      </c>
      <c r="D760" s="187" t="s">
        <v>127</v>
      </c>
      <c r="E760" s="156">
        <v>192.23</v>
      </c>
      <c r="F760" s="212"/>
      <c r="G760" s="156">
        <f>ROUND(E760*F760,2)</f>
        <v>0</v>
      </c>
      <c r="H760" s="181" t="s">
        <v>951</v>
      </c>
      <c r="I760" s="211"/>
      <c r="J760" s="151"/>
      <c r="K760" s="151"/>
      <c r="L760" s="151"/>
      <c r="M760" s="151"/>
      <c r="N760" s="151"/>
      <c r="O760" s="151"/>
      <c r="P760" s="151"/>
      <c r="Q760" s="151"/>
      <c r="R760" s="151" t="s">
        <v>121</v>
      </c>
      <c r="S760" s="151"/>
      <c r="T760" s="151"/>
      <c r="U760" s="151"/>
      <c r="V760" s="151"/>
      <c r="W760" s="151"/>
      <c r="X760" s="151"/>
      <c r="Y760" s="151"/>
      <c r="Z760" s="151"/>
      <c r="AA760" s="151"/>
      <c r="AB760" s="151"/>
      <c r="AC760" s="151"/>
      <c r="AD760" s="151"/>
      <c r="AE760" s="151"/>
      <c r="AF760" s="151"/>
      <c r="AG760" s="151"/>
      <c r="AH760" s="151"/>
      <c r="AI760" s="151"/>
      <c r="AJ760" s="151"/>
      <c r="AK760" s="151"/>
      <c r="AL760" s="151"/>
      <c r="AM760" s="151"/>
      <c r="AN760" s="151"/>
      <c r="AO760" s="151"/>
      <c r="AP760" s="151"/>
      <c r="AQ760" s="151"/>
      <c r="AR760" s="151"/>
      <c r="AS760" s="151"/>
      <c r="AT760" s="151"/>
      <c r="AU760" s="151"/>
    </row>
    <row r="761" spans="1:47" outlineLevel="1" x14ac:dyDescent="0.2">
      <c r="A761" s="152"/>
      <c r="B761" s="154"/>
      <c r="C761" s="171" t="s">
        <v>524</v>
      </c>
      <c r="D761" s="188"/>
      <c r="E761" s="195"/>
      <c r="F761" s="212"/>
      <c r="G761" s="156"/>
      <c r="H761" s="181">
        <v>0</v>
      </c>
      <c r="I761" s="211"/>
      <c r="J761" s="151"/>
      <c r="K761" s="151"/>
      <c r="L761" s="151"/>
      <c r="M761" s="151"/>
      <c r="N761" s="151"/>
      <c r="O761" s="151"/>
      <c r="P761" s="151"/>
      <c r="Q761" s="151"/>
      <c r="R761" s="151" t="s">
        <v>123</v>
      </c>
      <c r="S761" s="151">
        <v>0</v>
      </c>
      <c r="T761" s="151"/>
      <c r="U761" s="151"/>
      <c r="V761" s="151"/>
      <c r="W761" s="151"/>
      <c r="X761" s="151"/>
      <c r="Y761" s="151"/>
      <c r="Z761" s="151"/>
      <c r="AA761" s="151"/>
      <c r="AB761" s="151"/>
      <c r="AC761" s="151"/>
      <c r="AD761" s="151"/>
      <c r="AE761" s="151"/>
      <c r="AF761" s="151"/>
      <c r="AG761" s="151"/>
      <c r="AH761" s="151"/>
      <c r="AI761" s="151"/>
      <c r="AJ761" s="151"/>
      <c r="AK761" s="151"/>
      <c r="AL761" s="151"/>
      <c r="AM761" s="151"/>
      <c r="AN761" s="151"/>
      <c r="AO761" s="151"/>
      <c r="AP761" s="151"/>
      <c r="AQ761" s="151"/>
      <c r="AR761" s="151"/>
      <c r="AS761" s="151"/>
      <c r="AT761" s="151"/>
      <c r="AU761" s="151"/>
    </row>
    <row r="762" spans="1:47" outlineLevel="1" x14ac:dyDescent="0.2">
      <c r="A762" s="152"/>
      <c r="B762" s="154"/>
      <c r="C762" s="171" t="s">
        <v>525</v>
      </c>
      <c r="D762" s="188"/>
      <c r="E762" s="195">
        <v>192.23</v>
      </c>
      <c r="F762" s="212"/>
      <c r="G762" s="156"/>
      <c r="H762" s="181">
        <v>0</v>
      </c>
      <c r="I762" s="211"/>
      <c r="J762" s="151"/>
      <c r="K762" s="151"/>
      <c r="L762" s="151"/>
      <c r="M762" s="151"/>
      <c r="N762" s="151"/>
      <c r="O762" s="151"/>
      <c r="P762" s="151"/>
      <c r="Q762" s="151"/>
      <c r="R762" s="151" t="s">
        <v>123</v>
      </c>
      <c r="S762" s="151">
        <v>0</v>
      </c>
      <c r="T762" s="151"/>
      <c r="U762" s="151"/>
      <c r="V762" s="151"/>
      <c r="W762" s="151"/>
      <c r="X762" s="151"/>
      <c r="Y762" s="151"/>
      <c r="Z762" s="151"/>
      <c r="AA762" s="151"/>
      <c r="AB762" s="151"/>
      <c r="AC762" s="151"/>
      <c r="AD762" s="151"/>
      <c r="AE762" s="151"/>
      <c r="AF762" s="151"/>
      <c r="AG762" s="151"/>
      <c r="AH762" s="151"/>
      <c r="AI762" s="151"/>
      <c r="AJ762" s="151"/>
      <c r="AK762" s="151"/>
      <c r="AL762" s="151"/>
      <c r="AM762" s="151"/>
      <c r="AN762" s="151"/>
      <c r="AO762" s="151"/>
      <c r="AP762" s="151"/>
      <c r="AQ762" s="151"/>
      <c r="AR762" s="151"/>
      <c r="AS762" s="151"/>
      <c r="AT762" s="151"/>
      <c r="AU762" s="151"/>
    </row>
    <row r="763" spans="1:47" outlineLevel="1" x14ac:dyDescent="0.2">
      <c r="A763" s="152">
        <v>261</v>
      </c>
      <c r="B763" s="154" t="s">
        <v>878</v>
      </c>
      <c r="C763" s="170" t="s">
        <v>879</v>
      </c>
      <c r="D763" s="187" t="s">
        <v>127</v>
      </c>
      <c r="E763" s="156">
        <v>192.23</v>
      </c>
      <c r="F763" s="212"/>
      <c r="G763" s="156">
        <f>ROUND(E763*F763,2)</f>
        <v>0</v>
      </c>
      <c r="H763" s="181" t="s">
        <v>950</v>
      </c>
      <c r="I763" s="211"/>
      <c r="J763" s="151"/>
      <c r="K763" s="151"/>
      <c r="L763" s="151"/>
      <c r="M763" s="151"/>
      <c r="N763" s="151"/>
      <c r="O763" s="151"/>
      <c r="P763" s="151"/>
      <c r="Q763" s="151"/>
      <c r="R763" s="151" t="s">
        <v>121</v>
      </c>
      <c r="S763" s="151"/>
      <c r="T763" s="151"/>
      <c r="U763" s="151"/>
      <c r="V763" s="151"/>
      <c r="W763" s="151"/>
      <c r="X763" s="151"/>
      <c r="Y763" s="151"/>
      <c r="Z763" s="151"/>
      <c r="AA763" s="151"/>
      <c r="AB763" s="151"/>
      <c r="AC763" s="151"/>
      <c r="AD763" s="151"/>
      <c r="AE763" s="151"/>
      <c r="AF763" s="151"/>
      <c r="AG763" s="151"/>
      <c r="AH763" s="151"/>
      <c r="AI763" s="151"/>
      <c r="AJ763" s="151"/>
      <c r="AK763" s="151"/>
      <c r="AL763" s="151"/>
      <c r="AM763" s="151"/>
      <c r="AN763" s="151"/>
      <c r="AO763" s="151"/>
      <c r="AP763" s="151"/>
      <c r="AQ763" s="151"/>
      <c r="AR763" s="151"/>
      <c r="AS763" s="151"/>
      <c r="AT763" s="151"/>
      <c r="AU763" s="151"/>
    </row>
    <row r="764" spans="1:47" outlineLevel="1" x14ac:dyDescent="0.2">
      <c r="A764" s="152"/>
      <c r="B764" s="154"/>
      <c r="C764" s="171" t="s">
        <v>524</v>
      </c>
      <c r="D764" s="188"/>
      <c r="E764" s="195"/>
      <c r="F764" s="212"/>
      <c r="G764" s="156"/>
      <c r="H764" s="181">
        <v>0</v>
      </c>
      <c r="I764" s="211"/>
      <c r="J764" s="151"/>
      <c r="K764" s="151"/>
      <c r="L764" s="151"/>
      <c r="M764" s="151"/>
      <c r="N764" s="151"/>
      <c r="O764" s="151"/>
      <c r="P764" s="151"/>
      <c r="Q764" s="151"/>
      <c r="R764" s="151" t="s">
        <v>123</v>
      </c>
      <c r="S764" s="151">
        <v>0</v>
      </c>
      <c r="T764" s="151"/>
      <c r="U764" s="151"/>
      <c r="V764" s="151"/>
      <c r="W764" s="151"/>
      <c r="X764" s="151"/>
      <c r="Y764" s="151"/>
      <c r="Z764" s="151"/>
      <c r="AA764" s="151"/>
      <c r="AB764" s="151"/>
      <c r="AC764" s="151"/>
      <c r="AD764" s="151"/>
      <c r="AE764" s="151"/>
      <c r="AF764" s="151"/>
      <c r="AG764" s="151"/>
      <c r="AH764" s="151"/>
      <c r="AI764" s="151"/>
      <c r="AJ764" s="151"/>
      <c r="AK764" s="151"/>
      <c r="AL764" s="151"/>
      <c r="AM764" s="151"/>
      <c r="AN764" s="151"/>
      <c r="AO764" s="151"/>
      <c r="AP764" s="151"/>
      <c r="AQ764" s="151"/>
      <c r="AR764" s="151"/>
      <c r="AS764" s="151"/>
      <c r="AT764" s="151"/>
      <c r="AU764" s="151"/>
    </row>
    <row r="765" spans="1:47" outlineLevel="1" x14ac:dyDescent="0.2">
      <c r="A765" s="152"/>
      <c r="B765" s="154"/>
      <c r="C765" s="171" t="s">
        <v>525</v>
      </c>
      <c r="D765" s="188"/>
      <c r="E765" s="195">
        <v>192.23</v>
      </c>
      <c r="F765" s="212"/>
      <c r="G765" s="156"/>
      <c r="H765" s="181">
        <v>0</v>
      </c>
      <c r="I765" s="211"/>
      <c r="J765" s="151"/>
      <c r="K765" s="151"/>
      <c r="L765" s="151"/>
      <c r="M765" s="151"/>
      <c r="N765" s="151"/>
      <c r="O765" s="151"/>
      <c r="P765" s="151"/>
      <c r="Q765" s="151"/>
      <c r="R765" s="151" t="s">
        <v>123</v>
      </c>
      <c r="S765" s="151">
        <v>0</v>
      </c>
      <c r="T765" s="151"/>
      <c r="U765" s="151"/>
      <c r="V765" s="151"/>
      <c r="W765" s="151"/>
      <c r="X765" s="151"/>
      <c r="Y765" s="151"/>
      <c r="Z765" s="151"/>
      <c r="AA765" s="151"/>
      <c r="AB765" s="151"/>
      <c r="AC765" s="151"/>
      <c r="AD765" s="151"/>
      <c r="AE765" s="151"/>
      <c r="AF765" s="151"/>
      <c r="AG765" s="151"/>
      <c r="AH765" s="151"/>
      <c r="AI765" s="151"/>
      <c r="AJ765" s="151"/>
      <c r="AK765" s="151"/>
      <c r="AL765" s="151"/>
      <c r="AM765" s="151"/>
      <c r="AN765" s="151"/>
      <c r="AO765" s="151"/>
      <c r="AP765" s="151"/>
      <c r="AQ765" s="151"/>
      <c r="AR765" s="151"/>
      <c r="AS765" s="151"/>
      <c r="AT765" s="151"/>
      <c r="AU765" s="151"/>
    </row>
    <row r="766" spans="1:47" outlineLevel="1" x14ac:dyDescent="0.2">
      <c r="A766" s="152">
        <v>262</v>
      </c>
      <c r="B766" s="154" t="s">
        <v>880</v>
      </c>
      <c r="C766" s="170" t="s">
        <v>881</v>
      </c>
      <c r="D766" s="187" t="s">
        <v>232</v>
      </c>
      <c r="E766" s="156">
        <v>119</v>
      </c>
      <c r="F766" s="212"/>
      <c r="G766" s="156">
        <f>ROUND(E766*F766,2)</f>
        <v>0</v>
      </c>
      <c r="H766" s="181" t="s">
        <v>951</v>
      </c>
      <c r="I766" s="211"/>
      <c r="J766" s="151"/>
      <c r="K766" s="151"/>
      <c r="L766" s="151"/>
      <c r="M766" s="151"/>
      <c r="N766" s="151"/>
      <c r="O766" s="151"/>
      <c r="P766" s="151"/>
      <c r="Q766" s="151"/>
      <c r="R766" s="151" t="s">
        <v>121</v>
      </c>
      <c r="S766" s="151"/>
      <c r="T766" s="151"/>
      <c r="U766" s="151"/>
      <c r="V766" s="151"/>
      <c r="W766" s="151"/>
      <c r="X766" s="151"/>
      <c r="Y766" s="151"/>
      <c r="Z766" s="151"/>
      <c r="AA766" s="151"/>
      <c r="AB766" s="151"/>
      <c r="AC766" s="151"/>
      <c r="AD766" s="151"/>
      <c r="AE766" s="151"/>
      <c r="AF766" s="151"/>
      <c r="AG766" s="151"/>
      <c r="AH766" s="151"/>
      <c r="AI766" s="151"/>
      <c r="AJ766" s="151"/>
      <c r="AK766" s="151"/>
      <c r="AL766" s="151"/>
      <c r="AM766" s="151"/>
      <c r="AN766" s="151"/>
      <c r="AO766" s="151"/>
      <c r="AP766" s="151"/>
      <c r="AQ766" s="151"/>
      <c r="AR766" s="151"/>
      <c r="AS766" s="151"/>
      <c r="AT766" s="151"/>
      <c r="AU766" s="151"/>
    </row>
    <row r="767" spans="1:47" outlineLevel="1" x14ac:dyDescent="0.2">
      <c r="A767" s="152"/>
      <c r="B767" s="154"/>
      <c r="C767" s="171" t="s">
        <v>524</v>
      </c>
      <c r="D767" s="188"/>
      <c r="E767" s="195"/>
      <c r="F767" s="212"/>
      <c r="G767" s="156"/>
      <c r="H767" s="181">
        <v>0</v>
      </c>
      <c r="I767" s="211"/>
      <c r="J767" s="151"/>
      <c r="K767" s="151"/>
      <c r="L767" s="151"/>
      <c r="M767" s="151"/>
      <c r="N767" s="151"/>
      <c r="O767" s="151"/>
      <c r="P767" s="151"/>
      <c r="Q767" s="151"/>
      <c r="R767" s="151" t="s">
        <v>123</v>
      </c>
      <c r="S767" s="151">
        <v>0</v>
      </c>
      <c r="T767" s="151"/>
      <c r="U767" s="151"/>
      <c r="V767" s="151"/>
      <c r="W767" s="151"/>
      <c r="X767" s="151"/>
      <c r="Y767" s="151"/>
      <c r="Z767" s="151"/>
      <c r="AA767" s="151"/>
      <c r="AB767" s="151"/>
      <c r="AC767" s="151"/>
      <c r="AD767" s="151"/>
      <c r="AE767" s="151"/>
      <c r="AF767" s="151"/>
      <c r="AG767" s="151"/>
      <c r="AH767" s="151"/>
      <c r="AI767" s="151"/>
      <c r="AJ767" s="151"/>
      <c r="AK767" s="151"/>
      <c r="AL767" s="151"/>
      <c r="AM767" s="151"/>
      <c r="AN767" s="151"/>
      <c r="AO767" s="151"/>
      <c r="AP767" s="151"/>
      <c r="AQ767" s="151"/>
      <c r="AR767" s="151"/>
      <c r="AS767" s="151"/>
      <c r="AT767" s="151"/>
      <c r="AU767" s="151"/>
    </row>
    <row r="768" spans="1:47" outlineLevel="1" x14ac:dyDescent="0.2">
      <c r="A768" s="152"/>
      <c r="B768" s="154"/>
      <c r="C768" s="171" t="s">
        <v>869</v>
      </c>
      <c r="D768" s="188"/>
      <c r="E768" s="195"/>
      <c r="F768" s="212"/>
      <c r="G768" s="156"/>
      <c r="H768" s="181">
        <v>0</v>
      </c>
      <c r="I768" s="211"/>
      <c r="J768" s="151"/>
      <c r="K768" s="151"/>
      <c r="L768" s="151"/>
      <c r="M768" s="151"/>
      <c r="N768" s="151"/>
      <c r="O768" s="151"/>
      <c r="P768" s="151"/>
      <c r="Q768" s="151"/>
      <c r="R768" s="151" t="s">
        <v>123</v>
      </c>
      <c r="S768" s="151">
        <v>0</v>
      </c>
      <c r="T768" s="151"/>
      <c r="U768" s="151"/>
      <c r="V768" s="151"/>
      <c r="W768" s="151"/>
      <c r="X768" s="151"/>
      <c r="Y768" s="151"/>
      <c r="Z768" s="151"/>
      <c r="AA768" s="151"/>
      <c r="AB768" s="151"/>
      <c r="AC768" s="151"/>
      <c r="AD768" s="151"/>
      <c r="AE768" s="151"/>
      <c r="AF768" s="151"/>
      <c r="AG768" s="151"/>
      <c r="AH768" s="151"/>
      <c r="AI768" s="151"/>
      <c r="AJ768" s="151"/>
      <c r="AK768" s="151"/>
      <c r="AL768" s="151"/>
      <c r="AM768" s="151"/>
      <c r="AN768" s="151"/>
      <c r="AO768" s="151"/>
      <c r="AP768" s="151"/>
      <c r="AQ768" s="151"/>
      <c r="AR768" s="151"/>
      <c r="AS768" s="151"/>
      <c r="AT768" s="151"/>
      <c r="AU768" s="151"/>
    </row>
    <row r="769" spans="1:47" outlineLevel="1" x14ac:dyDescent="0.2">
      <c r="A769" s="152"/>
      <c r="B769" s="154"/>
      <c r="C769" s="171" t="s">
        <v>870</v>
      </c>
      <c r="D769" s="188"/>
      <c r="E769" s="195">
        <v>119</v>
      </c>
      <c r="F769" s="212"/>
      <c r="G769" s="156"/>
      <c r="H769" s="181">
        <v>0</v>
      </c>
      <c r="I769" s="211"/>
      <c r="J769" s="151"/>
      <c r="K769" s="151"/>
      <c r="L769" s="151"/>
      <c r="M769" s="151"/>
      <c r="N769" s="151"/>
      <c r="O769" s="151"/>
      <c r="P769" s="151"/>
      <c r="Q769" s="151"/>
      <c r="R769" s="151" t="s">
        <v>123</v>
      </c>
      <c r="S769" s="151">
        <v>0</v>
      </c>
      <c r="T769" s="151"/>
      <c r="U769" s="151"/>
      <c r="V769" s="151"/>
      <c r="W769" s="151"/>
      <c r="X769" s="151"/>
      <c r="Y769" s="151"/>
      <c r="Z769" s="151"/>
      <c r="AA769" s="151"/>
      <c r="AB769" s="151"/>
      <c r="AC769" s="151"/>
      <c r="AD769" s="151"/>
      <c r="AE769" s="151"/>
      <c r="AF769" s="151"/>
      <c r="AG769" s="151"/>
      <c r="AH769" s="151"/>
      <c r="AI769" s="151"/>
      <c r="AJ769" s="151"/>
      <c r="AK769" s="151"/>
      <c r="AL769" s="151"/>
      <c r="AM769" s="151"/>
      <c r="AN769" s="151"/>
      <c r="AO769" s="151"/>
      <c r="AP769" s="151"/>
      <c r="AQ769" s="151"/>
      <c r="AR769" s="151"/>
      <c r="AS769" s="151"/>
      <c r="AT769" s="151"/>
      <c r="AU769" s="151"/>
    </row>
    <row r="770" spans="1:47" ht="22.5" outlineLevel="1" x14ac:dyDescent="0.2">
      <c r="A770" s="152">
        <v>263</v>
      </c>
      <c r="B770" s="154" t="s">
        <v>882</v>
      </c>
      <c r="C770" s="170" t="s">
        <v>883</v>
      </c>
      <c r="D770" s="187" t="s">
        <v>127</v>
      </c>
      <c r="E770" s="156">
        <v>234.74950000000001</v>
      </c>
      <c r="F770" s="212"/>
      <c r="G770" s="156">
        <f>ROUND(E770*F770,2)</f>
        <v>0</v>
      </c>
      <c r="H770" s="181" t="s">
        <v>950</v>
      </c>
      <c r="I770" s="211"/>
      <c r="J770" s="151"/>
      <c r="K770" s="151"/>
      <c r="L770" s="151"/>
      <c r="M770" s="151"/>
      <c r="N770" s="151"/>
      <c r="O770" s="151"/>
      <c r="P770" s="151"/>
      <c r="Q770" s="151"/>
      <c r="R770" s="151" t="s">
        <v>121</v>
      </c>
      <c r="S770" s="151"/>
      <c r="T770" s="151"/>
      <c r="U770" s="151"/>
      <c r="V770" s="151"/>
      <c r="W770" s="151"/>
      <c r="X770" s="151"/>
      <c r="Y770" s="151"/>
      <c r="Z770" s="151"/>
      <c r="AA770" s="151"/>
      <c r="AB770" s="151"/>
      <c r="AC770" s="151"/>
      <c r="AD770" s="151"/>
      <c r="AE770" s="151"/>
      <c r="AF770" s="151"/>
      <c r="AG770" s="151"/>
      <c r="AH770" s="151"/>
      <c r="AI770" s="151"/>
      <c r="AJ770" s="151"/>
      <c r="AK770" s="151"/>
      <c r="AL770" s="151"/>
      <c r="AM770" s="151"/>
      <c r="AN770" s="151"/>
      <c r="AO770" s="151"/>
      <c r="AP770" s="151"/>
      <c r="AQ770" s="151"/>
      <c r="AR770" s="151"/>
      <c r="AS770" s="151"/>
      <c r="AT770" s="151"/>
      <c r="AU770" s="151"/>
    </row>
    <row r="771" spans="1:47" outlineLevel="1" x14ac:dyDescent="0.2">
      <c r="A771" s="152"/>
      <c r="B771" s="154"/>
      <c r="C771" s="171" t="s">
        <v>524</v>
      </c>
      <c r="D771" s="188"/>
      <c r="E771" s="195"/>
      <c r="F771" s="212"/>
      <c r="G771" s="156"/>
      <c r="H771" s="181">
        <v>0</v>
      </c>
      <c r="I771" s="211"/>
      <c r="J771" s="151"/>
      <c r="K771" s="151"/>
      <c r="L771" s="151"/>
      <c r="M771" s="151"/>
      <c r="N771" s="151"/>
      <c r="O771" s="151"/>
      <c r="P771" s="151"/>
      <c r="Q771" s="151"/>
      <c r="R771" s="151" t="s">
        <v>123</v>
      </c>
      <c r="S771" s="151">
        <v>0</v>
      </c>
      <c r="T771" s="151"/>
      <c r="U771" s="151"/>
      <c r="V771" s="151"/>
      <c r="W771" s="151"/>
      <c r="X771" s="151"/>
      <c r="Y771" s="151"/>
      <c r="Z771" s="151"/>
      <c r="AA771" s="151"/>
      <c r="AB771" s="151"/>
      <c r="AC771" s="151"/>
      <c r="AD771" s="151"/>
      <c r="AE771" s="151"/>
      <c r="AF771" s="151"/>
      <c r="AG771" s="151"/>
      <c r="AH771" s="151"/>
      <c r="AI771" s="151"/>
      <c r="AJ771" s="151"/>
      <c r="AK771" s="151"/>
      <c r="AL771" s="151"/>
      <c r="AM771" s="151"/>
      <c r="AN771" s="151"/>
      <c r="AO771" s="151"/>
      <c r="AP771" s="151"/>
      <c r="AQ771" s="151"/>
      <c r="AR771" s="151"/>
      <c r="AS771" s="151"/>
      <c r="AT771" s="151"/>
      <c r="AU771" s="151"/>
    </row>
    <row r="772" spans="1:47" outlineLevel="1" x14ac:dyDescent="0.2">
      <c r="A772" s="152"/>
      <c r="B772" s="154"/>
      <c r="C772" s="173" t="s">
        <v>629</v>
      </c>
      <c r="D772" s="190"/>
      <c r="E772" s="196"/>
      <c r="F772" s="212"/>
      <c r="G772" s="156"/>
      <c r="H772" s="181">
        <v>0</v>
      </c>
      <c r="I772" s="211"/>
      <c r="J772" s="151"/>
      <c r="K772" s="151"/>
      <c r="L772" s="151"/>
      <c r="M772" s="151"/>
      <c r="N772" s="151"/>
      <c r="O772" s="151"/>
      <c r="P772" s="151"/>
      <c r="Q772" s="151"/>
      <c r="R772" s="151" t="s">
        <v>123</v>
      </c>
      <c r="S772" s="151">
        <v>2</v>
      </c>
      <c r="T772" s="151"/>
      <c r="U772" s="151"/>
      <c r="V772" s="151"/>
      <c r="W772" s="151"/>
      <c r="X772" s="151"/>
      <c r="Y772" s="151"/>
      <c r="Z772" s="151"/>
      <c r="AA772" s="151"/>
      <c r="AB772" s="151"/>
      <c r="AC772" s="151"/>
      <c r="AD772" s="151"/>
      <c r="AE772" s="151"/>
      <c r="AF772" s="151"/>
      <c r="AG772" s="151"/>
      <c r="AH772" s="151"/>
      <c r="AI772" s="151"/>
      <c r="AJ772" s="151"/>
      <c r="AK772" s="151"/>
      <c r="AL772" s="151"/>
      <c r="AM772" s="151"/>
      <c r="AN772" s="151"/>
      <c r="AO772" s="151"/>
      <c r="AP772" s="151"/>
      <c r="AQ772" s="151"/>
      <c r="AR772" s="151"/>
      <c r="AS772" s="151"/>
      <c r="AT772" s="151"/>
      <c r="AU772" s="151"/>
    </row>
    <row r="773" spans="1:47" outlineLevel="1" x14ac:dyDescent="0.2">
      <c r="A773" s="152"/>
      <c r="B773" s="154"/>
      <c r="C773" s="174" t="s">
        <v>884</v>
      </c>
      <c r="D773" s="190"/>
      <c r="E773" s="196">
        <v>192.23</v>
      </c>
      <c r="F773" s="212"/>
      <c r="G773" s="156"/>
      <c r="H773" s="181">
        <v>0</v>
      </c>
      <c r="I773" s="211"/>
      <c r="J773" s="151"/>
      <c r="K773" s="151"/>
      <c r="L773" s="151"/>
      <c r="M773" s="151"/>
      <c r="N773" s="151"/>
      <c r="O773" s="151"/>
      <c r="P773" s="151"/>
      <c r="Q773" s="151"/>
      <c r="R773" s="151" t="s">
        <v>123</v>
      </c>
      <c r="S773" s="151">
        <v>2</v>
      </c>
      <c r="T773" s="151"/>
      <c r="U773" s="151"/>
      <c r="V773" s="151"/>
      <c r="W773" s="151"/>
      <c r="X773" s="151"/>
      <c r="Y773" s="151"/>
      <c r="Z773" s="151"/>
      <c r="AA773" s="151"/>
      <c r="AB773" s="151"/>
      <c r="AC773" s="151"/>
      <c r="AD773" s="151"/>
      <c r="AE773" s="151"/>
      <c r="AF773" s="151"/>
      <c r="AG773" s="151"/>
      <c r="AH773" s="151"/>
      <c r="AI773" s="151"/>
      <c r="AJ773" s="151"/>
      <c r="AK773" s="151"/>
      <c r="AL773" s="151"/>
      <c r="AM773" s="151"/>
      <c r="AN773" s="151"/>
      <c r="AO773" s="151"/>
      <c r="AP773" s="151"/>
      <c r="AQ773" s="151"/>
      <c r="AR773" s="151"/>
      <c r="AS773" s="151"/>
      <c r="AT773" s="151"/>
      <c r="AU773" s="151"/>
    </row>
    <row r="774" spans="1:47" outlineLevel="1" x14ac:dyDescent="0.2">
      <c r="A774" s="152"/>
      <c r="B774" s="154"/>
      <c r="C774" s="174" t="s">
        <v>885</v>
      </c>
      <c r="D774" s="190"/>
      <c r="E774" s="196">
        <v>11.9</v>
      </c>
      <c r="F774" s="212"/>
      <c r="G774" s="156"/>
      <c r="H774" s="181">
        <v>0</v>
      </c>
      <c r="I774" s="211"/>
      <c r="J774" s="151"/>
      <c r="K774" s="151"/>
      <c r="L774" s="151"/>
      <c r="M774" s="151"/>
      <c r="N774" s="151"/>
      <c r="O774" s="151"/>
      <c r="P774" s="151"/>
      <c r="Q774" s="151"/>
      <c r="R774" s="151" t="s">
        <v>123</v>
      </c>
      <c r="S774" s="151">
        <v>2</v>
      </c>
      <c r="T774" s="151"/>
      <c r="U774" s="151"/>
      <c r="V774" s="151"/>
      <c r="W774" s="151"/>
      <c r="X774" s="151"/>
      <c r="Y774" s="151"/>
      <c r="Z774" s="151"/>
      <c r="AA774" s="151"/>
      <c r="AB774" s="151"/>
      <c r="AC774" s="151"/>
      <c r="AD774" s="151"/>
      <c r="AE774" s="151"/>
      <c r="AF774" s="151"/>
      <c r="AG774" s="151"/>
      <c r="AH774" s="151"/>
      <c r="AI774" s="151"/>
      <c r="AJ774" s="151"/>
      <c r="AK774" s="151"/>
      <c r="AL774" s="151"/>
      <c r="AM774" s="151"/>
      <c r="AN774" s="151"/>
      <c r="AO774" s="151"/>
      <c r="AP774" s="151"/>
      <c r="AQ774" s="151"/>
      <c r="AR774" s="151"/>
      <c r="AS774" s="151"/>
      <c r="AT774" s="151"/>
      <c r="AU774" s="151"/>
    </row>
    <row r="775" spans="1:47" outlineLevel="1" x14ac:dyDescent="0.2">
      <c r="A775" s="152"/>
      <c r="B775" s="154"/>
      <c r="C775" s="173" t="s">
        <v>632</v>
      </c>
      <c r="D775" s="190"/>
      <c r="E775" s="196"/>
      <c r="F775" s="212"/>
      <c r="G775" s="156"/>
      <c r="H775" s="181">
        <v>0</v>
      </c>
      <c r="I775" s="211"/>
      <c r="J775" s="151"/>
      <c r="K775" s="151"/>
      <c r="L775" s="151"/>
      <c r="M775" s="151"/>
      <c r="N775" s="151"/>
      <c r="O775" s="151"/>
      <c r="P775" s="151"/>
      <c r="Q775" s="151"/>
      <c r="R775" s="151" t="s">
        <v>123</v>
      </c>
      <c r="S775" s="151">
        <v>0</v>
      </c>
      <c r="T775" s="151"/>
      <c r="U775" s="151"/>
      <c r="V775" s="151"/>
      <c r="W775" s="151"/>
      <c r="X775" s="151"/>
      <c r="Y775" s="151"/>
      <c r="Z775" s="151"/>
      <c r="AA775" s="151"/>
      <c r="AB775" s="151"/>
      <c r="AC775" s="151"/>
      <c r="AD775" s="151"/>
      <c r="AE775" s="151"/>
      <c r="AF775" s="151"/>
      <c r="AG775" s="151"/>
      <c r="AH775" s="151"/>
      <c r="AI775" s="151"/>
      <c r="AJ775" s="151"/>
      <c r="AK775" s="151"/>
      <c r="AL775" s="151"/>
      <c r="AM775" s="151"/>
      <c r="AN775" s="151"/>
      <c r="AO775" s="151"/>
      <c r="AP775" s="151"/>
      <c r="AQ775" s="151"/>
      <c r="AR775" s="151"/>
      <c r="AS775" s="151"/>
      <c r="AT775" s="151"/>
      <c r="AU775" s="151"/>
    </row>
    <row r="776" spans="1:47" outlineLevel="1" x14ac:dyDescent="0.2">
      <c r="A776" s="152"/>
      <c r="B776" s="154"/>
      <c r="C776" s="171" t="s">
        <v>886</v>
      </c>
      <c r="D776" s="188"/>
      <c r="E776" s="195">
        <v>234.74950000000001</v>
      </c>
      <c r="F776" s="212"/>
      <c r="G776" s="156"/>
      <c r="H776" s="181">
        <v>0</v>
      </c>
      <c r="I776" s="211"/>
      <c r="J776" s="151"/>
      <c r="K776" s="151"/>
      <c r="L776" s="151"/>
      <c r="M776" s="151"/>
      <c r="N776" s="151"/>
      <c r="O776" s="151"/>
      <c r="P776" s="151"/>
      <c r="Q776" s="151"/>
      <c r="R776" s="151" t="s">
        <v>123</v>
      </c>
      <c r="S776" s="151">
        <v>0</v>
      </c>
      <c r="T776" s="151"/>
      <c r="U776" s="151"/>
      <c r="V776" s="151"/>
      <c r="W776" s="151"/>
      <c r="X776" s="151"/>
      <c r="Y776" s="151"/>
      <c r="Z776" s="151"/>
      <c r="AA776" s="151"/>
      <c r="AB776" s="151"/>
      <c r="AC776" s="151"/>
      <c r="AD776" s="151"/>
      <c r="AE776" s="151"/>
      <c r="AF776" s="151"/>
      <c r="AG776" s="151"/>
      <c r="AH776" s="151"/>
      <c r="AI776" s="151"/>
      <c r="AJ776" s="151"/>
      <c r="AK776" s="151"/>
      <c r="AL776" s="151"/>
      <c r="AM776" s="151"/>
      <c r="AN776" s="151"/>
      <c r="AO776" s="151"/>
      <c r="AP776" s="151"/>
      <c r="AQ776" s="151"/>
      <c r="AR776" s="151"/>
      <c r="AS776" s="151"/>
      <c r="AT776" s="151"/>
      <c r="AU776" s="151"/>
    </row>
    <row r="777" spans="1:47" outlineLevel="1" x14ac:dyDescent="0.2">
      <c r="A777" s="152">
        <v>264</v>
      </c>
      <c r="B777" s="154" t="s">
        <v>887</v>
      </c>
      <c r="C777" s="170" t="s">
        <v>888</v>
      </c>
      <c r="D777" s="187" t="s">
        <v>0</v>
      </c>
      <c r="E777" s="156">
        <v>6.1</v>
      </c>
      <c r="F777" s="212"/>
      <c r="G777" s="156">
        <f>ROUND(E777*F777,2)</f>
        <v>0</v>
      </c>
      <c r="H777" s="181" t="s">
        <v>951</v>
      </c>
      <c r="I777" s="211"/>
      <c r="J777" s="151"/>
      <c r="K777" s="151"/>
      <c r="L777" s="151"/>
      <c r="M777" s="151"/>
      <c r="N777" s="151"/>
      <c r="O777" s="151"/>
      <c r="P777" s="151"/>
      <c r="Q777" s="151"/>
      <c r="R777" s="151" t="s">
        <v>121</v>
      </c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</row>
    <row r="778" spans="1:47" x14ac:dyDescent="0.2">
      <c r="A778" s="153" t="s">
        <v>116</v>
      </c>
      <c r="B778" s="155" t="s">
        <v>90</v>
      </c>
      <c r="C778" s="172" t="s">
        <v>91</v>
      </c>
      <c r="D778" s="189"/>
      <c r="E778" s="157"/>
      <c r="F778" s="213"/>
      <c r="G778" s="157">
        <f>SUMIF(R779:R800,"&lt;&gt;NOR",G779:G800)</f>
        <v>0</v>
      </c>
      <c r="H778" s="182"/>
      <c r="I778" s="211"/>
      <c r="R778" t="s">
        <v>117</v>
      </c>
    </row>
    <row r="779" spans="1:47" outlineLevel="1" x14ac:dyDescent="0.2">
      <c r="A779" s="152">
        <v>265</v>
      </c>
      <c r="B779" s="154" t="s">
        <v>889</v>
      </c>
      <c r="C779" s="170" t="s">
        <v>890</v>
      </c>
      <c r="D779" s="187" t="s">
        <v>127</v>
      </c>
      <c r="E779" s="156">
        <v>203.226</v>
      </c>
      <c r="F779" s="212"/>
      <c r="G779" s="156">
        <f>ROUND(E779*F779,2)</f>
        <v>0</v>
      </c>
      <c r="H779" s="181" t="s">
        <v>951</v>
      </c>
      <c r="I779" s="211"/>
      <c r="J779" s="151"/>
      <c r="K779" s="151"/>
      <c r="L779" s="151"/>
      <c r="M779" s="151"/>
      <c r="N779" s="151"/>
      <c r="O779" s="151"/>
      <c r="P779" s="151"/>
      <c r="Q779" s="151"/>
      <c r="R779" s="151" t="s">
        <v>121</v>
      </c>
      <c r="S779" s="151"/>
      <c r="T779" s="151"/>
      <c r="U779" s="151"/>
      <c r="V779" s="151"/>
      <c r="W779" s="151"/>
      <c r="X779" s="151"/>
      <c r="Y779" s="151"/>
      <c r="Z779" s="151"/>
      <c r="AA779" s="151"/>
      <c r="AB779" s="151"/>
      <c r="AC779" s="151"/>
      <c r="AD779" s="151"/>
      <c r="AE779" s="151"/>
      <c r="AF779" s="151"/>
      <c r="AG779" s="151"/>
      <c r="AH779" s="151"/>
      <c r="AI779" s="151"/>
      <c r="AJ779" s="151"/>
      <c r="AK779" s="151"/>
      <c r="AL779" s="151"/>
      <c r="AM779" s="151"/>
      <c r="AN779" s="151"/>
      <c r="AO779" s="151"/>
      <c r="AP779" s="151"/>
      <c r="AQ779" s="151"/>
      <c r="AR779" s="151"/>
      <c r="AS779" s="151"/>
      <c r="AT779" s="151"/>
      <c r="AU779" s="151"/>
    </row>
    <row r="780" spans="1:47" outlineLevel="1" x14ac:dyDescent="0.2">
      <c r="A780" s="152"/>
      <c r="B780" s="154"/>
      <c r="C780" s="171" t="s">
        <v>437</v>
      </c>
      <c r="D780" s="188"/>
      <c r="E780" s="195"/>
      <c r="F780" s="212"/>
      <c r="G780" s="156"/>
      <c r="H780" s="181">
        <v>0</v>
      </c>
      <c r="I780" s="211"/>
      <c r="J780" s="151"/>
      <c r="K780" s="151"/>
      <c r="L780" s="151"/>
      <c r="M780" s="151"/>
      <c r="N780" s="151"/>
      <c r="O780" s="151"/>
      <c r="P780" s="151"/>
      <c r="Q780" s="151"/>
      <c r="R780" s="151" t="s">
        <v>123</v>
      </c>
      <c r="S780" s="151">
        <v>0</v>
      </c>
      <c r="T780" s="151"/>
      <c r="U780" s="151"/>
      <c r="V780" s="151"/>
      <c r="W780" s="151"/>
      <c r="X780" s="151"/>
      <c r="Y780" s="151"/>
      <c r="Z780" s="151"/>
      <c r="AA780" s="151"/>
      <c r="AB780" s="151"/>
      <c r="AC780" s="151"/>
      <c r="AD780" s="151"/>
      <c r="AE780" s="151"/>
      <c r="AF780" s="151"/>
      <c r="AG780" s="151"/>
      <c r="AH780" s="151"/>
      <c r="AI780" s="151"/>
      <c r="AJ780" s="151"/>
      <c r="AK780" s="151"/>
      <c r="AL780" s="151"/>
      <c r="AM780" s="151"/>
      <c r="AN780" s="151"/>
      <c r="AO780" s="151"/>
      <c r="AP780" s="151"/>
      <c r="AQ780" s="151"/>
      <c r="AR780" s="151"/>
      <c r="AS780" s="151"/>
      <c r="AT780" s="151"/>
      <c r="AU780" s="151"/>
    </row>
    <row r="781" spans="1:47" outlineLevel="1" x14ac:dyDescent="0.2">
      <c r="A781" s="152"/>
      <c r="B781" s="154"/>
      <c r="C781" s="171" t="s">
        <v>438</v>
      </c>
      <c r="D781" s="188"/>
      <c r="E781" s="195">
        <v>182.04</v>
      </c>
      <c r="F781" s="212"/>
      <c r="G781" s="156"/>
      <c r="H781" s="181">
        <v>0</v>
      </c>
      <c r="I781" s="211"/>
      <c r="J781" s="151"/>
      <c r="K781" s="151"/>
      <c r="L781" s="151"/>
      <c r="M781" s="151"/>
      <c r="N781" s="151"/>
      <c r="O781" s="151"/>
      <c r="P781" s="151"/>
      <c r="Q781" s="151"/>
      <c r="R781" s="151" t="s">
        <v>123</v>
      </c>
      <c r="S781" s="151">
        <v>0</v>
      </c>
      <c r="T781" s="151"/>
      <c r="U781" s="151"/>
      <c r="V781" s="151"/>
      <c r="W781" s="151"/>
      <c r="X781" s="151"/>
      <c r="Y781" s="151"/>
      <c r="Z781" s="151"/>
      <c r="AA781" s="151"/>
      <c r="AB781" s="151"/>
      <c r="AC781" s="151"/>
      <c r="AD781" s="151"/>
      <c r="AE781" s="151"/>
      <c r="AF781" s="151"/>
      <c r="AG781" s="151"/>
      <c r="AH781" s="151"/>
      <c r="AI781" s="151"/>
      <c r="AJ781" s="151"/>
      <c r="AK781" s="151"/>
      <c r="AL781" s="151"/>
      <c r="AM781" s="151"/>
      <c r="AN781" s="151"/>
      <c r="AO781" s="151"/>
      <c r="AP781" s="151"/>
      <c r="AQ781" s="151"/>
      <c r="AR781" s="151"/>
      <c r="AS781" s="151"/>
      <c r="AT781" s="151"/>
      <c r="AU781" s="151"/>
    </row>
    <row r="782" spans="1:47" outlineLevel="1" x14ac:dyDescent="0.2">
      <c r="A782" s="152"/>
      <c r="B782" s="154"/>
      <c r="C782" s="171" t="s">
        <v>439</v>
      </c>
      <c r="D782" s="188"/>
      <c r="E782" s="195">
        <v>21.186</v>
      </c>
      <c r="F782" s="212"/>
      <c r="G782" s="156"/>
      <c r="H782" s="181">
        <v>0</v>
      </c>
      <c r="I782" s="211"/>
      <c r="J782" s="151"/>
      <c r="K782" s="151"/>
      <c r="L782" s="151"/>
      <c r="M782" s="151"/>
      <c r="N782" s="151"/>
      <c r="O782" s="151"/>
      <c r="P782" s="151"/>
      <c r="Q782" s="151"/>
      <c r="R782" s="151" t="s">
        <v>123</v>
      </c>
      <c r="S782" s="151">
        <v>0</v>
      </c>
      <c r="T782" s="151"/>
      <c r="U782" s="151"/>
      <c r="V782" s="151"/>
      <c r="W782" s="151"/>
      <c r="X782" s="151"/>
      <c r="Y782" s="151"/>
      <c r="Z782" s="151"/>
      <c r="AA782" s="151"/>
      <c r="AB782" s="151"/>
      <c r="AC782" s="151"/>
      <c r="AD782" s="151"/>
      <c r="AE782" s="151"/>
      <c r="AF782" s="151"/>
      <c r="AG782" s="151"/>
      <c r="AH782" s="151"/>
      <c r="AI782" s="151"/>
      <c r="AJ782" s="151"/>
      <c r="AK782" s="151"/>
      <c r="AL782" s="151"/>
      <c r="AM782" s="151"/>
      <c r="AN782" s="151"/>
      <c r="AO782" s="151"/>
      <c r="AP782" s="151"/>
      <c r="AQ782" s="151"/>
      <c r="AR782" s="151"/>
      <c r="AS782" s="151"/>
      <c r="AT782" s="151"/>
      <c r="AU782" s="151"/>
    </row>
    <row r="783" spans="1:47" outlineLevel="1" x14ac:dyDescent="0.2">
      <c r="A783" s="152">
        <v>266</v>
      </c>
      <c r="B783" s="154" t="s">
        <v>891</v>
      </c>
      <c r="C783" s="170" t="s">
        <v>892</v>
      </c>
      <c r="D783" s="187" t="s">
        <v>127</v>
      </c>
      <c r="E783" s="156">
        <v>203.226</v>
      </c>
      <c r="F783" s="212"/>
      <c r="G783" s="156">
        <f>ROUND(E783*F783,2)</f>
        <v>0</v>
      </c>
      <c r="H783" s="181" t="s">
        <v>951</v>
      </c>
      <c r="I783" s="211"/>
      <c r="J783" s="151"/>
      <c r="K783" s="151"/>
      <c r="L783" s="151"/>
      <c r="M783" s="151"/>
      <c r="N783" s="151"/>
      <c r="O783" s="151"/>
      <c r="P783" s="151"/>
      <c r="Q783" s="151"/>
      <c r="R783" s="151" t="s">
        <v>121</v>
      </c>
      <c r="S783" s="151"/>
      <c r="T783" s="151"/>
      <c r="U783" s="151"/>
      <c r="V783" s="151"/>
      <c r="W783" s="151"/>
      <c r="X783" s="151"/>
      <c r="Y783" s="151"/>
      <c r="Z783" s="151"/>
      <c r="AA783" s="151"/>
      <c r="AB783" s="151"/>
      <c r="AC783" s="151"/>
      <c r="AD783" s="151"/>
      <c r="AE783" s="151"/>
      <c r="AF783" s="151"/>
      <c r="AG783" s="151"/>
      <c r="AH783" s="151"/>
      <c r="AI783" s="151"/>
      <c r="AJ783" s="151"/>
      <c r="AK783" s="151"/>
      <c r="AL783" s="151"/>
      <c r="AM783" s="151"/>
      <c r="AN783" s="151"/>
      <c r="AO783" s="151"/>
      <c r="AP783" s="151"/>
      <c r="AQ783" s="151"/>
      <c r="AR783" s="151"/>
      <c r="AS783" s="151"/>
      <c r="AT783" s="151"/>
      <c r="AU783" s="151"/>
    </row>
    <row r="784" spans="1:47" outlineLevel="1" x14ac:dyDescent="0.2">
      <c r="A784" s="152"/>
      <c r="B784" s="154"/>
      <c r="C784" s="171" t="s">
        <v>438</v>
      </c>
      <c r="D784" s="188"/>
      <c r="E784" s="195">
        <v>182.04</v>
      </c>
      <c r="F784" s="212"/>
      <c r="G784" s="156"/>
      <c r="H784" s="181">
        <v>0</v>
      </c>
      <c r="I784" s="211"/>
      <c r="J784" s="151"/>
      <c r="K784" s="151"/>
      <c r="L784" s="151"/>
      <c r="M784" s="151"/>
      <c r="N784" s="151"/>
      <c r="O784" s="151"/>
      <c r="P784" s="151"/>
      <c r="Q784" s="151"/>
      <c r="R784" s="151" t="s">
        <v>123</v>
      </c>
      <c r="S784" s="151">
        <v>0</v>
      </c>
      <c r="T784" s="151"/>
      <c r="U784" s="151"/>
      <c r="V784" s="151"/>
      <c r="W784" s="151"/>
      <c r="X784" s="151"/>
      <c r="Y784" s="151"/>
      <c r="Z784" s="151"/>
      <c r="AA784" s="151"/>
      <c r="AB784" s="151"/>
      <c r="AC784" s="151"/>
      <c r="AD784" s="151"/>
      <c r="AE784" s="151"/>
      <c r="AF784" s="151"/>
      <c r="AG784" s="151"/>
      <c r="AH784" s="151"/>
      <c r="AI784" s="151"/>
      <c r="AJ784" s="151"/>
      <c r="AK784" s="151"/>
      <c r="AL784" s="151"/>
      <c r="AM784" s="151"/>
      <c r="AN784" s="151"/>
      <c r="AO784" s="151"/>
      <c r="AP784" s="151"/>
      <c r="AQ784" s="151"/>
      <c r="AR784" s="151"/>
      <c r="AS784" s="151"/>
      <c r="AT784" s="151"/>
      <c r="AU784" s="151"/>
    </row>
    <row r="785" spans="1:47" outlineLevel="1" x14ac:dyDescent="0.2">
      <c r="A785" s="152"/>
      <c r="B785" s="154"/>
      <c r="C785" s="171" t="s">
        <v>439</v>
      </c>
      <c r="D785" s="188"/>
      <c r="E785" s="195">
        <v>21.186</v>
      </c>
      <c r="F785" s="212"/>
      <c r="G785" s="156"/>
      <c r="H785" s="181">
        <v>0</v>
      </c>
      <c r="I785" s="211"/>
      <c r="J785" s="151"/>
      <c r="K785" s="151"/>
      <c r="L785" s="151"/>
      <c r="M785" s="151"/>
      <c r="N785" s="151"/>
      <c r="O785" s="151"/>
      <c r="P785" s="151"/>
      <c r="Q785" s="151"/>
      <c r="R785" s="151" t="s">
        <v>123</v>
      </c>
      <c r="S785" s="151">
        <v>0</v>
      </c>
      <c r="T785" s="151"/>
      <c r="U785" s="151"/>
      <c r="V785" s="151"/>
      <c r="W785" s="151"/>
      <c r="X785" s="151"/>
      <c r="Y785" s="151"/>
      <c r="Z785" s="151"/>
      <c r="AA785" s="151"/>
      <c r="AB785" s="151"/>
      <c r="AC785" s="151"/>
      <c r="AD785" s="151"/>
      <c r="AE785" s="151"/>
      <c r="AF785" s="151"/>
      <c r="AG785" s="151"/>
      <c r="AH785" s="151"/>
      <c r="AI785" s="151"/>
      <c r="AJ785" s="151"/>
      <c r="AK785" s="151"/>
      <c r="AL785" s="151"/>
      <c r="AM785" s="151"/>
      <c r="AN785" s="151"/>
      <c r="AO785" s="151"/>
      <c r="AP785" s="151"/>
      <c r="AQ785" s="151"/>
      <c r="AR785" s="151"/>
      <c r="AS785" s="151"/>
      <c r="AT785" s="151"/>
      <c r="AU785" s="151"/>
    </row>
    <row r="786" spans="1:47" ht="22.5" outlineLevel="1" x14ac:dyDescent="0.2">
      <c r="A786" s="152">
        <v>267</v>
      </c>
      <c r="B786" s="154" t="s">
        <v>893</v>
      </c>
      <c r="C786" s="170" t="s">
        <v>894</v>
      </c>
      <c r="D786" s="187" t="s">
        <v>232</v>
      </c>
      <c r="E786" s="156">
        <v>232.5</v>
      </c>
      <c r="F786" s="212"/>
      <c r="G786" s="156">
        <f>ROUND(E786*F786,2)</f>
        <v>0</v>
      </c>
      <c r="H786" s="181" t="s">
        <v>950</v>
      </c>
      <c r="I786" s="211"/>
      <c r="J786" s="151"/>
      <c r="K786" s="151"/>
      <c r="L786" s="151"/>
      <c r="M786" s="151"/>
      <c r="N786" s="151"/>
      <c r="O786" s="151"/>
      <c r="P786" s="151"/>
      <c r="Q786" s="151"/>
      <c r="R786" s="151" t="s">
        <v>121</v>
      </c>
      <c r="S786" s="151"/>
      <c r="T786" s="151"/>
      <c r="U786" s="151"/>
      <c r="V786" s="151"/>
      <c r="W786" s="151"/>
      <c r="X786" s="151"/>
      <c r="Y786" s="151"/>
      <c r="Z786" s="151"/>
      <c r="AA786" s="151"/>
      <c r="AB786" s="151"/>
      <c r="AC786" s="151"/>
      <c r="AD786" s="151"/>
      <c r="AE786" s="151"/>
      <c r="AF786" s="151"/>
      <c r="AG786" s="151"/>
      <c r="AH786" s="151"/>
      <c r="AI786" s="151"/>
      <c r="AJ786" s="151"/>
      <c r="AK786" s="151"/>
      <c r="AL786" s="151"/>
      <c r="AM786" s="151"/>
      <c r="AN786" s="151"/>
      <c r="AO786" s="151"/>
      <c r="AP786" s="151"/>
      <c r="AQ786" s="151"/>
      <c r="AR786" s="151"/>
      <c r="AS786" s="151"/>
      <c r="AT786" s="151"/>
      <c r="AU786" s="151"/>
    </row>
    <row r="787" spans="1:47" outlineLevel="1" x14ac:dyDescent="0.2">
      <c r="A787" s="152"/>
      <c r="B787" s="154"/>
      <c r="C787" s="171" t="s">
        <v>895</v>
      </c>
      <c r="D787" s="188"/>
      <c r="E787" s="195">
        <v>232.5</v>
      </c>
      <c r="F787" s="212"/>
      <c r="G787" s="156"/>
      <c r="H787" s="181">
        <v>0</v>
      </c>
      <c r="I787" s="211"/>
      <c r="J787" s="151"/>
      <c r="K787" s="151"/>
      <c r="L787" s="151"/>
      <c r="M787" s="151"/>
      <c r="N787" s="151"/>
      <c r="O787" s="151"/>
      <c r="P787" s="151"/>
      <c r="Q787" s="151"/>
      <c r="R787" s="151" t="s">
        <v>123</v>
      </c>
      <c r="S787" s="151">
        <v>0</v>
      </c>
      <c r="T787" s="151"/>
      <c r="U787" s="151"/>
      <c r="V787" s="151"/>
      <c r="W787" s="151"/>
      <c r="X787" s="151"/>
      <c r="Y787" s="151"/>
      <c r="Z787" s="151"/>
      <c r="AA787" s="151"/>
      <c r="AB787" s="151"/>
      <c r="AC787" s="151"/>
      <c r="AD787" s="151"/>
      <c r="AE787" s="151"/>
      <c r="AF787" s="151"/>
      <c r="AG787" s="151"/>
      <c r="AH787" s="151"/>
      <c r="AI787" s="151"/>
      <c r="AJ787" s="151"/>
      <c r="AK787" s="151"/>
      <c r="AL787" s="151"/>
      <c r="AM787" s="151"/>
      <c r="AN787" s="151"/>
      <c r="AO787" s="151"/>
      <c r="AP787" s="151"/>
      <c r="AQ787" s="151"/>
      <c r="AR787" s="151"/>
      <c r="AS787" s="151"/>
      <c r="AT787" s="151"/>
      <c r="AU787" s="151"/>
    </row>
    <row r="788" spans="1:47" outlineLevel="1" x14ac:dyDescent="0.2">
      <c r="A788" s="152">
        <v>268</v>
      </c>
      <c r="B788" s="154" t="s">
        <v>896</v>
      </c>
      <c r="C788" s="170" t="s">
        <v>897</v>
      </c>
      <c r="D788" s="187" t="s">
        <v>127</v>
      </c>
      <c r="E788" s="156">
        <v>203.226</v>
      </c>
      <c r="F788" s="212"/>
      <c r="G788" s="156">
        <f>ROUND(E788*F788,2)</f>
        <v>0</v>
      </c>
      <c r="H788" s="181" t="s">
        <v>951</v>
      </c>
      <c r="I788" s="211"/>
      <c r="J788" s="151"/>
      <c r="K788" s="151"/>
      <c r="L788" s="151"/>
      <c r="M788" s="151"/>
      <c r="N788" s="151"/>
      <c r="O788" s="151"/>
      <c r="P788" s="151"/>
      <c r="Q788" s="151"/>
      <c r="R788" s="151" t="s">
        <v>121</v>
      </c>
      <c r="S788" s="151"/>
      <c r="T788" s="151"/>
      <c r="U788" s="151"/>
      <c r="V788" s="151"/>
      <c r="W788" s="151"/>
      <c r="X788" s="151"/>
      <c r="Y788" s="151"/>
      <c r="Z788" s="151"/>
      <c r="AA788" s="151"/>
      <c r="AB788" s="151"/>
      <c r="AC788" s="151"/>
      <c r="AD788" s="151"/>
      <c r="AE788" s="151"/>
      <c r="AF788" s="151"/>
      <c r="AG788" s="151"/>
      <c r="AH788" s="151"/>
      <c r="AI788" s="151"/>
      <c r="AJ788" s="151"/>
      <c r="AK788" s="151"/>
      <c r="AL788" s="151"/>
      <c r="AM788" s="151"/>
      <c r="AN788" s="151"/>
      <c r="AO788" s="151"/>
      <c r="AP788" s="151"/>
      <c r="AQ788" s="151"/>
      <c r="AR788" s="151"/>
      <c r="AS788" s="151"/>
      <c r="AT788" s="151"/>
      <c r="AU788" s="151"/>
    </row>
    <row r="789" spans="1:47" outlineLevel="1" x14ac:dyDescent="0.2">
      <c r="A789" s="152"/>
      <c r="B789" s="154"/>
      <c r="C789" s="171" t="s">
        <v>438</v>
      </c>
      <c r="D789" s="188"/>
      <c r="E789" s="195">
        <v>182.04</v>
      </c>
      <c r="F789" s="212"/>
      <c r="G789" s="156"/>
      <c r="H789" s="181">
        <v>0</v>
      </c>
      <c r="I789" s="211"/>
      <c r="J789" s="151"/>
      <c r="K789" s="151"/>
      <c r="L789" s="151"/>
      <c r="M789" s="151"/>
      <c r="N789" s="151"/>
      <c r="O789" s="151"/>
      <c r="P789" s="151"/>
      <c r="Q789" s="151"/>
      <c r="R789" s="151" t="s">
        <v>123</v>
      </c>
      <c r="S789" s="151">
        <v>0</v>
      </c>
      <c r="T789" s="151"/>
      <c r="U789" s="151"/>
      <c r="V789" s="151"/>
      <c r="W789" s="151"/>
      <c r="X789" s="151"/>
      <c r="Y789" s="151"/>
      <c r="Z789" s="151"/>
      <c r="AA789" s="151"/>
      <c r="AB789" s="151"/>
      <c r="AC789" s="151"/>
      <c r="AD789" s="151"/>
      <c r="AE789" s="151"/>
      <c r="AF789" s="151"/>
      <c r="AG789" s="151"/>
      <c r="AH789" s="151"/>
      <c r="AI789" s="151"/>
      <c r="AJ789" s="151"/>
      <c r="AK789" s="151"/>
      <c r="AL789" s="151"/>
      <c r="AM789" s="151"/>
      <c r="AN789" s="151"/>
      <c r="AO789" s="151"/>
      <c r="AP789" s="151"/>
      <c r="AQ789" s="151"/>
      <c r="AR789" s="151"/>
      <c r="AS789" s="151"/>
      <c r="AT789" s="151"/>
      <c r="AU789" s="151"/>
    </row>
    <row r="790" spans="1:47" outlineLevel="1" x14ac:dyDescent="0.2">
      <c r="A790" s="152"/>
      <c r="B790" s="154"/>
      <c r="C790" s="171" t="s">
        <v>439</v>
      </c>
      <c r="D790" s="188"/>
      <c r="E790" s="195">
        <v>21.186</v>
      </c>
      <c r="F790" s="212"/>
      <c r="G790" s="156"/>
      <c r="H790" s="181">
        <v>0</v>
      </c>
      <c r="I790" s="211"/>
      <c r="J790" s="151"/>
      <c r="K790" s="151"/>
      <c r="L790" s="151"/>
      <c r="M790" s="151"/>
      <c r="N790" s="151"/>
      <c r="O790" s="151"/>
      <c r="P790" s="151"/>
      <c r="Q790" s="151"/>
      <c r="R790" s="151" t="s">
        <v>123</v>
      </c>
      <c r="S790" s="151">
        <v>0</v>
      </c>
      <c r="T790" s="151"/>
      <c r="U790" s="151"/>
      <c r="V790" s="151"/>
      <c r="W790" s="151"/>
      <c r="X790" s="151"/>
      <c r="Y790" s="151"/>
      <c r="Z790" s="151"/>
      <c r="AA790" s="151"/>
      <c r="AB790" s="151"/>
      <c r="AC790" s="151"/>
      <c r="AD790" s="151"/>
      <c r="AE790" s="151"/>
      <c r="AF790" s="151"/>
      <c r="AG790" s="151"/>
      <c r="AH790" s="151"/>
      <c r="AI790" s="151"/>
      <c r="AJ790" s="151"/>
      <c r="AK790" s="151"/>
      <c r="AL790" s="151"/>
      <c r="AM790" s="151"/>
      <c r="AN790" s="151"/>
      <c r="AO790" s="151"/>
      <c r="AP790" s="151"/>
      <c r="AQ790" s="151"/>
      <c r="AR790" s="151"/>
      <c r="AS790" s="151"/>
      <c r="AT790" s="151"/>
      <c r="AU790" s="151"/>
    </row>
    <row r="791" spans="1:47" outlineLevel="1" x14ac:dyDescent="0.2">
      <c r="A791" s="152">
        <v>269</v>
      </c>
      <c r="B791" s="154" t="s">
        <v>898</v>
      </c>
      <c r="C791" s="170" t="s">
        <v>899</v>
      </c>
      <c r="D791" s="187" t="s">
        <v>127</v>
      </c>
      <c r="E791" s="156">
        <v>203.226</v>
      </c>
      <c r="F791" s="212"/>
      <c r="G791" s="156">
        <f>ROUND(E791*F791,2)</f>
        <v>0</v>
      </c>
      <c r="H791" s="181" t="s">
        <v>950</v>
      </c>
      <c r="I791" s="211"/>
      <c r="J791" s="151"/>
      <c r="K791" s="151"/>
      <c r="L791" s="151"/>
      <c r="M791" s="151"/>
      <c r="N791" s="151"/>
      <c r="O791" s="151"/>
      <c r="P791" s="151"/>
      <c r="Q791" s="151"/>
      <c r="R791" s="151" t="s">
        <v>121</v>
      </c>
      <c r="S791" s="151"/>
      <c r="T791" s="151"/>
      <c r="U791" s="151"/>
      <c r="V791" s="151"/>
      <c r="W791" s="151"/>
      <c r="X791" s="151"/>
      <c r="Y791" s="151"/>
      <c r="Z791" s="151"/>
      <c r="AA791" s="151"/>
      <c r="AB791" s="151"/>
      <c r="AC791" s="151"/>
      <c r="AD791" s="151"/>
      <c r="AE791" s="151"/>
      <c r="AF791" s="151"/>
      <c r="AG791" s="151"/>
      <c r="AH791" s="151"/>
      <c r="AI791" s="151"/>
      <c r="AJ791" s="151"/>
      <c r="AK791" s="151"/>
      <c r="AL791" s="151"/>
      <c r="AM791" s="151"/>
      <c r="AN791" s="151"/>
      <c r="AO791" s="151"/>
      <c r="AP791" s="151"/>
      <c r="AQ791" s="151"/>
      <c r="AR791" s="151"/>
      <c r="AS791" s="151"/>
      <c r="AT791" s="151"/>
      <c r="AU791" s="151"/>
    </row>
    <row r="792" spans="1:47" outlineLevel="1" x14ac:dyDescent="0.2">
      <c r="A792" s="152"/>
      <c r="B792" s="154"/>
      <c r="C792" s="171" t="s">
        <v>438</v>
      </c>
      <c r="D792" s="188"/>
      <c r="E792" s="195">
        <v>182.04</v>
      </c>
      <c r="F792" s="212"/>
      <c r="G792" s="156"/>
      <c r="H792" s="181">
        <v>0</v>
      </c>
      <c r="I792" s="211"/>
      <c r="J792" s="151"/>
      <c r="K792" s="151"/>
      <c r="L792" s="151"/>
      <c r="M792" s="151"/>
      <c r="N792" s="151"/>
      <c r="O792" s="151"/>
      <c r="P792" s="151"/>
      <c r="Q792" s="151"/>
      <c r="R792" s="151" t="s">
        <v>123</v>
      </c>
      <c r="S792" s="151">
        <v>0</v>
      </c>
      <c r="T792" s="151"/>
      <c r="U792" s="151"/>
      <c r="V792" s="151"/>
      <c r="W792" s="151"/>
      <c r="X792" s="151"/>
      <c r="Y792" s="151"/>
      <c r="Z792" s="151"/>
      <c r="AA792" s="151"/>
      <c r="AB792" s="151"/>
      <c r="AC792" s="151"/>
      <c r="AD792" s="151"/>
      <c r="AE792" s="151"/>
      <c r="AF792" s="151"/>
      <c r="AG792" s="151"/>
      <c r="AH792" s="151"/>
      <c r="AI792" s="151"/>
      <c r="AJ792" s="151"/>
      <c r="AK792" s="151"/>
      <c r="AL792" s="151"/>
      <c r="AM792" s="151"/>
      <c r="AN792" s="151"/>
      <c r="AO792" s="151"/>
      <c r="AP792" s="151"/>
      <c r="AQ792" s="151"/>
      <c r="AR792" s="151"/>
      <c r="AS792" s="151"/>
      <c r="AT792" s="151"/>
      <c r="AU792" s="151"/>
    </row>
    <row r="793" spans="1:47" outlineLevel="1" x14ac:dyDescent="0.2">
      <c r="A793" s="152"/>
      <c r="B793" s="154"/>
      <c r="C793" s="171" t="s">
        <v>439</v>
      </c>
      <c r="D793" s="188"/>
      <c r="E793" s="195">
        <v>21.186</v>
      </c>
      <c r="F793" s="212"/>
      <c r="G793" s="156"/>
      <c r="H793" s="181">
        <v>0</v>
      </c>
      <c r="I793" s="211"/>
      <c r="J793" s="151"/>
      <c r="K793" s="151"/>
      <c r="L793" s="151"/>
      <c r="M793" s="151"/>
      <c r="N793" s="151"/>
      <c r="O793" s="151"/>
      <c r="P793" s="151"/>
      <c r="Q793" s="151"/>
      <c r="R793" s="151" t="s">
        <v>123</v>
      </c>
      <c r="S793" s="151">
        <v>0</v>
      </c>
      <c r="T793" s="151"/>
      <c r="U793" s="151"/>
      <c r="V793" s="151"/>
      <c r="W793" s="151"/>
      <c r="X793" s="151"/>
      <c r="Y793" s="151"/>
      <c r="Z793" s="151"/>
      <c r="AA793" s="151"/>
      <c r="AB793" s="151"/>
      <c r="AC793" s="151"/>
      <c r="AD793" s="151"/>
      <c r="AE793" s="151"/>
      <c r="AF793" s="151"/>
      <c r="AG793" s="151"/>
      <c r="AH793" s="151"/>
      <c r="AI793" s="151"/>
      <c r="AJ793" s="151"/>
      <c r="AK793" s="151"/>
      <c r="AL793" s="151"/>
      <c r="AM793" s="151"/>
      <c r="AN793" s="151"/>
      <c r="AO793" s="151"/>
      <c r="AP793" s="151"/>
      <c r="AQ793" s="151"/>
      <c r="AR793" s="151"/>
      <c r="AS793" s="151"/>
      <c r="AT793" s="151"/>
      <c r="AU793" s="151"/>
    </row>
    <row r="794" spans="1:47" ht="22.5" outlineLevel="1" x14ac:dyDescent="0.2">
      <c r="A794" s="152">
        <v>270</v>
      </c>
      <c r="B794" s="154" t="s">
        <v>900</v>
      </c>
      <c r="C794" s="170" t="s">
        <v>901</v>
      </c>
      <c r="D794" s="187" t="s">
        <v>127</v>
      </c>
      <c r="E794" s="156">
        <v>223.54859999999999</v>
      </c>
      <c r="F794" s="212"/>
      <c r="G794" s="156">
        <f>ROUND(E794*F794,2)</f>
        <v>0</v>
      </c>
      <c r="H794" s="181" t="s">
        <v>950</v>
      </c>
      <c r="I794" s="211"/>
      <c r="J794" s="151"/>
      <c r="K794" s="151"/>
      <c r="L794" s="151"/>
      <c r="M794" s="151"/>
      <c r="N794" s="151"/>
      <c r="O794" s="151"/>
      <c r="P794" s="151"/>
      <c r="Q794" s="151"/>
      <c r="R794" s="151" t="s">
        <v>121</v>
      </c>
      <c r="S794" s="151"/>
      <c r="T794" s="151"/>
      <c r="U794" s="151"/>
      <c r="V794" s="151"/>
      <c r="W794" s="151"/>
      <c r="X794" s="151"/>
      <c r="Y794" s="151"/>
      <c r="Z794" s="151"/>
      <c r="AA794" s="151"/>
      <c r="AB794" s="151"/>
      <c r="AC794" s="151"/>
      <c r="AD794" s="151"/>
      <c r="AE794" s="151"/>
      <c r="AF794" s="151"/>
      <c r="AG794" s="151"/>
      <c r="AH794" s="151"/>
      <c r="AI794" s="151"/>
      <c r="AJ794" s="151"/>
      <c r="AK794" s="151"/>
      <c r="AL794" s="151"/>
      <c r="AM794" s="151"/>
      <c r="AN794" s="151"/>
      <c r="AO794" s="151"/>
      <c r="AP794" s="151"/>
      <c r="AQ794" s="151"/>
      <c r="AR794" s="151"/>
      <c r="AS794" s="151"/>
      <c r="AT794" s="151"/>
      <c r="AU794" s="151"/>
    </row>
    <row r="795" spans="1:47" outlineLevel="1" x14ac:dyDescent="0.2">
      <c r="A795" s="152"/>
      <c r="B795" s="154"/>
      <c r="C795" s="173" t="s">
        <v>629</v>
      </c>
      <c r="D795" s="190"/>
      <c r="E795" s="196"/>
      <c r="F795" s="212"/>
      <c r="G795" s="156"/>
      <c r="H795" s="181">
        <v>0</v>
      </c>
      <c r="I795" s="211"/>
      <c r="J795" s="151"/>
      <c r="K795" s="151"/>
      <c r="L795" s="151"/>
      <c r="M795" s="151"/>
      <c r="N795" s="151"/>
      <c r="O795" s="151"/>
      <c r="P795" s="151"/>
      <c r="Q795" s="151"/>
      <c r="R795" s="151" t="s">
        <v>123</v>
      </c>
      <c r="S795" s="151">
        <v>2</v>
      </c>
      <c r="T795" s="151"/>
      <c r="U795" s="151"/>
      <c r="V795" s="151"/>
      <c r="W795" s="151"/>
      <c r="X795" s="151"/>
      <c r="Y795" s="151"/>
      <c r="Z795" s="151"/>
      <c r="AA795" s="151"/>
      <c r="AB795" s="151"/>
      <c r="AC795" s="151"/>
      <c r="AD795" s="151"/>
      <c r="AE795" s="151"/>
      <c r="AF795" s="151"/>
      <c r="AG795" s="151"/>
      <c r="AH795" s="151"/>
      <c r="AI795" s="151"/>
      <c r="AJ795" s="151"/>
      <c r="AK795" s="151"/>
      <c r="AL795" s="151"/>
      <c r="AM795" s="151"/>
      <c r="AN795" s="151"/>
      <c r="AO795" s="151"/>
      <c r="AP795" s="151"/>
      <c r="AQ795" s="151"/>
      <c r="AR795" s="151"/>
      <c r="AS795" s="151"/>
      <c r="AT795" s="151"/>
      <c r="AU795" s="151"/>
    </row>
    <row r="796" spans="1:47" outlineLevel="1" x14ac:dyDescent="0.2">
      <c r="A796" s="152"/>
      <c r="B796" s="154"/>
      <c r="C796" s="174" t="s">
        <v>902</v>
      </c>
      <c r="D796" s="190"/>
      <c r="E796" s="196">
        <v>182.04</v>
      </c>
      <c r="F796" s="212"/>
      <c r="G796" s="156"/>
      <c r="H796" s="181">
        <v>0</v>
      </c>
      <c r="I796" s="211"/>
      <c r="J796" s="151"/>
      <c r="K796" s="151"/>
      <c r="L796" s="151"/>
      <c r="M796" s="151"/>
      <c r="N796" s="151"/>
      <c r="O796" s="151"/>
      <c r="P796" s="151"/>
      <c r="Q796" s="151"/>
      <c r="R796" s="151" t="s">
        <v>123</v>
      </c>
      <c r="S796" s="151">
        <v>2</v>
      </c>
      <c r="T796" s="151"/>
      <c r="U796" s="151"/>
      <c r="V796" s="151"/>
      <c r="W796" s="151"/>
      <c r="X796" s="151"/>
      <c r="Y796" s="151"/>
      <c r="Z796" s="151"/>
      <c r="AA796" s="151"/>
      <c r="AB796" s="151"/>
      <c r="AC796" s="151"/>
      <c r="AD796" s="151"/>
      <c r="AE796" s="151"/>
      <c r="AF796" s="151"/>
      <c r="AG796" s="151"/>
      <c r="AH796" s="151"/>
      <c r="AI796" s="151"/>
      <c r="AJ796" s="151"/>
      <c r="AK796" s="151"/>
      <c r="AL796" s="151"/>
      <c r="AM796" s="151"/>
      <c r="AN796" s="151"/>
      <c r="AO796" s="151"/>
      <c r="AP796" s="151"/>
      <c r="AQ796" s="151"/>
      <c r="AR796" s="151"/>
      <c r="AS796" s="151"/>
      <c r="AT796" s="151"/>
      <c r="AU796" s="151"/>
    </row>
    <row r="797" spans="1:47" outlineLevel="1" x14ac:dyDescent="0.2">
      <c r="A797" s="152"/>
      <c r="B797" s="154"/>
      <c r="C797" s="174" t="s">
        <v>903</v>
      </c>
      <c r="D797" s="190"/>
      <c r="E797" s="196">
        <v>21.186</v>
      </c>
      <c r="F797" s="212"/>
      <c r="G797" s="156"/>
      <c r="H797" s="181">
        <v>0</v>
      </c>
      <c r="I797" s="211"/>
      <c r="J797" s="151"/>
      <c r="K797" s="151"/>
      <c r="L797" s="151"/>
      <c r="M797" s="151"/>
      <c r="N797" s="151"/>
      <c r="O797" s="151"/>
      <c r="P797" s="151"/>
      <c r="Q797" s="151"/>
      <c r="R797" s="151" t="s">
        <v>123</v>
      </c>
      <c r="S797" s="151">
        <v>2</v>
      </c>
      <c r="T797" s="151"/>
      <c r="U797" s="151"/>
      <c r="V797" s="151"/>
      <c r="W797" s="151"/>
      <c r="X797" s="151"/>
      <c r="Y797" s="151"/>
      <c r="Z797" s="151"/>
      <c r="AA797" s="151"/>
      <c r="AB797" s="151"/>
      <c r="AC797" s="151"/>
      <c r="AD797" s="151"/>
      <c r="AE797" s="151"/>
      <c r="AF797" s="151"/>
      <c r="AG797" s="151"/>
      <c r="AH797" s="151"/>
      <c r="AI797" s="151"/>
      <c r="AJ797" s="151"/>
      <c r="AK797" s="151"/>
      <c r="AL797" s="151"/>
      <c r="AM797" s="151"/>
      <c r="AN797" s="151"/>
      <c r="AO797" s="151"/>
      <c r="AP797" s="151"/>
      <c r="AQ797" s="151"/>
      <c r="AR797" s="151"/>
      <c r="AS797" s="151"/>
      <c r="AT797" s="151"/>
      <c r="AU797" s="151"/>
    </row>
    <row r="798" spans="1:47" outlineLevel="1" x14ac:dyDescent="0.2">
      <c r="A798" s="152"/>
      <c r="B798" s="154"/>
      <c r="C798" s="173" t="s">
        <v>632</v>
      </c>
      <c r="D798" s="190"/>
      <c r="E798" s="196"/>
      <c r="F798" s="212"/>
      <c r="G798" s="156"/>
      <c r="H798" s="181">
        <v>0</v>
      </c>
      <c r="I798" s="211"/>
      <c r="J798" s="151"/>
      <c r="K798" s="151"/>
      <c r="L798" s="151"/>
      <c r="M798" s="151"/>
      <c r="N798" s="151"/>
      <c r="O798" s="151"/>
      <c r="P798" s="151"/>
      <c r="Q798" s="151"/>
      <c r="R798" s="151" t="s">
        <v>123</v>
      </c>
      <c r="S798" s="151">
        <v>0</v>
      </c>
      <c r="T798" s="151"/>
      <c r="U798" s="151"/>
      <c r="V798" s="151"/>
      <c r="W798" s="151"/>
      <c r="X798" s="151"/>
      <c r="Y798" s="151"/>
      <c r="Z798" s="151"/>
      <c r="AA798" s="151"/>
      <c r="AB798" s="151"/>
      <c r="AC798" s="151"/>
      <c r="AD798" s="151"/>
      <c r="AE798" s="151"/>
      <c r="AF798" s="151"/>
      <c r="AG798" s="151"/>
      <c r="AH798" s="151"/>
      <c r="AI798" s="151"/>
      <c r="AJ798" s="151"/>
      <c r="AK798" s="151"/>
      <c r="AL798" s="151"/>
      <c r="AM798" s="151"/>
      <c r="AN798" s="151"/>
      <c r="AO798" s="151"/>
      <c r="AP798" s="151"/>
      <c r="AQ798" s="151"/>
      <c r="AR798" s="151"/>
      <c r="AS798" s="151"/>
      <c r="AT798" s="151"/>
      <c r="AU798" s="151"/>
    </row>
    <row r="799" spans="1:47" outlineLevel="1" x14ac:dyDescent="0.2">
      <c r="A799" s="152"/>
      <c r="B799" s="154"/>
      <c r="C799" s="171" t="s">
        <v>904</v>
      </c>
      <c r="D799" s="188"/>
      <c r="E799" s="195">
        <v>223.54859999999999</v>
      </c>
      <c r="F799" s="212"/>
      <c r="G799" s="156"/>
      <c r="H799" s="181">
        <v>0</v>
      </c>
      <c r="I799" s="211"/>
      <c r="J799" s="151"/>
      <c r="K799" s="151"/>
      <c r="L799" s="151"/>
      <c r="M799" s="151"/>
      <c r="N799" s="151"/>
      <c r="O799" s="151"/>
      <c r="P799" s="151"/>
      <c r="Q799" s="151"/>
      <c r="R799" s="151" t="s">
        <v>123</v>
      </c>
      <c r="S799" s="151">
        <v>0</v>
      </c>
      <c r="T799" s="151"/>
      <c r="U799" s="151"/>
      <c r="V799" s="151"/>
      <c r="W799" s="151"/>
      <c r="X799" s="151"/>
      <c r="Y799" s="151"/>
      <c r="Z799" s="151"/>
      <c r="AA799" s="151"/>
      <c r="AB799" s="151"/>
      <c r="AC799" s="151"/>
      <c r="AD799" s="151"/>
      <c r="AE799" s="151"/>
      <c r="AF799" s="151"/>
      <c r="AG799" s="151"/>
      <c r="AH799" s="151"/>
      <c r="AI799" s="151"/>
      <c r="AJ799" s="151"/>
      <c r="AK799" s="151"/>
      <c r="AL799" s="151"/>
      <c r="AM799" s="151"/>
      <c r="AN799" s="151"/>
      <c r="AO799" s="151"/>
      <c r="AP799" s="151"/>
      <c r="AQ799" s="151"/>
      <c r="AR799" s="151"/>
      <c r="AS799" s="151"/>
      <c r="AT799" s="151"/>
      <c r="AU799" s="151"/>
    </row>
    <row r="800" spans="1:47" outlineLevel="1" x14ac:dyDescent="0.2">
      <c r="A800" s="152">
        <v>271</v>
      </c>
      <c r="B800" s="154" t="s">
        <v>905</v>
      </c>
      <c r="C800" s="170" t="s">
        <v>906</v>
      </c>
      <c r="D800" s="187" t="s">
        <v>0</v>
      </c>
      <c r="E800" s="156">
        <v>3.35</v>
      </c>
      <c r="F800" s="212"/>
      <c r="G800" s="156">
        <f>ROUND(E800*F800,2)</f>
        <v>0</v>
      </c>
      <c r="H800" s="181" t="s">
        <v>951</v>
      </c>
      <c r="I800" s="211"/>
      <c r="J800" s="151"/>
      <c r="K800" s="151"/>
      <c r="L800" s="151"/>
      <c r="M800" s="151"/>
      <c r="N800" s="151"/>
      <c r="O800" s="151"/>
      <c r="P800" s="151"/>
      <c r="Q800" s="151"/>
      <c r="R800" s="151" t="s">
        <v>121</v>
      </c>
      <c r="S800" s="151"/>
      <c r="T800" s="151"/>
      <c r="U800" s="151"/>
      <c r="V800" s="151"/>
      <c r="W800" s="151"/>
      <c r="X800" s="151"/>
      <c r="Y800" s="151"/>
      <c r="Z800" s="151"/>
      <c r="AA800" s="151"/>
      <c r="AB800" s="151"/>
      <c r="AC800" s="151"/>
      <c r="AD800" s="151"/>
      <c r="AE800" s="151"/>
      <c r="AF800" s="151"/>
      <c r="AG800" s="151"/>
      <c r="AH800" s="151"/>
      <c r="AI800" s="151"/>
      <c r="AJ800" s="151"/>
      <c r="AK800" s="151"/>
      <c r="AL800" s="151"/>
      <c r="AM800" s="151"/>
      <c r="AN800" s="151"/>
      <c r="AO800" s="151"/>
      <c r="AP800" s="151"/>
      <c r="AQ800" s="151"/>
      <c r="AR800" s="151"/>
      <c r="AS800" s="151"/>
      <c r="AT800" s="151"/>
      <c r="AU800" s="151"/>
    </row>
    <row r="801" spans="1:47" x14ac:dyDescent="0.2">
      <c r="A801" s="153" t="s">
        <v>116</v>
      </c>
      <c r="B801" s="155" t="s">
        <v>92</v>
      </c>
      <c r="C801" s="172" t="s">
        <v>93</v>
      </c>
      <c r="D801" s="189"/>
      <c r="E801" s="157"/>
      <c r="F801" s="213"/>
      <c r="G801" s="157">
        <f>SUMIF(R802:R804,"&lt;&gt;NOR",G802:G804)</f>
        <v>0</v>
      </c>
      <c r="H801" s="182"/>
      <c r="I801" s="211"/>
      <c r="R801" t="s">
        <v>117</v>
      </c>
    </row>
    <row r="802" spans="1:47" ht="22.5" outlineLevel="1" x14ac:dyDescent="0.2">
      <c r="A802" s="152">
        <v>272</v>
      </c>
      <c r="B802" s="154" t="s">
        <v>907</v>
      </c>
      <c r="C802" s="170" t="s">
        <v>908</v>
      </c>
      <c r="D802" s="187" t="s">
        <v>127</v>
      </c>
      <c r="E802" s="156">
        <v>205</v>
      </c>
      <c r="F802" s="212"/>
      <c r="G802" s="156">
        <f>ROUND(E802*F802,2)</f>
        <v>0</v>
      </c>
      <c r="H802" s="181" t="s">
        <v>951</v>
      </c>
      <c r="I802" s="211"/>
      <c r="J802" s="151"/>
      <c r="K802" s="151"/>
      <c r="L802" s="151"/>
      <c r="M802" s="151"/>
      <c r="N802" s="151"/>
      <c r="O802" s="151"/>
      <c r="P802" s="151"/>
      <c r="Q802" s="151"/>
      <c r="R802" s="151" t="s">
        <v>121</v>
      </c>
      <c r="S802" s="151"/>
      <c r="T802" s="151"/>
      <c r="U802" s="151"/>
      <c r="V802" s="151"/>
      <c r="W802" s="151"/>
      <c r="X802" s="151"/>
      <c r="Y802" s="151"/>
      <c r="Z802" s="151"/>
      <c r="AA802" s="151"/>
      <c r="AB802" s="151"/>
      <c r="AC802" s="151"/>
      <c r="AD802" s="151"/>
      <c r="AE802" s="151"/>
      <c r="AF802" s="151"/>
      <c r="AG802" s="151"/>
      <c r="AH802" s="151"/>
      <c r="AI802" s="151"/>
      <c r="AJ802" s="151"/>
      <c r="AK802" s="151"/>
      <c r="AL802" s="151"/>
      <c r="AM802" s="151"/>
      <c r="AN802" s="151"/>
      <c r="AO802" s="151"/>
      <c r="AP802" s="151"/>
      <c r="AQ802" s="151"/>
      <c r="AR802" s="151"/>
      <c r="AS802" s="151"/>
      <c r="AT802" s="151"/>
      <c r="AU802" s="151"/>
    </row>
    <row r="803" spans="1:47" outlineLevel="1" x14ac:dyDescent="0.2">
      <c r="A803" s="152"/>
      <c r="B803" s="154"/>
      <c r="C803" s="171" t="s">
        <v>909</v>
      </c>
      <c r="D803" s="188"/>
      <c r="E803" s="195"/>
      <c r="F803" s="212"/>
      <c r="G803" s="156"/>
      <c r="H803" s="181">
        <v>0</v>
      </c>
      <c r="I803" s="211"/>
      <c r="J803" s="151"/>
      <c r="K803" s="151"/>
      <c r="L803" s="151"/>
      <c r="M803" s="151"/>
      <c r="N803" s="151"/>
      <c r="O803" s="151"/>
      <c r="P803" s="151"/>
      <c r="Q803" s="151"/>
      <c r="R803" s="151" t="s">
        <v>123</v>
      </c>
      <c r="S803" s="151">
        <v>0</v>
      </c>
      <c r="T803" s="151"/>
      <c r="U803" s="151"/>
      <c r="V803" s="151"/>
      <c r="W803" s="151"/>
      <c r="X803" s="151"/>
      <c r="Y803" s="151"/>
      <c r="Z803" s="151"/>
      <c r="AA803" s="151"/>
      <c r="AB803" s="151"/>
      <c r="AC803" s="151"/>
      <c r="AD803" s="151"/>
      <c r="AE803" s="151"/>
      <c r="AF803" s="151"/>
      <c r="AG803" s="151"/>
      <c r="AH803" s="151"/>
      <c r="AI803" s="151"/>
      <c r="AJ803" s="151"/>
      <c r="AK803" s="151"/>
      <c r="AL803" s="151"/>
      <c r="AM803" s="151"/>
      <c r="AN803" s="151"/>
      <c r="AO803" s="151"/>
      <c r="AP803" s="151"/>
      <c r="AQ803" s="151"/>
      <c r="AR803" s="151"/>
      <c r="AS803" s="151"/>
      <c r="AT803" s="151"/>
      <c r="AU803" s="151"/>
    </row>
    <row r="804" spans="1:47" outlineLevel="1" x14ac:dyDescent="0.2">
      <c r="A804" s="152"/>
      <c r="B804" s="154"/>
      <c r="C804" s="171" t="s">
        <v>910</v>
      </c>
      <c r="D804" s="188"/>
      <c r="E804" s="195">
        <v>205</v>
      </c>
      <c r="F804" s="212"/>
      <c r="G804" s="156"/>
      <c r="H804" s="181">
        <v>0</v>
      </c>
      <c r="I804" s="211"/>
      <c r="J804" s="151"/>
      <c r="K804" s="151"/>
      <c r="L804" s="151"/>
      <c r="M804" s="151"/>
      <c r="N804" s="151"/>
      <c r="O804" s="151"/>
      <c r="P804" s="151"/>
      <c r="Q804" s="151"/>
      <c r="R804" s="151" t="s">
        <v>123</v>
      </c>
      <c r="S804" s="151">
        <v>0</v>
      </c>
      <c r="T804" s="151"/>
      <c r="U804" s="151"/>
      <c r="V804" s="151"/>
      <c r="W804" s="151"/>
      <c r="X804" s="151"/>
      <c r="Y804" s="151"/>
      <c r="Z804" s="151"/>
      <c r="AA804" s="151"/>
      <c r="AB804" s="151"/>
      <c r="AC804" s="151"/>
      <c r="AD804" s="151"/>
      <c r="AE804" s="151"/>
      <c r="AF804" s="151"/>
      <c r="AG804" s="151"/>
      <c r="AH804" s="151"/>
      <c r="AI804" s="151"/>
      <c r="AJ804" s="151"/>
      <c r="AK804" s="151"/>
      <c r="AL804" s="151"/>
      <c r="AM804" s="151"/>
      <c r="AN804" s="151"/>
      <c r="AO804" s="151"/>
      <c r="AP804" s="151"/>
      <c r="AQ804" s="151"/>
      <c r="AR804" s="151"/>
      <c r="AS804" s="151"/>
      <c r="AT804" s="151"/>
      <c r="AU804" s="151"/>
    </row>
    <row r="805" spans="1:47" x14ac:dyDescent="0.2">
      <c r="A805" s="153" t="s">
        <v>116</v>
      </c>
      <c r="B805" s="155" t="s">
        <v>94</v>
      </c>
      <c r="C805" s="172" t="s">
        <v>95</v>
      </c>
      <c r="D805" s="189"/>
      <c r="E805" s="157"/>
      <c r="F805" s="213"/>
      <c r="G805" s="157">
        <f>SUMIF(R806:R812,"&lt;&gt;NOR",G806:G812)</f>
        <v>0</v>
      </c>
      <c r="H805" s="182"/>
      <c r="I805" s="211"/>
      <c r="R805" t="s">
        <v>117</v>
      </c>
    </row>
    <row r="806" spans="1:47" outlineLevel="1" x14ac:dyDescent="0.2">
      <c r="A806" s="152">
        <v>273</v>
      </c>
      <c r="B806" s="154" t="s">
        <v>911</v>
      </c>
      <c r="C806" s="170" t="s">
        <v>912</v>
      </c>
      <c r="D806" s="187" t="s">
        <v>127</v>
      </c>
      <c r="E806" s="156">
        <v>676.43</v>
      </c>
      <c r="F806" s="212"/>
      <c r="G806" s="156">
        <f>ROUND(E806*F806,2)</f>
        <v>0</v>
      </c>
      <c r="H806" s="181" t="s">
        <v>951</v>
      </c>
      <c r="I806" s="211"/>
      <c r="J806" s="151"/>
      <c r="K806" s="151"/>
      <c r="L806" s="151"/>
      <c r="M806" s="151"/>
      <c r="N806" s="151"/>
      <c r="O806" s="151"/>
      <c r="P806" s="151"/>
      <c r="Q806" s="151"/>
      <c r="R806" s="151" t="s">
        <v>121</v>
      </c>
      <c r="S806" s="151"/>
      <c r="T806" s="151"/>
      <c r="U806" s="151"/>
      <c r="V806" s="151"/>
      <c r="W806" s="151"/>
      <c r="X806" s="151"/>
      <c r="Y806" s="151"/>
      <c r="Z806" s="151"/>
      <c r="AA806" s="151"/>
      <c r="AB806" s="151"/>
      <c r="AC806" s="151"/>
      <c r="AD806" s="151"/>
      <c r="AE806" s="151"/>
      <c r="AF806" s="151"/>
      <c r="AG806" s="151"/>
      <c r="AH806" s="151"/>
      <c r="AI806" s="151"/>
      <c r="AJ806" s="151"/>
      <c r="AK806" s="151"/>
      <c r="AL806" s="151"/>
      <c r="AM806" s="151"/>
      <c r="AN806" s="151"/>
      <c r="AO806" s="151"/>
      <c r="AP806" s="151"/>
      <c r="AQ806" s="151"/>
      <c r="AR806" s="151"/>
      <c r="AS806" s="151"/>
      <c r="AT806" s="151"/>
      <c r="AU806" s="151"/>
    </row>
    <row r="807" spans="1:47" outlineLevel="1" x14ac:dyDescent="0.2">
      <c r="A807" s="152"/>
      <c r="B807" s="154"/>
      <c r="C807" s="171" t="s">
        <v>913</v>
      </c>
      <c r="D807" s="188"/>
      <c r="E807" s="195">
        <v>118.48</v>
      </c>
      <c r="F807" s="212"/>
      <c r="G807" s="156"/>
      <c r="H807" s="181">
        <v>0</v>
      </c>
      <c r="I807" s="211"/>
      <c r="J807" s="151"/>
      <c r="K807" s="151"/>
      <c r="L807" s="151"/>
      <c r="M807" s="151"/>
      <c r="N807" s="151"/>
      <c r="O807" s="151"/>
      <c r="P807" s="151"/>
      <c r="Q807" s="151"/>
      <c r="R807" s="151" t="s">
        <v>123</v>
      </c>
      <c r="S807" s="151">
        <v>0</v>
      </c>
      <c r="T807" s="151"/>
      <c r="U807" s="151"/>
      <c r="V807" s="151"/>
      <c r="W807" s="151"/>
      <c r="X807" s="151"/>
      <c r="Y807" s="151"/>
      <c r="Z807" s="151"/>
      <c r="AA807" s="151"/>
      <c r="AB807" s="151"/>
      <c r="AC807" s="151"/>
      <c r="AD807" s="151"/>
      <c r="AE807" s="151"/>
      <c r="AF807" s="151"/>
      <c r="AG807" s="151"/>
      <c r="AH807" s="151"/>
      <c r="AI807" s="151"/>
      <c r="AJ807" s="151"/>
      <c r="AK807" s="151"/>
      <c r="AL807" s="151"/>
      <c r="AM807" s="151"/>
      <c r="AN807" s="151"/>
      <c r="AO807" s="151"/>
      <c r="AP807" s="151"/>
      <c r="AQ807" s="151"/>
      <c r="AR807" s="151"/>
      <c r="AS807" s="151"/>
      <c r="AT807" s="151"/>
      <c r="AU807" s="151"/>
    </row>
    <row r="808" spans="1:47" outlineLevel="1" x14ac:dyDescent="0.2">
      <c r="A808" s="152"/>
      <c r="B808" s="154"/>
      <c r="C808" s="171" t="s">
        <v>914</v>
      </c>
      <c r="D808" s="188"/>
      <c r="E808" s="195">
        <v>557.95000000000005</v>
      </c>
      <c r="F808" s="212"/>
      <c r="G808" s="156"/>
      <c r="H808" s="181">
        <v>0</v>
      </c>
      <c r="I808" s="211"/>
      <c r="J808" s="151"/>
      <c r="K808" s="151"/>
      <c r="L808" s="151"/>
      <c r="M808" s="151"/>
      <c r="N808" s="151"/>
      <c r="O808" s="151"/>
      <c r="P808" s="151"/>
      <c r="Q808" s="151"/>
      <c r="R808" s="151" t="s">
        <v>123</v>
      </c>
      <c r="S808" s="151">
        <v>0</v>
      </c>
      <c r="T808" s="151"/>
      <c r="U808" s="151"/>
      <c r="V808" s="151"/>
      <c r="W808" s="151"/>
      <c r="X808" s="151"/>
      <c r="Y808" s="151"/>
      <c r="Z808" s="151"/>
      <c r="AA808" s="151"/>
      <c r="AB808" s="151"/>
      <c r="AC808" s="151"/>
      <c r="AD808" s="151"/>
      <c r="AE808" s="151"/>
      <c r="AF808" s="151"/>
      <c r="AG808" s="151"/>
      <c r="AH808" s="151"/>
      <c r="AI808" s="151"/>
      <c r="AJ808" s="151"/>
      <c r="AK808" s="151"/>
      <c r="AL808" s="151"/>
      <c r="AM808" s="151"/>
      <c r="AN808" s="151"/>
      <c r="AO808" s="151"/>
      <c r="AP808" s="151"/>
      <c r="AQ808" s="151"/>
      <c r="AR808" s="151"/>
      <c r="AS808" s="151"/>
      <c r="AT808" s="151"/>
      <c r="AU808" s="151"/>
    </row>
    <row r="809" spans="1:47" outlineLevel="1" x14ac:dyDescent="0.2">
      <c r="A809" s="152">
        <v>274</v>
      </c>
      <c r="B809" s="154" t="s">
        <v>915</v>
      </c>
      <c r="C809" s="170" t="s">
        <v>916</v>
      </c>
      <c r="D809" s="187" t="s">
        <v>127</v>
      </c>
      <c r="E809" s="156">
        <v>338.21499999999997</v>
      </c>
      <c r="F809" s="212"/>
      <c r="G809" s="156">
        <f>ROUND(E809*F809,2)</f>
        <v>0</v>
      </c>
      <c r="H809" s="181" t="s">
        <v>951</v>
      </c>
      <c r="I809" s="211"/>
      <c r="J809" s="151"/>
      <c r="K809" s="151"/>
      <c r="L809" s="151"/>
      <c r="M809" s="151"/>
      <c r="N809" s="151"/>
      <c r="O809" s="151"/>
      <c r="P809" s="151"/>
      <c r="Q809" s="151"/>
      <c r="R809" s="151" t="s">
        <v>121</v>
      </c>
      <c r="S809" s="151"/>
      <c r="T809" s="151"/>
      <c r="U809" s="151"/>
      <c r="V809" s="151"/>
      <c r="W809" s="151"/>
      <c r="X809" s="151"/>
      <c r="Y809" s="151"/>
      <c r="Z809" s="151"/>
      <c r="AA809" s="151"/>
      <c r="AB809" s="151"/>
      <c r="AC809" s="151"/>
      <c r="AD809" s="151"/>
      <c r="AE809" s="151"/>
      <c r="AF809" s="151"/>
      <c r="AG809" s="151"/>
      <c r="AH809" s="151"/>
      <c r="AI809" s="151"/>
      <c r="AJ809" s="151"/>
      <c r="AK809" s="151"/>
      <c r="AL809" s="151"/>
      <c r="AM809" s="151"/>
      <c r="AN809" s="151"/>
      <c r="AO809" s="151"/>
      <c r="AP809" s="151"/>
      <c r="AQ809" s="151"/>
      <c r="AR809" s="151"/>
      <c r="AS809" s="151"/>
      <c r="AT809" s="151"/>
      <c r="AU809" s="151"/>
    </row>
    <row r="810" spans="1:47" outlineLevel="1" x14ac:dyDescent="0.2">
      <c r="A810" s="152"/>
      <c r="B810" s="154"/>
      <c r="C810" s="171" t="s">
        <v>917</v>
      </c>
      <c r="D810" s="188"/>
      <c r="E810" s="195">
        <v>338.21499999999997</v>
      </c>
      <c r="F810" s="212"/>
      <c r="G810" s="156"/>
      <c r="H810" s="181">
        <v>0</v>
      </c>
      <c r="I810" s="211"/>
      <c r="J810" s="151"/>
      <c r="K810" s="151"/>
      <c r="L810" s="151"/>
      <c r="M810" s="151"/>
      <c r="N810" s="151"/>
      <c r="O810" s="151"/>
      <c r="P810" s="151"/>
      <c r="Q810" s="151"/>
      <c r="R810" s="151" t="s">
        <v>123</v>
      </c>
      <c r="S810" s="151">
        <v>0</v>
      </c>
      <c r="T810" s="151"/>
      <c r="U810" s="151"/>
      <c r="V810" s="151"/>
      <c r="W810" s="151"/>
      <c r="X810" s="151"/>
      <c r="Y810" s="151"/>
      <c r="Z810" s="151"/>
      <c r="AA810" s="151"/>
      <c r="AB810" s="151"/>
      <c r="AC810" s="151"/>
      <c r="AD810" s="151"/>
      <c r="AE810" s="151"/>
      <c r="AF810" s="151"/>
      <c r="AG810" s="151"/>
      <c r="AH810" s="151"/>
      <c r="AI810" s="151"/>
      <c r="AJ810" s="151"/>
      <c r="AK810" s="151"/>
      <c r="AL810" s="151"/>
      <c r="AM810" s="151"/>
      <c r="AN810" s="151"/>
      <c r="AO810" s="151"/>
      <c r="AP810" s="151"/>
      <c r="AQ810" s="151"/>
      <c r="AR810" s="151"/>
      <c r="AS810" s="151"/>
      <c r="AT810" s="151"/>
      <c r="AU810" s="151"/>
    </row>
    <row r="811" spans="1:47" outlineLevel="1" x14ac:dyDescent="0.2">
      <c r="A811" s="152">
        <v>275</v>
      </c>
      <c r="B811" s="154" t="s">
        <v>918</v>
      </c>
      <c r="C811" s="170" t="s">
        <v>919</v>
      </c>
      <c r="D811" s="187" t="s">
        <v>127</v>
      </c>
      <c r="E811" s="156">
        <v>338.21499999999997</v>
      </c>
      <c r="F811" s="212"/>
      <c r="G811" s="156">
        <f>ROUND(E811*F811,2)</f>
        <v>0</v>
      </c>
      <c r="H811" s="181" t="s">
        <v>951</v>
      </c>
      <c r="I811" s="211"/>
      <c r="J811" s="151"/>
      <c r="K811" s="151"/>
      <c r="L811" s="151"/>
      <c r="M811" s="151"/>
      <c r="N811" s="151"/>
      <c r="O811" s="151"/>
      <c r="P811" s="151"/>
      <c r="Q811" s="151"/>
      <c r="R811" s="151" t="s">
        <v>121</v>
      </c>
      <c r="S811" s="151"/>
      <c r="T811" s="151"/>
      <c r="U811" s="151"/>
      <c r="V811" s="151"/>
      <c r="W811" s="151"/>
      <c r="X811" s="151"/>
      <c r="Y811" s="151"/>
      <c r="Z811" s="151"/>
      <c r="AA811" s="151"/>
      <c r="AB811" s="151"/>
      <c r="AC811" s="151"/>
      <c r="AD811" s="151"/>
      <c r="AE811" s="151"/>
      <c r="AF811" s="151"/>
      <c r="AG811" s="151"/>
      <c r="AH811" s="151"/>
      <c r="AI811" s="151"/>
      <c r="AJ811" s="151"/>
      <c r="AK811" s="151"/>
      <c r="AL811" s="151"/>
      <c r="AM811" s="151"/>
      <c r="AN811" s="151"/>
      <c r="AO811" s="151"/>
      <c r="AP811" s="151"/>
      <c r="AQ811" s="151"/>
      <c r="AR811" s="151"/>
      <c r="AS811" s="151"/>
      <c r="AT811" s="151"/>
      <c r="AU811" s="151"/>
    </row>
    <row r="812" spans="1:47" outlineLevel="1" x14ac:dyDescent="0.2">
      <c r="A812" s="152"/>
      <c r="B812" s="154"/>
      <c r="C812" s="171" t="s">
        <v>917</v>
      </c>
      <c r="D812" s="188"/>
      <c r="E812" s="195">
        <v>338.21499999999997</v>
      </c>
      <c r="F812" s="212"/>
      <c r="G812" s="156"/>
      <c r="H812" s="181">
        <v>0</v>
      </c>
      <c r="I812" s="211"/>
      <c r="J812" s="151"/>
      <c r="K812" s="151"/>
      <c r="L812" s="151"/>
      <c r="M812" s="151"/>
      <c r="N812" s="151"/>
      <c r="O812" s="151"/>
      <c r="P812" s="151"/>
      <c r="Q812" s="151"/>
      <c r="R812" s="151" t="s">
        <v>123</v>
      </c>
      <c r="S812" s="151">
        <v>0</v>
      </c>
      <c r="T812" s="151"/>
      <c r="U812" s="151"/>
      <c r="V812" s="151"/>
      <c r="W812" s="151"/>
      <c r="X812" s="151"/>
      <c r="Y812" s="151"/>
      <c r="Z812" s="151"/>
      <c r="AA812" s="151"/>
      <c r="AB812" s="151"/>
      <c r="AC812" s="151"/>
      <c r="AD812" s="151"/>
      <c r="AE812" s="151"/>
      <c r="AF812" s="151"/>
      <c r="AG812" s="151"/>
      <c r="AH812" s="151"/>
      <c r="AI812" s="151"/>
      <c r="AJ812" s="151"/>
      <c r="AK812" s="151"/>
      <c r="AL812" s="151"/>
      <c r="AM812" s="151"/>
      <c r="AN812" s="151"/>
      <c r="AO812" s="151"/>
      <c r="AP812" s="151"/>
      <c r="AQ812" s="151"/>
      <c r="AR812" s="151"/>
      <c r="AS812" s="151"/>
      <c r="AT812" s="151"/>
      <c r="AU812" s="151"/>
    </row>
    <row r="813" spans="1:47" x14ac:dyDescent="0.2">
      <c r="A813" s="153" t="s">
        <v>116</v>
      </c>
      <c r="B813" s="155" t="s">
        <v>96</v>
      </c>
      <c r="C813" s="172" t="s">
        <v>97</v>
      </c>
      <c r="D813" s="189"/>
      <c r="E813" s="157"/>
      <c r="F813" s="213"/>
      <c r="G813" s="157">
        <f>SUMIF(R814:R818,"&lt;&gt;NOR",G814:G818)</f>
        <v>0</v>
      </c>
      <c r="H813" s="182"/>
      <c r="I813" s="211"/>
      <c r="R813" t="s">
        <v>117</v>
      </c>
    </row>
    <row r="814" spans="1:47" outlineLevel="1" x14ac:dyDescent="0.2">
      <c r="A814" s="152">
        <v>276</v>
      </c>
      <c r="B814" s="154" t="s">
        <v>920</v>
      </c>
      <c r="C814" s="170" t="s">
        <v>921</v>
      </c>
      <c r="D814" s="187" t="s">
        <v>809</v>
      </c>
      <c r="E814" s="156">
        <v>6448.8</v>
      </c>
      <c r="F814" s="212"/>
      <c r="G814" s="156">
        <f>ROUND(E814*F814,2)</f>
        <v>0</v>
      </c>
      <c r="H814" s="181" t="s">
        <v>950</v>
      </c>
      <c r="I814" s="211"/>
      <c r="J814" s="151"/>
      <c r="K814" s="151"/>
      <c r="L814" s="151"/>
      <c r="M814" s="151"/>
      <c r="N814" s="151"/>
      <c r="O814" s="151"/>
      <c r="P814" s="151"/>
      <c r="Q814" s="151"/>
      <c r="R814" s="151" t="s">
        <v>121</v>
      </c>
      <c r="S814" s="151"/>
      <c r="T814" s="151"/>
      <c r="U814" s="151"/>
      <c r="V814" s="151"/>
      <c r="W814" s="151"/>
      <c r="X814" s="151"/>
      <c r="Y814" s="151"/>
      <c r="Z814" s="151"/>
      <c r="AA814" s="151"/>
      <c r="AB814" s="151"/>
      <c r="AC814" s="151"/>
      <c r="AD814" s="151"/>
      <c r="AE814" s="151"/>
      <c r="AF814" s="151"/>
      <c r="AG814" s="151"/>
      <c r="AH814" s="151"/>
      <c r="AI814" s="151"/>
      <c r="AJ814" s="151"/>
      <c r="AK814" s="151"/>
      <c r="AL814" s="151"/>
      <c r="AM814" s="151"/>
      <c r="AN814" s="151"/>
      <c r="AO814" s="151"/>
      <c r="AP814" s="151"/>
      <c r="AQ814" s="151"/>
      <c r="AR814" s="151"/>
      <c r="AS814" s="151"/>
      <c r="AT814" s="151"/>
      <c r="AU814" s="151"/>
    </row>
    <row r="815" spans="1:47" outlineLevel="1" x14ac:dyDescent="0.2">
      <c r="A815" s="152"/>
      <c r="B815" s="154"/>
      <c r="C815" s="171" t="s">
        <v>909</v>
      </c>
      <c r="D815" s="188"/>
      <c r="E815" s="195"/>
      <c r="F815" s="212"/>
      <c r="G815" s="156"/>
      <c r="H815" s="181">
        <v>0</v>
      </c>
      <c r="I815" s="211"/>
      <c r="J815" s="151"/>
      <c r="K815" s="151"/>
      <c r="L815" s="151"/>
      <c r="M815" s="151"/>
      <c r="N815" s="151"/>
      <c r="O815" s="151"/>
      <c r="P815" s="151"/>
      <c r="Q815" s="151"/>
      <c r="R815" s="151" t="s">
        <v>123</v>
      </c>
      <c r="S815" s="151">
        <v>0</v>
      </c>
      <c r="T815" s="151"/>
      <c r="U815" s="151"/>
      <c r="V815" s="151"/>
      <c r="W815" s="151"/>
      <c r="X815" s="151"/>
      <c r="Y815" s="151"/>
      <c r="Z815" s="151"/>
      <c r="AA815" s="151"/>
      <c r="AB815" s="151"/>
      <c r="AC815" s="151"/>
      <c r="AD815" s="151"/>
      <c r="AE815" s="151"/>
      <c r="AF815" s="151"/>
      <c r="AG815" s="151"/>
      <c r="AH815" s="151"/>
      <c r="AI815" s="151"/>
      <c r="AJ815" s="151"/>
      <c r="AK815" s="151"/>
      <c r="AL815" s="151"/>
      <c r="AM815" s="151"/>
      <c r="AN815" s="151"/>
      <c r="AO815" s="151"/>
      <c r="AP815" s="151"/>
      <c r="AQ815" s="151"/>
      <c r="AR815" s="151"/>
      <c r="AS815" s="151"/>
      <c r="AT815" s="151"/>
      <c r="AU815" s="151"/>
    </row>
    <row r="816" spans="1:47" outlineLevel="1" x14ac:dyDescent="0.2">
      <c r="A816" s="152"/>
      <c r="B816" s="154"/>
      <c r="C816" s="171" t="s">
        <v>922</v>
      </c>
      <c r="D816" s="188"/>
      <c r="E816" s="195">
        <v>6448.8</v>
      </c>
      <c r="F816" s="212"/>
      <c r="G816" s="156"/>
      <c r="H816" s="181">
        <v>0</v>
      </c>
      <c r="I816" s="211"/>
      <c r="J816" s="151"/>
      <c r="K816" s="151"/>
      <c r="L816" s="151"/>
      <c r="M816" s="151"/>
      <c r="N816" s="151"/>
      <c r="O816" s="151"/>
      <c r="P816" s="151"/>
      <c r="Q816" s="151"/>
      <c r="R816" s="151" t="s">
        <v>123</v>
      </c>
      <c r="S816" s="151">
        <v>0</v>
      </c>
      <c r="T816" s="151"/>
      <c r="U816" s="151"/>
      <c r="V816" s="151"/>
      <c r="W816" s="151"/>
      <c r="X816" s="151"/>
      <c r="Y816" s="151"/>
      <c r="Z816" s="151"/>
      <c r="AA816" s="151"/>
      <c r="AB816" s="151"/>
      <c r="AC816" s="151"/>
      <c r="AD816" s="151"/>
      <c r="AE816" s="151"/>
      <c r="AF816" s="151"/>
      <c r="AG816" s="151"/>
      <c r="AH816" s="151"/>
      <c r="AI816" s="151"/>
      <c r="AJ816" s="151"/>
      <c r="AK816" s="151"/>
      <c r="AL816" s="151"/>
      <c r="AM816" s="151"/>
      <c r="AN816" s="151"/>
      <c r="AO816" s="151"/>
      <c r="AP816" s="151"/>
      <c r="AQ816" s="151"/>
      <c r="AR816" s="151"/>
      <c r="AS816" s="151"/>
      <c r="AT816" s="151"/>
      <c r="AU816" s="151"/>
    </row>
    <row r="817" spans="1:47" outlineLevel="1" x14ac:dyDescent="0.2">
      <c r="A817" s="152">
        <v>277</v>
      </c>
      <c r="B817" s="154" t="s">
        <v>923</v>
      </c>
      <c r="C817" s="170" t="s">
        <v>924</v>
      </c>
      <c r="D817" s="187" t="s">
        <v>0</v>
      </c>
      <c r="E817" s="156">
        <v>9</v>
      </c>
      <c r="F817" s="212"/>
      <c r="G817" s="156">
        <f>ROUND(E817*F817,2)</f>
        <v>0</v>
      </c>
      <c r="H817" s="181" t="s">
        <v>950</v>
      </c>
      <c r="I817" s="211"/>
      <c r="J817" s="151"/>
      <c r="K817" s="151"/>
      <c r="L817" s="151"/>
      <c r="M817" s="151"/>
      <c r="N817" s="151"/>
      <c r="O817" s="151"/>
      <c r="P817" s="151"/>
      <c r="Q817" s="151"/>
      <c r="R817" s="151" t="s">
        <v>121</v>
      </c>
      <c r="S817" s="151"/>
      <c r="T817" s="151"/>
      <c r="U817" s="151"/>
      <c r="V817" s="151"/>
      <c r="W817" s="151"/>
      <c r="X817" s="151"/>
      <c r="Y817" s="151"/>
      <c r="Z817" s="151"/>
      <c r="AA817" s="151"/>
      <c r="AB817" s="151"/>
      <c r="AC817" s="151"/>
      <c r="AD817" s="151"/>
      <c r="AE817" s="151"/>
      <c r="AF817" s="151"/>
      <c r="AG817" s="151"/>
      <c r="AH817" s="151"/>
      <c r="AI817" s="151"/>
      <c r="AJ817" s="151"/>
      <c r="AK817" s="151"/>
      <c r="AL817" s="151"/>
      <c r="AM817" s="151"/>
      <c r="AN817" s="151"/>
      <c r="AO817" s="151"/>
      <c r="AP817" s="151"/>
      <c r="AQ817" s="151"/>
      <c r="AR817" s="151"/>
      <c r="AS817" s="151"/>
      <c r="AT817" s="151"/>
      <c r="AU817" s="151"/>
    </row>
    <row r="818" spans="1:47" outlineLevel="1" x14ac:dyDescent="0.2">
      <c r="A818" s="152"/>
      <c r="B818" s="154"/>
      <c r="C818" s="171" t="s">
        <v>925</v>
      </c>
      <c r="D818" s="188"/>
      <c r="E818" s="195">
        <v>9</v>
      </c>
      <c r="F818" s="212"/>
      <c r="G818" s="156"/>
      <c r="H818" s="181">
        <v>0</v>
      </c>
      <c r="I818" s="211"/>
      <c r="J818" s="151"/>
      <c r="K818" s="151"/>
      <c r="L818" s="151"/>
      <c r="M818" s="151"/>
      <c r="N818" s="151"/>
      <c r="O818" s="151"/>
      <c r="P818" s="151"/>
      <c r="Q818" s="151"/>
      <c r="R818" s="151" t="s">
        <v>123</v>
      </c>
      <c r="S818" s="151">
        <v>0</v>
      </c>
      <c r="T818" s="151"/>
      <c r="U818" s="151"/>
      <c r="V818" s="151"/>
      <c r="W818" s="151"/>
      <c r="X818" s="151"/>
      <c r="Y818" s="151"/>
      <c r="Z818" s="151"/>
      <c r="AA818" s="151"/>
      <c r="AB818" s="151"/>
      <c r="AC818" s="151"/>
      <c r="AD818" s="151"/>
      <c r="AE818" s="151"/>
      <c r="AF818" s="151"/>
      <c r="AG818" s="151"/>
      <c r="AH818" s="151"/>
      <c r="AI818" s="151"/>
      <c r="AJ818" s="151"/>
      <c r="AK818" s="151"/>
      <c r="AL818" s="151"/>
      <c r="AM818" s="151"/>
      <c r="AN818" s="151"/>
      <c r="AO818" s="151"/>
      <c r="AP818" s="151"/>
      <c r="AQ818" s="151"/>
      <c r="AR818" s="151"/>
      <c r="AS818" s="151"/>
      <c r="AT818" s="151"/>
      <c r="AU818" s="151"/>
    </row>
    <row r="819" spans="1:47" x14ac:dyDescent="0.2">
      <c r="A819" s="153" t="s">
        <v>116</v>
      </c>
      <c r="B819" s="155" t="s">
        <v>98</v>
      </c>
      <c r="C819" s="172" t="s">
        <v>99</v>
      </c>
      <c r="D819" s="189"/>
      <c r="E819" s="157"/>
      <c r="F819" s="213"/>
      <c r="G819" s="157">
        <f>SUMIF(R820:R845,"&lt;&gt;NOR",G820:G845)</f>
        <v>0</v>
      </c>
      <c r="H819" s="182"/>
      <c r="R819" t="s">
        <v>117</v>
      </c>
    </row>
    <row r="820" spans="1:47" outlineLevel="1" x14ac:dyDescent="0.2">
      <c r="A820" s="152">
        <v>278</v>
      </c>
      <c r="B820" s="154" t="s">
        <v>926</v>
      </c>
      <c r="C820" s="170" t="s">
        <v>927</v>
      </c>
      <c r="D820" s="187" t="s">
        <v>127</v>
      </c>
      <c r="E820" s="156">
        <v>1180.623</v>
      </c>
      <c r="F820" s="212">
        <v>0</v>
      </c>
      <c r="G820" s="156">
        <f>ROUND(E820*F820,2)</f>
        <v>0</v>
      </c>
      <c r="H820" s="181"/>
      <c r="I820" s="151"/>
      <c r="J820" s="151"/>
      <c r="K820" s="151"/>
      <c r="L820" s="151"/>
      <c r="M820" s="151"/>
      <c r="N820" s="151"/>
      <c r="O820" s="151"/>
      <c r="P820" s="151"/>
      <c r="Q820" s="151"/>
      <c r="R820" s="151" t="s">
        <v>121</v>
      </c>
      <c r="S820" s="151"/>
      <c r="T820" s="151"/>
      <c r="U820" s="151"/>
      <c r="V820" s="151"/>
      <c r="W820" s="151"/>
      <c r="X820" s="151"/>
      <c r="Y820" s="151"/>
      <c r="Z820" s="151"/>
      <c r="AA820" s="151"/>
      <c r="AB820" s="151"/>
      <c r="AC820" s="151"/>
      <c r="AD820" s="151"/>
      <c r="AE820" s="151"/>
      <c r="AF820" s="151"/>
      <c r="AG820" s="151"/>
      <c r="AH820" s="151"/>
      <c r="AI820" s="151"/>
      <c r="AJ820" s="151"/>
      <c r="AK820" s="151"/>
      <c r="AL820" s="151"/>
      <c r="AM820" s="151"/>
      <c r="AN820" s="151"/>
      <c r="AO820" s="151"/>
      <c r="AP820" s="151"/>
      <c r="AQ820" s="151"/>
      <c r="AR820" s="151"/>
      <c r="AS820" s="151"/>
      <c r="AT820" s="151"/>
      <c r="AU820" s="151"/>
    </row>
    <row r="821" spans="1:47" outlineLevel="1" x14ac:dyDescent="0.2">
      <c r="A821" s="152"/>
      <c r="B821" s="154"/>
      <c r="C821" s="171" t="s">
        <v>473</v>
      </c>
      <c r="D821" s="188"/>
      <c r="E821" s="195"/>
      <c r="F821" s="212"/>
      <c r="G821" s="156"/>
      <c r="H821" s="181"/>
      <c r="I821" s="151"/>
      <c r="J821" s="151"/>
      <c r="K821" s="151"/>
      <c r="L821" s="151"/>
      <c r="M821" s="151"/>
      <c r="N821" s="151"/>
      <c r="O821" s="151"/>
      <c r="P821" s="151"/>
      <c r="Q821" s="151"/>
      <c r="R821" s="151" t="s">
        <v>123</v>
      </c>
      <c r="S821" s="151">
        <v>0</v>
      </c>
      <c r="T821" s="151"/>
      <c r="U821" s="151"/>
      <c r="V821" s="151"/>
      <c r="W821" s="151"/>
      <c r="X821" s="151"/>
      <c r="Y821" s="151"/>
      <c r="Z821" s="151"/>
      <c r="AA821" s="151"/>
      <c r="AB821" s="151"/>
      <c r="AC821" s="151"/>
      <c r="AD821" s="151"/>
      <c r="AE821" s="151"/>
      <c r="AF821" s="151"/>
      <c r="AG821" s="151"/>
      <c r="AH821" s="151"/>
      <c r="AI821" s="151"/>
      <c r="AJ821" s="151"/>
      <c r="AK821" s="151"/>
      <c r="AL821" s="151"/>
      <c r="AM821" s="151"/>
      <c r="AN821" s="151"/>
      <c r="AO821" s="151"/>
      <c r="AP821" s="151"/>
      <c r="AQ821" s="151"/>
      <c r="AR821" s="151"/>
      <c r="AS821" s="151"/>
      <c r="AT821" s="151"/>
      <c r="AU821" s="151"/>
    </row>
    <row r="822" spans="1:47" outlineLevel="1" x14ac:dyDescent="0.2">
      <c r="A822" s="152"/>
      <c r="B822" s="154"/>
      <c r="C822" s="171" t="s">
        <v>928</v>
      </c>
      <c r="D822" s="188"/>
      <c r="E822" s="195">
        <v>144.15</v>
      </c>
      <c r="F822" s="212"/>
      <c r="G822" s="156"/>
      <c r="H822" s="181"/>
      <c r="I822" s="151"/>
      <c r="J822" s="151"/>
      <c r="K822" s="151"/>
      <c r="L822" s="151"/>
      <c r="M822" s="151"/>
      <c r="N822" s="151"/>
      <c r="O822" s="151"/>
      <c r="P822" s="151"/>
      <c r="Q822" s="151"/>
      <c r="R822" s="151" t="s">
        <v>123</v>
      </c>
      <c r="S822" s="151">
        <v>0</v>
      </c>
      <c r="T822" s="151"/>
      <c r="U822" s="151"/>
      <c r="V822" s="151"/>
      <c r="W822" s="151"/>
      <c r="X822" s="151"/>
      <c r="Y822" s="151"/>
      <c r="Z822" s="151"/>
      <c r="AA822" s="151"/>
      <c r="AB822" s="151"/>
      <c r="AC822" s="151"/>
      <c r="AD822" s="151"/>
      <c r="AE822" s="151"/>
      <c r="AF822" s="151"/>
      <c r="AG822" s="151"/>
      <c r="AH822" s="151"/>
      <c r="AI822" s="151"/>
      <c r="AJ822" s="151"/>
      <c r="AK822" s="151"/>
      <c r="AL822" s="151"/>
      <c r="AM822" s="151"/>
      <c r="AN822" s="151"/>
      <c r="AO822" s="151"/>
      <c r="AP822" s="151"/>
      <c r="AQ822" s="151"/>
      <c r="AR822" s="151"/>
      <c r="AS822" s="151"/>
      <c r="AT822" s="151"/>
      <c r="AU822" s="151"/>
    </row>
    <row r="823" spans="1:47" outlineLevel="1" x14ac:dyDescent="0.2">
      <c r="A823" s="152"/>
      <c r="B823" s="154"/>
      <c r="C823" s="171" t="s">
        <v>475</v>
      </c>
      <c r="D823" s="188"/>
      <c r="E823" s="195">
        <v>-40.305</v>
      </c>
      <c r="F823" s="212"/>
      <c r="G823" s="156"/>
      <c r="H823" s="181"/>
      <c r="I823" s="151"/>
      <c r="J823" s="151"/>
      <c r="K823" s="151"/>
      <c r="L823" s="151"/>
      <c r="M823" s="151"/>
      <c r="N823" s="151"/>
      <c r="O823" s="151"/>
      <c r="P823" s="151"/>
      <c r="Q823" s="151"/>
      <c r="R823" s="151" t="s">
        <v>123</v>
      </c>
      <c r="S823" s="151">
        <v>0</v>
      </c>
      <c r="T823" s="151"/>
      <c r="U823" s="151"/>
      <c r="V823" s="151"/>
      <c r="W823" s="151"/>
      <c r="X823" s="151"/>
      <c r="Y823" s="151"/>
      <c r="Z823" s="151"/>
      <c r="AA823" s="151"/>
      <c r="AB823" s="151"/>
      <c r="AC823" s="151"/>
      <c r="AD823" s="151"/>
      <c r="AE823" s="151"/>
      <c r="AF823" s="151"/>
      <c r="AG823" s="151"/>
      <c r="AH823" s="151"/>
      <c r="AI823" s="151"/>
      <c r="AJ823" s="151"/>
      <c r="AK823" s="151"/>
      <c r="AL823" s="151"/>
      <c r="AM823" s="151"/>
      <c r="AN823" s="151"/>
      <c r="AO823" s="151"/>
      <c r="AP823" s="151"/>
      <c r="AQ823" s="151"/>
      <c r="AR823" s="151"/>
      <c r="AS823" s="151"/>
      <c r="AT823" s="151"/>
      <c r="AU823" s="151"/>
    </row>
    <row r="824" spans="1:47" outlineLevel="1" x14ac:dyDescent="0.2">
      <c r="A824" s="152"/>
      <c r="B824" s="154"/>
      <c r="C824" s="171" t="s">
        <v>476</v>
      </c>
      <c r="D824" s="188"/>
      <c r="E824" s="195">
        <v>-6.6980000000000004</v>
      </c>
      <c r="F824" s="212"/>
      <c r="G824" s="156"/>
      <c r="H824" s="181"/>
      <c r="I824" s="151"/>
      <c r="J824" s="151"/>
      <c r="K824" s="151"/>
      <c r="L824" s="151"/>
      <c r="M824" s="151"/>
      <c r="N824" s="151"/>
      <c r="O824" s="151"/>
      <c r="P824" s="151"/>
      <c r="Q824" s="151"/>
      <c r="R824" s="151" t="s">
        <v>123</v>
      </c>
      <c r="S824" s="151">
        <v>0</v>
      </c>
      <c r="T824" s="151"/>
      <c r="U824" s="151"/>
      <c r="V824" s="151"/>
      <c r="W824" s="151"/>
      <c r="X824" s="151"/>
      <c r="Y824" s="151"/>
      <c r="Z824" s="151"/>
      <c r="AA824" s="151"/>
      <c r="AB824" s="151"/>
      <c r="AC824" s="151"/>
      <c r="AD824" s="151"/>
      <c r="AE824" s="151"/>
      <c r="AF824" s="151"/>
      <c r="AG824" s="151"/>
      <c r="AH824" s="151"/>
      <c r="AI824" s="151"/>
      <c r="AJ824" s="151"/>
      <c r="AK824" s="151"/>
      <c r="AL824" s="151"/>
      <c r="AM824" s="151"/>
      <c r="AN824" s="151"/>
      <c r="AO824" s="151"/>
      <c r="AP824" s="151"/>
      <c r="AQ824" s="151"/>
      <c r="AR824" s="151"/>
      <c r="AS824" s="151"/>
      <c r="AT824" s="151"/>
      <c r="AU824" s="151"/>
    </row>
    <row r="825" spans="1:47" outlineLevel="1" x14ac:dyDescent="0.2">
      <c r="A825" s="152"/>
      <c r="B825" s="154"/>
      <c r="C825" s="171" t="s">
        <v>929</v>
      </c>
      <c r="D825" s="188"/>
      <c r="E825" s="195">
        <v>33.299999999999997</v>
      </c>
      <c r="F825" s="212"/>
      <c r="G825" s="156"/>
      <c r="H825" s="181"/>
      <c r="I825" s="151"/>
      <c r="J825" s="151"/>
      <c r="K825" s="151"/>
      <c r="L825" s="151"/>
      <c r="M825" s="151"/>
      <c r="N825" s="151"/>
      <c r="O825" s="151"/>
      <c r="P825" s="151"/>
      <c r="Q825" s="151"/>
      <c r="R825" s="151" t="s">
        <v>123</v>
      </c>
      <c r="S825" s="151">
        <v>0</v>
      </c>
      <c r="T825" s="151"/>
      <c r="U825" s="151"/>
      <c r="V825" s="151"/>
      <c r="W825" s="151"/>
      <c r="X825" s="151"/>
      <c r="Y825" s="151"/>
      <c r="Z825" s="151"/>
      <c r="AA825" s="151"/>
      <c r="AB825" s="151"/>
      <c r="AC825" s="151"/>
      <c r="AD825" s="151"/>
      <c r="AE825" s="151"/>
      <c r="AF825" s="151"/>
      <c r="AG825" s="151"/>
      <c r="AH825" s="151"/>
      <c r="AI825" s="151"/>
      <c r="AJ825" s="151"/>
      <c r="AK825" s="151"/>
      <c r="AL825" s="151"/>
      <c r="AM825" s="151"/>
      <c r="AN825" s="151"/>
      <c r="AO825" s="151"/>
      <c r="AP825" s="151"/>
      <c r="AQ825" s="151"/>
      <c r="AR825" s="151"/>
      <c r="AS825" s="151"/>
      <c r="AT825" s="151"/>
      <c r="AU825" s="151"/>
    </row>
    <row r="826" spans="1:47" outlineLevel="1" x14ac:dyDescent="0.2">
      <c r="A826" s="152"/>
      <c r="B826" s="154"/>
      <c r="C826" s="171" t="s">
        <v>930</v>
      </c>
      <c r="D826" s="188"/>
      <c r="E826" s="195">
        <v>18.899999999999999</v>
      </c>
      <c r="F826" s="212"/>
      <c r="G826" s="156"/>
      <c r="H826" s="181"/>
      <c r="I826" s="151"/>
      <c r="J826" s="151"/>
      <c r="K826" s="151"/>
      <c r="L826" s="151"/>
      <c r="M826" s="151"/>
      <c r="N826" s="151"/>
      <c r="O826" s="151"/>
      <c r="P826" s="151"/>
      <c r="Q826" s="151"/>
      <c r="R826" s="151" t="s">
        <v>123</v>
      </c>
      <c r="S826" s="151">
        <v>0</v>
      </c>
      <c r="T826" s="151"/>
      <c r="U826" s="151"/>
      <c r="V826" s="151"/>
      <c r="W826" s="151"/>
      <c r="X826" s="151"/>
      <c r="Y826" s="151"/>
      <c r="Z826" s="151"/>
      <c r="AA826" s="151"/>
      <c r="AB826" s="151"/>
      <c r="AC826" s="151"/>
      <c r="AD826" s="151"/>
      <c r="AE826" s="151"/>
      <c r="AF826" s="151"/>
      <c r="AG826" s="151"/>
      <c r="AH826" s="151"/>
      <c r="AI826" s="151"/>
      <c r="AJ826" s="151"/>
      <c r="AK826" s="151"/>
      <c r="AL826" s="151"/>
      <c r="AM826" s="151"/>
      <c r="AN826" s="151"/>
      <c r="AO826" s="151"/>
      <c r="AP826" s="151"/>
      <c r="AQ826" s="151"/>
      <c r="AR826" s="151"/>
      <c r="AS826" s="151"/>
      <c r="AT826" s="151"/>
      <c r="AU826" s="151"/>
    </row>
    <row r="827" spans="1:47" outlineLevel="1" x14ac:dyDescent="0.2">
      <c r="A827" s="152"/>
      <c r="B827" s="154"/>
      <c r="C827" s="171" t="s">
        <v>931</v>
      </c>
      <c r="D827" s="188"/>
      <c r="E827" s="195">
        <v>42.636000000000003</v>
      </c>
      <c r="F827" s="212"/>
      <c r="G827" s="156"/>
      <c r="H827" s="181"/>
      <c r="I827" s="151"/>
      <c r="J827" s="151"/>
      <c r="K827" s="151"/>
      <c r="L827" s="151"/>
      <c r="M827" s="151"/>
      <c r="N827" s="151"/>
      <c r="O827" s="151"/>
      <c r="P827" s="151"/>
      <c r="Q827" s="151"/>
      <c r="R827" s="151" t="s">
        <v>123</v>
      </c>
      <c r="S827" s="151">
        <v>0</v>
      </c>
      <c r="T827" s="151"/>
      <c r="U827" s="151"/>
      <c r="V827" s="151"/>
      <c r="W827" s="151"/>
      <c r="X827" s="151"/>
      <c r="Y827" s="151"/>
      <c r="Z827" s="151"/>
      <c r="AA827" s="151"/>
      <c r="AB827" s="151"/>
      <c r="AC827" s="151"/>
      <c r="AD827" s="151"/>
      <c r="AE827" s="151"/>
      <c r="AF827" s="151"/>
      <c r="AG827" s="151"/>
      <c r="AH827" s="151"/>
      <c r="AI827" s="151"/>
      <c r="AJ827" s="151"/>
      <c r="AK827" s="151"/>
      <c r="AL827" s="151"/>
      <c r="AM827" s="151"/>
      <c r="AN827" s="151"/>
      <c r="AO827" s="151"/>
      <c r="AP827" s="151"/>
      <c r="AQ827" s="151"/>
      <c r="AR827" s="151"/>
      <c r="AS827" s="151"/>
      <c r="AT827" s="151"/>
      <c r="AU827" s="151"/>
    </row>
    <row r="828" spans="1:47" outlineLevel="1" x14ac:dyDescent="0.2">
      <c r="A828" s="152"/>
      <c r="B828" s="154"/>
      <c r="C828" s="171" t="s">
        <v>932</v>
      </c>
      <c r="D828" s="188"/>
      <c r="E828" s="195">
        <v>18.899999999999999</v>
      </c>
      <c r="F828" s="212"/>
      <c r="G828" s="156"/>
      <c r="H828" s="181"/>
      <c r="I828" s="151"/>
      <c r="J828" s="151"/>
      <c r="K828" s="151"/>
      <c r="L828" s="151"/>
      <c r="M828" s="151"/>
      <c r="N828" s="151"/>
      <c r="O828" s="151"/>
      <c r="P828" s="151"/>
      <c r="Q828" s="151"/>
      <c r="R828" s="151" t="s">
        <v>123</v>
      </c>
      <c r="S828" s="151">
        <v>0</v>
      </c>
      <c r="T828" s="151"/>
      <c r="U828" s="151"/>
      <c r="V828" s="151"/>
      <c r="W828" s="151"/>
      <c r="X828" s="151"/>
      <c r="Y828" s="151"/>
      <c r="Z828" s="151"/>
      <c r="AA828" s="151"/>
      <c r="AB828" s="151"/>
      <c r="AC828" s="151"/>
      <c r="AD828" s="151"/>
      <c r="AE828" s="151"/>
      <c r="AF828" s="151"/>
      <c r="AG828" s="151"/>
      <c r="AH828" s="151"/>
      <c r="AI828" s="151"/>
      <c r="AJ828" s="151"/>
      <c r="AK828" s="151"/>
      <c r="AL828" s="151"/>
      <c r="AM828" s="151"/>
      <c r="AN828" s="151"/>
      <c r="AO828" s="151"/>
      <c r="AP828" s="151"/>
      <c r="AQ828" s="151"/>
      <c r="AR828" s="151"/>
      <c r="AS828" s="151"/>
      <c r="AT828" s="151"/>
      <c r="AU828" s="151"/>
    </row>
    <row r="829" spans="1:47" outlineLevel="1" x14ac:dyDescent="0.2">
      <c r="A829" s="152"/>
      <c r="B829" s="154"/>
      <c r="C829" s="171" t="s">
        <v>933</v>
      </c>
      <c r="D829" s="188"/>
      <c r="E829" s="195">
        <v>43.01</v>
      </c>
      <c r="F829" s="212"/>
      <c r="G829" s="156"/>
      <c r="H829" s="181"/>
      <c r="I829" s="151"/>
      <c r="J829" s="151"/>
      <c r="K829" s="151"/>
      <c r="L829" s="151"/>
      <c r="M829" s="151"/>
      <c r="N829" s="151"/>
      <c r="O829" s="151"/>
      <c r="P829" s="151"/>
      <c r="Q829" s="151"/>
      <c r="R829" s="151" t="s">
        <v>123</v>
      </c>
      <c r="S829" s="151">
        <v>0</v>
      </c>
      <c r="T829" s="151"/>
      <c r="U829" s="151"/>
      <c r="V829" s="151"/>
      <c r="W829" s="151"/>
      <c r="X829" s="151"/>
      <c r="Y829" s="151"/>
      <c r="Z829" s="151"/>
      <c r="AA829" s="151"/>
      <c r="AB829" s="151"/>
      <c r="AC829" s="151"/>
      <c r="AD829" s="151"/>
      <c r="AE829" s="151"/>
      <c r="AF829" s="151"/>
      <c r="AG829" s="151"/>
      <c r="AH829" s="151"/>
      <c r="AI829" s="151"/>
      <c r="AJ829" s="151"/>
      <c r="AK829" s="151"/>
      <c r="AL829" s="151"/>
      <c r="AM829" s="151"/>
      <c r="AN829" s="151"/>
      <c r="AO829" s="151"/>
      <c r="AP829" s="151"/>
      <c r="AQ829" s="151"/>
      <c r="AR829" s="151"/>
      <c r="AS829" s="151"/>
      <c r="AT829" s="151"/>
      <c r="AU829" s="151"/>
    </row>
    <row r="830" spans="1:47" outlineLevel="1" x14ac:dyDescent="0.2">
      <c r="A830" s="152"/>
      <c r="B830" s="154"/>
      <c r="C830" s="171" t="s">
        <v>672</v>
      </c>
      <c r="D830" s="188"/>
      <c r="E830" s="195"/>
      <c r="F830" s="212"/>
      <c r="G830" s="156"/>
      <c r="H830" s="181"/>
      <c r="I830" s="151"/>
      <c r="J830" s="151"/>
      <c r="K830" s="151"/>
      <c r="L830" s="151"/>
      <c r="M830" s="151"/>
      <c r="N830" s="151"/>
      <c r="O830" s="151"/>
      <c r="P830" s="151"/>
      <c r="Q830" s="151"/>
      <c r="R830" s="151" t="s">
        <v>123</v>
      </c>
      <c r="S830" s="151">
        <v>0</v>
      </c>
      <c r="T830" s="151"/>
      <c r="U830" s="151"/>
      <c r="V830" s="151"/>
      <c r="W830" s="151"/>
      <c r="X830" s="151"/>
      <c r="Y830" s="151"/>
      <c r="Z830" s="151"/>
      <c r="AA830" s="151"/>
      <c r="AB830" s="151"/>
      <c r="AC830" s="151"/>
      <c r="AD830" s="151"/>
      <c r="AE830" s="151"/>
      <c r="AF830" s="151"/>
      <c r="AG830" s="151"/>
      <c r="AH830" s="151"/>
      <c r="AI830" s="151"/>
      <c r="AJ830" s="151"/>
      <c r="AK830" s="151"/>
      <c r="AL830" s="151"/>
      <c r="AM830" s="151"/>
      <c r="AN830" s="151"/>
      <c r="AO830" s="151"/>
      <c r="AP830" s="151"/>
      <c r="AQ830" s="151"/>
      <c r="AR830" s="151"/>
      <c r="AS830" s="151"/>
      <c r="AT830" s="151"/>
      <c r="AU830" s="151"/>
    </row>
    <row r="831" spans="1:47" outlineLevel="1" x14ac:dyDescent="0.2">
      <c r="A831" s="152"/>
      <c r="B831" s="154"/>
      <c r="C831" s="171" t="s">
        <v>524</v>
      </c>
      <c r="D831" s="188"/>
      <c r="E831" s="195"/>
      <c r="F831" s="212"/>
      <c r="G831" s="156"/>
      <c r="H831" s="181"/>
      <c r="I831" s="151"/>
      <c r="J831" s="151"/>
      <c r="K831" s="151"/>
      <c r="L831" s="151"/>
      <c r="M831" s="151"/>
      <c r="N831" s="151"/>
      <c r="O831" s="151"/>
      <c r="P831" s="151"/>
      <c r="Q831" s="151"/>
      <c r="R831" s="151" t="s">
        <v>123</v>
      </c>
      <c r="S831" s="151">
        <v>0</v>
      </c>
      <c r="T831" s="151"/>
      <c r="U831" s="151"/>
      <c r="V831" s="151"/>
      <c r="W831" s="151"/>
      <c r="X831" s="151"/>
      <c r="Y831" s="151"/>
      <c r="Z831" s="151"/>
      <c r="AA831" s="151"/>
      <c r="AB831" s="151"/>
      <c r="AC831" s="151"/>
      <c r="AD831" s="151"/>
      <c r="AE831" s="151"/>
      <c r="AF831" s="151"/>
      <c r="AG831" s="151"/>
      <c r="AH831" s="151"/>
      <c r="AI831" s="151"/>
      <c r="AJ831" s="151"/>
      <c r="AK831" s="151"/>
      <c r="AL831" s="151"/>
      <c r="AM831" s="151"/>
      <c r="AN831" s="151"/>
      <c r="AO831" s="151"/>
      <c r="AP831" s="151"/>
      <c r="AQ831" s="151"/>
      <c r="AR831" s="151"/>
      <c r="AS831" s="151"/>
      <c r="AT831" s="151"/>
      <c r="AU831" s="151"/>
    </row>
    <row r="832" spans="1:47" outlineLevel="1" x14ac:dyDescent="0.2">
      <c r="A832" s="152"/>
      <c r="B832" s="154"/>
      <c r="C832" s="171" t="s">
        <v>934</v>
      </c>
      <c r="D832" s="188"/>
      <c r="E832" s="195">
        <v>192.23</v>
      </c>
      <c r="F832" s="212"/>
      <c r="G832" s="156"/>
      <c r="H832" s="181"/>
      <c r="I832" s="151"/>
      <c r="J832" s="151"/>
      <c r="K832" s="151"/>
      <c r="L832" s="151"/>
      <c r="M832" s="151"/>
      <c r="N832" s="151"/>
      <c r="O832" s="151"/>
      <c r="P832" s="151"/>
      <c r="Q832" s="151"/>
      <c r="R832" s="151" t="s">
        <v>123</v>
      </c>
      <c r="S832" s="151">
        <v>0</v>
      </c>
      <c r="T832" s="151"/>
      <c r="U832" s="151"/>
      <c r="V832" s="151"/>
      <c r="W832" s="151"/>
      <c r="X832" s="151"/>
      <c r="Y832" s="151"/>
      <c r="Z832" s="151"/>
      <c r="AA832" s="151"/>
      <c r="AB832" s="151"/>
      <c r="AC832" s="151"/>
      <c r="AD832" s="151"/>
      <c r="AE832" s="151"/>
      <c r="AF832" s="151"/>
      <c r="AG832" s="151"/>
      <c r="AH832" s="151"/>
      <c r="AI832" s="151"/>
      <c r="AJ832" s="151"/>
      <c r="AK832" s="151"/>
      <c r="AL832" s="151"/>
      <c r="AM832" s="151"/>
      <c r="AN832" s="151"/>
      <c r="AO832" s="151"/>
      <c r="AP832" s="151"/>
      <c r="AQ832" s="151"/>
      <c r="AR832" s="151"/>
      <c r="AS832" s="151"/>
      <c r="AT832" s="151"/>
      <c r="AU832" s="151"/>
    </row>
    <row r="833" spans="1:47" outlineLevel="1" x14ac:dyDescent="0.2">
      <c r="A833" s="152"/>
      <c r="B833" s="154"/>
      <c r="C833" s="171" t="s">
        <v>935</v>
      </c>
      <c r="D833" s="188"/>
      <c r="E833" s="195">
        <v>250.5</v>
      </c>
      <c r="F833" s="212"/>
      <c r="G833" s="156"/>
      <c r="H833" s="181"/>
      <c r="I833" s="151"/>
      <c r="J833" s="151"/>
      <c r="K833" s="151"/>
      <c r="L833" s="151"/>
      <c r="M833" s="151"/>
      <c r="N833" s="151"/>
      <c r="O833" s="151"/>
      <c r="P833" s="151"/>
      <c r="Q833" s="151"/>
      <c r="R833" s="151" t="s">
        <v>123</v>
      </c>
      <c r="S833" s="151">
        <v>0</v>
      </c>
      <c r="T833" s="151"/>
      <c r="U833" s="151"/>
      <c r="V833" s="151"/>
      <c r="W833" s="151"/>
      <c r="X833" s="151"/>
      <c r="Y833" s="151"/>
      <c r="Z833" s="151"/>
      <c r="AA833" s="151"/>
      <c r="AB833" s="151"/>
      <c r="AC833" s="151"/>
      <c r="AD833" s="151"/>
      <c r="AE833" s="151"/>
      <c r="AF833" s="151"/>
      <c r="AG833" s="151"/>
      <c r="AH833" s="151"/>
      <c r="AI833" s="151"/>
      <c r="AJ833" s="151"/>
      <c r="AK833" s="151"/>
      <c r="AL833" s="151"/>
      <c r="AM833" s="151"/>
      <c r="AN833" s="151"/>
      <c r="AO833" s="151"/>
      <c r="AP833" s="151"/>
      <c r="AQ833" s="151"/>
      <c r="AR833" s="151"/>
      <c r="AS833" s="151"/>
      <c r="AT833" s="151"/>
      <c r="AU833" s="151"/>
    </row>
    <row r="834" spans="1:47" outlineLevel="1" x14ac:dyDescent="0.2">
      <c r="A834" s="152"/>
      <c r="B834" s="154"/>
      <c r="C834" s="171" t="s">
        <v>936</v>
      </c>
      <c r="D834" s="188"/>
      <c r="E834" s="195">
        <v>26.1</v>
      </c>
      <c r="F834" s="212"/>
      <c r="G834" s="156"/>
      <c r="H834" s="181"/>
      <c r="I834" s="151"/>
      <c r="J834" s="151"/>
      <c r="K834" s="151"/>
      <c r="L834" s="151"/>
      <c r="M834" s="151"/>
      <c r="N834" s="151"/>
      <c r="O834" s="151"/>
      <c r="P834" s="151"/>
      <c r="Q834" s="151"/>
      <c r="R834" s="151" t="s">
        <v>123</v>
      </c>
      <c r="S834" s="151">
        <v>0</v>
      </c>
      <c r="T834" s="151"/>
      <c r="U834" s="151"/>
      <c r="V834" s="151"/>
      <c r="W834" s="151"/>
      <c r="X834" s="151"/>
      <c r="Y834" s="151"/>
      <c r="Z834" s="151"/>
      <c r="AA834" s="151"/>
      <c r="AB834" s="151"/>
      <c r="AC834" s="151"/>
      <c r="AD834" s="151"/>
      <c r="AE834" s="151"/>
      <c r="AF834" s="151"/>
      <c r="AG834" s="151"/>
      <c r="AH834" s="151"/>
      <c r="AI834" s="151"/>
      <c r="AJ834" s="151"/>
      <c r="AK834" s="151"/>
      <c r="AL834" s="151"/>
      <c r="AM834" s="151"/>
      <c r="AN834" s="151"/>
      <c r="AO834" s="151"/>
      <c r="AP834" s="151"/>
      <c r="AQ834" s="151"/>
      <c r="AR834" s="151"/>
      <c r="AS834" s="151"/>
      <c r="AT834" s="151"/>
      <c r="AU834" s="151"/>
    </row>
    <row r="835" spans="1:47" outlineLevel="1" x14ac:dyDescent="0.2">
      <c r="A835" s="152"/>
      <c r="B835" s="154"/>
      <c r="C835" s="171" t="s">
        <v>937</v>
      </c>
      <c r="D835" s="188"/>
      <c r="E835" s="195">
        <v>140</v>
      </c>
      <c r="F835" s="212"/>
      <c r="G835" s="156"/>
      <c r="H835" s="181"/>
      <c r="I835" s="151"/>
      <c r="J835" s="151"/>
      <c r="K835" s="151"/>
      <c r="L835" s="151"/>
      <c r="M835" s="151"/>
      <c r="N835" s="151"/>
      <c r="O835" s="151"/>
      <c r="P835" s="151"/>
      <c r="Q835" s="151"/>
      <c r="R835" s="151" t="s">
        <v>123</v>
      </c>
      <c r="S835" s="151">
        <v>0</v>
      </c>
      <c r="T835" s="151"/>
      <c r="U835" s="151"/>
      <c r="V835" s="151"/>
      <c r="W835" s="151"/>
      <c r="X835" s="151"/>
      <c r="Y835" s="151"/>
      <c r="Z835" s="151"/>
      <c r="AA835" s="151"/>
      <c r="AB835" s="151"/>
      <c r="AC835" s="151"/>
      <c r="AD835" s="151"/>
      <c r="AE835" s="151"/>
      <c r="AF835" s="151"/>
      <c r="AG835" s="151"/>
      <c r="AH835" s="151"/>
      <c r="AI835" s="151"/>
      <c r="AJ835" s="151"/>
      <c r="AK835" s="151"/>
      <c r="AL835" s="151"/>
      <c r="AM835" s="151"/>
      <c r="AN835" s="151"/>
      <c r="AO835" s="151"/>
      <c r="AP835" s="151"/>
      <c r="AQ835" s="151"/>
      <c r="AR835" s="151"/>
      <c r="AS835" s="151"/>
      <c r="AT835" s="151"/>
      <c r="AU835" s="151"/>
    </row>
    <row r="836" spans="1:47" outlineLevel="1" x14ac:dyDescent="0.2">
      <c r="A836" s="152"/>
      <c r="B836" s="154"/>
      <c r="C836" s="171" t="s">
        <v>938</v>
      </c>
      <c r="D836" s="188"/>
      <c r="E836" s="195">
        <v>29</v>
      </c>
      <c r="F836" s="212"/>
      <c r="G836" s="156"/>
      <c r="H836" s="181"/>
      <c r="I836" s="151"/>
      <c r="J836" s="151"/>
      <c r="K836" s="151"/>
      <c r="L836" s="151"/>
      <c r="M836" s="151"/>
      <c r="N836" s="151"/>
      <c r="O836" s="151"/>
      <c r="P836" s="151"/>
      <c r="Q836" s="151"/>
      <c r="R836" s="151" t="s">
        <v>123</v>
      </c>
      <c r="S836" s="151">
        <v>0</v>
      </c>
      <c r="T836" s="151"/>
      <c r="U836" s="151"/>
      <c r="V836" s="151"/>
      <c r="W836" s="151"/>
      <c r="X836" s="151"/>
      <c r="Y836" s="151"/>
      <c r="Z836" s="151"/>
      <c r="AA836" s="151"/>
      <c r="AB836" s="151"/>
      <c r="AC836" s="151"/>
      <c r="AD836" s="151"/>
      <c r="AE836" s="151"/>
      <c r="AF836" s="151"/>
      <c r="AG836" s="151"/>
      <c r="AH836" s="151"/>
      <c r="AI836" s="151"/>
      <c r="AJ836" s="151"/>
      <c r="AK836" s="151"/>
      <c r="AL836" s="151"/>
      <c r="AM836" s="151"/>
      <c r="AN836" s="151"/>
      <c r="AO836" s="151"/>
      <c r="AP836" s="151"/>
      <c r="AQ836" s="151"/>
      <c r="AR836" s="151"/>
      <c r="AS836" s="151"/>
      <c r="AT836" s="151"/>
      <c r="AU836" s="151"/>
    </row>
    <row r="837" spans="1:47" outlineLevel="1" x14ac:dyDescent="0.2">
      <c r="A837" s="152"/>
      <c r="B837" s="154"/>
      <c r="C837" s="171" t="s">
        <v>939</v>
      </c>
      <c r="D837" s="188"/>
      <c r="E837" s="195">
        <v>3.5</v>
      </c>
      <c r="F837" s="212"/>
      <c r="G837" s="156"/>
      <c r="H837" s="181"/>
      <c r="I837" s="151"/>
      <c r="J837" s="151"/>
      <c r="K837" s="151"/>
      <c r="L837" s="151"/>
      <c r="M837" s="151"/>
      <c r="N837" s="151"/>
      <c r="O837" s="151"/>
      <c r="P837" s="151"/>
      <c r="Q837" s="151"/>
      <c r="R837" s="151" t="s">
        <v>123</v>
      </c>
      <c r="S837" s="151">
        <v>0</v>
      </c>
      <c r="T837" s="151"/>
      <c r="U837" s="151"/>
      <c r="V837" s="151"/>
      <c r="W837" s="151"/>
      <c r="X837" s="151"/>
      <c r="Y837" s="151"/>
      <c r="Z837" s="151"/>
      <c r="AA837" s="151"/>
      <c r="AB837" s="151"/>
      <c r="AC837" s="151"/>
      <c r="AD837" s="151"/>
      <c r="AE837" s="151"/>
      <c r="AF837" s="151"/>
      <c r="AG837" s="151"/>
      <c r="AH837" s="151"/>
      <c r="AI837" s="151"/>
      <c r="AJ837" s="151"/>
      <c r="AK837" s="151"/>
      <c r="AL837" s="151"/>
      <c r="AM837" s="151"/>
      <c r="AN837" s="151"/>
      <c r="AO837" s="151"/>
      <c r="AP837" s="151"/>
      <c r="AQ837" s="151"/>
      <c r="AR837" s="151"/>
      <c r="AS837" s="151"/>
      <c r="AT837" s="151"/>
      <c r="AU837" s="151"/>
    </row>
    <row r="838" spans="1:47" outlineLevel="1" x14ac:dyDescent="0.2">
      <c r="A838" s="152"/>
      <c r="B838" s="154"/>
      <c r="C838" s="171" t="s">
        <v>672</v>
      </c>
      <c r="D838" s="188"/>
      <c r="E838" s="195"/>
      <c r="F838" s="212"/>
      <c r="G838" s="156"/>
      <c r="H838" s="181"/>
      <c r="I838" s="151"/>
      <c r="J838" s="151"/>
      <c r="K838" s="151"/>
      <c r="L838" s="151"/>
      <c r="M838" s="151"/>
      <c r="N838" s="151"/>
      <c r="O838" s="151"/>
      <c r="P838" s="151"/>
      <c r="Q838" s="151"/>
      <c r="R838" s="151" t="s">
        <v>123</v>
      </c>
      <c r="S838" s="151">
        <v>0</v>
      </c>
      <c r="T838" s="151"/>
      <c r="U838" s="151"/>
      <c r="V838" s="151"/>
      <c r="W838" s="151"/>
      <c r="X838" s="151"/>
      <c r="Y838" s="151"/>
      <c r="Z838" s="151"/>
      <c r="AA838" s="151"/>
      <c r="AB838" s="151"/>
      <c r="AC838" s="151"/>
      <c r="AD838" s="151"/>
      <c r="AE838" s="151"/>
      <c r="AF838" s="151"/>
      <c r="AG838" s="151"/>
      <c r="AH838" s="151"/>
      <c r="AI838" s="151"/>
      <c r="AJ838" s="151"/>
      <c r="AK838" s="151"/>
      <c r="AL838" s="151"/>
      <c r="AM838" s="151"/>
      <c r="AN838" s="151"/>
      <c r="AO838" s="151"/>
      <c r="AP838" s="151"/>
      <c r="AQ838" s="151"/>
      <c r="AR838" s="151"/>
      <c r="AS838" s="151"/>
      <c r="AT838" s="151"/>
      <c r="AU838" s="151"/>
    </row>
    <row r="839" spans="1:47" outlineLevel="1" x14ac:dyDescent="0.2">
      <c r="A839" s="152"/>
      <c r="B839" s="154"/>
      <c r="C839" s="171" t="s">
        <v>516</v>
      </c>
      <c r="D839" s="188"/>
      <c r="E839" s="195"/>
      <c r="F839" s="212"/>
      <c r="G839" s="156"/>
      <c r="H839" s="181"/>
      <c r="I839" s="151"/>
      <c r="J839" s="151"/>
      <c r="K839" s="151"/>
      <c r="L839" s="151"/>
      <c r="M839" s="151"/>
      <c r="N839" s="151"/>
      <c r="O839" s="151"/>
      <c r="P839" s="151"/>
      <c r="Q839" s="151"/>
      <c r="R839" s="151" t="s">
        <v>123</v>
      </c>
      <c r="S839" s="151">
        <v>0</v>
      </c>
      <c r="T839" s="151"/>
      <c r="U839" s="151"/>
      <c r="V839" s="151"/>
      <c r="W839" s="151"/>
      <c r="X839" s="151"/>
      <c r="Y839" s="151"/>
      <c r="Z839" s="151"/>
      <c r="AA839" s="151"/>
      <c r="AB839" s="151"/>
      <c r="AC839" s="151"/>
      <c r="AD839" s="151"/>
      <c r="AE839" s="151"/>
      <c r="AF839" s="151"/>
      <c r="AG839" s="151"/>
      <c r="AH839" s="151"/>
      <c r="AI839" s="151"/>
      <c r="AJ839" s="151"/>
      <c r="AK839" s="151"/>
      <c r="AL839" s="151"/>
      <c r="AM839" s="151"/>
      <c r="AN839" s="151"/>
      <c r="AO839" s="151"/>
      <c r="AP839" s="151"/>
      <c r="AQ839" s="151"/>
      <c r="AR839" s="151"/>
      <c r="AS839" s="151"/>
      <c r="AT839" s="151"/>
      <c r="AU839" s="151"/>
    </row>
    <row r="840" spans="1:47" outlineLevel="1" x14ac:dyDescent="0.2">
      <c r="A840" s="152"/>
      <c r="B840" s="154"/>
      <c r="C840" s="171" t="s">
        <v>940</v>
      </c>
      <c r="D840" s="188"/>
      <c r="E840" s="195">
        <v>22</v>
      </c>
      <c r="F840" s="212"/>
      <c r="G840" s="156"/>
      <c r="H840" s="181"/>
      <c r="I840" s="151"/>
      <c r="J840" s="151"/>
      <c r="K840" s="151"/>
      <c r="L840" s="151"/>
      <c r="M840" s="151"/>
      <c r="N840" s="151"/>
      <c r="O840" s="151"/>
      <c r="P840" s="151"/>
      <c r="Q840" s="151"/>
      <c r="R840" s="151" t="s">
        <v>123</v>
      </c>
      <c r="S840" s="151">
        <v>0</v>
      </c>
      <c r="T840" s="151"/>
      <c r="U840" s="151"/>
      <c r="V840" s="151"/>
      <c r="W840" s="151"/>
      <c r="X840" s="151"/>
      <c r="Y840" s="151"/>
      <c r="Z840" s="151"/>
      <c r="AA840" s="151"/>
      <c r="AB840" s="151"/>
      <c r="AC840" s="151"/>
      <c r="AD840" s="151"/>
      <c r="AE840" s="151"/>
      <c r="AF840" s="151"/>
      <c r="AG840" s="151"/>
      <c r="AH840" s="151"/>
      <c r="AI840" s="151"/>
      <c r="AJ840" s="151"/>
      <c r="AK840" s="151"/>
      <c r="AL840" s="151"/>
      <c r="AM840" s="151"/>
      <c r="AN840" s="151"/>
      <c r="AO840" s="151"/>
      <c r="AP840" s="151"/>
      <c r="AQ840" s="151"/>
      <c r="AR840" s="151"/>
      <c r="AS840" s="151"/>
      <c r="AT840" s="151"/>
      <c r="AU840" s="151"/>
    </row>
    <row r="841" spans="1:47" outlineLevel="1" x14ac:dyDescent="0.2">
      <c r="A841" s="152"/>
      <c r="B841" s="154"/>
      <c r="C841" s="171" t="s">
        <v>941</v>
      </c>
      <c r="D841" s="188"/>
      <c r="E841" s="195">
        <v>12.4</v>
      </c>
      <c r="F841" s="212"/>
      <c r="G841" s="156"/>
      <c r="H841" s="181"/>
      <c r="I841" s="151"/>
      <c r="J841" s="151"/>
      <c r="K841" s="151"/>
      <c r="L841" s="151"/>
      <c r="M841" s="151"/>
      <c r="N841" s="151"/>
      <c r="O841" s="151"/>
      <c r="P841" s="151"/>
      <c r="Q841" s="151"/>
      <c r="R841" s="151" t="s">
        <v>123</v>
      </c>
      <c r="S841" s="151">
        <v>0</v>
      </c>
      <c r="T841" s="151"/>
      <c r="U841" s="151"/>
      <c r="V841" s="151"/>
      <c r="W841" s="151"/>
      <c r="X841" s="151"/>
      <c r="Y841" s="151"/>
      <c r="Z841" s="151"/>
      <c r="AA841" s="151"/>
      <c r="AB841" s="151"/>
      <c r="AC841" s="151"/>
      <c r="AD841" s="151"/>
      <c r="AE841" s="151"/>
      <c r="AF841" s="151"/>
      <c r="AG841" s="151"/>
      <c r="AH841" s="151"/>
      <c r="AI841" s="151"/>
      <c r="AJ841" s="151"/>
      <c r="AK841" s="151"/>
      <c r="AL841" s="151"/>
      <c r="AM841" s="151"/>
      <c r="AN841" s="151"/>
      <c r="AO841" s="151"/>
      <c r="AP841" s="151"/>
      <c r="AQ841" s="151"/>
      <c r="AR841" s="151"/>
      <c r="AS841" s="151"/>
      <c r="AT841" s="151"/>
      <c r="AU841" s="151"/>
    </row>
    <row r="842" spans="1:47" outlineLevel="1" x14ac:dyDescent="0.2">
      <c r="A842" s="152"/>
      <c r="B842" s="154"/>
      <c r="C842" s="171" t="s">
        <v>942</v>
      </c>
      <c r="D842" s="188"/>
      <c r="E842" s="195">
        <v>210</v>
      </c>
      <c r="F842" s="212"/>
      <c r="G842" s="156"/>
      <c r="H842" s="181"/>
      <c r="I842" s="151"/>
      <c r="J842" s="151"/>
      <c r="K842" s="151"/>
      <c r="L842" s="151"/>
      <c r="M842" s="151"/>
      <c r="N842" s="151"/>
      <c r="O842" s="151"/>
      <c r="P842" s="151"/>
      <c r="Q842" s="151"/>
      <c r="R842" s="151" t="s">
        <v>123</v>
      </c>
      <c r="S842" s="151">
        <v>0</v>
      </c>
      <c r="T842" s="151"/>
      <c r="U842" s="151"/>
      <c r="V842" s="151"/>
      <c r="W842" s="151"/>
      <c r="X842" s="151"/>
      <c r="Y842" s="151"/>
      <c r="Z842" s="151"/>
      <c r="AA842" s="151"/>
      <c r="AB842" s="151"/>
      <c r="AC842" s="151"/>
      <c r="AD842" s="151"/>
      <c r="AE842" s="151"/>
      <c r="AF842" s="151"/>
      <c r="AG842" s="151"/>
      <c r="AH842" s="151"/>
      <c r="AI842" s="151"/>
      <c r="AJ842" s="151"/>
      <c r="AK842" s="151"/>
      <c r="AL842" s="151"/>
      <c r="AM842" s="151"/>
      <c r="AN842" s="151"/>
      <c r="AO842" s="151"/>
      <c r="AP842" s="151"/>
      <c r="AQ842" s="151"/>
      <c r="AR842" s="151"/>
      <c r="AS842" s="151"/>
      <c r="AT842" s="151"/>
      <c r="AU842" s="151"/>
    </row>
    <row r="843" spans="1:47" outlineLevel="1" x14ac:dyDescent="0.2">
      <c r="A843" s="152"/>
      <c r="B843" s="154"/>
      <c r="C843" s="171" t="s">
        <v>943</v>
      </c>
      <c r="D843" s="188"/>
      <c r="E843" s="195">
        <v>3.2</v>
      </c>
      <c r="F843" s="212"/>
      <c r="G843" s="156"/>
      <c r="H843" s="181"/>
      <c r="I843" s="151"/>
      <c r="J843" s="151"/>
      <c r="K843" s="151"/>
      <c r="L843" s="151"/>
      <c r="M843" s="151"/>
      <c r="N843" s="151"/>
      <c r="O843" s="151"/>
      <c r="P843" s="151"/>
      <c r="Q843" s="151"/>
      <c r="R843" s="151" t="s">
        <v>123</v>
      </c>
      <c r="S843" s="151">
        <v>0</v>
      </c>
      <c r="T843" s="151"/>
      <c r="U843" s="151"/>
      <c r="V843" s="151"/>
      <c r="W843" s="151"/>
      <c r="X843" s="151"/>
      <c r="Y843" s="151"/>
      <c r="Z843" s="151"/>
      <c r="AA843" s="151"/>
      <c r="AB843" s="151"/>
      <c r="AC843" s="151"/>
      <c r="AD843" s="151"/>
      <c r="AE843" s="151"/>
      <c r="AF843" s="151"/>
      <c r="AG843" s="151"/>
      <c r="AH843" s="151"/>
      <c r="AI843" s="151"/>
      <c r="AJ843" s="151"/>
      <c r="AK843" s="151"/>
      <c r="AL843" s="151"/>
      <c r="AM843" s="151"/>
      <c r="AN843" s="151"/>
      <c r="AO843" s="151"/>
      <c r="AP843" s="151"/>
      <c r="AQ843" s="151"/>
      <c r="AR843" s="151"/>
      <c r="AS843" s="151"/>
      <c r="AT843" s="151"/>
      <c r="AU843" s="151"/>
    </row>
    <row r="844" spans="1:47" outlineLevel="1" x14ac:dyDescent="0.2">
      <c r="A844" s="152"/>
      <c r="B844" s="154"/>
      <c r="C844" s="171" t="s">
        <v>944</v>
      </c>
      <c r="D844" s="188"/>
      <c r="E844" s="195">
        <v>33</v>
      </c>
      <c r="F844" s="212"/>
      <c r="G844" s="156"/>
      <c r="H844" s="181"/>
      <c r="I844" s="151"/>
      <c r="J844" s="151"/>
      <c r="K844" s="151"/>
      <c r="L844" s="151"/>
      <c r="M844" s="151"/>
      <c r="N844" s="151"/>
      <c r="O844" s="151"/>
      <c r="P844" s="151"/>
      <c r="Q844" s="151"/>
      <c r="R844" s="151" t="s">
        <v>123</v>
      </c>
      <c r="S844" s="151">
        <v>0</v>
      </c>
      <c r="T844" s="151"/>
      <c r="U844" s="151"/>
      <c r="V844" s="151"/>
      <c r="W844" s="151"/>
      <c r="X844" s="151"/>
      <c r="Y844" s="151"/>
      <c r="Z844" s="151"/>
      <c r="AA844" s="151"/>
      <c r="AB844" s="151"/>
      <c r="AC844" s="151"/>
      <c r="AD844" s="151"/>
      <c r="AE844" s="151"/>
      <c r="AF844" s="151"/>
      <c r="AG844" s="151"/>
      <c r="AH844" s="151"/>
      <c r="AI844" s="151"/>
      <c r="AJ844" s="151"/>
      <c r="AK844" s="151"/>
      <c r="AL844" s="151"/>
      <c r="AM844" s="151"/>
      <c r="AN844" s="151"/>
      <c r="AO844" s="151"/>
      <c r="AP844" s="151"/>
      <c r="AQ844" s="151"/>
      <c r="AR844" s="151"/>
      <c r="AS844" s="151"/>
      <c r="AT844" s="151"/>
      <c r="AU844" s="151"/>
    </row>
    <row r="845" spans="1:47" outlineLevel="1" x14ac:dyDescent="0.2">
      <c r="A845" s="163"/>
      <c r="B845" s="164"/>
      <c r="C845" s="175" t="s">
        <v>945</v>
      </c>
      <c r="D845" s="191"/>
      <c r="E845" s="197">
        <v>4.8</v>
      </c>
      <c r="F845" s="214"/>
      <c r="G845" s="165"/>
      <c r="H845" s="183"/>
      <c r="I845" s="151"/>
      <c r="J845" s="151"/>
      <c r="K845" s="151"/>
      <c r="L845" s="151"/>
      <c r="M845" s="151"/>
      <c r="N845" s="151"/>
      <c r="O845" s="151"/>
      <c r="P845" s="151"/>
      <c r="Q845" s="151"/>
      <c r="R845" s="151" t="s">
        <v>123</v>
      </c>
      <c r="S845" s="151">
        <v>0</v>
      </c>
      <c r="T845" s="151"/>
      <c r="U845" s="151"/>
      <c r="V845" s="151"/>
      <c r="W845" s="151"/>
      <c r="X845" s="151"/>
      <c r="Y845" s="151"/>
      <c r="Z845" s="151"/>
      <c r="AA845" s="151"/>
      <c r="AB845" s="151"/>
      <c r="AC845" s="151"/>
      <c r="AD845" s="151"/>
      <c r="AE845" s="151"/>
      <c r="AF845" s="151"/>
      <c r="AG845" s="151"/>
      <c r="AH845" s="151"/>
      <c r="AI845" s="151"/>
      <c r="AJ845" s="151"/>
      <c r="AK845" s="151"/>
      <c r="AL845" s="151"/>
      <c r="AM845" s="151"/>
      <c r="AN845" s="151"/>
      <c r="AO845" s="151"/>
      <c r="AP845" s="151"/>
      <c r="AQ845" s="151"/>
      <c r="AR845" s="151"/>
      <c r="AS845" s="151"/>
      <c r="AT845" s="151"/>
      <c r="AU845" s="151"/>
    </row>
    <row r="846" spans="1:47" x14ac:dyDescent="0.2">
      <c r="B846" s="7" t="s">
        <v>672</v>
      </c>
      <c r="C846" s="176" t="s">
        <v>672</v>
      </c>
      <c r="D846" s="9"/>
      <c r="E846" s="198"/>
      <c r="F846" s="6"/>
      <c r="G846" s="6"/>
      <c r="H846" s="9"/>
      <c r="P846">
        <v>15</v>
      </c>
      <c r="Q846">
        <v>21</v>
      </c>
    </row>
    <row r="847" spans="1:47" x14ac:dyDescent="0.2">
      <c r="A847" s="166"/>
      <c r="B847" s="167" t="s">
        <v>28</v>
      </c>
      <c r="C847" s="177" t="s">
        <v>672</v>
      </c>
      <c r="D847" s="192"/>
      <c r="E847" s="199"/>
      <c r="F847" s="168"/>
      <c r="G847" s="169">
        <f>G8+G15+G59+G101+G148+G172+G236+G249+G268+G304+G368+G381+G384+G400+G412+G453+G456+G515+G635+G673+G687+G712+G745+G778+G801+G805+G813+G819</f>
        <v>0</v>
      </c>
      <c r="H847" s="9"/>
      <c r="P847" t="e">
        <f>SUMIF(#REF!,P846,G7:G845)</f>
        <v>#REF!</v>
      </c>
      <c r="Q847" t="e">
        <f>SUMIF(#REF!,Q846,G7:G845)</f>
        <v>#REF!</v>
      </c>
      <c r="R847" t="s">
        <v>946</v>
      </c>
    </row>
  </sheetData>
  <sheetProtection algorithmName="SHA-512" hashValue="8E9xHJy9oWogxuY/FBL/X+7B5JjZk00mGuIF6fxkSWISSgSHztUTB6WlwKj2pq+Xs2Ajfml7y1/OLh5tV54WCQ==" saltValue="qiGTh1q2DlJdKDBsZ+fdGQ==" spinCount="100000" sheet="1" objects="1" scenarios="1"/>
  <protectedRanges>
    <protectedRange sqref="F9:F817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76" orientation="portrait" r:id="rId1"/>
  <headerFoot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O75"/>
  <sheetViews>
    <sheetView showGridLines="0" view="pageBreakPreview" topLeftCell="B7" zoomScaleNormal="100" zoomScaleSheetLayoutView="100" workbookViewId="0">
      <selection activeCell="U41" sqref="U41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2" t="s">
        <v>34</v>
      </c>
      <c r="B1" s="572" t="s">
        <v>3321</v>
      </c>
      <c r="C1" s="573"/>
      <c r="D1" s="573"/>
      <c r="E1" s="573"/>
      <c r="F1" s="573"/>
      <c r="G1" s="573"/>
      <c r="H1" s="573"/>
      <c r="I1" s="573"/>
      <c r="J1" s="574"/>
    </row>
    <row r="2" spans="1:15" ht="23.25" customHeight="1" x14ac:dyDescent="0.2">
      <c r="A2" s="4"/>
      <c r="B2" s="80" t="s">
        <v>36</v>
      </c>
      <c r="C2" s="81"/>
      <c r="D2" s="208"/>
      <c r="E2" s="208" t="s">
        <v>952</v>
      </c>
      <c r="F2" s="83"/>
      <c r="G2" s="84"/>
      <c r="H2" s="83"/>
      <c r="I2" s="84"/>
      <c r="J2" s="85"/>
      <c r="O2" s="2"/>
    </row>
    <row r="3" spans="1:15" ht="23.25" customHeight="1" x14ac:dyDescent="0.2">
      <c r="A3" s="4"/>
      <c r="B3" s="86" t="s">
        <v>38</v>
      </c>
      <c r="C3" s="81"/>
      <c r="D3" s="209"/>
      <c r="E3" s="209" t="s">
        <v>957</v>
      </c>
      <c r="F3" s="88"/>
      <c r="G3" s="88"/>
      <c r="H3" s="81"/>
      <c r="I3" s="89"/>
      <c r="J3" s="90"/>
    </row>
    <row r="4" spans="1:15" ht="23.25" customHeight="1" x14ac:dyDescent="0.2">
      <c r="A4" s="4"/>
      <c r="B4" s="91" t="s">
        <v>39</v>
      </c>
      <c r="C4" s="92"/>
      <c r="D4" s="210"/>
      <c r="E4" s="210" t="s">
        <v>949</v>
      </c>
      <c r="F4" s="94"/>
      <c r="G4" s="95"/>
      <c r="H4" s="94"/>
      <c r="I4" s="95"/>
      <c r="J4" s="96"/>
    </row>
    <row r="5" spans="1:15" ht="24" customHeight="1" x14ac:dyDescent="0.2">
      <c r="A5" s="4"/>
      <c r="B5" s="46" t="s">
        <v>21</v>
      </c>
      <c r="C5" s="5"/>
      <c r="D5" s="97"/>
      <c r="E5" s="26"/>
      <c r="F5" s="26"/>
      <c r="G5" s="26"/>
      <c r="H5" s="5" t="s">
        <v>953</v>
      </c>
      <c r="I5" s="97"/>
      <c r="J5" s="11"/>
    </row>
    <row r="6" spans="1:15" ht="15.75" customHeight="1" x14ac:dyDescent="0.2">
      <c r="A6" s="4"/>
      <c r="B6" s="40"/>
      <c r="C6" s="26"/>
      <c r="D6" s="97"/>
      <c r="E6" s="26"/>
      <c r="F6" s="26"/>
      <c r="G6" s="26"/>
      <c r="H6" s="5" t="s">
        <v>954</v>
      </c>
      <c r="I6" s="97"/>
      <c r="J6" s="11"/>
    </row>
    <row r="7" spans="1:15" ht="15.75" customHeight="1" x14ac:dyDescent="0.2">
      <c r="A7" s="4"/>
      <c r="B7" s="41"/>
      <c r="C7" s="98"/>
      <c r="D7" s="79"/>
      <c r="E7" s="34"/>
      <c r="F7" s="34"/>
      <c r="G7" s="34"/>
      <c r="H7" s="54" t="s">
        <v>955</v>
      </c>
      <c r="I7" s="34"/>
      <c r="J7" s="50"/>
    </row>
    <row r="8" spans="1:15" ht="24" hidden="1" customHeight="1" x14ac:dyDescent="0.2">
      <c r="A8" s="4"/>
      <c r="B8" s="46" t="s">
        <v>19</v>
      </c>
      <c r="C8" s="5"/>
      <c r="D8" s="35"/>
      <c r="E8" s="5"/>
      <c r="F8" s="5"/>
      <c r="G8" s="44"/>
      <c r="H8" s="28" t="s">
        <v>31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4"/>
      <c r="H9" s="28" t="s">
        <v>32</v>
      </c>
      <c r="I9" s="33"/>
      <c r="J9" s="11"/>
    </row>
    <row r="10" spans="1:15" ht="15.75" hidden="1" customHeight="1" x14ac:dyDescent="0.2">
      <c r="A10" s="4"/>
      <c r="B10" s="51"/>
      <c r="C10" s="27"/>
      <c r="D10" s="45"/>
      <c r="E10" s="54"/>
      <c r="F10" s="54"/>
      <c r="G10" s="52"/>
      <c r="H10" s="52"/>
      <c r="I10" s="53"/>
      <c r="J10" s="50"/>
    </row>
    <row r="11" spans="1:15" ht="24" customHeight="1" x14ac:dyDescent="0.2">
      <c r="A11" s="4"/>
      <c r="B11" s="46" t="s">
        <v>18</v>
      </c>
      <c r="C11" s="5"/>
      <c r="D11" s="579"/>
      <c r="E11" s="579"/>
      <c r="F11" s="579"/>
      <c r="G11" s="579"/>
      <c r="H11" s="28" t="s">
        <v>31</v>
      </c>
      <c r="I11" s="215"/>
      <c r="J11" s="11"/>
    </row>
    <row r="12" spans="1:15" ht="15.75" customHeight="1" x14ac:dyDescent="0.2">
      <c r="A12" s="4"/>
      <c r="B12" s="40"/>
      <c r="C12" s="26"/>
      <c r="D12" s="582"/>
      <c r="E12" s="582"/>
      <c r="F12" s="582"/>
      <c r="G12" s="582"/>
      <c r="H12" s="28" t="s">
        <v>32</v>
      </c>
      <c r="I12" s="215"/>
      <c r="J12" s="11"/>
    </row>
    <row r="13" spans="1:15" ht="15.75" customHeight="1" x14ac:dyDescent="0.2">
      <c r="A13" s="4"/>
      <c r="B13" s="41"/>
      <c r="C13" s="99"/>
      <c r="D13" s="583"/>
      <c r="E13" s="583"/>
      <c r="F13" s="583"/>
      <c r="G13" s="583"/>
      <c r="H13" s="29"/>
      <c r="I13" s="34"/>
      <c r="J13" s="50"/>
    </row>
    <row r="14" spans="1:15" ht="24" hidden="1" customHeight="1" x14ac:dyDescent="0.2">
      <c r="A14" s="4"/>
      <c r="B14" s="65" t="s">
        <v>20</v>
      </c>
      <c r="C14" s="66"/>
      <c r="D14" s="67"/>
      <c r="E14" s="68"/>
      <c r="F14" s="68"/>
      <c r="G14" s="68"/>
      <c r="H14" s="69"/>
      <c r="I14" s="68"/>
      <c r="J14" s="70"/>
    </row>
    <row r="15" spans="1:15" ht="32.25" customHeight="1" x14ac:dyDescent="0.2">
      <c r="A15" s="4"/>
      <c r="B15" s="51" t="s">
        <v>29</v>
      </c>
      <c r="C15" s="71"/>
      <c r="D15" s="52"/>
      <c r="E15" s="578"/>
      <c r="F15" s="578"/>
      <c r="G15" s="580"/>
      <c r="H15" s="580"/>
      <c r="I15" s="580" t="s">
        <v>28</v>
      </c>
      <c r="J15" s="581"/>
    </row>
    <row r="16" spans="1:15" ht="23.25" customHeight="1" x14ac:dyDescent="0.2">
      <c r="A16" s="146" t="s">
        <v>23</v>
      </c>
      <c r="B16" s="147" t="s">
        <v>23</v>
      </c>
      <c r="C16" s="235"/>
      <c r="D16" s="236"/>
      <c r="E16" s="597"/>
      <c r="F16" s="598"/>
      <c r="G16" s="597"/>
      <c r="H16" s="598"/>
      <c r="I16" s="597">
        <f>SUMIF(F47:F71,A16,I47:I71)+SUMIF(F47:F71,"PSU",I47:I71)</f>
        <v>0</v>
      </c>
      <c r="J16" s="564"/>
    </row>
    <row r="17" spans="1:10" ht="23.25" customHeight="1" x14ac:dyDescent="0.2">
      <c r="A17" s="146" t="s">
        <v>24</v>
      </c>
      <c r="B17" s="147" t="s">
        <v>24</v>
      </c>
      <c r="C17" s="235"/>
      <c r="D17" s="236"/>
      <c r="E17" s="597"/>
      <c r="F17" s="598"/>
      <c r="G17" s="597"/>
      <c r="H17" s="598"/>
      <c r="I17" s="597">
        <f>SUMIF(F47:F71,A17,I47:I71)</f>
        <v>0</v>
      </c>
      <c r="J17" s="564"/>
    </row>
    <row r="18" spans="1:10" ht="23.25" customHeight="1" x14ac:dyDescent="0.2">
      <c r="A18" s="146" t="s">
        <v>25</v>
      </c>
      <c r="B18" s="147" t="s">
        <v>25</v>
      </c>
      <c r="C18" s="235"/>
      <c r="D18" s="236"/>
      <c r="E18" s="597"/>
      <c r="F18" s="598"/>
      <c r="G18" s="597"/>
      <c r="H18" s="598"/>
      <c r="I18" s="597">
        <f>SUMIF(F47:F71,A18,I47:I71)</f>
        <v>0</v>
      </c>
      <c r="J18" s="564"/>
    </row>
    <row r="19" spans="1:10" ht="23.25" customHeight="1" x14ac:dyDescent="0.2">
      <c r="A19" s="146" t="s">
        <v>100</v>
      </c>
      <c r="B19" s="147" t="s">
        <v>26</v>
      </c>
      <c r="C19" s="235"/>
      <c r="D19" s="236"/>
      <c r="E19" s="597"/>
      <c r="F19" s="598"/>
      <c r="G19" s="597"/>
      <c r="H19" s="598"/>
      <c r="I19" s="597">
        <f>SUMIF(F47:F71,A19,I47:I71)</f>
        <v>0</v>
      </c>
      <c r="J19" s="564"/>
    </row>
    <row r="20" spans="1:10" ht="23.25" customHeight="1" x14ac:dyDescent="0.2">
      <c r="A20" s="146" t="s">
        <v>101</v>
      </c>
      <c r="B20" s="147" t="s">
        <v>27</v>
      </c>
      <c r="C20" s="235"/>
      <c r="D20" s="236"/>
      <c r="E20" s="597"/>
      <c r="F20" s="598"/>
      <c r="G20" s="597"/>
      <c r="H20" s="598"/>
      <c r="I20" s="597">
        <f>SUMIF(F47:F71,A20,I47:I71)</f>
        <v>0</v>
      </c>
      <c r="J20" s="564"/>
    </row>
    <row r="21" spans="1:10" ht="23.25" customHeight="1" x14ac:dyDescent="0.2">
      <c r="A21" s="4"/>
      <c r="B21" s="73" t="s">
        <v>28</v>
      </c>
      <c r="C21" s="237"/>
      <c r="D21" s="238"/>
      <c r="E21" s="599"/>
      <c r="F21" s="600"/>
      <c r="G21" s="599"/>
      <c r="H21" s="600"/>
      <c r="I21" s="599">
        <f>SUM(I16:J20)</f>
        <v>0</v>
      </c>
      <c r="J21" s="571"/>
    </row>
    <row r="22" spans="1:10" ht="23.25" customHeight="1" x14ac:dyDescent="0.2">
      <c r="A22" s="4"/>
      <c r="B22" s="64" t="s">
        <v>30</v>
      </c>
      <c r="C22" s="235"/>
      <c r="D22" s="236"/>
      <c r="E22" s="239"/>
      <c r="F22" s="240"/>
      <c r="G22" s="241"/>
      <c r="H22" s="241"/>
      <c r="I22" s="241"/>
      <c r="J22" s="61"/>
    </row>
    <row r="23" spans="1:10" ht="23.25" customHeight="1" x14ac:dyDescent="0.2">
      <c r="A23" s="4"/>
      <c r="B23" s="56" t="s">
        <v>11</v>
      </c>
      <c r="C23" s="235"/>
      <c r="D23" s="236"/>
      <c r="E23" s="242">
        <v>15</v>
      </c>
      <c r="F23" s="240" t="s">
        <v>0</v>
      </c>
      <c r="G23" s="602">
        <v>0</v>
      </c>
      <c r="H23" s="603"/>
      <c r="I23" s="603"/>
      <c r="J23" s="61" t="str">
        <f t="shared" ref="J23:J28" si="0">Mena</f>
        <v>CZK</v>
      </c>
    </row>
    <row r="24" spans="1:10" ht="23.25" customHeight="1" x14ac:dyDescent="0.2">
      <c r="A24" s="4"/>
      <c r="B24" s="56" t="s">
        <v>12</v>
      </c>
      <c r="C24" s="235"/>
      <c r="D24" s="236"/>
      <c r="E24" s="242">
        <v>15</v>
      </c>
      <c r="F24" s="240" t="s">
        <v>0</v>
      </c>
      <c r="G24" s="604">
        <f>ZakladDPHSni*SazbaDPH1/100</f>
        <v>0</v>
      </c>
      <c r="H24" s="605"/>
      <c r="I24" s="605"/>
      <c r="J24" s="61" t="str">
        <f t="shared" si="0"/>
        <v>CZK</v>
      </c>
    </row>
    <row r="25" spans="1:10" ht="23.25" customHeight="1" x14ac:dyDescent="0.2">
      <c r="A25" s="4"/>
      <c r="B25" s="56" t="s">
        <v>13</v>
      </c>
      <c r="C25" s="235"/>
      <c r="D25" s="236"/>
      <c r="E25" s="242">
        <v>21</v>
      </c>
      <c r="F25" s="240" t="s">
        <v>0</v>
      </c>
      <c r="G25" s="602">
        <f>I21</f>
        <v>0</v>
      </c>
      <c r="H25" s="603"/>
      <c r="I25" s="603"/>
      <c r="J25" s="61" t="str">
        <f t="shared" si="0"/>
        <v>CZK</v>
      </c>
    </row>
    <row r="26" spans="1:10" ht="23.25" customHeight="1" x14ac:dyDescent="0.2">
      <c r="A26" s="4"/>
      <c r="B26" s="48" t="s">
        <v>14</v>
      </c>
      <c r="C26" s="22"/>
      <c r="D26" s="18"/>
      <c r="E26" s="42">
        <v>21</v>
      </c>
      <c r="F26" s="43" t="s">
        <v>0</v>
      </c>
      <c r="G26" s="575">
        <f>G25*0.21</f>
        <v>0</v>
      </c>
      <c r="H26" s="576"/>
      <c r="I26" s="576"/>
      <c r="J26" s="55" t="str">
        <f t="shared" si="0"/>
        <v>CZK</v>
      </c>
    </row>
    <row r="27" spans="1:10" ht="23.25" customHeight="1" thickBot="1" x14ac:dyDescent="0.25">
      <c r="A27" s="4"/>
      <c r="B27" s="47" t="s">
        <v>4</v>
      </c>
      <c r="C27" s="20"/>
      <c r="D27" s="23"/>
      <c r="E27" s="20"/>
      <c r="F27" s="21"/>
      <c r="G27" s="577">
        <f>0</f>
        <v>0</v>
      </c>
      <c r="H27" s="577"/>
      <c r="I27" s="577"/>
      <c r="J27" s="62" t="str">
        <f t="shared" si="0"/>
        <v>CZK</v>
      </c>
    </row>
    <row r="28" spans="1:10" ht="17.25" hidden="1" thickBot="1" x14ac:dyDescent="0.25">
      <c r="A28" s="4"/>
      <c r="B28" s="118" t="s">
        <v>22</v>
      </c>
      <c r="C28" s="119"/>
      <c r="D28" s="119"/>
      <c r="E28" s="120"/>
      <c r="F28" s="121"/>
      <c r="G28" s="586" t="e">
        <f>ZakladDPHSniVypocet+ZakladDPHZaklVypocet</f>
        <v>#REF!</v>
      </c>
      <c r="H28" s="586"/>
      <c r="I28" s="586"/>
      <c r="J28" s="122" t="str">
        <f t="shared" si="0"/>
        <v>CZK</v>
      </c>
    </row>
    <row r="29" spans="1:10" ht="27.75" customHeight="1" thickBot="1" x14ac:dyDescent="0.25">
      <c r="A29" s="4"/>
      <c r="B29" s="118" t="s">
        <v>33</v>
      </c>
      <c r="C29" s="123"/>
      <c r="D29" s="123"/>
      <c r="E29" s="123"/>
      <c r="F29" s="123"/>
      <c r="G29" s="584">
        <f>G25+G26</f>
        <v>0</v>
      </c>
      <c r="H29" s="584"/>
      <c r="I29" s="584"/>
      <c r="J29" s="124" t="s">
        <v>41</v>
      </c>
    </row>
    <row r="30" spans="1:10" x14ac:dyDescent="0.2">
      <c r="A30" s="4"/>
      <c r="B30" s="4"/>
      <c r="C30" s="5"/>
      <c r="D30" s="5"/>
      <c r="E30" s="5"/>
      <c r="F30" s="5"/>
      <c r="G30" s="44"/>
      <c r="H30" s="5"/>
      <c r="I30" s="44"/>
      <c r="J30" s="12"/>
    </row>
    <row r="31" spans="1:10" x14ac:dyDescent="0.2">
      <c r="A31" s="4"/>
      <c r="B31" s="4"/>
      <c r="C31" s="5"/>
      <c r="D31" s="5"/>
      <c r="E31" s="5"/>
      <c r="F31" s="5"/>
      <c r="G31" s="44"/>
      <c r="H31" s="5"/>
      <c r="I31" s="44"/>
      <c r="J31" s="12"/>
    </row>
    <row r="32" spans="1:10" x14ac:dyDescent="0.2">
      <c r="A32" s="4"/>
      <c r="B32" s="24"/>
      <c r="C32" s="19" t="s">
        <v>10</v>
      </c>
      <c r="D32" s="38"/>
      <c r="E32" s="38"/>
      <c r="F32" s="19" t="s">
        <v>9</v>
      </c>
      <c r="G32" s="38"/>
      <c r="H32" s="39">
        <f ca="1">TODAY()</f>
        <v>43263</v>
      </c>
      <c r="I32" s="38"/>
      <c r="J32" s="12"/>
    </row>
    <row r="33" spans="1:12" x14ac:dyDescent="0.2">
      <c r="A33" s="4"/>
      <c r="B33" s="4"/>
      <c r="C33" s="5"/>
      <c r="D33" s="5"/>
      <c r="E33" s="5"/>
      <c r="F33" s="5"/>
      <c r="G33" s="44"/>
      <c r="H33" s="5"/>
      <c r="I33" s="44"/>
      <c r="J33" s="12"/>
    </row>
    <row r="34" spans="1:12" s="36" customForma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7"/>
    </row>
    <row r="35" spans="1:12" x14ac:dyDescent="0.2">
      <c r="A35" s="4"/>
      <c r="B35" s="4"/>
      <c r="C35" s="5"/>
      <c r="D35" s="565" t="s">
        <v>2</v>
      </c>
      <c r="E35" s="565"/>
      <c r="F35" s="5"/>
      <c r="G35" s="44"/>
      <c r="H35" s="13" t="s">
        <v>3</v>
      </c>
      <c r="I35" s="44"/>
      <c r="J35" s="12"/>
    </row>
    <row r="36" spans="1:12" ht="13.5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2" ht="18" hidden="1" x14ac:dyDescent="0.25">
      <c r="B37" s="76" t="s">
        <v>15</v>
      </c>
      <c r="C37" s="3"/>
      <c r="D37" s="3"/>
      <c r="E37" s="3"/>
      <c r="F37" s="110"/>
      <c r="G37" s="110"/>
      <c r="H37" s="110"/>
      <c r="I37" s="110"/>
      <c r="J37" s="3"/>
    </row>
    <row r="38" spans="1:12" ht="19.5" hidden="1" x14ac:dyDescent="0.2">
      <c r="A38" s="102" t="s">
        <v>35</v>
      </c>
      <c r="B38" s="243" t="s">
        <v>16</v>
      </c>
      <c r="C38" s="105" t="s">
        <v>5</v>
      </c>
      <c r="D38" s="106"/>
      <c r="E38" s="106"/>
      <c r="F38" s="244" t="str">
        <f>B23</f>
        <v>Základ pro sníženou DPH</v>
      </c>
      <c r="G38" s="244" t="str">
        <f>B25</f>
        <v>Základ pro základní DPH</v>
      </c>
      <c r="H38" s="245" t="s">
        <v>17</v>
      </c>
      <c r="I38" s="245" t="s">
        <v>1</v>
      </c>
      <c r="J38" s="246" t="s">
        <v>0</v>
      </c>
    </row>
    <row r="39" spans="1:12" hidden="1" x14ac:dyDescent="0.2">
      <c r="A39" s="102">
        <v>1</v>
      </c>
      <c r="B39" s="247"/>
      <c r="C39" s="606"/>
      <c r="D39" s="607"/>
      <c r="E39" s="607"/>
      <c r="F39" s="248" t="e">
        <f>'[2] Pol'!P1146</f>
        <v>#REF!</v>
      </c>
      <c r="G39" s="249" t="e">
        <f>'[2] Pol'!Q1146</f>
        <v>#REF!</v>
      </c>
      <c r="H39" s="250" t="e">
        <f>(F39*SazbaDPH1/100)+(G39*SazbaDPH2/100)</f>
        <v>#REF!</v>
      </c>
      <c r="I39" s="250" t="e">
        <f>F39+G39+H39</f>
        <v>#REF!</v>
      </c>
      <c r="J39" s="251" t="e">
        <f>IF(CenaCelkemVypocet=0,"",I39/CenaCelkemVypocet*100)</f>
        <v>#REF!</v>
      </c>
    </row>
    <row r="40" spans="1:12" hidden="1" x14ac:dyDescent="0.2">
      <c r="A40" s="102"/>
      <c r="B40" s="608" t="s">
        <v>40</v>
      </c>
      <c r="C40" s="609"/>
      <c r="D40" s="609"/>
      <c r="E40" s="610"/>
      <c r="F40" s="252" t="e">
        <f>SUMIF(A39:A39,"=1",F39:F39)</f>
        <v>#REF!</v>
      </c>
      <c r="G40" s="253" t="e">
        <f>SUMIF(A39:A39,"=1",G39:G39)</f>
        <v>#REF!</v>
      </c>
      <c r="H40" s="253" t="e">
        <f>SUMIF(A39:A39,"=1",H39:H39)</f>
        <v>#REF!</v>
      </c>
      <c r="I40" s="253" t="e">
        <f>SUMIF(A39:A39,"=1",I39:I39)</f>
        <v>#REF!</v>
      </c>
      <c r="J40" s="254" t="e">
        <f>SUMIF(A39:A39,"=1",J39:J39)</f>
        <v>#REF!</v>
      </c>
    </row>
    <row r="44" spans="1:12" ht="15.75" x14ac:dyDescent="0.25">
      <c r="B44" s="125" t="s">
        <v>42</v>
      </c>
    </row>
    <row r="46" spans="1:12" x14ac:dyDescent="0.2">
      <c r="A46" s="126"/>
      <c r="B46" s="130" t="s">
        <v>16</v>
      </c>
      <c r="C46" s="130" t="s">
        <v>5</v>
      </c>
      <c r="D46" s="131"/>
      <c r="E46" s="131"/>
      <c r="F46" s="255" t="s">
        <v>43</v>
      </c>
      <c r="G46" s="255"/>
      <c r="H46" s="255"/>
      <c r="I46" s="611" t="s">
        <v>28</v>
      </c>
      <c r="J46" s="611"/>
    </row>
    <row r="47" spans="1:12" x14ac:dyDescent="0.2">
      <c r="A47" s="127"/>
      <c r="B47" s="135" t="s">
        <v>46</v>
      </c>
      <c r="C47" s="560" t="s">
        <v>47</v>
      </c>
      <c r="D47" s="561"/>
      <c r="E47" s="561"/>
      <c r="F47" s="256" t="s">
        <v>23</v>
      </c>
      <c r="G47" s="257"/>
      <c r="H47" s="257"/>
      <c r="I47" s="601">
        <f>'Pol SO 02'!G8</f>
        <v>0</v>
      </c>
      <c r="J47" s="601"/>
      <c r="L47" s="145"/>
    </row>
    <row r="48" spans="1:12" x14ac:dyDescent="0.2">
      <c r="A48" s="127"/>
      <c r="B48" s="129" t="s">
        <v>48</v>
      </c>
      <c r="C48" s="547" t="s">
        <v>49</v>
      </c>
      <c r="D48" s="548"/>
      <c r="E48" s="548"/>
      <c r="F48" s="139" t="s">
        <v>23</v>
      </c>
      <c r="G48" s="216"/>
      <c r="H48" s="216"/>
      <c r="I48" s="546">
        <f>'Pol SO 02'!G31</f>
        <v>0</v>
      </c>
      <c r="J48" s="546"/>
    </row>
    <row r="49" spans="1:10" x14ac:dyDescent="0.2">
      <c r="A49" s="127"/>
      <c r="B49" s="129" t="s">
        <v>50</v>
      </c>
      <c r="C49" s="547" t="s">
        <v>51</v>
      </c>
      <c r="D49" s="548"/>
      <c r="E49" s="548"/>
      <c r="F49" s="139" t="s">
        <v>23</v>
      </c>
      <c r="G49" s="216"/>
      <c r="H49" s="216"/>
      <c r="I49" s="546">
        <f>'Pol SO 02'!G52</f>
        <v>0</v>
      </c>
      <c r="J49" s="546"/>
    </row>
    <row r="50" spans="1:10" x14ac:dyDescent="0.2">
      <c r="A50" s="127"/>
      <c r="B50" s="129" t="s">
        <v>52</v>
      </c>
      <c r="C50" s="547" t="s">
        <v>53</v>
      </c>
      <c r="D50" s="548"/>
      <c r="E50" s="548"/>
      <c r="F50" s="139" t="s">
        <v>23</v>
      </c>
      <c r="G50" s="216"/>
      <c r="H50" s="216"/>
      <c r="I50" s="546">
        <f>'Pol SO 02'!G123</f>
        <v>0</v>
      </c>
      <c r="J50" s="546"/>
    </row>
    <row r="51" spans="1:10" x14ac:dyDescent="0.2">
      <c r="A51" s="127"/>
      <c r="B51" s="129" t="s">
        <v>54</v>
      </c>
      <c r="C51" s="547" t="s">
        <v>55</v>
      </c>
      <c r="D51" s="548"/>
      <c r="E51" s="548"/>
      <c r="F51" s="139" t="s">
        <v>23</v>
      </c>
      <c r="G51" s="216"/>
      <c r="H51" s="216"/>
      <c r="I51" s="546">
        <f>'Pol SO 02'!G152</f>
        <v>0</v>
      </c>
      <c r="J51" s="546"/>
    </row>
    <row r="52" spans="1:10" x14ac:dyDescent="0.2">
      <c r="A52" s="127"/>
      <c r="B52" s="129" t="s">
        <v>58</v>
      </c>
      <c r="C52" s="547" t="s">
        <v>59</v>
      </c>
      <c r="D52" s="548"/>
      <c r="E52" s="548"/>
      <c r="F52" s="139" t="s">
        <v>23</v>
      </c>
      <c r="G52" s="216"/>
      <c r="H52" s="216"/>
      <c r="I52" s="546">
        <f>'Pol SO 02'!G173</f>
        <v>0</v>
      </c>
      <c r="J52" s="546"/>
    </row>
    <row r="53" spans="1:10" x14ac:dyDescent="0.2">
      <c r="A53" s="127"/>
      <c r="B53" s="129" t="s">
        <v>60</v>
      </c>
      <c r="C53" s="547" t="s">
        <v>61</v>
      </c>
      <c r="D53" s="548"/>
      <c r="E53" s="548"/>
      <c r="F53" s="139" t="s">
        <v>23</v>
      </c>
      <c r="G53" s="216"/>
      <c r="H53" s="216"/>
      <c r="I53" s="546">
        <f>'Pol SO 02'!G182</f>
        <v>0</v>
      </c>
      <c r="J53" s="546"/>
    </row>
    <row r="54" spans="1:10" x14ac:dyDescent="0.2">
      <c r="A54" s="127"/>
      <c r="B54" s="129" t="s">
        <v>62</v>
      </c>
      <c r="C54" s="547" t="s">
        <v>63</v>
      </c>
      <c r="D54" s="548"/>
      <c r="E54" s="548"/>
      <c r="F54" s="139" t="s">
        <v>23</v>
      </c>
      <c r="G54" s="216"/>
      <c r="H54" s="216"/>
      <c r="I54" s="546">
        <f>'Pol SO 02'!G254</f>
        <v>0</v>
      </c>
      <c r="J54" s="546"/>
    </row>
    <row r="55" spans="1:10" x14ac:dyDescent="0.2">
      <c r="A55" s="127"/>
      <c r="B55" s="129" t="s">
        <v>64</v>
      </c>
      <c r="C55" s="547" t="s">
        <v>65</v>
      </c>
      <c r="D55" s="548"/>
      <c r="E55" s="548"/>
      <c r="F55" s="139" t="s">
        <v>23</v>
      </c>
      <c r="G55" s="216"/>
      <c r="H55" s="216"/>
      <c r="I55" s="546">
        <f>'Pol SO 02'!G343</f>
        <v>0</v>
      </c>
      <c r="J55" s="546"/>
    </row>
    <row r="56" spans="1:10" x14ac:dyDescent="0.2">
      <c r="A56" s="127"/>
      <c r="B56" s="129" t="s">
        <v>68</v>
      </c>
      <c r="C56" s="547" t="s">
        <v>69</v>
      </c>
      <c r="D56" s="548"/>
      <c r="E56" s="548"/>
      <c r="F56" s="139" t="s">
        <v>23</v>
      </c>
      <c r="G56" s="216"/>
      <c r="H56" s="216"/>
      <c r="I56" s="546">
        <f>'Pol SO 02'!G370</f>
        <v>0</v>
      </c>
      <c r="J56" s="546"/>
    </row>
    <row r="57" spans="1:10" x14ac:dyDescent="0.2">
      <c r="A57" s="127"/>
      <c r="B57" s="129" t="s">
        <v>70</v>
      </c>
      <c r="C57" s="547" t="s">
        <v>71</v>
      </c>
      <c r="D57" s="548"/>
      <c r="E57" s="548"/>
      <c r="F57" s="139" t="s">
        <v>23</v>
      </c>
      <c r="G57" s="216"/>
      <c r="H57" s="216"/>
      <c r="I57" s="546">
        <f>'Pol SO 02'!G390</f>
        <v>0</v>
      </c>
      <c r="J57" s="546"/>
    </row>
    <row r="58" spans="1:10" x14ac:dyDescent="0.2">
      <c r="A58" s="127"/>
      <c r="B58" s="129" t="s">
        <v>72</v>
      </c>
      <c r="C58" s="547" t="s">
        <v>73</v>
      </c>
      <c r="D58" s="548"/>
      <c r="E58" s="548"/>
      <c r="F58" s="139" t="s">
        <v>23</v>
      </c>
      <c r="G58" s="216"/>
      <c r="H58" s="216"/>
      <c r="I58" s="546">
        <f>'Pol SO 02'!G402</f>
        <v>0</v>
      </c>
      <c r="J58" s="546"/>
    </row>
    <row r="59" spans="1:10" x14ac:dyDescent="0.2">
      <c r="A59" s="127"/>
      <c r="B59" s="129" t="s">
        <v>74</v>
      </c>
      <c r="C59" s="547" t="s">
        <v>75</v>
      </c>
      <c r="D59" s="548"/>
      <c r="E59" s="548"/>
      <c r="F59" s="139" t="s">
        <v>23</v>
      </c>
      <c r="G59" s="216"/>
      <c r="H59" s="216"/>
      <c r="I59" s="546">
        <f>'Pol SO 02'!G685</f>
        <v>0</v>
      </c>
      <c r="J59" s="546"/>
    </row>
    <row r="60" spans="1:10" x14ac:dyDescent="0.2">
      <c r="A60" s="127"/>
      <c r="B60" s="129" t="s">
        <v>76</v>
      </c>
      <c r="C60" s="547" t="s">
        <v>77</v>
      </c>
      <c r="D60" s="548"/>
      <c r="E60" s="548"/>
      <c r="F60" s="139" t="s">
        <v>24</v>
      </c>
      <c r="G60" s="216"/>
      <c r="H60" s="216"/>
      <c r="I60" s="546">
        <f>'Pol SO 02'!G688</f>
        <v>0</v>
      </c>
      <c r="J60" s="546"/>
    </row>
    <row r="61" spans="1:10" x14ac:dyDescent="0.2">
      <c r="A61" s="127"/>
      <c r="B61" s="129" t="s">
        <v>78</v>
      </c>
      <c r="C61" s="547" t="s">
        <v>79</v>
      </c>
      <c r="D61" s="548"/>
      <c r="E61" s="548"/>
      <c r="F61" s="139" t="s">
        <v>24</v>
      </c>
      <c r="G61" s="216"/>
      <c r="H61" s="216"/>
      <c r="I61" s="546">
        <f>'Pol SO 02'!G768</f>
        <v>0</v>
      </c>
      <c r="J61" s="546"/>
    </row>
    <row r="62" spans="1:10" x14ac:dyDescent="0.2">
      <c r="A62" s="127"/>
      <c r="B62" s="129" t="s">
        <v>80</v>
      </c>
      <c r="C62" s="547" t="s">
        <v>81</v>
      </c>
      <c r="D62" s="548"/>
      <c r="E62" s="548"/>
      <c r="F62" s="139" t="s">
        <v>24</v>
      </c>
      <c r="G62" s="216"/>
      <c r="H62" s="216"/>
      <c r="I62" s="546">
        <f>'Pol SO 02'!G829</f>
        <v>0</v>
      </c>
      <c r="J62" s="546"/>
    </row>
    <row r="63" spans="1:10" x14ac:dyDescent="0.2">
      <c r="A63" s="127"/>
      <c r="B63" s="129" t="s">
        <v>82</v>
      </c>
      <c r="C63" s="547" t="s">
        <v>83</v>
      </c>
      <c r="D63" s="548"/>
      <c r="E63" s="548"/>
      <c r="F63" s="139" t="s">
        <v>24</v>
      </c>
      <c r="G63" s="216"/>
      <c r="H63" s="216"/>
      <c r="I63" s="546">
        <f>'Pol SO 02'!G886</f>
        <v>0</v>
      </c>
      <c r="J63" s="546"/>
    </row>
    <row r="64" spans="1:10" x14ac:dyDescent="0.2">
      <c r="A64" s="127"/>
      <c r="B64" s="129" t="s">
        <v>84</v>
      </c>
      <c r="C64" s="547" t="s">
        <v>85</v>
      </c>
      <c r="D64" s="548"/>
      <c r="E64" s="548"/>
      <c r="F64" s="139" t="s">
        <v>24</v>
      </c>
      <c r="G64" s="216"/>
      <c r="H64" s="216"/>
      <c r="I64" s="546">
        <f>'Pol SO 02'!G902</f>
        <v>0</v>
      </c>
      <c r="J64" s="546"/>
    </row>
    <row r="65" spans="1:10" x14ac:dyDescent="0.2">
      <c r="A65" s="127"/>
      <c r="B65" s="129" t="s">
        <v>86</v>
      </c>
      <c r="C65" s="547" t="s">
        <v>87</v>
      </c>
      <c r="D65" s="548"/>
      <c r="E65" s="548"/>
      <c r="F65" s="139" t="s">
        <v>24</v>
      </c>
      <c r="G65" s="216"/>
      <c r="H65" s="216"/>
      <c r="I65" s="546">
        <f>'Pol SO 02'!G947</f>
        <v>0</v>
      </c>
      <c r="J65" s="546"/>
    </row>
    <row r="66" spans="1:10" x14ac:dyDescent="0.2">
      <c r="A66" s="127"/>
      <c r="B66" s="129" t="s">
        <v>88</v>
      </c>
      <c r="C66" s="547" t="s">
        <v>89</v>
      </c>
      <c r="D66" s="548"/>
      <c r="E66" s="548"/>
      <c r="F66" s="139" t="s">
        <v>24</v>
      </c>
      <c r="G66" s="216"/>
      <c r="H66" s="216"/>
      <c r="I66" s="546">
        <f>'Pol SO 02'!G1001</f>
        <v>0</v>
      </c>
      <c r="J66" s="546"/>
    </row>
    <row r="67" spans="1:10" x14ac:dyDescent="0.2">
      <c r="A67" s="127"/>
      <c r="B67" s="129" t="s">
        <v>1728</v>
      </c>
      <c r="C67" s="547" t="s">
        <v>1729</v>
      </c>
      <c r="D67" s="548"/>
      <c r="E67" s="548"/>
      <c r="F67" s="139" t="s">
        <v>24</v>
      </c>
      <c r="G67" s="216"/>
      <c r="H67" s="216"/>
      <c r="I67" s="546">
        <f>'Pol SO 02'!G1033</f>
        <v>0</v>
      </c>
      <c r="J67" s="546"/>
    </row>
    <row r="68" spans="1:10" x14ac:dyDescent="0.2">
      <c r="A68" s="127"/>
      <c r="B68" s="129" t="s">
        <v>90</v>
      </c>
      <c r="C68" s="547" t="s">
        <v>91</v>
      </c>
      <c r="D68" s="548"/>
      <c r="E68" s="548"/>
      <c r="F68" s="139" t="s">
        <v>24</v>
      </c>
      <c r="G68" s="216"/>
      <c r="H68" s="216"/>
      <c r="I68" s="546">
        <f>'Pol SO 02'!G1068</f>
        <v>0</v>
      </c>
      <c r="J68" s="546"/>
    </row>
    <row r="69" spans="1:10" x14ac:dyDescent="0.2">
      <c r="A69" s="127"/>
      <c r="B69" s="129" t="s">
        <v>92</v>
      </c>
      <c r="C69" s="547" t="s">
        <v>93</v>
      </c>
      <c r="D69" s="548"/>
      <c r="E69" s="548"/>
      <c r="F69" s="139" t="s">
        <v>24</v>
      </c>
      <c r="G69" s="216"/>
      <c r="H69" s="216"/>
      <c r="I69" s="546">
        <f>'Pol SO 02'!G1105</f>
        <v>0</v>
      </c>
      <c r="J69" s="546"/>
    </row>
    <row r="70" spans="1:10" x14ac:dyDescent="0.2">
      <c r="A70" s="127"/>
      <c r="B70" s="129" t="s">
        <v>94</v>
      </c>
      <c r="C70" s="547" t="s">
        <v>95</v>
      </c>
      <c r="D70" s="548"/>
      <c r="E70" s="548"/>
      <c r="F70" s="139" t="s">
        <v>24</v>
      </c>
      <c r="G70" s="216"/>
      <c r="H70" s="216"/>
      <c r="I70" s="546">
        <f>'Pol SO 02'!G1112</f>
        <v>0</v>
      </c>
      <c r="J70" s="546"/>
    </row>
    <row r="71" spans="1:10" x14ac:dyDescent="0.2">
      <c r="A71" s="127"/>
      <c r="B71" s="136" t="s">
        <v>98</v>
      </c>
      <c r="C71" s="550" t="s">
        <v>99</v>
      </c>
      <c r="D71" s="551"/>
      <c r="E71" s="551"/>
      <c r="F71" s="141" t="s">
        <v>25</v>
      </c>
      <c r="G71" s="217"/>
      <c r="H71" s="217"/>
      <c r="I71" s="549">
        <f>'Pol SO 02'!G1120</f>
        <v>0</v>
      </c>
      <c r="J71" s="549"/>
    </row>
    <row r="72" spans="1:10" x14ac:dyDescent="0.2">
      <c r="A72" s="128"/>
      <c r="B72" s="132" t="s">
        <v>1</v>
      </c>
      <c r="C72" s="132"/>
      <c r="D72" s="133"/>
      <c r="E72" s="133"/>
      <c r="F72" s="143"/>
      <c r="G72" s="218"/>
      <c r="H72" s="218"/>
      <c r="I72" s="552">
        <f>SUM(I47:I71)</f>
        <v>0</v>
      </c>
      <c r="J72" s="552"/>
    </row>
    <row r="73" spans="1:10" x14ac:dyDescent="0.2">
      <c r="F73" s="145"/>
      <c r="G73" s="101"/>
      <c r="H73" s="145"/>
      <c r="I73" s="101"/>
      <c r="J73" s="101"/>
    </row>
    <row r="74" spans="1:10" x14ac:dyDescent="0.2">
      <c r="F74" s="145"/>
      <c r="G74" s="101"/>
      <c r="H74" s="145"/>
      <c r="I74" s="101"/>
      <c r="J74" s="101"/>
    </row>
    <row r="75" spans="1:10" x14ac:dyDescent="0.2">
      <c r="F75" s="145"/>
      <c r="G75" s="101"/>
      <c r="H75" s="145"/>
      <c r="I75" s="101"/>
      <c r="J75" s="101"/>
    </row>
  </sheetData>
  <sheetProtection password="CCE1" sheet="1" objects="1" scenarios="1"/>
  <mergeCells count="87">
    <mergeCell ref="I72:J72"/>
    <mergeCell ref="C69:E69"/>
    <mergeCell ref="I69:J69"/>
    <mergeCell ref="C70:E70"/>
    <mergeCell ref="I70:J70"/>
    <mergeCell ref="C71:E71"/>
    <mergeCell ref="I71:J71"/>
    <mergeCell ref="C66:E66"/>
    <mergeCell ref="I66:J66"/>
    <mergeCell ref="C67:E67"/>
    <mergeCell ref="I67:J67"/>
    <mergeCell ref="C68:E68"/>
    <mergeCell ref="I68:J68"/>
    <mergeCell ref="C63:E63"/>
    <mergeCell ref="I63:J63"/>
    <mergeCell ref="C64:E64"/>
    <mergeCell ref="I64:J64"/>
    <mergeCell ref="C65:E65"/>
    <mergeCell ref="I65:J65"/>
    <mergeCell ref="C60:E60"/>
    <mergeCell ref="I60:J60"/>
    <mergeCell ref="C61:E61"/>
    <mergeCell ref="I61:J61"/>
    <mergeCell ref="C62:E62"/>
    <mergeCell ref="I62:J62"/>
    <mergeCell ref="C57:E57"/>
    <mergeCell ref="I57:J57"/>
    <mergeCell ref="C58:E58"/>
    <mergeCell ref="I58:J58"/>
    <mergeCell ref="C59:E59"/>
    <mergeCell ref="I59:J59"/>
    <mergeCell ref="C54:E54"/>
    <mergeCell ref="I54:J54"/>
    <mergeCell ref="C55:E55"/>
    <mergeCell ref="I55:J55"/>
    <mergeCell ref="C56:E56"/>
    <mergeCell ref="I56:J56"/>
    <mergeCell ref="C51:E51"/>
    <mergeCell ref="I51:J51"/>
    <mergeCell ref="C52:E52"/>
    <mergeCell ref="I52:J52"/>
    <mergeCell ref="C53:E53"/>
    <mergeCell ref="I53:J53"/>
    <mergeCell ref="C48:E48"/>
    <mergeCell ref="I48:J48"/>
    <mergeCell ref="C49:E49"/>
    <mergeCell ref="I49:J49"/>
    <mergeCell ref="C50:E50"/>
    <mergeCell ref="I50:J50"/>
    <mergeCell ref="C47:E47"/>
    <mergeCell ref="I47:J47"/>
    <mergeCell ref="G23:I23"/>
    <mergeCell ref="G24:I24"/>
    <mergeCell ref="G25:I25"/>
    <mergeCell ref="G26:I26"/>
    <mergeCell ref="G27:I27"/>
    <mergeCell ref="G28:I28"/>
    <mergeCell ref="G29:I29"/>
    <mergeCell ref="D35:E35"/>
    <mergeCell ref="C39:E39"/>
    <mergeCell ref="B40:E40"/>
    <mergeCell ref="I46:J46"/>
    <mergeCell ref="E20:F20"/>
    <mergeCell ref="G20:H20"/>
    <mergeCell ref="I20:J20"/>
    <mergeCell ref="E21:F21"/>
    <mergeCell ref="G21:H21"/>
    <mergeCell ref="I21:J21"/>
    <mergeCell ref="E18:F18"/>
    <mergeCell ref="G18:H18"/>
    <mergeCell ref="I18:J18"/>
    <mergeCell ref="E19:F19"/>
    <mergeCell ref="G19:H19"/>
    <mergeCell ref="I19:J19"/>
    <mergeCell ref="E16:F16"/>
    <mergeCell ref="G16:H16"/>
    <mergeCell ref="I16:J16"/>
    <mergeCell ref="E17:F17"/>
    <mergeCell ref="G17:H17"/>
    <mergeCell ref="I17:J17"/>
    <mergeCell ref="B1:J1"/>
    <mergeCell ref="D11:G11"/>
    <mergeCell ref="D12:G12"/>
    <mergeCell ref="D13:G13"/>
    <mergeCell ref="E15:F15"/>
    <mergeCell ref="G15:H15"/>
    <mergeCell ref="I15:J15"/>
  </mergeCells>
  <pageMargins left="0.7" right="0.7" top="0.78740157499999996" bottom="0.78740157499999996" header="0.3" footer="0.3"/>
  <pageSetup paperSize="9" scale="89" orientation="portrait" r:id="rId1"/>
  <rowBreaks count="1" manualBreakCount="1">
    <brk id="36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U1145"/>
  <sheetViews>
    <sheetView view="pageBreakPreview" zoomScale="130" zoomScaleNormal="100" zoomScaleSheetLayoutView="130" workbookViewId="0">
      <selection sqref="A1:G1"/>
    </sheetView>
  </sheetViews>
  <sheetFormatPr defaultRowHeight="12.75" outlineLevelRow="1" x14ac:dyDescent="0.2"/>
  <cols>
    <col min="1" max="1" width="4.28515625" style="6" customWidth="1"/>
    <col min="2" max="2" width="14.42578125" style="7" customWidth="1"/>
    <col min="3" max="3" width="49.7109375" style="7" customWidth="1"/>
    <col min="4" max="4" width="4.5703125" style="178" customWidth="1"/>
    <col min="5" max="5" width="10.5703125" style="145" customWidth="1"/>
    <col min="6" max="6" width="9.85546875" customWidth="1"/>
    <col min="7" max="7" width="12.7109375" customWidth="1"/>
    <col min="8" max="8" width="9.140625" style="178" customWidth="1"/>
    <col min="16" max="26" width="0" hidden="1" customWidth="1"/>
  </cols>
  <sheetData>
    <row r="1" spans="1:47" ht="15.75" customHeight="1" x14ac:dyDescent="0.25">
      <c r="A1" s="545" t="s">
        <v>3321</v>
      </c>
      <c r="B1" s="545"/>
      <c r="C1" s="545"/>
      <c r="D1" s="545"/>
      <c r="E1" s="545"/>
      <c r="F1" s="545"/>
      <c r="G1" s="545"/>
      <c r="R1" t="s">
        <v>103</v>
      </c>
    </row>
    <row r="2" spans="1:47" ht="24.95" customHeight="1" x14ac:dyDescent="0.2">
      <c r="A2" s="219" t="s">
        <v>102</v>
      </c>
      <c r="B2" s="220"/>
      <c r="C2" s="612" t="s">
        <v>952</v>
      </c>
      <c r="D2" s="613"/>
      <c r="E2" s="613"/>
      <c r="F2" s="613"/>
      <c r="G2" s="614"/>
      <c r="R2" t="s">
        <v>104</v>
      </c>
    </row>
    <row r="3" spans="1:47" ht="24.95" customHeight="1" x14ac:dyDescent="0.2">
      <c r="A3" s="219" t="s">
        <v>7</v>
      </c>
      <c r="B3" s="220"/>
      <c r="C3" s="613" t="s">
        <v>957</v>
      </c>
      <c r="D3" s="613"/>
      <c r="E3" s="613"/>
      <c r="F3" s="613"/>
      <c r="G3" s="614"/>
      <c r="R3" t="s">
        <v>105</v>
      </c>
    </row>
    <row r="4" spans="1:47" ht="24.95" customHeight="1" x14ac:dyDescent="0.2">
      <c r="A4" s="219" t="s">
        <v>8</v>
      </c>
      <c r="B4" s="220"/>
      <c r="C4" s="612" t="s">
        <v>949</v>
      </c>
      <c r="D4" s="613"/>
      <c r="E4" s="613"/>
      <c r="F4" s="613"/>
      <c r="G4" s="614"/>
      <c r="R4" t="s">
        <v>106</v>
      </c>
    </row>
    <row r="5" spans="1:47" x14ac:dyDescent="0.2">
      <c r="A5" s="221" t="s">
        <v>107</v>
      </c>
      <c r="B5" s="205"/>
      <c r="C5" s="205"/>
      <c r="D5" s="184"/>
      <c r="E5" s="193"/>
      <c r="F5" s="148"/>
      <c r="G5" s="222"/>
      <c r="R5" t="s">
        <v>108</v>
      </c>
    </row>
    <row r="7" spans="1:47" ht="25.5" x14ac:dyDescent="0.2">
      <c r="A7" s="223" t="s">
        <v>109</v>
      </c>
      <c r="B7" s="224" t="s">
        <v>110</v>
      </c>
      <c r="C7" s="224" t="s">
        <v>111</v>
      </c>
      <c r="D7" s="225" t="s">
        <v>112</v>
      </c>
      <c r="E7" s="226" t="s">
        <v>113</v>
      </c>
      <c r="F7" s="150" t="s">
        <v>114</v>
      </c>
      <c r="G7" s="227" t="s">
        <v>28</v>
      </c>
      <c r="H7" s="179" t="s">
        <v>115</v>
      </c>
    </row>
    <row r="8" spans="1:47" x14ac:dyDescent="0.2">
      <c r="A8" s="159" t="s">
        <v>116</v>
      </c>
      <c r="B8" s="160" t="s">
        <v>46</v>
      </c>
      <c r="C8" s="161" t="s">
        <v>47</v>
      </c>
      <c r="D8" s="186"/>
      <c r="E8" s="162"/>
      <c r="F8" s="162"/>
      <c r="G8" s="162">
        <f>SUMIF(R9:R30,"&lt;&gt;NOR",G9:G30)</f>
        <v>0</v>
      </c>
      <c r="H8" s="180"/>
      <c r="R8" t="s">
        <v>117</v>
      </c>
    </row>
    <row r="9" spans="1:47" outlineLevel="1" x14ac:dyDescent="0.2">
      <c r="A9" s="152">
        <v>1</v>
      </c>
      <c r="B9" s="154" t="s">
        <v>132</v>
      </c>
      <c r="C9" s="170" t="s">
        <v>133</v>
      </c>
      <c r="D9" s="187" t="s">
        <v>130</v>
      </c>
      <c r="E9" s="212">
        <v>227.79</v>
      </c>
      <c r="F9" s="212"/>
      <c r="G9" s="212">
        <f>ROUND(E9*F9,2)</f>
        <v>0</v>
      </c>
      <c r="H9" s="181" t="s">
        <v>951</v>
      </c>
      <c r="I9" s="211"/>
      <c r="J9" s="211"/>
      <c r="K9" s="211"/>
      <c r="L9" s="211"/>
      <c r="M9" s="211"/>
      <c r="N9" s="211"/>
      <c r="O9" s="211"/>
      <c r="P9" s="211"/>
      <c r="Q9" s="211"/>
      <c r="R9" s="211" t="s">
        <v>121</v>
      </c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outlineLevel="1" x14ac:dyDescent="0.2">
      <c r="A10" s="152"/>
      <c r="B10" s="154"/>
      <c r="C10" s="171" t="s">
        <v>958</v>
      </c>
      <c r="D10" s="188"/>
      <c r="E10" s="195">
        <v>145.04</v>
      </c>
      <c r="F10" s="212"/>
      <c r="G10" s="212"/>
      <c r="H10" s="181"/>
      <c r="I10" s="211"/>
      <c r="J10" s="211"/>
      <c r="K10" s="211"/>
      <c r="L10" s="211"/>
      <c r="M10" s="211"/>
      <c r="N10" s="211"/>
      <c r="O10" s="211"/>
      <c r="P10" s="211"/>
      <c r="Q10" s="211"/>
      <c r="R10" s="211" t="s">
        <v>123</v>
      </c>
      <c r="S10" s="211">
        <v>0</v>
      </c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</row>
    <row r="11" spans="1:47" outlineLevel="1" x14ac:dyDescent="0.2">
      <c r="A11" s="152"/>
      <c r="B11" s="154"/>
      <c r="C11" s="171" t="s">
        <v>959</v>
      </c>
      <c r="D11" s="188"/>
      <c r="E11" s="195">
        <v>82.75</v>
      </c>
      <c r="F11" s="212"/>
      <c r="G11" s="212"/>
      <c r="H11" s="181"/>
      <c r="I11" s="211"/>
      <c r="J11" s="211"/>
      <c r="K11" s="211"/>
      <c r="L11" s="211"/>
      <c r="M11" s="211"/>
      <c r="N11" s="211"/>
      <c r="O11" s="211"/>
      <c r="P11" s="211"/>
      <c r="Q11" s="211"/>
      <c r="R11" s="211" t="s">
        <v>123</v>
      </c>
      <c r="S11" s="211">
        <v>0</v>
      </c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</row>
    <row r="12" spans="1:47" outlineLevel="1" x14ac:dyDescent="0.2">
      <c r="A12" s="152">
        <v>2</v>
      </c>
      <c r="B12" s="154" t="s">
        <v>136</v>
      </c>
      <c r="C12" s="170" t="s">
        <v>137</v>
      </c>
      <c r="D12" s="187" t="s">
        <v>130</v>
      </c>
      <c r="E12" s="212">
        <v>227.79</v>
      </c>
      <c r="F12" s="212"/>
      <c r="G12" s="212">
        <f>ROUND(E12*F12,2)</f>
        <v>0</v>
      </c>
      <c r="H12" s="181" t="s">
        <v>951</v>
      </c>
      <c r="I12" s="211"/>
      <c r="J12" s="211"/>
      <c r="K12" s="211"/>
      <c r="L12" s="211"/>
      <c r="M12" s="211"/>
      <c r="N12" s="211"/>
      <c r="O12" s="211"/>
      <c r="P12" s="211"/>
      <c r="Q12" s="211"/>
      <c r="R12" s="211" t="s">
        <v>121</v>
      </c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</row>
    <row r="13" spans="1:47" outlineLevel="1" x14ac:dyDescent="0.2">
      <c r="A13" s="152"/>
      <c r="B13" s="154"/>
      <c r="C13" s="171" t="s">
        <v>958</v>
      </c>
      <c r="D13" s="188"/>
      <c r="E13" s="195">
        <v>145.04</v>
      </c>
      <c r="F13" s="212"/>
      <c r="G13" s="212"/>
      <c r="H13" s="181">
        <v>0</v>
      </c>
      <c r="I13" s="211"/>
      <c r="J13" s="211"/>
      <c r="K13" s="211"/>
      <c r="L13" s="211"/>
      <c r="M13" s="211"/>
      <c r="N13" s="211"/>
      <c r="O13" s="211"/>
      <c r="P13" s="211"/>
      <c r="Q13" s="211"/>
      <c r="R13" s="211" t="s">
        <v>123</v>
      </c>
      <c r="S13" s="211">
        <v>0</v>
      </c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</row>
    <row r="14" spans="1:47" outlineLevel="1" x14ac:dyDescent="0.2">
      <c r="A14" s="152"/>
      <c r="B14" s="154"/>
      <c r="C14" s="171" t="s">
        <v>959</v>
      </c>
      <c r="D14" s="188"/>
      <c r="E14" s="195">
        <v>82.75</v>
      </c>
      <c r="F14" s="212"/>
      <c r="G14" s="212"/>
      <c r="H14" s="181">
        <v>0</v>
      </c>
      <c r="I14" s="211"/>
      <c r="J14" s="211"/>
      <c r="K14" s="211"/>
      <c r="L14" s="211"/>
      <c r="M14" s="211"/>
      <c r="N14" s="211"/>
      <c r="O14" s="211"/>
      <c r="P14" s="211"/>
      <c r="Q14" s="211"/>
      <c r="R14" s="211" t="s">
        <v>123</v>
      </c>
      <c r="S14" s="211">
        <v>0</v>
      </c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</row>
    <row r="15" spans="1:47" outlineLevel="1" x14ac:dyDescent="0.2">
      <c r="A15" s="152">
        <v>3</v>
      </c>
      <c r="B15" s="154" t="s">
        <v>138</v>
      </c>
      <c r="C15" s="170" t="s">
        <v>139</v>
      </c>
      <c r="D15" s="187" t="s">
        <v>130</v>
      </c>
      <c r="E15" s="212">
        <v>227.79</v>
      </c>
      <c r="F15" s="212"/>
      <c r="G15" s="212">
        <f>ROUND(E15*F15,2)</f>
        <v>0</v>
      </c>
      <c r="H15" s="181" t="s">
        <v>951</v>
      </c>
      <c r="I15" s="211"/>
      <c r="J15" s="211"/>
      <c r="K15" s="211"/>
      <c r="L15" s="211"/>
      <c r="M15" s="211"/>
      <c r="N15" s="211"/>
      <c r="O15" s="211"/>
      <c r="P15" s="211"/>
      <c r="Q15" s="211"/>
      <c r="R15" s="211" t="s">
        <v>121</v>
      </c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</row>
    <row r="16" spans="1:47" outlineLevel="1" x14ac:dyDescent="0.2">
      <c r="A16" s="152"/>
      <c r="B16" s="154"/>
      <c r="C16" s="171" t="s">
        <v>958</v>
      </c>
      <c r="D16" s="188"/>
      <c r="E16" s="195">
        <v>145.04</v>
      </c>
      <c r="F16" s="212"/>
      <c r="G16" s="212"/>
      <c r="H16" s="181">
        <v>0</v>
      </c>
      <c r="I16" s="211"/>
      <c r="J16" s="211"/>
      <c r="K16" s="211"/>
      <c r="L16" s="211"/>
      <c r="M16" s="211"/>
      <c r="N16" s="211"/>
      <c r="O16" s="211"/>
      <c r="P16" s="211"/>
      <c r="Q16" s="211"/>
      <c r="R16" s="211" t="s">
        <v>123</v>
      </c>
      <c r="S16" s="211">
        <v>0</v>
      </c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</row>
    <row r="17" spans="1:47" outlineLevel="1" x14ac:dyDescent="0.2">
      <c r="A17" s="152"/>
      <c r="B17" s="154"/>
      <c r="C17" s="171" t="s">
        <v>959</v>
      </c>
      <c r="D17" s="188"/>
      <c r="E17" s="195">
        <v>82.75</v>
      </c>
      <c r="F17" s="212"/>
      <c r="G17" s="212"/>
      <c r="H17" s="181">
        <v>0</v>
      </c>
      <c r="I17" s="211"/>
      <c r="J17" s="211"/>
      <c r="K17" s="211"/>
      <c r="L17" s="211"/>
      <c r="M17" s="211"/>
      <c r="N17" s="211"/>
      <c r="O17" s="211"/>
      <c r="P17" s="211"/>
      <c r="Q17" s="211"/>
      <c r="R17" s="211" t="s">
        <v>123</v>
      </c>
      <c r="S17" s="211">
        <v>0</v>
      </c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</row>
    <row r="18" spans="1:47" outlineLevel="1" x14ac:dyDescent="0.2">
      <c r="A18" s="152">
        <v>4</v>
      </c>
      <c r="B18" s="154" t="s">
        <v>140</v>
      </c>
      <c r="C18" s="170" t="s">
        <v>141</v>
      </c>
      <c r="D18" s="187" t="s">
        <v>130</v>
      </c>
      <c r="E18" s="212">
        <v>140.05000000000001</v>
      </c>
      <c r="F18" s="212"/>
      <c r="G18" s="212">
        <f>ROUND(E18*F18,2)</f>
        <v>0</v>
      </c>
      <c r="H18" s="181" t="s">
        <v>951</v>
      </c>
      <c r="I18" s="211"/>
      <c r="J18" s="211"/>
      <c r="K18" s="211"/>
      <c r="L18" s="211"/>
      <c r="M18" s="211"/>
      <c r="N18" s="211"/>
      <c r="O18" s="211"/>
      <c r="P18" s="211"/>
      <c r="Q18" s="211"/>
      <c r="R18" s="211" t="s">
        <v>121</v>
      </c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</row>
    <row r="19" spans="1:47" outlineLevel="1" x14ac:dyDescent="0.2">
      <c r="A19" s="152"/>
      <c r="B19" s="154"/>
      <c r="C19" s="171" t="s">
        <v>960</v>
      </c>
      <c r="D19" s="188"/>
      <c r="E19" s="195">
        <v>23.8</v>
      </c>
      <c r="F19" s="212"/>
      <c r="G19" s="212"/>
      <c r="H19" s="181">
        <v>0</v>
      </c>
      <c r="I19" s="211"/>
      <c r="J19" s="211"/>
      <c r="K19" s="211"/>
      <c r="L19" s="211"/>
      <c r="M19" s="211"/>
      <c r="N19" s="211"/>
      <c r="O19" s="211"/>
      <c r="P19" s="211"/>
      <c r="Q19" s="211"/>
      <c r="R19" s="211" t="s">
        <v>123</v>
      </c>
      <c r="S19" s="211">
        <v>0</v>
      </c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</row>
    <row r="20" spans="1:47" outlineLevel="1" x14ac:dyDescent="0.2">
      <c r="A20" s="152"/>
      <c r="B20" s="154"/>
      <c r="C20" s="171" t="s">
        <v>961</v>
      </c>
      <c r="D20" s="188"/>
      <c r="E20" s="195">
        <v>116.25</v>
      </c>
      <c r="F20" s="212"/>
      <c r="G20" s="212"/>
      <c r="H20" s="181">
        <v>0</v>
      </c>
      <c r="I20" s="211"/>
      <c r="J20" s="211"/>
      <c r="K20" s="211"/>
      <c r="L20" s="211"/>
      <c r="M20" s="211"/>
      <c r="N20" s="211"/>
      <c r="O20" s="211"/>
      <c r="P20" s="211"/>
      <c r="Q20" s="211"/>
      <c r="R20" s="211" t="s">
        <v>123</v>
      </c>
      <c r="S20" s="211">
        <v>0</v>
      </c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</row>
    <row r="21" spans="1:47" outlineLevel="1" x14ac:dyDescent="0.2">
      <c r="A21" s="152">
        <v>5</v>
      </c>
      <c r="B21" s="154" t="s">
        <v>145</v>
      </c>
      <c r="C21" s="170" t="s">
        <v>146</v>
      </c>
      <c r="D21" s="187" t="s">
        <v>130</v>
      </c>
      <c r="E21" s="212">
        <v>280.10000000000002</v>
      </c>
      <c r="F21" s="212"/>
      <c r="G21" s="212">
        <f>ROUND(E21*F21,2)</f>
        <v>0</v>
      </c>
      <c r="H21" s="181" t="s">
        <v>951</v>
      </c>
      <c r="I21" s="211"/>
      <c r="J21" s="211"/>
      <c r="K21" s="211"/>
      <c r="L21" s="211"/>
      <c r="M21" s="211"/>
      <c r="N21" s="211"/>
      <c r="O21" s="211"/>
      <c r="P21" s="211"/>
      <c r="Q21" s="211"/>
      <c r="R21" s="211" t="s">
        <v>121</v>
      </c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</row>
    <row r="22" spans="1:47" outlineLevel="1" x14ac:dyDescent="0.2">
      <c r="A22" s="152"/>
      <c r="B22" s="154"/>
      <c r="C22" s="171" t="s">
        <v>962</v>
      </c>
      <c r="D22" s="188"/>
      <c r="E22" s="195"/>
      <c r="F22" s="212"/>
      <c r="G22" s="212"/>
      <c r="H22" s="181">
        <v>0</v>
      </c>
      <c r="I22" s="211"/>
      <c r="J22" s="211"/>
      <c r="K22" s="211"/>
      <c r="L22" s="211"/>
      <c r="M22" s="211"/>
      <c r="N22" s="211"/>
      <c r="O22" s="211"/>
      <c r="P22" s="211"/>
      <c r="Q22" s="211"/>
      <c r="R22" s="211" t="s">
        <v>123</v>
      </c>
      <c r="S22" s="211">
        <v>0</v>
      </c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</row>
    <row r="23" spans="1:47" outlineLevel="1" x14ac:dyDescent="0.2">
      <c r="A23" s="152"/>
      <c r="B23" s="154"/>
      <c r="C23" s="171" t="s">
        <v>963</v>
      </c>
      <c r="D23" s="188"/>
      <c r="E23" s="195">
        <v>47.6</v>
      </c>
      <c r="F23" s="212"/>
      <c r="G23" s="212"/>
      <c r="H23" s="181">
        <v>0</v>
      </c>
      <c r="I23" s="211"/>
      <c r="J23" s="211"/>
      <c r="K23" s="211"/>
      <c r="L23" s="211"/>
      <c r="M23" s="211"/>
      <c r="N23" s="211"/>
      <c r="O23" s="211"/>
      <c r="P23" s="211"/>
      <c r="Q23" s="211"/>
      <c r="R23" s="211" t="s">
        <v>123</v>
      </c>
      <c r="S23" s="211">
        <v>0</v>
      </c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</row>
    <row r="24" spans="1:47" outlineLevel="1" x14ac:dyDescent="0.2">
      <c r="A24" s="152"/>
      <c r="B24" s="154"/>
      <c r="C24" s="171" t="s">
        <v>964</v>
      </c>
      <c r="D24" s="188"/>
      <c r="E24" s="195">
        <v>232.5</v>
      </c>
      <c r="F24" s="212"/>
      <c r="G24" s="212"/>
      <c r="H24" s="181">
        <v>0</v>
      </c>
      <c r="I24" s="211"/>
      <c r="J24" s="211"/>
      <c r="K24" s="211"/>
      <c r="L24" s="211"/>
      <c r="M24" s="211"/>
      <c r="N24" s="211"/>
      <c r="O24" s="211"/>
      <c r="P24" s="211"/>
      <c r="Q24" s="211"/>
      <c r="R24" s="211" t="s">
        <v>123</v>
      </c>
      <c r="S24" s="211">
        <v>0</v>
      </c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</row>
    <row r="25" spans="1:47" outlineLevel="1" x14ac:dyDescent="0.2">
      <c r="A25" s="152">
        <v>6</v>
      </c>
      <c r="B25" s="154" t="s">
        <v>149</v>
      </c>
      <c r="C25" s="170" t="s">
        <v>150</v>
      </c>
      <c r="D25" s="187" t="s">
        <v>130</v>
      </c>
      <c r="E25" s="212">
        <v>87.74</v>
      </c>
      <c r="F25" s="212"/>
      <c r="G25" s="212">
        <f>ROUND(E25*F25,2)</f>
        <v>0</v>
      </c>
      <c r="H25" s="181" t="s">
        <v>951</v>
      </c>
      <c r="I25" s="211"/>
      <c r="J25" s="211"/>
      <c r="K25" s="211"/>
      <c r="L25" s="211"/>
      <c r="M25" s="211"/>
      <c r="N25" s="211"/>
      <c r="O25" s="211"/>
      <c r="P25" s="211"/>
      <c r="Q25" s="211"/>
      <c r="R25" s="211" t="s">
        <v>121</v>
      </c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</row>
    <row r="26" spans="1:47" outlineLevel="1" x14ac:dyDescent="0.2">
      <c r="A26" s="152"/>
      <c r="B26" s="154"/>
      <c r="C26" s="171" t="s">
        <v>965</v>
      </c>
      <c r="D26" s="188"/>
      <c r="E26" s="195">
        <v>87.74</v>
      </c>
      <c r="F26" s="212"/>
      <c r="G26" s="212"/>
      <c r="H26" s="181">
        <v>0</v>
      </c>
      <c r="I26" s="211"/>
      <c r="J26" s="211"/>
      <c r="K26" s="211"/>
      <c r="L26" s="211"/>
      <c r="M26" s="211"/>
      <c r="N26" s="211"/>
      <c r="O26" s="211"/>
      <c r="P26" s="211"/>
      <c r="Q26" s="211"/>
      <c r="R26" s="211" t="s">
        <v>123</v>
      </c>
      <c r="S26" s="211">
        <v>0</v>
      </c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</row>
    <row r="27" spans="1:47" outlineLevel="1" x14ac:dyDescent="0.2">
      <c r="A27" s="152">
        <v>7</v>
      </c>
      <c r="B27" s="154" t="s">
        <v>153</v>
      </c>
      <c r="C27" s="170" t="s">
        <v>154</v>
      </c>
      <c r="D27" s="187" t="s">
        <v>130</v>
      </c>
      <c r="E27" s="212">
        <v>2193.5</v>
      </c>
      <c r="F27" s="212"/>
      <c r="G27" s="212">
        <f>ROUND(E27*F27,2)</f>
        <v>0</v>
      </c>
      <c r="H27" s="181" t="s">
        <v>951</v>
      </c>
      <c r="I27" s="211"/>
      <c r="J27" s="211"/>
      <c r="K27" s="211"/>
      <c r="L27" s="211"/>
      <c r="M27" s="211"/>
      <c r="N27" s="211"/>
      <c r="O27" s="211"/>
      <c r="P27" s="211"/>
      <c r="Q27" s="211"/>
      <c r="R27" s="211" t="s">
        <v>121</v>
      </c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</row>
    <row r="28" spans="1:47" outlineLevel="1" x14ac:dyDescent="0.2">
      <c r="A28" s="152"/>
      <c r="B28" s="154"/>
      <c r="C28" s="171" t="s">
        <v>966</v>
      </c>
      <c r="D28" s="188"/>
      <c r="E28" s="195">
        <v>2193.5</v>
      </c>
      <c r="F28" s="212"/>
      <c r="G28" s="212"/>
      <c r="H28" s="181">
        <v>0</v>
      </c>
      <c r="I28" s="211"/>
      <c r="J28" s="211"/>
      <c r="K28" s="211"/>
      <c r="L28" s="211"/>
      <c r="M28" s="211"/>
      <c r="N28" s="211"/>
      <c r="O28" s="211"/>
      <c r="P28" s="211"/>
      <c r="Q28" s="211"/>
      <c r="R28" s="211" t="s">
        <v>123</v>
      </c>
      <c r="S28" s="211">
        <v>0</v>
      </c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</row>
    <row r="29" spans="1:47" outlineLevel="1" x14ac:dyDescent="0.2">
      <c r="A29" s="152">
        <v>8</v>
      </c>
      <c r="B29" s="154" t="s">
        <v>156</v>
      </c>
      <c r="C29" s="170" t="s">
        <v>157</v>
      </c>
      <c r="D29" s="187" t="s">
        <v>130</v>
      </c>
      <c r="E29" s="212">
        <v>87.74</v>
      </c>
      <c r="F29" s="212"/>
      <c r="G29" s="212">
        <f>ROUND(E29*F29,2)</f>
        <v>0</v>
      </c>
      <c r="H29" s="181" t="s">
        <v>951</v>
      </c>
      <c r="I29" s="211"/>
      <c r="J29" s="211"/>
      <c r="K29" s="211"/>
      <c r="L29" s="211"/>
      <c r="M29" s="211"/>
      <c r="N29" s="211"/>
      <c r="O29" s="211"/>
      <c r="P29" s="211"/>
      <c r="Q29" s="211"/>
      <c r="R29" s="211" t="s">
        <v>121</v>
      </c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</row>
    <row r="30" spans="1:47" outlineLevel="1" x14ac:dyDescent="0.2">
      <c r="A30" s="152"/>
      <c r="B30" s="154"/>
      <c r="C30" s="171" t="s">
        <v>965</v>
      </c>
      <c r="D30" s="188"/>
      <c r="E30" s="195">
        <v>87.74</v>
      </c>
      <c r="F30" s="212"/>
      <c r="G30" s="212"/>
      <c r="H30" s="181">
        <v>0</v>
      </c>
      <c r="I30" s="211"/>
      <c r="J30" s="211"/>
      <c r="K30" s="211"/>
      <c r="L30" s="211"/>
      <c r="M30" s="211"/>
      <c r="N30" s="211"/>
      <c r="O30" s="211"/>
      <c r="P30" s="211"/>
      <c r="Q30" s="211"/>
      <c r="R30" s="211" t="s">
        <v>123</v>
      </c>
      <c r="S30" s="211">
        <v>0</v>
      </c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</row>
    <row r="31" spans="1:47" x14ac:dyDescent="0.2">
      <c r="A31" s="153" t="s">
        <v>116</v>
      </c>
      <c r="B31" s="155" t="s">
        <v>48</v>
      </c>
      <c r="C31" s="172" t="s">
        <v>49</v>
      </c>
      <c r="D31" s="189"/>
      <c r="E31" s="213"/>
      <c r="F31" s="213"/>
      <c r="G31" s="213">
        <f>SUMIF(R32:R51,"&lt;&gt;NOR",G32:G51)</f>
        <v>0</v>
      </c>
      <c r="H31" s="182"/>
      <c r="I31" s="211"/>
      <c r="R31" t="s">
        <v>117</v>
      </c>
    </row>
    <row r="32" spans="1:47" outlineLevel="1" x14ac:dyDescent="0.2">
      <c r="A32" s="152">
        <v>9</v>
      </c>
      <c r="B32" s="154" t="s">
        <v>967</v>
      </c>
      <c r="C32" s="170" t="s">
        <v>968</v>
      </c>
      <c r="D32" s="187" t="s">
        <v>130</v>
      </c>
      <c r="E32" s="212">
        <v>2.4830000000000001</v>
      </c>
      <c r="F32" s="212"/>
      <c r="G32" s="212">
        <f>ROUND(E32*F32,2)</f>
        <v>0</v>
      </c>
      <c r="H32" s="181" t="s">
        <v>951</v>
      </c>
      <c r="I32" s="211"/>
      <c r="J32" s="211"/>
      <c r="K32" s="211"/>
      <c r="L32" s="211"/>
      <c r="M32" s="211"/>
      <c r="N32" s="211"/>
      <c r="O32" s="211"/>
      <c r="P32" s="211"/>
      <c r="Q32" s="211"/>
      <c r="R32" s="211" t="s">
        <v>121</v>
      </c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</row>
    <row r="33" spans="1:47" outlineLevel="1" x14ac:dyDescent="0.2">
      <c r="A33" s="152"/>
      <c r="B33" s="154"/>
      <c r="C33" s="171" t="s">
        <v>969</v>
      </c>
      <c r="D33" s="188"/>
      <c r="E33" s="195">
        <v>2.4830000000000001</v>
      </c>
      <c r="F33" s="212"/>
      <c r="G33" s="212"/>
      <c r="H33" s="181">
        <v>0</v>
      </c>
      <c r="I33" s="211"/>
      <c r="J33" s="211"/>
      <c r="K33" s="211"/>
      <c r="L33" s="211"/>
      <c r="M33" s="211"/>
      <c r="N33" s="211"/>
      <c r="O33" s="211"/>
      <c r="P33" s="211"/>
      <c r="Q33" s="211"/>
      <c r="R33" s="211" t="s">
        <v>123</v>
      </c>
      <c r="S33" s="211">
        <v>0</v>
      </c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</row>
    <row r="34" spans="1:47" outlineLevel="1" x14ac:dyDescent="0.2">
      <c r="A34" s="152">
        <v>10</v>
      </c>
      <c r="B34" s="154" t="s">
        <v>970</v>
      </c>
      <c r="C34" s="170" t="s">
        <v>971</v>
      </c>
      <c r="D34" s="187" t="s">
        <v>130</v>
      </c>
      <c r="E34" s="212">
        <v>3.165</v>
      </c>
      <c r="F34" s="212"/>
      <c r="G34" s="212">
        <f>ROUND(E34*F34,2)</f>
        <v>0</v>
      </c>
      <c r="H34" s="181" t="s">
        <v>951</v>
      </c>
      <c r="I34" s="211"/>
      <c r="J34" s="211"/>
      <c r="K34" s="211"/>
      <c r="L34" s="211"/>
      <c r="M34" s="211"/>
      <c r="N34" s="211"/>
      <c r="O34" s="211"/>
      <c r="P34" s="211"/>
      <c r="Q34" s="211"/>
      <c r="R34" s="211" t="s">
        <v>121</v>
      </c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</row>
    <row r="35" spans="1:47" outlineLevel="1" x14ac:dyDescent="0.2">
      <c r="A35" s="152"/>
      <c r="B35" s="154"/>
      <c r="C35" s="171" t="s">
        <v>972</v>
      </c>
      <c r="D35" s="188"/>
      <c r="E35" s="195">
        <v>3.165</v>
      </c>
      <c r="F35" s="212"/>
      <c r="G35" s="212"/>
      <c r="H35" s="181">
        <v>0</v>
      </c>
      <c r="I35" s="211"/>
      <c r="J35" s="211"/>
      <c r="K35" s="211"/>
      <c r="L35" s="211"/>
      <c r="M35" s="211"/>
      <c r="N35" s="211"/>
      <c r="O35" s="211"/>
      <c r="P35" s="211"/>
      <c r="Q35" s="211"/>
      <c r="R35" s="211" t="s">
        <v>123</v>
      </c>
      <c r="S35" s="211">
        <v>0</v>
      </c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</row>
    <row r="36" spans="1:47" outlineLevel="1" x14ac:dyDescent="0.2">
      <c r="A36" s="152">
        <v>11</v>
      </c>
      <c r="B36" s="154" t="s">
        <v>204</v>
      </c>
      <c r="C36" s="170" t="s">
        <v>205</v>
      </c>
      <c r="D36" s="187" t="s">
        <v>127</v>
      </c>
      <c r="E36" s="212">
        <v>5.5350000000000001</v>
      </c>
      <c r="F36" s="212"/>
      <c r="G36" s="212">
        <f>ROUND(E36*F36,2)</f>
        <v>0</v>
      </c>
      <c r="H36" s="181" t="s">
        <v>951</v>
      </c>
      <c r="I36" s="211"/>
      <c r="J36" s="211"/>
      <c r="K36" s="211"/>
      <c r="L36" s="211"/>
      <c r="M36" s="211"/>
      <c r="N36" s="211"/>
      <c r="O36" s="211"/>
      <c r="P36" s="211"/>
      <c r="Q36" s="211"/>
      <c r="R36" s="211" t="s">
        <v>121</v>
      </c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</row>
    <row r="37" spans="1:47" outlineLevel="1" x14ac:dyDescent="0.2">
      <c r="A37" s="152"/>
      <c r="B37" s="154"/>
      <c r="C37" s="171" t="s">
        <v>973</v>
      </c>
      <c r="D37" s="188"/>
      <c r="E37" s="195">
        <v>5.5350000000000001</v>
      </c>
      <c r="F37" s="212"/>
      <c r="G37" s="212"/>
      <c r="H37" s="181">
        <v>0</v>
      </c>
      <c r="I37" s="211"/>
      <c r="J37" s="211"/>
      <c r="K37" s="211"/>
      <c r="L37" s="211"/>
      <c r="M37" s="211"/>
      <c r="N37" s="211"/>
      <c r="O37" s="211"/>
      <c r="P37" s="211"/>
      <c r="Q37" s="211"/>
      <c r="R37" s="211" t="s">
        <v>123</v>
      </c>
      <c r="S37" s="211">
        <v>0</v>
      </c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</row>
    <row r="38" spans="1:47" outlineLevel="1" x14ac:dyDescent="0.2">
      <c r="A38" s="152">
        <v>12</v>
      </c>
      <c r="B38" s="154" t="s">
        <v>209</v>
      </c>
      <c r="C38" s="170" t="s">
        <v>210</v>
      </c>
      <c r="D38" s="187" t="s">
        <v>127</v>
      </c>
      <c r="E38" s="212">
        <v>5.5350000000000001</v>
      </c>
      <c r="F38" s="212"/>
      <c r="G38" s="212">
        <f>ROUND(E38*F38,2)</f>
        <v>0</v>
      </c>
      <c r="H38" s="181" t="s">
        <v>951</v>
      </c>
      <c r="I38" s="211"/>
      <c r="J38" s="211"/>
      <c r="K38" s="211"/>
      <c r="L38" s="211"/>
      <c r="M38" s="211"/>
      <c r="N38" s="211"/>
      <c r="O38" s="211"/>
      <c r="P38" s="211"/>
      <c r="Q38" s="211"/>
      <c r="R38" s="211" t="s">
        <v>121</v>
      </c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</row>
    <row r="39" spans="1:47" outlineLevel="1" x14ac:dyDescent="0.2">
      <c r="A39" s="152"/>
      <c r="B39" s="154"/>
      <c r="C39" s="171" t="s">
        <v>973</v>
      </c>
      <c r="D39" s="188"/>
      <c r="E39" s="195">
        <v>5.5350000000000001</v>
      </c>
      <c r="F39" s="212"/>
      <c r="G39" s="212"/>
      <c r="H39" s="181">
        <v>0</v>
      </c>
      <c r="I39" s="211"/>
      <c r="J39" s="211"/>
      <c r="K39" s="211"/>
      <c r="L39" s="211"/>
      <c r="M39" s="211"/>
      <c r="N39" s="211"/>
      <c r="O39" s="211"/>
      <c r="P39" s="211"/>
      <c r="Q39" s="211"/>
      <c r="R39" s="211" t="s">
        <v>123</v>
      </c>
      <c r="S39" s="211">
        <v>0</v>
      </c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</row>
    <row r="40" spans="1:47" outlineLevel="1" x14ac:dyDescent="0.2">
      <c r="A40" s="152">
        <v>13</v>
      </c>
      <c r="B40" s="154" t="s">
        <v>974</v>
      </c>
      <c r="C40" s="170" t="s">
        <v>975</v>
      </c>
      <c r="D40" s="187" t="s">
        <v>130</v>
      </c>
      <c r="E40" s="212">
        <v>4.6525999999999996</v>
      </c>
      <c r="F40" s="212"/>
      <c r="G40" s="212">
        <f>ROUND(E40*F40,2)</f>
        <v>0</v>
      </c>
      <c r="H40" s="181" t="s">
        <v>951</v>
      </c>
      <c r="I40" s="211"/>
      <c r="J40" s="211"/>
      <c r="K40" s="211"/>
      <c r="L40" s="211"/>
      <c r="M40" s="211"/>
      <c r="N40" s="211"/>
      <c r="O40" s="211"/>
      <c r="P40" s="211"/>
      <c r="Q40" s="211"/>
      <c r="R40" s="211" t="s">
        <v>121</v>
      </c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</row>
    <row r="41" spans="1:47" outlineLevel="1" x14ac:dyDescent="0.2">
      <c r="A41" s="152"/>
      <c r="B41" s="154"/>
      <c r="C41" s="171" t="s">
        <v>976</v>
      </c>
      <c r="D41" s="188"/>
      <c r="E41" s="195">
        <v>4.6525999999999996</v>
      </c>
      <c r="F41" s="212"/>
      <c r="G41" s="212"/>
      <c r="H41" s="181">
        <v>0</v>
      </c>
      <c r="I41" s="211"/>
      <c r="J41" s="211"/>
      <c r="K41" s="211"/>
      <c r="L41" s="211"/>
      <c r="M41" s="211"/>
      <c r="N41" s="211"/>
      <c r="O41" s="211"/>
      <c r="P41" s="211"/>
      <c r="Q41" s="211"/>
      <c r="R41" s="211" t="s">
        <v>123</v>
      </c>
      <c r="S41" s="211">
        <v>0</v>
      </c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</row>
    <row r="42" spans="1:47" outlineLevel="1" x14ac:dyDescent="0.2">
      <c r="A42" s="152">
        <v>14</v>
      </c>
      <c r="B42" s="154" t="s">
        <v>977</v>
      </c>
      <c r="C42" s="170" t="s">
        <v>978</v>
      </c>
      <c r="D42" s="187" t="s">
        <v>127</v>
      </c>
      <c r="E42" s="212">
        <v>62.033999999999999</v>
      </c>
      <c r="F42" s="212"/>
      <c r="G42" s="212">
        <f>ROUND(E42*F42,2)</f>
        <v>0</v>
      </c>
      <c r="H42" s="181" t="s">
        <v>951</v>
      </c>
      <c r="I42" s="211"/>
      <c r="J42" s="211"/>
      <c r="K42" s="211"/>
      <c r="L42" s="211"/>
      <c r="M42" s="211"/>
      <c r="N42" s="211"/>
      <c r="O42" s="211"/>
      <c r="P42" s="211"/>
      <c r="Q42" s="211"/>
      <c r="R42" s="211" t="s">
        <v>121</v>
      </c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</row>
    <row r="43" spans="1:47" outlineLevel="1" x14ac:dyDescent="0.2">
      <c r="A43" s="152"/>
      <c r="B43" s="154"/>
      <c r="C43" s="171" t="s">
        <v>979</v>
      </c>
      <c r="D43" s="188"/>
      <c r="E43" s="195">
        <v>62.033999999999999</v>
      </c>
      <c r="F43" s="212"/>
      <c r="G43" s="212"/>
      <c r="H43" s="181">
        <v>0</v>
      </c>
      <c r="I43" s="211"/>
      <c r="J43" s="211"/>
      <c r="K43" s="211"/>
      <c r="L43" s="211"/>
      <c r="M43" s="211"/>
      <c r="N43" s="211"/>
      <c r="O43" s="211"/>
      <c r="P43" s="211"/>
      <c r="Q43" s="211"/>
      <c r="R43" s="211" t="s">
        <v>123</v>
      </c>
      <c r="S43" s="211">
        <v>0</v>
      </c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</row>
    <row r="44" spans="1:47" outlineLevel="1" x14ac:dyDescent="0.2">
      <c r="A44" s="152">
        <v>15</v>
      </c>
      <c r="B44" s="154" t="s">
        <v>980</v>
      </c>
      <c r="C44" s="170" t="s">
        <v>981</v>
      </c>
      <c r="D44" s="187" t="s">
        <v>127</v>
      </c>
      <c r="E44" s="212">
        <v>62.033999999999999</v>
      </c>
      <c r="F44" s="212"/>
      <c r="G44" s="212">
        <f>ROUND(E44*F44,2)</f>
        <v>0</v>
      </c>
      <c r="H44" s="181" t="s">
        <v>951</v>
      </c>
      <c r="I44" s="211"/>
      <c r="J44" s="211"/>
      <c r="K44" s="211"/>
      <c r="L44" s="211"/>
      <c r="M44" s="211"/>
      <c r="N44" s="211"/>
      <c r="O44" s="211"/>
      <c r="P44" s="211"/>
      <c r="Q44" s="211"/>
      <c r="R44" s="211" t="s">
        <v>121</v>
      </c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</row>
    <row r="45" spans="1:47" outlineLevel="1" x14ac:dyDescent="0.2">
      <c r="A45" s="152"/>
      <c r="B45" s="154"/>
      <c r="C45" s="171" t="s">
        <v>979</v>
      </c>
      <c r="D45" s="188"/>
      <c r="E45" s="195">
        <v>62.033999999999999</v>
      </c>
      <c r="F45" s="212"/>
      <c r="G45" s="212"/>
      <c r="H45" s="181">
        <v>0</v>
      </c>
      <c r="I45" s="211"/>
      <c r="J45" s="211"/>
      <c r="K45" s="211"/>
      <c r="L45" s="211"/>
      <c r="M45" s="211"/>
      <c r="N45" s="211"/>
      <c r="O45" s="211"/>
      <c r="P45" s="211"/>
      <c r="Q45" s="211"/>
      <c r="R45" s="211" t="s">
        <v>123</v>
      </c>
      <c r="S45" s="211">
        <v>0</v>
      </c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</row>
    <row r="46" spans="1:47" outlineLevel="1" x14ac:dyDescent="0.2">
      <c r="A46" s="152">
        <v>16</v>
      </c>
      <c r="B46" s="154" t="s">
        <v>982</v>
      </c>
      <c r="C46" s="170" t="s">
        <v>983</v>
      </c>
      <c r="D46" s="187" t="s">
        <v>197</v>
      </c>
      <c r="E46" s="212">
        <v>1.2562</v>
      </c>
      <c r="F46" s="212"/>
      <c r="G46" s="212">
        <f>ROUND(E46*F46,2)</f>
        <v>0</v>
      </c>
      <c r="H46" s="181" t="s">
        <v>951</v>
      </c>
      <c r="I46" s="211"/>
      <c r="J46" s="211"/>
      <c r="K46" s="211"/>
      <c r="L46" s="211"/>
      <c r="M46" s="211"/>
      <c r="N46" s="211"/>
      <c r="O46" s="211"/>
      <c r="P46" s="211"/>
      <c r="Q46" s="211"/>
      <c r="R46" s="211" t="s">
        <v>121</v>
      </c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</row>
    <row r="47" spans="1:47" outlineLevel="1" x14ac:dyDescent="0.2">
      <c r="A47" s="152"/>
      <c r="B47" s="154"/>
      <c r="C47" s="171" t="s">
        <v>984</v>
      </c>
      <c r="D47" s="188"/>
      <c r="E47" s="195">
        <v>1.2562</v>
      </c>
      <c r="F47" s="212"/>
      <c r="G47" s="212"/>
      <c r="H47" s="181">
        <v>0</v>
      </c>
      <c r="I47" s="211"/>
      <c r="J47" s="211"/>
      <c r="K47" s="211"/>
      <c r="L47" s="211"/>
      <c r="M47" s="211"/>
      <c r="N47" s="211"/>
      <c r="O47" s="211"/>
      <c r="P47" s="211"/>
      <c r="Q47" s="211"/>
      <c r="R47" s="211" t="s">
        <v>123</v>
      </c>
      <c r="S47" s="211">
        <v>0</v>
      </c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</row>
    <row r="48" spans="1:47" outlineLevel="1" x14ac:dyDescent="0.2">
      <c r="A48" s="152">
        <v>17</v>
      </c>
      <c r="B48" s="154" t="s">
        <v>219</v>
      </c>
      <c r="C48" s="170" t="s">
        <v>220</v>
      </c>
      <c r="D48" s="187" t="s">
        <v>127</v>
      </c>
      <c r="E48" s="212">
        <v>24.83</v>
      </c>
      <c r="F48" s="212"/>
      <c r="G48" s="212">
        <f>ROUND(E48*F48,2)</f>
        <v>0</v>
      </c>
      <c r="H48" s="181" t="s">
        <v>951</v>
      </c>
      <c r="I48" s="211"/>
      <c r="J48" s="211"/>
      <c r="K48" s="211"/>
      <c r="L48" s="211"/>
      <c r="M48" s="211"/>
      <c r="N48" s="211"/>
      <c r="O48" s="211"/>
      <c r="P48" s="211"/>
      <c r="Q48" s="211"/>
      <c r="R48" s="211" t="s">
        <v>121</v>
      </c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</row>
    <row r="49" spans="1:47" outlineLevel="1" x14ac:dyDescent="0.2">
      <c r="A49" s="152"/>
      <c r="B49" s="154"/>
      <c r="C49" s="171" t="s">
        <v>985</v>
      </c>
      <c r="D49" s="188"/>
      <c r="E49" s="195">
        <v>24.83</v>
      </c>
      <c r="F49" s="212"/>
      <c r="G49" s="212"/>
      <c r="H49" s="181">
        <v>0</v>
      </c>
      <c r="I49" s="211"/>
      <c r="J49" s="211"/>
      <c r="K49" s="211"/>
      <c r="L49" s="211"/>
      <c r="M49" s="211"/>
      <c r="N49" s="211"/>
      <c r="O49" s="211"/>
      <c r="P49" s="211"/>
      <c r="Q49" s="211"/>
      <c r="R49" s="211" t="s">
        <v>123</v>
      </c>
      <c r="S49" s="211">
        <v>0</v>
      </c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</row>
    <row r="50" spans="1:47" outlineLevel="1" x14ac:dyDescent="0.2">
      <c r="A50" s="152">
        <v>18</v>
      </c>
      <c r="B50" s="154" t="s">
        <v>224</v>
      </c>
      <c r="C50" s="170" t="s">
        <v>225</v>
      </c>
      <c r="D50" s="187" t="s">
        <v>130</v>
      </c>
      <c r="E50" s="212">
        <v>4.9660000000000002</v>
      </c>
      <c r="F50" s="212"/>
      <c r="G50" s="212">
        <f>ROUND(E50*F50,2)</f>
        <v>0</v>
      </c>
      <c r="H50" s="181" t="s">
        <v>951</v>
      </c>
      <c r="I50" s="211"/>
      <c r="J50" s="211"/>
      <c r="K50" s="211"/>
      <c r="L50" s="211"/>
      <c r="M50" s="211"/>
      <c r="N50" s="211"/>
      <c r="O50" s="211"/>
      <c r="P50" s="211"/>
      <c r="Q50" s="211"/>
      <c r="R50" s="211" t="s">
        <v>162</v>
      </c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</row>
    <row r="51" spans="1:47" outlineLevel="1" x14ac:dyDescent="0.2">
      <c r="A51" s="152"/>
      <c r="B51" s="154"/>
      <c r="C51" s="171" t="s">
        <v>986</v>
      </c>
      <c r="D51" s="188"/>
      <c r="E51" s="195">
        <v>4.9660000000000002</v>
      </c>
      <c r="F51" s="212"/>
      <c r="G51" s="212"/>
      <c r="H51" s="181">
        <v>0</v>
      </c>
      <c r="I51" s="211"/>
      <c r="J51" s="211"/>
      <c r="K51" s="211"/>
      <c r="L51" s="211"/>
      <c r="M51" s="211"/>
      <c r="N51" s="211"/>
      <c r="O51" s="211"/>
      <c r="P51" s="211"/>
      <c r="Q51" s="211"/>
      <c r="R51" s="211" t="s">
        <v>123</v>
      </c>
      <c r="S51" s="211">
        <v>0</v>
      </c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</row>
    <row r="52" spans="1:47" x14ac:dyDescent="0.2">
      <c r="A52" s="153" t="s">
        <v>116</v>
      </c>
      <c r="B52" s="155" t="s">
        <v>50</v>
      </c>
      <c r="C52" s="172" t="s">
        <v>51</v>
      </c>
      <c r="D52" s="189"/>
      <c r="E52" s="213"/>
      <c r="F52" s="213"/>
      <c r="G52" s="213">
        <f>SUMIF(R53:R122,"&lt;&gt;NOR",G53:G122)</f>
        <v>0</v>
      </c>
      <c r="H52" s="182"/>
      <c r="I52" s="211"/>
      <c r="R52" t="s">
        <v>117</v>
      </c>
    </row>
    <row r="53" spans="1:47" outlineLevel="1" x14ac:dyDescent="0.2">
      <c r="A53" s="152">
        <v>19</v>
      </c>
      <c r="B53" s="154" t="s">
        <v>987</v>
      </c>
      <c r="C53" s="170" t="s">
        <v>988</v>
      </c>
      <c r="D53" s="187" t="s">
        <v>130</v>
      </c>
      <c r="E53" s="212">
        <v>13.6561</v>
      </c>
      <c r="F53" s="212"/>
      <c r="G53" s="212">
        <f>ROUND(E53*F53,2)</f>
        <v>0</v>
      </c>
      <c r="H53" s="181" t="s">
        <v>951</v>
      </c>
      <c r="I53" s="211"/>
      <c r="J53" s="211"/>
      <c r="K53" s="211"/>
      <c r="L53" s="211"/>
      <c r="M53" s="211"/>
      <c r="N53" s="211"/>
      <c r="O53" s="211"/>
      <c r="P53" s="211"/>
      <c r="Q53" s="211"/>
      <c r="R53" s="211" t="s">
        <v>121</v>
      </c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</row>
    <row r="54" spans="1:47" outlineLevel="1" x14ac:dyDescent="0.2">
      <c r="A54" s="152"/>
      <c r="B54" s="154"/>
      <c r="C54" s="171" t="s">
        <v>989</v>
      </c>
      <c r="D54" s="188"/>
      <c r="E54" s="195">
        <v>7.7385000000000002</v>
      </c>
      <c r="F54" s="212"/>
      <c r="G54" s="212"/>
      <c r="H54" s="181">
        <v>0</v>
      </c>
      <c r="I54" s="211"/>
      <c r="J54" s="211"/>
      <c r="K54" s="211"/>
      <c r="L54" s="211"/>
      <c r="M54" s="211"/>
      <c r="N54" s="211"/>
      <c r="O54" s="211"/>
      <c r="P54" s="211"/>
      <c r="Q54" s="211"/>
      <c r="R54" s="211" t="s">
        <v>123</v>
      </c>
      <c r="S54" s="211">
        <v>0</v>
      </c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</row>
    <row r="55" spans="1:47" outlineLevel="1" x14ac:dyDescent="0.2">
      <c r="A55" s="152"/>
      <c r="B55" s="154"/>
      <c r="C55" s="171" t="s">
        <v>990</v>
      </c>
      <c r="D55" s="188"/>
      <c r="E55" s="195">
        <v>0.18</v>
      </c>
      <c r="F55" s="212"/>
      <c r="G55" s="212"/>
      <c r="H55" s="181">
        <v>0</v>
      </c>
      <c r="I55" s="211"/>
      <c r="J55" s="211"/>
      <c r="K55" s="211"/>
      <c r="L55" s="211"/>
      <c r="M55" s="211"/>
      <c r="N55" s="211"/>
      <c r="O55" s="211"/>
      <c r="P55" s="211"/>
      <c r="Q55" s="211"/>
      <c r="R55" s="211" t="s">
        <v>123</v>
      </c>
      <c r="S55" s="211">
        <v>0</v>
      </c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</row>
    <row r="56" spans="1:47" outlineLevel="1" x14ac:dyDescent="0.2">
      <c r="A56" s="152"/>
      <c r="B56" s="154"/>
      <c r="C56" s="171" t="s">
        <v>991</v>
      </c>
      <c r="D56" s="188"/>
      <c r="E56" s="195">
        <v>3.9487999999999999</v>
      </c>
      <c r="F56" s="212"/>
      <c r="G56" s="212"/>
      <c r="H56" s="181">
        <v>0</v>
      </c>
      <c r="I56" s="211"/>
      <c r="J56" s="211"/>
      <c r="K56" s="211"/>
      <c r="L56" s="211"/>
      <c r="M56" s="211"/>
      <c r="N56" s="211"/>
      <c r="O56" s="211"/>
      <c r="P56" s="211"/>
      <c r="Q56" s="211"/>
      <c r="R56" s="211" t="s">
        <v>123</v>
      </c>
      <c r="S56" s="211">
        <v>0</v>
      </c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</row>
    <row r="57" spans="1:47" outlineLevel="1" x14ac:dyDescent="0.2">
      <c r="A57" s="152"/>
      <c r="B57" s="154"/>
      <c r="C57" s="171" t="s">
        <v>992</v>
      </c>
      <c r="D57" s="188"/>
      <c r="E57" s="195">
        <v>1.7887999999999999</v>
      </c>
      <c r="F57" s="212"/>
      <c r="G57" s="212"/>
      <c r="H57" s="181">
        <v>0</v>
      </c>
      <c r="I57" s="211"/>
      <c r="J57" s="211"/>
      <c r="K57" s="211"/>
      <c r="L57" s="211"/>
      <c r="M57" s="211"/>
      <c r="N57" s="211"/>
      <c r="O57" s="211"/>
      <c r="P57" s="211"/>
      <c r="Q57" s="211"/>
      <c r="R57" s="211" t="s">
        <v>123</v>
      </c>
      <c r="S57" s="211">
        <v>0</v>
      </c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</row>
    <row r="58" spans="1:47" outlineLevel="1" x14ac:dyDescent="0.2">
      <c r="A58" s="152">
        <v>20</v>
      </c>
      <c r="B58" s="154" t="s">
        <v>993</v>
      </c>
      <c r="C58" s="170" t="s">
        <v>994</v>
      </c>
      <c r="D58" s="187" t="s">
        <v>127</v>
      </c>
      <c r="E58" s="212">
        <v>19.704000000000001</v>
      </c>
      <c r="F58" s="212"/>
      <c r="G58" s="212">
        <f>ROUND(E58*F58,2)</f>
        <v>0</v>
      </c>
      <c r="H58" s="181" t="s">
        <v>951</v>
      </c>
      <c r="I58" s="211"/>
      <c r="J58" s="211"/>
      <c r="K58" s="211"/>
      <c r="L58" s="211"/>
      <c r="M58" s="211"/>
      <c r="N58" s="211"/>
      <c r="O58" s="211"/>
      <c r="P58" s="211"/>
      <c r="Q58" s="211"/>
      <c r="R58" s="211" t="s">
        <v>121</v>
      </c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</row>
    <row r="59" spans="1:47" outlineLevel="1" x14ac:dyDescent="0.2">
      <c r="A59" s="152"/>
      <c r="B59" s="154"/>
      <c r="C59" s="171" t="s">
        <v>995</v>
      </c>
      <c r="D59" s="188"/>
      <c r="E59" s="195">
        <v>7.7080000000000002</v>
      </c>
      <c r="F59" s="212"/>
      <c r="G59" s="212"/>
      <c r="H59" s="181">
        <v>0</v>
      </c>
      <c r="I59" s="211"/>
      <c r="J59" s="211"/>
      <c r="K59" s="211"/>
      <c r="L59" s="211"/>
      <c r="M59" s="211"/>
      <c r="N59" s="211"/>
      <c r="O59" s="211"/>
      <c r="P59" s="211"/>
      <c r="Q59" s="211"/>
      <c r="R59" s="211" t="s">
        <v>123</v>
      </c>
      <c r="S59" s="211">
        <v>0</v>
      </c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</row>
    <row r="60" spans="1:47" outlineLevel="1" x14ac:dyDescent="0.2">
      <c r="A60" s="152"/>
      <c r="B60" s="154"/>
      <c r="C60" s="171" t="s">
        <v>996</v>
      </c>
      <c r="D60" s="188"/>
      <c r="E60" s="195">
        <v>11.996</v>
      </c>
      <c r="F60" s="212"/>
      <c r="G60" s="212"/>
      <c r="H60" s="181">
        <v>0</v>
      </c>
      <c r="I60" s="211"/>
      <c r="J60" s="211"/>
      <c r="K60" s="211"/>
      <c r="L60" s="211"/>
      <c r="M60" s="211"/>
      <c r="N60" s="211"/>
      <c r="O60" s="211"/>
      <c r="P60" s="211"/>
      <c r="Q60" s="211"/>
      <c r="R60" s="211" t="s">
        <v>123</v>
      </c>
      <c r="S60" s="211">
        <v>0</v>
      </c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</row>
    <row r="61" spans="1:47" outlineLevel="1" x14ac:dyDescent="0.2">
      <c r="A61" s="152">
        <v>21</v>
      </c>
      <c r="B61" s="154" t="s">
        <v>248</v>
      </c>
      <c r="C61" s="170" t="s">
        <v>249</v>
      </c>
      <c r="D61" s="187" t="s">
        <v>127</v>
      </c>
      <c r="E61" s="212">
        <v>33.25</v>
      </c>
      <c r="F61" s="212"/>
      <c r="G61" s="212">
        <f>ROUND(E61*F61,2)</f>
        <v>0</v>
      </c>
      <c r="H61" s="181" t="s">
        <v>951</v>
      </c>
      <c r="I61" s="211"/>
      <c r="J61" s="211"/>
      <c r="K61" s="211"/>
      <c r="L61" s="211"/>
      <c r="M61" s="211"/>
      <c r="N61" s="211"/>
      <c r="O61" s="211"/>
      <c r="P61" s="211"/>
      <c r="Q61" s="211"/>
      <c r="R61" s="211" t="s">
        <v>121</v>
      </c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</row>
    <row r="62" spans="1:47" outlineLevel="1" x14ac:dyDescent="0.2">
      <c r="A62" s="152"/>
      <c r="B62" s="154"/>
      <c r="C62" s="171" t="s">
        <v>997</v>
      </c>
      <c r="D62" s="188"/>
      <c r="E62" s="195">
        <v>33.25</v>
      </c>
      <c r="F62" s="212"/>
      <c r="G62" s="212"/>
      <c r="H62" s="181">
        <v>0</v>
      </c>
      <c r="I62" s="211"/>
      <c r="J62" s="211"/>
      <c r="K62" s="211"/>
      <c r="L62" s="211"/>
      <c r="M62" s="211"/>
      <c r="N62" s="211"/>
      <c r="O62" s="211"/>
      <c r="P62" s="211"/>
      <c r="Q62" s="211"/>
      <c r="R62" s="211" t="s">
        <v>123</v>
      </c>
      <c r="S62" s="211">
        <v>0</v>
      </c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</row>
    <row r="63" spans="1:47" outlineLevel="1" x14ac:dyDescent="0.2">
      <c r="A63" s="152">
        <v>22</v>
      </c>
      <c r="B63" s="154" t="s">
        <v>252</v>
      </c>
      <c r="C63" s="170" t="s">
        <v>253</v>
      </c>
      <c r="D63" s="187" t="s">
        <v>127</v>
      </c>
      <c r="E63" s="212">
        <v>71.230999999999995</v>
      </c>
      <c r="F63" s="212"/>
      <c r="G63" s="212">
        <f>ROUND(E63*F63,2)</f>
        <v>0</v>
      </c>
      <c r="H63" s="181" t="s">
        <v>951</v>
      </c>
      <c r="I63" s="211"/>
      <c r="J63" s="211"/>
      <c r="K63" s="211"/>
      <c r="L63" s="211"/>
      <c r="M63" s="211"/>
      <c r="N63" s="211"/>
      <c r="O63" s="211"/>
      <c r="P63" s="211"/>
      <c r="Q63" s="211"/>
      <c r="R63" s="211" t="s">
        <v>121</v>
      </c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</row>
    <row r="64" spans="1:47" outlineLevel="1" x14ac:dyDescent="0.2">
      <c r="A64" s="152"/>
      <c r="B64" s="154"/>
      <c r="C64" s="171" t="s">
        <v>998</v>
      </c>
      <c r="D64" s="188"/>
      <c r="E64" s="195">
        <v>46.432000000000002</v>
      </c>
      <c r="F64" s="212"/>
      <c r="G64" s="212"/>
      <c r="H64" s="181">
        <v>0</v>
      </c>
      <c r="I64" s="211"/>
      <c r="J64" s="211"/>
      <c r="K64" s="211"/>
      <c r="L64" s="211"/>
      <c r="M64" s="211"/>
      <c r="N64" s="211"/>
      <c r="O64" s="211"/>
      <c r="P64" s="211"/>
      <c r="Q64" s="211"/>
      <c r="R64" s="211" t="s">
        <v>123</v>
      </c>
      <c r="S64" s="211">
        <v>0</v>
      </c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</row>
    <row r="65" spans="1:47" outlineLevel="1" x14ac:dyDescent="0.2">
      <c r="A65" s="152"/>
      <c r="B65" s="154"/>
      <c r="C65" s="171" t="s">
        <v>999</v>
      </c>
      <c r="D65" s="188"/>
      <c r="E65" s="195">
        <v>24.798999999999999</v>
      </c>
      <c r="F65" s="212"/>
      <c r="G65" s="212"/>
      <c r="H65" s="181">
        <v>0</v>
      </c>
      <c r="I65" s="211"/>
      <c r="J65" s="211"/>
      <c r="K65" s="211"/>
      <c r="L65" s="211"/>
      <c r="M65" s="211"/>
      <c r="N65" s="211"/>
      <c r="O65" s="211"/>
      <c r="P65" s="211"/>
      <c r="Q65" s="211"/>
      <c r="R65" s="211" t="s">
        <v>123</v>
      </c>
      <c r="S65" s="211">
        <v>0</v>
      </c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</row>
    <row r="66" spans="1:47" outlineLevel="1" x14ac:dyDescent="0.2">
      <c r="A66" s="152">
        <v>23</v>
      </c>
      <c r="B66" s="154" t="s">
        <v>255</v>
      </c>
      <c r="C66" s="170" t="s">
        <v>256</v>
      </c>
      <c r="D66" s="187" t="s">
        <v>127</v>
      </c>
      <c r="E66" s="212">
        <v>113.20650000000001</v>
      </c>
      <c r="F66" s="212"/>
      <c r="G66" s="212">
        <f>ROUND(E66*F66,2)</f>
        <v>0</v>
      </c>
      <c r="H66" s="181" t="s">
        <v>951</v>
      </c>
      <c r="I66" s="211"/>
      <c r="J66" s="211"/>
      <c r="K66" s="211"/>
      <c r="L66" s="211"/>
      <c r="M66" s="211"/>
      <c r="N66" s="211"/>
      <c r="O66" s="211"/>
      <c r="P66" s="211"/>
      <c r="Q66" s="211"/>
      <c r="R66" s="211" t="s">
        <v>121</v>
      </c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</row>
    <row r="67" spans="1:47" outlineLevel="1" x14ac:dyDescent="0.2">
      <c r="A67" s="152"/>
      <c r="B67" s="154"/>
      <c r="C67" s="171" t="s">
        <v>1000</v>
      </c>
      <c r="D67" s="188"/>
      <c r="E67" s="195">
        <v>5.8479999999999999</v>
      </c>
      <c r="F67" s="212"/>
      <c r="G67" s="212"/>
      <c r="H67" s="181">
        <v>0</v>
      </c>
      <c r="I67" s="211"/>
      <c r="J67" s="211"/>
      <c r="K67" s="211"/>
      <c r="L67" s="211"/>
      <c r="M67" s="211"/>
      <c r="N67" s="211"/>
      <c r="O67" s="211"/>
      <c r="P67" s="211"/>
      <c r="Q67" s="211"/>
      <c r="R67" s="211" t="s">
        <v>123</v>
      </c>
      <c r="S67" s="211">
        <v>0</v>
      </c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</row>
    <row r="68" spans="1:47" outlineLevel="1" x14ac:dyDescent="0.2">
      <c r="A68" s="152"/>
      <c r="B68" s="154"/>
      <c r="C68" s="171" t="s">
        <v>1001</v>
      </c>
      <c r="D68" s="188"/>
      <c r="E68" s="195">
        <v>2.6375000000000002</v>
      </c>
      <c r="F68" s="212"/>
      <c r="G68" s="212"/>
      <c r="H68" s="181">
        <v>0</v>
      </c>
      <c r="I68" s="211"/>
      <c r="J68" s="211"/>
      <c r="K68" s="211"/>
      <c r="L68" s="211"/>
      <c r="M68" s="211"/>
      <c r="N68" s="211"/>
      <c r="O68" s="211"/>
      <c r="P68" s="211"/>
      <c r="Q68" s="211"/>
      <c r="R68" s="211" t="s">
        <v>123</v>
      </c>
      <c r="S68" s="211">
        <v>0</v>
      </c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</row>
    <row r="69" spans="1:47" outlineLevel="1" x14ac:dyDescent="0.2">
      <c r="A69" s="152"/>
      <c r="B69" s="154"/>
      <c r="C69" s="171" t="s">
        <v>1002</v>
      </c>
      <c r="D69" s="188"/>
      <c r="E69" s="195">
        <v>37.558</v>
      </c>
      <c r="F69" s="212"/>
      <c r="G69" s="212"/>
      <c r="H69" s="181">
        <v>0</v>
      </c>
      <c r="I69" s="211"/>
      <c r="J69" s="211"/>
      <c r="K69" s="211"/>
      <c r="L69" s="211"/>
      <c r="M69" s="211"/>
      <c r="N69" s="211"/>
      <c r="O69" s="211"/>
      <c r="P69" s="211"/>
      <c r="Q69" s="211"/>
      <c r="R69" s="211" t="s">
        <v>123</v>
      </c>
      <c r="S69" s="211">
        <v>0</v>
      </c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</row>
    <row r="70" spans="1:47" outlineLevel="1" x14ac:dyDescent="0.2">
      <c r="A70" s="152"/>
      <c r="B70" s="154"/>
      <c r="C70" s="171" t="s">
        <v>1003</v>
      </c>
      <c r="D70" s="188"/>
      <c r="E70" s="195">
        <v>67.162999999999997</v>
      </c>
      <c r="F70" s="212"/>
      <c r="G70" s="212"/>
      <c r="H70" s="181">
        <v>0</v>
      </c>
      <c r="I70" s="211"/>
      <c r="J70" s="211"/>
      <c r="K70" s="211"/>
      <c r="L70" s="211"/>
      <c r="M70" s="211"/>
      <c r="N70" s="211"/>
      <c r="O70" s="211"/>
      <c r="P70" s="211"/>
      <c r="Q70" s="211"/>
      <c r="R70" s="211" t="s">
        <v>123</v>
      </c>
      <c r="S70" s="211">
        <v>0</v>
      </c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</row>
    <row r="71" spans="1:47" outlineLevel="1" x14ac:dyDescent="0.2">
      <c r="A71" s="152">
        <v>24</v>
      </c>
      <c r="B71" s="154" t="s">
        <v>274</v>
      </c>
      <c r="C71" s="170" t="s">
        <v>275</v>
      </c>
      <c r="D71" s="187" t="s">
        <v>232</v>
      </c>
      <c r="E71" s="212">
        <v>86.7</v>
      </c>
      <c r="F71" s="212"/>
      <c r="G71" s="212">
        <f>ROUND(E71*F71,2)</f>
        <v>0</v>
      </c>
      <c r="H71" s="181" t="s">
        <v>951</v>
      </c>
      <c r="I71" s="211"/>
      <c r="J71" s="211"/>
      <c r="K71" s="211"/>
      <c r="L71" s="211"/>
      <c r="M71" s="211"/>
      <c r="N71" s="211"/>
      <c r="O71" s="211"/>
      <c r="P71" s="211"/>
      <c r="Q71" s="211"/>
      <c r="R71" s="211" t="s">
        <v>121</v>
      </c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</row>
    <row r="72" spans="1:47" outlineLevel="1" x14ac:dyDescent="0.2">
      <c r="A72" s="152"/>
      <c r="B72" s="154"/>
      <c r="C72" s="171" t="s">
        <v>1004</v>
      </c>
      <c r="D72" s="188"/>
      <c r="E72" s="195">
        <v>16.899999999999999</v>
      </c>
      <c r="F72" s="212"/>
      <c r="G72" s="212"/>
      <c r="H72" s="181">
        <v>0</v>
      </c>
      <c r="I72" s="211"/>
      <c r="J72" s="211"/>
      <c r="K72" s="211"/>
      <c r="L72" s="211"/>
      <c r="M72" s="211"/>
      <c r="N72" s="211"/>
      <c r="O72" s="211"/>
      <c r="P72" s="211"/>
      <c r="Q72" s="211"/>
      <c r="R72" s="211" t="s">
        <v>123</v>
      </c>
      <c r="S72" s="211">
        <v>0</v>
      </c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</row>
    <row r="73" spans="1:47" outlineLevel="1" x14ac:dyDescent="0.2">
      <c r="A73" s="152"/>
      <c r="B73" s="154"/>
      <c r="C73" s="171" t="s">
        <v>1005</v>
      </c>
      <c r="D73" s="188"/>
      <c r="E73" s="195">
        <v>6.8</v>
      </c>
      <c r="F73" s="212"/>
      <c r="G73" s="212"/>
      <c r="H73" s="181">
        <v>0</v>
      </c>
      <c r="I73" s="211"/>
      <c r="J73" s="211"/>
      <c r="K73" s="211"/>
      <c r="L73" s="211"/>
      <c r="M73" s="211"/>
      <c r="N73" s="211"/>
      <c r="O73" s="211"/>
      <c r="P73" s="211"/>
      <c r="Q73" s="211"/>
      <c r="R73" s="211" t="s">
        <v>123</v>
      </c>
      <c r="S73" s="211">
        <v>0</v>
      </c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</row>
    <row r="74" spans="1:47" outlineLevel="1" x14ac:dyDescent="0.2">
      <c r="A74" s="152"/>
      <c r="B74" s="154"/>
      <c r="C74" s="171" t="s">
        <v>1006</v>
      </c>
      <c r="D74" s="188"/>
      <c r="E74" s="195">
        <v>38.200000000000003</v>
      </c>
      <c r="F74" s="212"/>
      <c r="G74" s="212"/>
      <c r="H74" s="181">
        <v>0</v>
      </c>
      <c r="I74" s="211"/>
      <c r="J74" s="211"/>
      <c r="K74" s="211"/>
      <c r="L74" s="211"/>
      <c r="M74" s="211"/>
      <c r="N74" s="211"/>
      <c r="O74" s="211"/>
      <c r="P74" s="211"/>
      <c r="Q74" s="211"/>
      <c r="R74" s="211" t="s">
        <v>123</v>
      </c>
      <c r="S74" s="211">
        <v>0</v>
      </c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</row>
    <row r="75" spans="1:47" outlineLevel="1" x14ac:dyDescent="0.2">
      <c r="A75" s="152"/>
      <c r="B75" s="154"/>
      <c r="C75" s="171" t="s">
        <v>1007</v>
      </c>
      <c r="D75" s="188"/>
      <c r="E75" s="195">
        <v>24.8</v>
      </c>
      <c r="F75" s="212"/>
      <c r="G75" s="212"/>
      <c r="H75" s="181">
        <v>0</v>
      </c>
      <c r="I75" s="211"/>
      <c r="J75" s="211"/>
      <c r="K75" s="211"/>
      <c r="L75" s="211"/>
      <c r="M75" s="211"/>
      <c r="N75" s="211"/>
      <c r="O75" s="211"/>
      <c r="P75" s="211"/>
      <c r="Q75" s="211"/>
      <c r="R75" s="211" t="s">
        <v>123</v>
      </c>
      <c r="S75" s="211">
        <v>0</v>
      </c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1"/>
      <c r="AT75" s="211"/>
      <c r="AU75" s="211"/>
    </row>
    <row r="76" spans="1:47" outlineLevel="1" x14ac:dyDescent="0.2">
      <c r="A76" s="152">
        <v>25</v>
      </c>
      <c r="B76" s="154" t="s">
        <v>277</v>
      </c>
      <c r="C76" s="170" t="s">
        <v>278</v>
      </c>
      <c r="D76" s="187" t="s">
        <v>232</v>
      </c>
      <c r="E76" s="212">
        <v>69.52</v>
      </c>
      <c r="F76" s="212"/>
      <c r="G76" s="212">
        <f>ROUND(E76*F76,2)</f>
        <v>0</v>
      </c>
      <c r="H76" s="181" t="s">
        <v>951</v>
      </c>
      <c r="I76" s="211"/>
      <c r="J76" s="211"/>
      <c r="K76" s="211"/>
      <c r="L76" s="211"/>
      <c r="M76" s="211"/>
      <c r="N76" s="211"/>
      <c r="O76" s="211"/>
      <c r="P76" s="211"/>
      <c r="Q76" s="211"/>
      <c r="R76" s="211" t="s">
        <v>121</v>
      </c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</row>
    <row r="77" spans="1:47" outlineLevel="1" x14ac:dyDescent="0.2">
      <c r="A77" s="152"/>
      <c r="B77" s="154"/>
      <c r="C77" s="171" t="s">
        <v>280</v>
      </c>
      <c r="D77" s="188"/>
      <c r="E77" s="195"/>
      <c r="F77" s="212"/>
      <c r="G77" s="212"/>
      <c r="H77" s="181">
        <v>0</v>
      </c>
      <c r="I77" s="211"/>
      <c r="J77" s="211"/>
      <c r="K77" s="211"/>
      <c r="L77" s="211"/>
      <c r="M77" s="211"/>
      <c r="N77" s="211"/>
      <c r="O77" s="211"/>
      <c r="P77" s="211"/>
      <c r="Q77" s="211"/>
      <c r="R77" s="211" t="s">
        <v>123</v>
      </c>
      <c r="S77" s="211">
        <v>0</v>
      </c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</row>
    <row r="78" spans="1:47" outlineLevel="1" x14ac:dyDescent="0.2">
      <c r="A78" s="152"/>
      <c r="B78" s="154"/>
      <c r="C78" s="171" t="s">
        <v>1008</v>
      </c>
      <c r="D78" s="188"/>
      <c r="E78" s="195">
        <v>17.52</v>
      </c>
      <c r="F78" s="212"/>
      <c r="G78" s="212"/>
      <c r="H78" s="181">
        <v>0</v>
      </c>
      <c r="I78" s="211"/>
      <c r="J78" s="211"/>
      <c r="K78" s="211"/>
      <c r="L78" s="211"/>
      <c r="M78" s="211"/>
      <c r="N78" s="211"/>
      <c r="O78" s="211"/>
      <c r="P78" s="211"/>
      <c r="Q78" s="211"/>
      <c r="R78" s="211" t="s">
        <v>123</v>
      </c>
      <c r="S78" s="211">
        <v>0</v>
      </c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</row>
    <row r="79" spans="1:47" outlineLevel="1" x14ac:dyDescent="0.2">
      <c r="A79" s="152"/>
      <c r="B79" s="154"/>
      <c r="C79" s="171" t="s">
        <v>1009</v>
      </c>
      <c r="D79" s="188"/>
      <c r="E79" s="195">
        <v>11.05</v>
      </c>
      <c r="F79" s="212"/>
      <c r="G79" s="212"/>
      <c r="H79" s="181">
        <v>0</v>
      </c>
      <c r="I79" s="211"/>
      <c r="J79" s="211"/>
      <c r="K79" s="211"/>
      <c r="L79" s="211"/>
      <c r="M79" s="211"/>
      <c r="N79" s="211"/>
      <c r="O79" s="211"/>
      <c r="P79" s="211"/>
      <c r="Q79" s="211"/>
      <c r="R79" s="211" t="s">
        <v>123</v>
      </c>
      <c r="S79" s="211">
        <v>0</v>
      </c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</row>
    <row r="80" spans="1:47" outlineLevel="1" x14ac:dyDescent="0.2">
      <c r="A80" s="152"/>
      <c r="B80" s="154"/>
      <c r="C80" s="171" t="s">
        <v>282</v>
      </c>
      <c r="D80" s="188"/>
      <c r="E80" s="195"/>
      <c r="F80" s="212"/>
      <c r="G80" s="212"/>
      <c r="H80" s="181">
        <v>0</v>
      </c>
      <c r="I80" s="211"/>
      <c r="J80" s="211"/>
      <c r="K80" s="211"/>
      <c r="L80" s="211"/>
      <c r="M80" s="211"/>
      <c r="N80" s="211"/>
      <c r="O80" s="211"/>
      <c r="P80" s="211"/>
      <c r="Q80" s="211"/>
      <c r="R80" s="211" t="s">
        <v>123</v>
      </c>
      <c r="S80" s="211">
        <v>0</v>
      </c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</row>
    <row r="81" spans="1:47" outlineLevel="1" x14ac:dyDescent="0.2">
      <c r="A81" s="152"/>
      <c r="B81" s="154"/>
      <c r="C81" s="171" t="s">
        <v>1010</v>
      </c>
      <c r="D81" s="188"/>
      <c r="E81" s="195">
        <v>3</v>
      </c>
      <c r="F81" s="212"/>
      <c r="G81" s="212"/>
      <c r="H81" s="181">
        <v>0</v>
      </c>
      <c r="I81" s="211"/>
      <c r="J81" s="211"/>
      <c r="K81" s="211"/>
      <c r="L81" s="211"/>
      <c r="M81" s="211"/>
      <c r="N81" s="211"/>
      <c r="O81" s="211"/>
      <c r="P81" s="211"/>
      <c r="Q81" s="211"/>
      <c r="R81" s="211" t="s">
        <v>123</v>
      </c>
      <c r="S81" s="211">
        <v>0</v>
      </c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</row>
    <row r="82" spans="1:47" outlineLevel="1" x14ac:dyDescent="0.2">
      <c r="A82" s="152"/>
      <c r="B82" s="154"/>
      <c r="C82" s="171" t="s">
        <v>1011</v>
      </c>
      <c r="D82" s="188"/>
      <c r="E82" s="195">
        <v>1.5</v>
      </c>
      <c r="F82" s="212"/>
      <c r="G82" s="212"/>
      <c r="H82" s="181">
        <v>0</v>
      </c>
      <c r="I82" s="211"/>
      <c r="J82" s="211"/>
      <c r="K82" s="211"/>
      <c r="L82" s="211"/>
      <c r="M82" s="211"/>
      <c r="N82" s="211"/>
      <c r="O82" s="211"/>
      <c r="P82" s="211"/>
      <c r="Q82" s="211"/>
      <c r="R82" s="211" t="s">
        <v>123</v>
      </c>
      <c r="S82" s="211">
        <v>0</v>
      </c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</row>
    <row r="83" spans="1:47" outlineLevel="1" x14ac:dyDescent="0.2">
      <c r="A83" s="152"/>
      <c r="B83" s="154"/>
      <c r="C83" s="171" t="s">
        <v>1012</v>
      </c>
      <c r="D83" s="188"/>
      <c r="E83" s="195">
        <v>13.45</v>
      </c>
      <c r="F83" s="212"/>
      <c r="G83" s="212"/>
      <c r="H83" s="181">
        <v>0</v>
      </c>
      <c r="I83" s="211"/>
      <c r="J83" s="211"/>
      <c r="K83" s="211"/>
      <c r="L83" s="211"/>
      <c r="M83" s="211"/>
      <c r="N83" s="211"/>
      <c r="O83" s="211"/>
      <c r="P83" s="211"/>
      <c r="Q83" s="211"/>
      <c r="R83" s="211" t="s">
        <v>123</v>
      </c>
      <c r="S83" s="211">
        <v>0</v>
      </c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</row>
    <row r="84" spans="1:47" outlineLevel="1" x14ac:dyDescent="0.2">
      <c r="A84" s="152"/>
      <c r="B84" s="154"/>
      <c r="C84" s="171" t="s">
        <v>1013</v>
      </c>
      <c r="D84" s="188"/>
      <c r="E84" s="195">
        <v>23</v>
      </c>
      <c r="F84" s="212"/>
      <c r="G84" s="212"/>
      <c r="H84" s="181">
        <v>0</v>
      </c>
      <c r="I84" s="211"/>
      <c r="J84" s="211"/>
      <c r="K84" s="211"/>
      <c r="L84" s="211"/>
      <c r="M84" s="211"/>
      <c r="N84" s="211"/>
      <c r="O84" s="211"/>
      <c r="P84" s="211"/>
      <c r="Q84" s="211"/>
      <c r="R84" s="211" t="s">
        <v>123</v>
      </c>
      <c r="S84" s="211">
        <v>0</v>
      </c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</row>
    <row r="85" spans="1:47" outlineLevel="1" x14ac:dyDescent="0.2">
      <c r="A85" s="152">
        <v>26</v>
      </c>
      <c r="B85" s="154" t="s">
        <v>284</v>
      </c>
      <c r="C85" s="170" t="s">
        <v>285</v>
      </c>
      <c r="D85" s="187" t="s">
        <v>232</v>
      </c>
      <c r="E85" s="212">
        <v>69.52</v>
      </c>
      <c r="F85" s="212"/>
      <c r="G85" s="212">
        <f>ROUND(E85*F85,2)</f>
        <v>0</v>
      </c>
      <c r="H85" s="181" t="s">
        <v>951</v>
      </c>
      <c r="I85" s="211"/>
      <c r="J85" s="211"/>
      <c r="K85" s="211"/>
      <c r="L85" s="211"/>
      <c r="M85" s="211"/>
      <c r="N85" s="211"/>
      <c r="O85" s="211"/>
      <c r="P85" s="211"/>
      <c r="Q85" s="211"/>
      <c r="R85" s="211" t="s">
        <v>121</v>
      </c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</row>
    <row r="86" spans="1:47" outlineLevel="1" x14ac:dyDescent="0.2">
      <c r="A86" s="152"/>
      <c r="B86" s="154"/>
      <c r="C86" s="171" t="s">
        <v>280</v>
      </c>
      <c r="D86" s="188"/>
      <c r="E86" s="195"/>
      <c r="F86" s="212"/>
      <c r="G86" s="212"/>
      <c r="H86" s="181">
        <v>0</v>
      </c>
      <c r="I86" s="211"/>
      <c r="J86" s="211"/>
      <c r="K86" s="211"/>
      <c r="L86" s="211"/>
      <c r="M86" s="211"/>
      <c r="N86" s="211"/>
      <c r="O86" s="211"/>
      <c r="P86" s="211"/>
      <c r="Q86" s="211"/>
      <c r="R86" s="211" t="s">
        <v>123</v>
      </c>
      <c r="S86" s="211">
        <v>0</v>
      </c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</row>
    <row r="87" spans="1:47" outlineLevel="1" x14ac:dyDescent="0.2">
      <c r="A87" s="152"/>
      <c r="B87" s="154"/>
      <c r="C87" s="171" t="s">
        <v>1008</v>
      </c>
      <c r="D87" s="188"/>
      <c r="E87" s="195">
        <v>17.52</v>
      </c>
      <c r="F87" s="212"/>
      <c r="G87" s="212"/>
      <c r="H87" s="181">
        <v>0</v>
      </c>
      <c r="I87" s="211"/>
      <c r="J87" s="211"/>
      <c r="K87" s="211"/>
      <c r="L87" s="211"/>
      <c r="M87" s="211"/>
      <c r="N87" s="211"/>
      <c r="O87" s="211"/>
      <c r="P87" s="211"/>
      <c r="Q87" s="211"/>
      <c r="R87" s="211" t="s">
        <v>123</v>
      </c>
      <c r="S87" s="211">
        <v>0</v>
      </c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</row>
    <row r="88" spans="1:47" outlineLevel="1" x14ac:dyDescent="0.2">
      <c r="A88" s="152"/>
      <c r="B88" s="154"/>
      <c r="C88" s="171" t="s">
        <v>1009</v>
      </c>
      <c r="D88" s="188"/>
      <c r="E88" s="195">
        <v>11.05</v>
      </c>
      <c r="F88" s="212"/>
      <c r="G88" s="212"/>
      <c r="H88" s="181">
        <v>0</v>
      </c>
      <c r="I88" s="211"/>
      <c r="J88" s="211"/>
      <c r="K88" s="211"/>
      <c r="L88" s="211"/>
      <c r="M88" s="211"/>
      <c r="N88" s="211"/>
      <c r="O88" s="211"/>
      <c r="P88" s="211"/>
      <c r="Q88" s="211"/>
      <c r="R88" s="211" t="s">
        <v>123</v>
      </c>
      <c r="S88" s="211">
        <v>0</v>
      </c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</row>
    <row r="89" spans="1:47" outlineLevel="1" x14ac:dyDescent="0.2">
      <c r="A89" s="152"/>
      <c r="B89" s="154"/>
      <c r="C89" s="171" t="s">
        <v>282</v>
      </c>
      <c r="D89" s="188"/>
      <c r="E89" s="195"/>
      <c r="F89" s="212"/>
      <c r="G89" s="212"/>
      <c r="H89" s="181">
        <v>0</v>
      </c>
      <c r="I89" s="211"/>
      <c r="J89" s="211"/>
      <c r="K89" s="211"/>
      <c r="L89" s="211"/>
      <c r="M89" s="211"/>
      <c r="N89" s="211"/>
      <c r="O89" s="211"/>
      <c r="P89" s="211"/>
      <c r="Q89" s="211"/>
      <c r="R89" s="211" t="s">
        <v>123</v>
      </c>
      <c r="S89" s="211">
        <v>0</v>
      </c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1"/>
      <c r="AK89" s="211"/>
      <c r="AL89" s="211"/>
      <c r="AM89" s="211"/>
      <c r="AN89" s="211"/>
      <c r="AO89" s="211"/>
      <c r="AP89" s="211"/>
      <c r="AQ89" s="211"/>
      <c r="AR89" s="211"/>
      <c r="AS89" s="211"/>
      <c r="AT89" s="211"/>
      <c r="AU89" s="211"/>
    </row>
    <row r="90" spans="1:47" outlineLevel="1" x14ac:dyDescent="0.2">
      <c r="A90" s="152"/>
      <c r="B90" s="154"/>
      <c r="C90" s="171" t="s">
        <v>1010</v>
      </c>
      <c r="D90" s="188"/>
      <c r="E90" s="195">
        <v>3</v>
      </c>
      <c r="F90" s="212"/>
      <c r="G90" s="212"/>
      <c r="H90" s="181">
        <v>0</v>
      </c>
      <c r="I90" s="211"/>
      <c r="J90" s="211"/>
      <c r="K90" s="211"/>
      <c r="L90" s="211"/>
      <c r="M90" s="211"/>
      <c r="N90" s="211"/>
      <c r="O90" s="211"/>
      <c r="P90" s="211"/>
      <c r="Q90" s="211"/>
      <c r="R90" s="211" t="s">
        <v>123</v>
      </c>
      <c r="S90" s="211">
        <v>0</v>
      </c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</row>
    <row r="91" spans="1:47" outlineLevel="1" x14ac:dyDescent="0.2">
      <c r="A91" s="152"/>
      <c r="B91" s="154"/>
      <c r="C91" s="171" t="s">
        <v>1011</v>
      </c>
      <c r="D91" s="188"/>
      <c r="E91" s="195">
        <v>1.5</v>
      </c>
      <c r="F91" s="212"/>
      <c r="G91" s="212"/>
      <c r="H91" s="181">
        <v>0</v>
      </c>
      <c r="I91" s="211"/>
      <c r="J91" s="211"/>
      <c r="K91" s="211"/>
      <c r="L91" s="211"/>
      <c r="M91" s="211"/>
      <c r="N91" s="211"/>
      <c r="O91" s="211"/>
      <c r="P91" s="211"/>
      <c r="Q91" s="211"/>
      <c r="R91" s="211" t="s">
        <v>123</v>
      </c>
      <c r="S91" s="211">
        <v>0</v>
      </c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</row>
    <row r="92" spans="1:47" outlineLevel="1" x14ac:dyDescent="0.2">
      <c r="A92" s="152"/>
      <c r="B92" s="154"/>
      <c r="C92" s="171" t="s">
        <v>1012</v>
      </c>
      <c r="D92" s="188"/>
      <c r="E92" s="195">
        <v>13.45</v>
      </c>
      <c r="F92" s="212"/>
      <c r="G92" s="212"/>
      <c r="H92" s="181">
        <v>0</v>
      </c>
      <c r="I92" s="211"/>
      <c r="J92" s="211"/>
      <c r="K92" s="211"/>
      <c r="L92" s="211"/>
      <c r="M92" s="211"/>
      <c r="N92" s="211"/>
      <c r="O92" s="211"/>
      <c r="P92" s="211"/>
      <c r="Q92" s="211"/>
      <c r="R92" s="211" t="s">
        <v>123</v>
      </c>
      <c r="S92" s="211">
        <v>0</v>
      </c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/>
    </row>
    <row r="93" spans="1:47" outlineLevel="1" x14ac:dyDescent="0.2">
      <c r="A93" s="152"/>
      <c r="B93" s="154"/>
      <c r="C93" s="171" t="s">
        <v>1013</v>
      </c>
      <c r="D93" s="188"/>
      <c r="E93" s="195">
        <v>23</v>
      </c>
      <c r="F93" s="212"/>
      <c r="G93" s="212"/>
      <c r="H93" s="181">
        <v>0</v>
      </c>
      <c r="I93" s="211"/>
      <c r="J93" s="211"/>
      <c r="K93" s="211"/>
      <c r="L93" s="211"/>
      <c r="M93" s="211"/>
      <c r="N93" s="211"/>
      <c r="O93" s="211"/>
      <c r="P93" s="211"/>
      <c r="Q93" s="211"/>
      <c r="R93" s="211" t="s">
        <v>123</v>
      </c>
      <c r="S93" s="211">
        <v>0</v>
      </c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/>
    </row>
    <row r="94" spans="1:47" ht="22.5" outlineLevel="1" x14ac:dyDescent="0.2">
      <c r="A94" s="152">
        <v>27</v>
      </c>
      <c r="B94" s="154" t="s">
        <v>1014</v>
      </c>
      <c r="C94" s="170" t="s">
        <v>1015</v>
      </c>
      <c r="D94" s="187" t="s">
        <v>232</v>
      </c>
      <c r="E94" s="212">
        <v>21</v>
      </c>
      <c r="F94" s="212"/>
      <c r="G94" s="212">
        <f>ROUND(E94*F94,2)</f>
        <v>0</v>
      </c>
      <c r="H94" s="181" t="s">
        <v>951</v>
      </c>
      <c r="I94" s="211"/>
      <c r="J94" s="211"/>
      <c r="K94" s="211"/>
      <c r="L94" s="211"/>
      <c r="M94" s="211"/>
      <c r="N94" s="211"/>
      <c r="O94" s="211"/>
      <c r="P94" s="211"/>
      <c r="Q94" s="211"/>
      <c r="R94" s="211" t="s">
        <v>121</v>
      </c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11"/>
      <c r="AG94" s="211"/>
      <c r="AH94" s="211"/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</row>
    <row r="95" spans="1:47" outlineLevel="1" x14ac:dyDescent="0.2">
      <c r="A95" s="152"/>
      <c r="B95" s="154"/>
      <c r="C95" s="171" t="s">
        <v>1016</v>
      </c>
      <c r="D95" s="188"/>
      <c r="E95" s="195">
        <v>21</v>
      </c>
      <c r="F95" s="212"/>
      <c r="G95" s="212"/>
      <c r="H95" s="181">
        <v>0</v>
      </c>
      <c r="I95" s="211"/>
      <c r="J95" s="211"/>
      <c r="K95" s="211"/>
      <c r="L95" s="211"/>
      <c r="M95" s="211"/>
      <c r="N95" s="211"/>
      <c r="O95" s="211"/>
      <c r="P95" s="211"/>
      <c r="Q95" s="211"/>
      <c r="R95" s="211" t="s">
        <v>123</v>
      </c>
      <c r="S95" s="211">
        <v>0</v>
      </c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11"/>
      <c r="AH95" s="211"/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</row>
    <row r="96" spans="1:47" ht="22.5" outlineLevel="1" x14ac:dyDescent="0.2">
      <c r="A96" s="152">
        <v>28</v>
      </c>
      <c r="B96" s="154" t="s">
        <v>1017</v>
      </c>
      <c r="C96" s="170" t="s">
        <v>1018</v>
      </c>
      <c r="D96" s="187" t="s">
        <v>232</v>
      </c>
      <c r="E96" s="212">
        <v>15</v>
      </c>
      <c r="F96" s="212"/>
      <c r="G96" s="212">
        <f>ROUND(E96*F96,2)</f>
        <v>0</v>
      </c>
      <c r="H96" s="181" t="s">
        <v>951</v>
      </c>
      <c r="I96" s="211"/>
      <c r="J96" s="211"/>
      <c r="K96" s="211"/>
      <c r="L96" s="211"/>
      <c r="M96" s="211"/>
      <c r="N96" s="211"/>
      <c r="O96" s="211"/>
      <c r="P96" s="211"/>
      <c r="Q96" s="211"/>
      <c r="R96" s="211" t="s">
        <v>121</v>
      </c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11"/>
      <c r="AH96" s="211"/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</row>
    <row r="97" spans="1:47" outlineLevel="1" x14ac:dyDescent="0.2">
      <c r="A97" s="152"/>
      <c r="B97" s="154"/>
      <c r="C97" s="171" t="s">
        <v>1019</v>
      </c>
      <c r="D97" s="188"/>
      <c r="E97" s="195">
        <v>15</v>
      </c>
      <c r="F97" s="212"/>
      <c r="G97" s="212"/>
      <c r="H97" s="181">
        <v>0</v>
      </c>
      <c r="I97" s="211"/>
      <c r="J97" s="211"/>
      <c r="K97" s="211"/>
      <c r="L97" s="211"/>
      <c r="M97" s="211"/>
      <c r="N97" s="211"/>
      <c r="O97" s="211"/>
      <c r="P97" s="211"/>
      <c r="Q97" s="211"/>
      <c r="R97" s="211" t="s">
        <v>123</v>
      </c>
      <c r="S97" s="211">
        <v>0</v>
      </c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</row>
    <row r="98" spans="1:47" outlineLevel="1" x14ac:dyDescent="0.2">
      <c r="A98" s="152">
        <v>29</v>
      </c>
      <c r="B98" s="154" t="s">
        <v>1020</v>
      </c>
      <c r="C98" s="170" t="s">
        <v>1021</v>
      </c>
      <c r="D98" s="187" t="s">
        <v>197</v>
      </c>
      <c r="E98" s="212">
        <v>1.6199999999999999E-2</v>
      </c>
      <c r="F98" s="212"/>
      <c r="G98" s="212">
        <f>ROUND(E98*F98,2)</f>
        <v>0</v>
      </c>
      <c r="H98" s="181" t="s">
        <v>951</v>
      </c>
      <c r="I98" s="211"/>
      <c r="J98" s="211"/>
      <c r="K98" s="211"/>
      <c r="L98" s="211"/>
      <c r="M98" s="211"/>
      <c r="N98" s="211"/>
      <c r="O98" s="211"/>
      <c r="P98" s="211"/>
      <c r="Q98" s="211"/>
      <c r="R98" s="211" t="s">
        <v>121</v>
      </c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1"/>
    </row>
    <row r="99" spans="1:47" outlineLevel="1" x14ac:dyDescent="0.2">
      <c r="A99" s="152"/>
      <c r="B99" s="154"/>
      <c r="C99" s="171" t="s">
        <v>1022</v>
      </c>
      <c r="D99" s="188"/>
      <c r="E99" s="195">
        <v>1.6199999999999999E-2</v>
      </c>
      <c r="F99" s="212"/>
      <c r="G99" s="212"/>
      <c r="H99" s="181">
        <v>0</v>
      </c>
      <c r="I99" s="211"/>
      <c r="J99" s="211"/>
      <c r="K99" s="211"/>
      <c r="L99" s="211"/>
      <c r="M99" s="211"/>
      <c r="N99" s="211"/>
      <c r="O99" s="211"/>
      <c r="P99" s="211"/>
      <c r="Q99" s="211"/>
      <c r="R99" s="211" t="s">
        <v>123</v>
      </c>
      <c r="S99" s="211">
        <v>0</v>
      </c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11"/>
      <c r="AH99" s="211"/>
      <c r="AI99" s="211"/>
      <c r="AJ99" s="211"/>
      <c r="AK99" s="211"/>
      <c r="AL99" s="211"/>
      <c r="AM99" s="211"/>
      <c r="AN99" s="211"/>
      <c r="AO99" s="211"/>
      <c r="AP99" s="211"/>
      <c r="AQ99" s="211"/>
      <c r="AR99" s="211"/>
      <c r="AS99" s="211"/>
      <c r="AT99" s="211"/>
      <c r="AU99" s="211"/>
    </row>
    <row r="100" spans="1:47" outlineLevel="1" x14ac:dyDescent="0.2">
      <c r="A100" s="152">
        <v>30</v>
      </c>
      <c r="B100" s="154" t="s">
        <v>1023</v>
      </c>
      <c r="C100" s="170" t="s">
        <v>1024</v>
      </c>
      <c r="D100" s="187" t="s">
        <v>197</v>
      </c>
      <c r="E100" s="212">
        <v>1.3585</v>
      </c>
      <c r="F100" s="212"/>
      <c r="G100" s="212">
        <f>ROUND(E100*F100,2)</f>
        <v>0</v>
      </c>
      <c r="H100" s="181" t="s">
        <v>951</v>
      </c>
      <c r="I100" s="211"/>
      <c r="J100" s="211"/>
      <c r="K100" s="211"/>
      <c r="L100" s="211"/>
      <c r="M100" s="211"/>
      <c r="N100" s="211"/>
      <c r="O100" s="211"/>
      <c r="P100" s="211"/>
      <c r="Q100" s="211"/>
      <c r="R100" s="211" t="s">
        <v>121</v>
      </c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/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  <c r="AS100" s="211"/>
      <c r="AT100" s="211"/>
      <c r="AU100" s="211"/>
    </row>
    <row r="101" spans="1:47" outlineLevel="1" x14ac:dyDescent="0.2">
      <c r="A101" s="152"/>
      <c r="B101" s="154"/>
      <c r="C101" s="171" t="s">
        <v>1025</v>
      </c>
      <c r="D101" s="188"/>
      <c r="E101" s="195">
        <v>0.85860000000000003</v>
      </c>
      <c r="F101" s="212"/>
      <c r="G101" s="212"/>
      <c r="H101" s="181">
        <v>0</v>
      </c>
      <c r="I101" s="211"/>
      <c r="J101" s="211"/>
      <c r="K101" s="211"/>
      <c r="L101" s="211"/>
      <c r="M101" s="211"/>
      <c r="N101" s="211"/>
      <c r="O101" s="211"/>
      <c r="P101" s="211"/>
      <c r="Q101" s="211"/>
      <c r="R101" s="211" t="s">
        <v>123</v>
      </c>
      <c r="S101" s="211">
        <v>0</v>
      </c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</row>
    <row r="102" spans="1:47" outlineLevel="1" x14ac:dyDescent="0.2">
      <c r="A102" s="152"/>
      <c r="B102" s="154"/>
      <c r="C102" s="171" t="s">
        <v>1026</v>
      </c>
      <c r="D102" s="188"/>
      <c r="E102" s="195">
        <v>0.1991</v>
      </c>
      <c r="F102" s="212"/>
      <c r="G102" s="212"/>
      <c r="H102" s="181">
        <v>0</v>
      </c>
      <c r="I102" s="211"/>
      <c r="J102" s="211"/>
      <c r="K102" s="211"/>
      <c r="L102" s="211"/>
      <c r="M102" s="211"/>
      <c r="N102" s="211"/>
      <c r="O102" s="211"/>
      <c r="P102" s="211"/>
      <c r="Q102" s="211"/>
      <c r="R102" s="211" t="s">
        <v>123</v>
      </c>
      <c r="S102" s="211">
        <v>0</v>
      </c>
      <c r="T102" s="211"/>
      <c r="U102" s="211"/>
      <c r="V102" s="211"/>
      <c r="W102" s="211"/>
      <c r="X102" s="211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/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  <c r="AS102" s="211"/>
      <c r="AT102" s="211"/>
      <c r="AU102" s="211"/>
    </row>
    <row r="103" spans="1:47" outlineLevel="1" x14ac:dyDescent="0.2">
      <c r="A103" s="152"/>
      <c r="B103" s="154"/>
      <c r="C103" s="171" t="s">
        <v>1027</v>
      </c>
      <c r="D103" s="188"/>
      <c r="E103" s="195">
        <v>0.30080000000000001</v>
      </c>
      <c r="F103" s="212"/>
      <c r="G103" s="212"/>
      <c r="H103" s="181">
        <v>0</v>
      </c>
      <c r="I103" s="211"/>
      <c r="J103" s="211"/>
      <c r="K103" s="211"/>
      <c r="L103" s="211"/>
      <c r="M103" s="211"/>
      <c r="N103" s="211"/>
      <c r="O103" s="211"/>
      <c r="P103" s="211"/>
      <c r="Q103" s="211"/>
      <c r="R103" s="211" t="s">
        <v>123</v>
      </c>
      <c r="S103" s="211">
        <v>0</v>
      </c>
      <c r="T103" s="211"/>
      <c r="U103" s="211"/>
      <c r="V103" s="211"/>
      <c r="W103" s="211"/>
      <c r="X103" s="211"/>
      <c r="Y103" s="211"/>
      <c r="Z103" s="211"/>
      <c r="AA103" s="211"/>
      <c r="AB103" s="211"/>
      <c r="AC103" s="211"/>
      <c r="AD103" s="211"/>
      <c r="AE103" s="211"/>
      <c r="AF103" s="211"/>
      <c r="AG103" s="211"/>
      <c r="AH103" s="21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11"/>
    </row>
    <row r="104" spans="1:47" outlineLevel="1" x14ac:dyDescent="0.2">
      <c r="A104" s="152">
        <v>31</v>
      </c>
      <c r="B104" s="154" t="s">
        <v>1028</v>
      </c>
      <c r="C104" s="170" t="s">
        <v>1029</v>
      </c>
      <c r="D104" s="187" t="s">
        <v>197</v>
      </c>
      <c r="E104" s="212">
        <v>1.6199999999999999E-2</v>
      </c>
      <c r="F104" s="212"/>
      <c r="G104" s="212">
        <f>ROUND(E104*F104,2)</f>
        <v>0</v>
      </c>
      <c r="H104" s="181" t="s">
        <v>951</v>
      </c>
      <c r="I104" s="211"/>
      <c r="J104" s="211"/>
      <c r="K104" s="211"/>
      <c r="L104" s="211"/>
      <c r="M104" s="211"/>
      <c r="N104" s="211"/>
      <c r="O104" s="211"/>
      <c r="P104" s="211"/>
      <c r="Q104" s="211"/>
      <c r="R104" s="211" t="s">
        <v>409</v>
      </c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</row>
    <row r="105" spans="1:47" outlineLevel="1" x14ac:dyDescent="0.2">
      <c r="A105" s="152"/>
      <c r="B105" s="154"/>
      <c r="C105" s="171" t="s">
        <v>1022</v>
      </c>
      <c r="D105" s="188"/>
      <c r="E105" s="195">
        <v>1.6199999999999999E-2</v>
      </c>
      <c r="F105" s="212"/>
      <c r="G105" s="212"/>
      <c r="H105" s="181">
        <v>0</v>
      </c>
      <c r="I105" s="211"/>
      <c r="J105" s="211"/>
      <c r="K105" s="211"/>
      <c r="L105" s="211"/>
      <c r="M105" s="211"/>
      <c r="N105" s="211"/>
      <c r="O105" s="211"/>
      <c r="P105" s="211"/>
      <c r="Q105" s="211"/>
      <c r="R105" s="211" t="s">
        <v>123</v>
      </c>
      <c r="S105" s="211">
        <v>0</v>
      </c>
      <c r="T105" s="211"/>
      <c r="U105" s="211"/>
      <c r="V105" s="211"/>
      <c r="W105" s="211"/>
      <c r="X105" s="211"/>
      <c r="Y105" s="211"/>
      <c r="Z105" s="211"/>
      <c r="AA105" s="211"/>
      <c r="AB105" s="211"/>
      <c r="AC105" s="211"/>
      <c r="AD105" s="211"/>
      <c r="AE105" s="211"/>
      <c r="AF105" s="211"/>
      <c r="AG105" s="211"/>
      <c r="AH105" s="211"/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1"/>
      <c r="AS105" s="211"/>
      <c r="AT105" s="211"/>
      <c r="AU105" s="211"/>
    </row>
    <row r="106" spans="1:47" outlineLevel="1" x14ac:dyDescent="0.2">
      <c r="A106" s="152">
        <v>32</v>
      </c>
      <c r="B106" s="154" t="s">
        <v>1030</v>
      </c>
      <c r="C106" s="170" t="s">
        <v>1031</v>
      </c>
      <c r="D106" s="187" t="s">
        <v>197</v>
      </c>
      <c r="E106" s="212">
        <v>0.85860000000000003</v>
      </c>
      <c r="F106" s="212"/>
      <c r="G106" s="212">
        <f>ROUND(E106*F106,2)</f>
        <v>0</v>
      </c>
      <c r="H106" s="181" t="s">
        <v>951</v>
      </c>
      <c r="I106" s="211"/>
      <c r="J106" s="211"/>
      <c r="K106" s="211"/>
      <c r="L106" s="211"/>
      <c r="M106" s="211"/>
      <c r="N106" s="211"/>
      <c r="O106" s="211"/>
      <c r="P106" s="211"/>
      <c r="Q106" s="211"/>
      <c r="R106" s="211" t="s">
        <v>409</v>
      </c>
      <c r="S106" s="211"/>
      <c r="T106" s="211"/>
      <c r="U106" s="211"/>
      <c r="V106" s="211"/>
      <c r="W106" s="211"/>
      <c r="X106" s="211"/>
      <c r="Y106" s="211"/>
      <c r="Z106" s="211"/>
      <c r="AA106" s="211"/>
      <c r="AB106" s="211"/>
      <c r="AC106" s="211"/>
      <c r="AD106" s="211"/>
      <c r="AE106" s="211"/>
      <c r="AF106" s="211"/>
      <c r="AG106" s="211"/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211"/>
      <c r="AT106" s="211"/>
      <c r="AU106" s="211"/>
    </row>
    <row r="107" spans="1:47" outlineLevel="1" x14ac:dyDescent="0.2">
      <c r="A107" s="152"/>
      <c r="B107" s="154"/>
      <c r="C107" s="171" t="s">
        <v>1025</v>
      </c>
      <c r="D107" s="188"/>
      <c r="E107" s="195">
        <v>0.85860000000000003</v>
      </c>
      <c r="F107" s="212"/>
      <c r="G107" s="212"/>
      <c r="H107" s="181">
        <v>0</v>
      </c>
      <c r="I107" s="211"/>
      <c r="J107" s="211"/>
      <c r="K107" s="211"/>
      <c r="L107" s="211"/>
      <c r="M107" s="211"/>
      <c r="N107" s="211"/>
      <c r="O107" s="211"/>
      <c r="P107" s="211"/>
      <c r="Q107" s="211"/>
      <c r="R107" s="211" t="s">
        <v>123</v>
      </c>
      <c r="S107" s="211">
        <v>0</v>
      </c>
      <c r="T107" s="211"/>
      <c r="U107" s="211"/>
      <c r="V107" s="211"/>
      <c r="W107" s="211"/>
      <c r="X107" s="211"/>
      <c r="Y107" s="211"/>
      <c r="Z107" s="211"/>
      <c r="AA107" s="211"/>
      <c r="AB107" s="211"/>
      <c r="AC107" s="211"/>
      <c r="AD107" s="211"/>
      <c r="AE107" s="211"/>
      <c r="AF107" s="211"/>
      <c r="AG107" s="211"/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</row>
    <row r="108" spans="1:47" outlineLevel="1" x14ac:dyDescent="0.2">
      <c r="A108" s="152">
        <v>33</v>
      </c>
      <c r="B108" s="154" t="s">
        <v>1032</v>
      </c>
      <c r="C108" s="170" t="s">
        <v>1033</v>
      </c>
      <c r="D108" s="187" t="s">
        <v>197</v>
      </c>
      <c r="E108" s="212">
        <v>0.1991</v>
      </c>
      <c r="F108" s="212"/>
      <c r="G108" s="212">
        <f>ROUND(E108*F108,2)</f>
        <v>0</v>
      </c>
      <c r="H108" s="181" t="s">
        <v>951</v>
      </c>
      <c r="I108" s="211"/>
      <c r="J108" s="211"/>
      <c r="K108" s="211"/>
      <c r="L108" s="211"/>
      <c r="M108" s="211"/>
      <c r="N108" s="211"/>
      <c r="O108" s="211"/>
      <c r="P108" s="211"/>
      <c r="Q108" s="211"/>
      <c r="R108" s="211" t="s">
        <v>409</v>
      </c>
      <c r="S108" s="211"/>
      <c r="T108" s="211"/>
      <c r="U108" s="211"/>
      <c r="V108" s="211"/>
      <c r="W108" s="211"/>
      <c r="X108" s="211"/>
      <c r="Y108" s="211"/>
      <c r="Z108" s="211"/>
      <c r="AA108" s="211"/>
      <c r="AB108" s="211"/>
      <c r="AC108" s="211"/>
      <c r="AD108" s="211"/>
      <c r="AE108" s="211"/>
      <c r="AF108" s="211"/>
      <c r="AG108" s="211"/>
      <c r="AH108" s="211"/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211"/>
      <c r="AT108" s="211"/>
      <c r="AU108" s="211"/>
    </row>
    <row r="109" spans="1:47" outlineLevel="1" x14ac:dyDescent="0.2">
      <c r="A109" s="152"/>
      <c r="B109" s="154"/>
      <c r="C109" s="171" t="s">
        <v>1026</v>
      </c>
      <c r="D109" s="188"/>
      <c r="E109" s="195">
        <v>0.1991</v>
      </c>
      <c r="F109" s="212"/>
      <c r="G109" s="212"/>
      <c r="H109" s="181">
        <v>0</v>
      </c>
      <c r="I109" s="211"/>
      <c r="J109" s="211"/>
      <c r="K109" s="211"/>
      <c r="L109" s="211"/>
      <c r="M109" s="211"/>
      <c r="N109" s="211"/>
      <c r="O109" s="211"/>
      <c r="P109" s="211"/>
      <c r="Q109" s="211"/>
      <c r="R109" s="211" t="s">
        <v>123</v>
      </c>
      <c r="S109" s="211">
        <v>0</v>
      </c>
      <c r="T109" s="211"/>
      <c r="U109" s="211"/>
      <c r="V109" s="211"/>
      <c r="W109" s="211"/>
      <c r="X109" s="211"/>
      <c r="Y109" s="211"/>
      <c r="Z109" s="211"/>
      <c r="AA109" s="211"/>
      <c r="AB109" s="211"/>
      <c r="AC109" s="211"/>
      <c r="AD109" s="211"/>
      <c r="AE109" s="211"/>
      <c r="AF109" s="211"/>
      <c r="AG109" s="211"/>
      <c r="AH109" s="211"/>
      <c r="AI109" s="211"/>
      <c r="AJ109" s="211"/>
      <c r="AK109" s="211"/>
      <c r="AL109" s="211"/>
      <c r="AM109" s="211"/>
      <c r="AN109" s="211"/>
      <c r="AO109" s="211"/>
      <c r="AP109" s="211"/>
      <c r="AQ109" s="211"/>
      <c r="AR109" s="211"/>
      <c r="AS109" s="211"/>
      <c r="AT109" s="211"/>
      <c r="AU109" s="211"/>
    </row>
    <row r="110" spans="1:47" outlineLevel="1" x14ac:dyDescent="0.2">
      <c r="A110" s="152">
        <v>34</v>
      </c>
      <c r="B110" s="154" t="s">
        <v>1034</v>
      </c>
      <c r="C110" s="170" t="s">
        <v>1035</v>
      </c>
      <c r="D110" s="187" t="s">
        <v>197</v>
      </c>
      <c r="E110" s="212">
        <v>0.30080000000000001</v>
      </c>
      <c r="F110" s="212"/>
      <c r="G110" s="212">
        <f>ROUND(E110*F110,2)</f>
        <v>0</v>
      </c>
      <c r="H110" s="181" t="s">
        <v>951</v>
      </c>
      <c r="I110" s="211"/>
      <c r="J110" s="211"/>
      <c r="K110" s="211"/>
      <c r="L110" s="211"/>
      <c r="M110" s="211"/>
      <c r="N110" s="211"/>
      <c r="O110" s="211"/>
      <c r="P110" s="211"/>
      <c r="Q110" s="211"/>
      <c r="R110" s="211" t="s">
        <v>409</v>
      </c>
      <c r="S110" s="211"/>
      <c r="T110" s="211"/>
      <c r="U110" s="211"/>
      <c r="V110" s="211"/>
      <c r="W110" s="211"/>
      <c r="X110" s="211"/>
      <c r="Y110" s="211"/>
      <c r="Z110" s="211"/>
      <c r="AA110" s="211"/>
      <c r="AB110" s="211"/>
      <c r="AC110" s="211"/>
      <c r="AD110" s="211"/>
      <c r="AE110" s="211"/>
      <c r="AF110" s="211"/>
      <c r="AG110" s="211"/>
      <c r="AH110" s="211"/>
      <c r="AI110" s="211"/>
      <c r="AJ110" s="211"/>
      <c r="AK110" s="211"/>
      <c r="AL110" s="211"/>
      <c r="AM110" s="211"/>
      <c r="AN110" s="211"/>
      <c r="AO110" s="211"/>
      <c r="AP110" s="211"/>
      <c r="AQ110" s="211"/>
      <c r="AR110" s="211"/>
      <c r="AS110" s="211"/>
      <c r="AT110" s="211"/>
      <c r="AU110" s="211"/>
    </row>
    <row r="111" spans="1:47" outlineLevel="1" x14ac:dyDescent="0.2">
      <c r="A111" s="152"/>
      <c r="B111" s="154"/>
      <c r="C111" s="171" t="s">
        <v>1027</v>
      </c>
      <c r="D111" s="188"/>
      <c r="E111" s="195">
        <v>0.30080000000000001</v>
      </c>
      <c r="F111" s="212"/>
      <c r="G111" s="212"/>
      <c r="H111" s="181">
        <v>0</v>
      </c>
      <c r="I111" s="211"/>
      <c r="J111" s="211"/>
      <c r="K111" s="211"/>
      <c r="L111" s="211"/>
      <c r="M111" s="211"/>
      <c r="N111" s="211"/>
      <c r="O111" s="211"/>
      <c r="P111" s="211"/>
      <c r="Q111" s="211"/>
      <c r="R111" s="211" t="s">
        <v>123</v>
      </c>
      <c r="S111" s="211">
        <v>0</v>
      </c>
      <c r="T111" s="211"/>
      <c r="U111" s="211"/>
      <c r="V111" s="211"/>
      <c r="W111" s="211"/>
      <c r="X111" s="211"/>
      <c r="Y111" s="211"/>
      <c r="Z111" s="211"/>
      <c r="AA111" s="211"/>
      <c r="AB111" s="211"/>
      <c r="AC111" s="211"/>
      <c r="AD111" s="211"/>
      <c r="AE111" s="211"/>
      <c r="AF111" s="211"/>
      <c r="AG111" s="211"/>
      <c r="AH111" s="211"/>
      <c r="AI111" s="211"/>
      <c r="AJ111" s="211"/>
      <c r="AK111" s="211"/>
      <c r="AL111" s="211"/>
      <c r="AM111" s="211"/>
      <c r="AN111" s="211"/>
      <c r="AO111" s="211"/>
      <c r="AP111" s="211"/>
      <c r="AQ111" s="211"/>
      <c r="AR111" s="211"/>
      <c r="AS111" s="211"/>
      <c r="AT111" s="211"/>
      <c r="AU111" s="211"/>
    </row>
    <row r="112" spans="1:47" ht="22.5" outlineLevel="1" x14ac:dyDescent="0.2">
      <c r="A112" s="152">
        <v>35</v>
      </c>
      <c r="B112" s="154" t="s">
        <v>1036</v>
      </c>
      <c r="C112" s="170" t="s">
        <v>1037</v>
      </c>
      <c r="D112" s="187" t="s">
        <v>127</v>
      </c>
      <c r="E112" s="212">
        <v>57.657600000000002</v>
      </c>
      <c r="F112" s="212"/>
      <c r="G112" s="212">
        <f>ROUND(E112*F112,2)</f>
        <v>0</v>
      </c>
      <c r="H112" s="181" t="s">
        <v>951</v>
      </c>
      <c r="I112" s="211"/>
      <c r="J112" s="211"/>
      <c r="K112" s="211"/>
      <c r="L112" s="211"/>
      <c r="M112" s="211"/>
      <c r="N112" s="211"/>
      <c r="O112" s="211"/>
      <c r="P112" s="211"/>
      <c r="Q112" s="211"/>
      <c r="R112" s="211" t="s">
        <v>121</v>
      </c>
      <c r="S112" s="211"/>
      <c r="T112" s="211"/>
      <c r="U112" s="211"/>
      <c r="V112" s="211"/>
      <c r="W112" s="211"/>
      <c r="X112" s="211"/>
      <c r="Y112" s="211"/>
      <c r="Z112" s="211"/>
      <c r="AA112" s="211"/>
      <c r="AB112" s="211"/>
      <c r="AC112" s="211"/>
      <c r="AD112" s="211"/>
      <c r="AE112" s="211"/>
      <c r="AF112" s="211"/>
      <c r="AG112" s="211"/>
      <c r="AH112" s="211"/>
      <c r="AI112" s="211"/>
      <c r="AJ112" s="211"/>
      <c r="AK112" s="211"/>
      <c r="AL112" s="211"/>
      <c r="AM112" s="211"/>
      <c r="AN112" s="211"/>
      <c r="AO112" s="211"/>
      <c r="AP112" s="211"/>
      <c r="AQ112" s="211"/>
      <c r="AR112" s="211"/>
      <c r="AS112" s="211"/>
      <c r="AT112" s="211"/>
      <c r="AU112" s="211"/>
    </row>
    <row r="113" spans="1:47" outlineLevel="1" x14ac:dyDescent="0.2">
      <c r="A113" s="152"/>
      <c r="B113" s="154"/>
      <c r="C113" s="171" t="s">
        <v>1038</v>
      </c>
      <c r="D113" s="188"/>
      <c r="E113" s="195">
        <v>0.8</v>
      </c>
      <c r="F113" s="212"/>
      <c r="G113" s="212"/>
      <c r="H113" s="181">
        <v>0</v>
      </c>
      <c r="I113" s="211"/>
      <c r="J113" s="211"/>
      <c r="K113" s="211"/>
      <c r="L113" s="211"/>
      <c r="M113" s="211"/>
      <c r="N113" s="211"/>
      <c r="O113" s="211"/>
      <c r="P113" s="211"/>
      <c r="Q113" s="211"/>
      <c r="R113" s="211" t="s">
        <v>123</v>
      </c>
      <c r="S113" s="211">
        <v>0</v>
      </c>
      <c r="T113" s="211"/>
      <c r="U113" s="211"/>
      <c r="V113" s="211"/>
      <c r="W113" s="211"/>
      <c r="X113" s="211"/>
      <c r="Y113" s="211"/>
      <c r="Z113" s="211"/>
      <c r="AA113" s="211"/>
      <c r="AB113" s="211"/>
      <c r="AC113" s="211"/>
      <c r="AD113" s="211"/>
      <c r="AE113" s="211"/>
      <c r="AF113" s="211"/>
      <c r="AG113" s="211"/>
      <c r="AH113" s="211"/>
      <c r="AI113" s="211"/>
      <c r="AJ113" s="211"/>
      <c r="AK113" s="211"/>
      <c r="AL113" s="211"/>
      <c r="AM113" s="211"/>
      <c r="AN113" s="211"/>
      <c r="AO113" s="211"/>
      <c r="AP113" s="211"/>
      <c r="AQ113" s="211"/>
      <c r="AR113" s="211"/>
      <c r="AS113" s="211"/>
      <c r="AT113" s="211"/>
      <c r="AU113" s="211"/>
    </row>
    <row r="114" spans="1:47" outlineLevel="1" x14ac:dyDescent="0.2">
      <c r="A114" s="152"/>
      <c r="B114" s="154"/>
      <c r="C114" s="171" t="s">
        <v>1039</v>
      </c>
      <c r="D114" s="188"/>
      <c r="E114" s="195">
        <v>37.273600000000002</v>
      </c>
      <c r="F114" s="212"/>
      <c r="G114" s="212"/>
      <c r="H114" s="181">
        <v>0</v>
      </c>
      <c r="I114" s="211"/>
      <c r="J114" s="211"/>
      <c r="K114" s="211"/>
      <c r="L114" s="211"/>
      <c r="M114" s="211"/>
      <c r="N114" s="211"/>
      <c r="O114" s="211"/>
      <c r="P114" s="211"/>
      <c r="Q114" s="211"/>
      <c r="R114" s="211" t="s">
        <v>123</v>
      </c>
      <c r="S114" s="211">
        <v>0</v>
      </c>
      <c r="T114" s="211"/>
      <c r="U114" s="211"/>
      <c r="V114" s="211"/>
      <c r="W114" s="211"/>
      <c r="X114" s="211"/>
      <c r="Y114" s="211"/>
      <c r="Z114" s="211"/>
      <c r="AA114" s="211"/>
      <c r="AB114" s="211"/>
      <c r="AC114" s="211"/>
      <c r="AD114" s="211"/>
      <c r="AE114" s="211"/>
      <c r="AF114" s="211"/>
      <c r="AG114" s="211"/>
      <c r="AH114" s="211"/>
      <c r="AI114" s="211"/>
      <c r="AJ114" s="211"/>
      <c r="AK114" s="211"/>
      <c r="AL114" s="211"/>
      <c r="AM114" s="211"/>
      <c r="AN114" s="211"/>
      <c r="AO114" s="211"/>
      <c r="AP114" s="211"/>
      <c r="AQ114" s="211"/>
      <c r="AR114" s="211"/>
      <c r="AS114" s="211"/>
      <c r="AT114" s="211"/>
      <c r="AU114" s="211"/>
    </row>
    <row r="115" spans="1:47" outlineLevel="1" x14ac:dyDescent="0.2">
      <c r="A115" s="152"/>
      <c r="B115" s="154"/>
      <c r="C115" s="171" t="s">
        <v>1040</v>
      </c>
      <c r="D115" s="188"/>
      <c r="E115" s="195">
        <v>8.0640000000000001</v>
      </c>
      <c r="F115" s="212"/>
      <c r="G115" s="212"/>
      <c r="H115" s="181">
        <v>0</v>
      </c>
      <c r="I115" s="211"/>
      <c r="J115" s="211"/>
      <c r="K115" s="211"/>
      <c r="L115" s="211"/>
      <c r="M115" s="211"/>
      <c r="N115" s="211"/>
      <c r="O115" s="211"/>
      <c r="P115" s="211"/>
      <c r="Q115" s="211"/>
      <c r="R115" s="211" t="s">
        <v>123</v>
      </c>
      <c r="S115" s="211">
        <v>0</v>
      </c>
      <c r="T115" s="211"/>
      <c r="U115" s="211"/>
      <c r="V115" s="211"/>
      <c r="W115" s="211"/>
      <c r="X115" s="211"/>
      <c r="Y115" s="211"/>
      <c r="Z115" s="211"/>
      <c r="AA115" s="211"/>
      <c r="AB115" s="211"/>
      <c r="AC115" s="211"/>
      <c r="AD115" s="211"/>
      <c r="AE115" s="211"/>
      <c r="AF115" s="211"/>
      <c r="AG115" s="211"/>
      <c r="AH115" s="211"/>
      <c r="AI115" s="211"/>
      <c r="AJ115" s="211"/>
      <c r="AK115" s="211"/>
      <c r="AL115" s="211"/>
      <c r="AM115" s="211"/>
      <c r="AN115" s="211"/>
      <c r="AO115" s="211"/>
      <c r="AP115" s="211"/>
      <c r="AQ115" s="211"/>
      <c r="AR115" s="211"/>
      <c r="AS115" s="211"/>
      <c r="AT115" s="211"/>
      <c r="AU115" s="211"/>
    </row>
    <row r="116" spans="1:47" outlineLevel="1" x14ac:dyDescent="0.2">
      <c r="A116" s="152"/>
      <c r="B116" s="154"/>
      <c r="C116" s="171" t="s">
        <v>1041</v>
      </c>
      <c r="D116" s="188"/>
      <c r="E116" s="195">
        <v>11.52</v>
      </c>
      <c r="F116" s="212"/>
      <c r="G116" s="212"/>
      <c r="H116" s="181">
        <v>0</v>
      </c>
      <c r="I116" s="211"/>
      <c r="J116" s="211"/>
      <c r="K116" s="211"/>
      <c r="L116" s="211"/>
      <c r="M116" s="211"/>
      <c r="N116" s="211"/>
      <c r="O116" s="211"/>
      <c r="P116" s="211"/>
      <c r="Q116" s="211"/>
      <c r="R116" s="211" t="s">
        <v>123</v>
      </c>
      <c r="S116" s="211">
        <v>0</v>
      </c>
      <c r="T116" s="211"/>
      <c r="U116" s="211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1"/>
      <c r="AK116" s="211"/>
      <c r="AL116" s="211"/>
      <c r="AM116" s="211"/>
      <c r="AN116" s="211"/>
      <c r="AO116" s="211"/>
      <c r="AP116" s="211"/>
      <c r="AQ116" s="211"/>
      <c r="AR116" s="211"/>
      <c r="AS116" s="211"/>
      <c r="AT116" s="211"/>
      <c r="AU116" s="211"/>
    </row>
    <row r="117" spans="1:47" outlineLevel="1" x14ac:dyDescent="0.2">
      <c r="A117" s="152">
        <v>37</v>
      </c>
      <c r="B117" s="154" t="s">
        <v>269</v>
      </c>
      <c r="C117" s="170" t="s">
        <v>270</v>
      </c>
      <c r="D117" s="187" t="s">
        <v>120</v>
      </c>
      <c r="E117" s="212">
        <v>7</v>
      </c>
      <c r="F117" s="212"/>
      <c r="G117" s="212">
        <f>ROUND(E117*F117,2)</f>
        <v>0</v>
      </c>
      <c r="H117" s="181" t="s">
        <v>951</v>
      </c>
      <c r="I117" s="211"/>
      <c r="J117" s="211"/>
      <c r="K117" s="211"/>
      <c r="L117" s="211"/>
      <c r="M117" s="211"/>
      <c r="N117" s="211"/>
      <c r="O117" s="211"/>
      <c r="P117" s="211"/>
      <c r="Q117" s="211"/>
      <c r="R117" s="211" t="s">
        <v>121</v>
      </c>
      <c r="S117" s="211"/>
      <c r="T117" s="211"/>
      <c r="U117" s="211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1"/>
      <c r="AK117" s="211"/>
      <c r="AL117" s="211"/>
      <c r="AM117" s="211"/>
      <c r="AN117" s="211"/>
      <c r="AO117" s="211"/>
      <c r="AP117" s="211"/>
      <c r="AQ117" s="211"/>
      <c r="AR117" s="211"/>
      <c r="AS117" s="211"/>
      <c r="AT117" s="211"/>
      <c r="AU117" s="211"/>
    </row>
    <row r="118" spans="1:47" outlineLevel="1" x14ac:dyDescent="0.2">
      <c r="A118" s="152"/>
      <c r="B118" s="154"/>
      <c r="C118" s="171" t="s">
        <v>1044</v>
      </c>
      <c r="D118" s="188"/>
      <c r="E118" s="195">
        <v>7</v>
      </c>
      <c r="F118" s="212"/>
      <c r="G118" s="212"/>
      <c r="H118" s="181">
        <v>0</v>
      </c>
      <c r="I118" s="211"/>
      <c r="J118" s="211"/>
      <c r="K118" s="211"/>
      <c r="L118" s="211"/>
      <c r="M118" s="211"/>
      <c r="N118" s="211"/>
      <c r="O118" s="211"/>
      <c r="P118" s="211"/>
      <c r="Q118" s="211"/>
      <c r="R118" s="211" t="s">
        <v>123</v>
      </c>
      <c r="S118" s="211">
        <v>0</v>
      </c>
      <c r="T118" s="211"/>
      <c r="U118" s="21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211"/>
      <c r="AG118" s="211"/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211"/>
      <c r="AS118" s="211"/>
      <c r="AT118" s="211"/>
      <c r="AU118" s="211"/>
    </row>
    <row r="119" spans="1:47" outlineLevel="1" x14ac:dyDescent="0.2">
      <c r="A119" s="152">
        <v>38</v>
      </c>
      <c r="B119" s="154" t="s">
        <v>1045</v>
      </c>
      <c r="C119" s="170" t="s">
        <v>1046</v>
      </c>
      <c r="D119" s="187" t="s">
        <v>232</v>
      </c>
      <c r="E119" s="212">
        <v>7</v>
      </c>
      <c r="F119" s="212"/>
      <c r="G119" s="212">
        <f>ROUND(E119*F119,2)</f>
        <v>0</v>
      </c>
      <c r="H119" s="181" t="s">
        <v>951</v>
      </c>
      <c r="I119" s="211"/>
      <c r="J119" s="211"/>
      <c r="K119" s="211"/>
      <c r="L119" s="211"/>
      <c r="M119" s="211"/>
      <c r="N119" s="211"/>
      <c r="O119" s="211"/>
      <c r="P119" s="211"/>
      <c r="Q119" s="211"/>
      <c r="R119" s="211" t="s">
        <v>121</v>
      </c>
      <c r="S119" s="211"/>
      <c r="T119" s="211"/>
      <c r="U119" s="211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1"/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</row>
    <row r="120" spans="1:47" outlineLevel="1" x14ac:dyDescent="0.2">
      <c r="A120" s="152"/>
      <c r="B120" s="154"/>
      <c r="C120" s="171" t="s">
        <v>1044</v>
      </c>
      <c r="D120" s="188"/>
      <c r="E120" s="195">
        <v>7</v>
      </c>
      <c r="F120" s="212"/>
      <c r="G120" s="212"/>
      <c r="H120" s="181">
        <v>0</v>
      </c>
      <c r="I120" s="211"/>
      <c r="J120" s="211"/>
      <c r="K120" s="211"/>
      <c r="L120" s="211"/>
      <c r="M120" s="211"/>
      <c r="N120" s="211"/>
      <c r="O120" s="211"/>
      <c r="P120" s="211"/>
      <c r="Q120" s="211"/>
      <c r="R120" s="211" t="s">
        <v>123</v>
      </c>
      <c r="S120" s="211">
        <v>0</v>
      </c>
      <c r="T120" s="211"/>
      <c r="U120" s="21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/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</row>
    <row r="121" spans="1:47" outlineLevel="1" x14ac:dyDescent="0.2">
      <c r="A121" s="152">
        <v>39</v>
      </c>
      <c r="B121" s="154" t="s">
        <v>1047</v>
      </c>
      <c r="C121" s="170" t="s">
        <v>1048</v>
      </c>
      <c r="D121" s="187" t="s">
        <v>127</v>
      </c>
      <c r="E121" s="212">
        <v>0.65</v>
      </c>
      <c r="F121" s="212"/>
      <c r="G121" s="212">
        <f>ROUND(E121*F121,2)</f>
        <v>0</v>
      </c>
      <c r="H121" s="181" t="s">
        <v>950</v>
      </c>
      <c r="I121" s="211"/>
      <c r="J121" s="211"/>
      <c r="K121" s="211"/>
      <c r="L121" s="211"/>
      <c r="M121" s="211"/>
      <c r="N121" s="211"/>
      <c r="O121" s="211"/>
      <c r="P121" s="211"/>
      <c r="Q121" s="211"/>
      <c r="R121" s="211" t="s">
        <v>121</v>
      </c>
      <c r="S121" s="211"/>
      <c r="T121" s="211"/>
      <c r="U121" s="211"/>
      <c r="V121" s="211"/>
      <c r="W121" s="211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/>
      <c r="AH121" s="211"/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/>
    </row>
    <row r="122" spans="1:47" outlineLevel="1" x14ac:dyDescent="0.2">
      <c r="A122" s="152"/>
      <c r="B122" s="154"/>
      <c r="C122" s="171" t="s">
        <v>1049</v>
      </c>
      <c r="D122" s="188"/>
      <c r="E122" s="195">
        <v>0.65</v>
      </c>
      <c r="F122" s="212"/>
      <c r="G122" s="212"/>
      <c r="H122" s="181">
        <v>0</v>
      </c>
      <c r="I122" s="211"/>
      <c r="J122" s="211"/>
      <c r="K122" s="211"/>
      <c r="L122" s="211"/>
      <c r="M122" s="211"/>
      <c r="N122" s="211"/>
      <c r="O122" s="211"/>
      <c r="P122" s="211"/>
      <c r="Q122" s="211"/>
      <c r="R122" s="211" t="s">
        <v>123</v>
      </c>
      <c r="S122" s="211">
        <v>0</v>
      </c>
      <c r="T122" s="211"/>
      <c r="U122" s="211"/>
      <c r="V122" s="211"/>
      <c r="W122" s="211"/>
      <c r="X122" s="211"/>
      <c r="Y122" s="211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11"/>
      <c r="AT122" s="211"/>
      <c r="AU122" s="211"/>
    </row>
    <row r="123" spans="1:47" x14ac:dyDescent="0.2">
      <c r="A123" s="153" t="s">
        <v>116</v>
      </c>
      <c r="B123" s="155" t="s">
        <v>52</v>
      </c>
      <c r="C123" s="172" t="s">
        <v>53</v>
      </c>
      <c r="D123" s="189"/>
      <c r="E123" s="213"/>
      <c r="F123" s="213"/>
      <c r="G123" s="213">
        <f>SUMIF(R124:R151,"&lt;&gt;NOR",G124:G151)</f>
        <v>0</v>
      </c>
      <c r="H123" s="182"/>
      <c r="I123" s="211"/>
      <c r="R123" t="s">
        <v>117</v>
      </c>
    </row>
    <row r="124" spans="1:47" ht="22.5" outlineLevel="1" x14ac:dyDescent="0.2">
      <c r="A124" s="152">
        <v>40</v>
      </c>
      <c r="B124" s="154" t="s">
        <v>287</v>
      </c>
      <c r="C124" s="170" t="s">
        <v>1050</v>
      </c>
      <c r="D124" s="187" t="s">
        <v>127</v>
      </c>
      <c r="E124" s="212">
        <v>179.7</v>
      </c>
      <c r="F124" s="212"/>
      <c r="G124" s="212">
        <f>ROUND(E124*F124,2)</f>
        <v>0</v>
      </c>
      <c r="H124" s="181" t="s">
        <v>950</v>
      </c>
      <c r="I124" s="211"/>
      <c r="J124" s="211"/>
      <c r="K124" s="211"/>
      <c r="L124" s="211"/>
      <c r="M124" s="211"/>
      <c r="N124" s="211"/>
      <c r="O124" s="211"/>
      <c r="P124" s="211"/>
      <c r="Q124" s="211"/>
      <c r="R124" s="211" t="s">
        <v>121</v>
      </c>
      <c r="S124" s="211"/>
      <c r="T124" s="211"/>
      <c r="U124" s="21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1"/>
      <c r="AF124" s="211"/>
      <c r="AG124" s="211"/>
      <c r="AH124" s="211"/>
      <c r="AI124" s="211"/>
      <c r="AJ124" s="211"/>
      <c r="AK124" s="211"/>
      <c r="AL124" s="211"/>
      <c r="AM124" s="211"/>
      <c r="AN124" s="211"/>
      <c r="AO124" s="211"/>
      <c r="AP124" s="211"/>
      <c r="AQ124" s="211"/>
      <c r="AR124" s="211"/>
      <c r="AS124" s="211"/>
      <c r="AT124" s="211"/>
      <c r="AU124" s="211"/>
    </row>
    <row r="125" spans="1:47" outlineLevel="1" x14ac:dyDescent="0.2">
      <c r="A125" s="152"/>
      <c r="B125" s="154"/>
      <c r="C125" s="171" t="s">
        <v>289</v>
      </c>
      <c r="D125" s="188"/>
      <c r="E125" s="195"/>
      <c r="F125" s="212"/>
      <c r="G125" s="212"/>
      <c r="H125" s="181">
        <v>0</v>
      </c>
      <c r="I125" s="211"/>
      <c r="J125" s="211"/>
      <c r="K125" s="211"/>
      <c r="L125" s="211"/>
      <c r="M125" s="211"/>
      <c r="N125" s="211"/>
      <c r="O125" s="211"/>
      <c r="P125" s="211"/>
      <c r="Q125" s="211"/>
      <c r="R125" s="211" t="s">
        <v>123</v>
      </c>
      <c r="S125" s="211">
        <v>0</v>
      </c>
      <c r="T125" s="211"/>
      <c r="U125" s="211"/>
      <c r="V125" s="211"/>
      <c r="W125" s="211"/>
      <c r="X125" s="211"/>
      <c r="Y125" s="211"/>
      <c r="Z125" s="211"/>
      <c r="AA125" s="211"/>
      <c r="AB125" s="211"/>
      <c r="AC125" s="211"/>
      <c r="AD125" s="211"/>
      <c r="AE125" s="211"/>
      <c r="AF125" s="211"/>
      <c r="AG125" s="211"/>
      <c r="AH125" s="211"/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</row>
    <row r="126" spans="1:47" outlineLevel="1" x14ac:dyDescent="0.2">
      <c r="A126" s="152"/>
      <c r="B126" s="154"/>
      <c r="C126" s="171" t="s">
        <v>1051</v>
      </c>
      <c r="D126" s="188"/>
      <c r="E126" s="195">
        <v>179.7</v>
      </c>
      <c r="F126" s="212"/>
      <c r="G126" s="212"/>
      <c r="H126" s="181">
        <v>0</v>
      </c>
      <c r="I126" s="211"/>
      <c r="J126" s="211"/>
      <c r="K126" s="211"/>
      <c r="L126" s="211"/>
      <c r="M126" s="211"/>
      <c r="N126" s="211"/>
      <c r="O126" s="211"/>
      <c r="P126" s="211"/>
      <c r="Q126" s="211"/>
      <c r="R126" s="211" t="s">
        <v>123</v>
      </c>
      <c r="S126" s="211">
        <v>0</v>
      </c>
      <c r="T126" s="211"/>
      <c r="U126" s="211"/>
      <c r="V126" s="211"/>
      <c r="W126" s="211"/>
      <c r="X126" s="211"/>
      <c r="Y126" s="211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/>
    </row>
    <row r="127" spans="1:47" ht="22.5" outlineLevel="1" x14ac:dyDescent="0.2">
      <c r="A127" s="152">
        <v>41</v>
      </c>
      <c r="B127" s="154" t="s">
        <v>287</v>
      </c>
      <c r="C127" s="170" t="s">
        <v>1052</v>
      </c>
      <c r="D127" s="187" t="s">
        <v>127</v>
      </c>
      <c r="E127" s="212">
        <v>65.599999999999994</v>
      </c>
      <c r="F127" s="212"/>
      <c r="G127" s="212">
        <f>ROUND(E127*F127,2)</f>
        <v>0</v>
      </c>
      <c r="H127" s="181" t="s">
        <v>950</v>
      </c>
      <c r="I127" s="211"/>
      <c r="J127" s="211"/>
      <c r="K127" s="211"/>
      <c r="L127" s="211"/>
      <c r="M127" s="211"/>
      <c r="N127" s="211"/>
      <c r="O127" s="211"/>
      <c r="P127" s="211"/>
      <c r="Q127" s="211"/>
      <c r="R127" s="211" t="s">
        <v>121</v>
      </c>
      <c r="S127" s="211"/>
      <c r="T127" s="211"/>
      <c r="U127" s="211"/>
      <c r="V127" s="211"/>
      <c r="W127" s="211"/>
      <c r="X127" s="211"/>
      <c r="Y127" s="211"/>
      <c r="Z127" s="211"/>
      <c r="AA127" s="211"/>
      <c r="AB127" s="211"/>
      <c r="AC127" s="211"/>
      <c r="AD127" s="211"/>
      <c r="AE127" s="211"/>
      <c r="AF127" s="211"/>
      <c r="AG127" s="211"/>
      <c r="AH127" s="211"/>
      <c r="AI127" s="211"/>
      <c r="AJ127" s="211"/>
      <c r="AK127" s="211"/>
      <c r="AL127" s="211"/>
      <c r="AM127" s="211"/>
      <c r="AN127" s="211"/>
      <c r="AO127" s="211"/>
      <c r="AP127" s="211"/>
      <c r="AQ127" s="211"/>
      <c r="AR127" s="211"/>
      <c r="AS127" s="211"/>
      <c r="AT127" s="211"/>
      <c r="AU127" s="211"/>
    </row>
    <row r="128" spans="1:47" outlineLevel="1" x14ac:dyDescent="0.2">
      <c r="A128" s="152"/>
      <c r="B128" s="154"/>
      <c r="C128" s="171" t="s">
        <v>289</v>
      </c>
      <c r="D128" s="188"/>
      <c r="E128" s="195"/>
      <c r="F128" s="212"/>
      <c r="G128" s="212"/>
      <c r="H128" s="181">
        <v>0</v>
      </c>
      <c r="I128" s="211"/>
      <c r="J128" s="211"/>
      <c r="K128" s="211"/>
      <c r="L128" s="211"/>
      <c r="M128" s="211"/>
      <c r="N128" s="211"/>
      <c r="O128" s="211"/>
      <c r="P128" s="211"/>
      <c r="Q128" s="211"/>
      <c r="R128" s="211" t="s">
        <v>123</v>
      </c>
      <c r="S128" s="211">
        <v>0</v>
      </c>
      <c r="T128" s="211"/>
      <c r="U128" s="211"/>
      <c r="V128" s="211"/>
      <c r="W128" s="211"/>
      <c r="X128" s="211"/>
      <c r="Y128" s="211"/>
      <c r="Z128" s="211"/>
      <c r="AA128" s="211"/>
      <c r="AB128" s="211"/>
      <c r="AC128" s="211"/>
      <c r="AD128" s="211"/>
      <c r="AE128" s="211"/>
      <c r="AF128" s="211"/>
      <c r="AG128" s="211"/>
      <c r="AH128" s="211"/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/>
    </row>
    <row r="129" spans="1:47" outlineLevel="1" x14ac:dyDescent="0.2">
      <c r="A129" s="152"/>
      <c r="B129" s="154"/>
      <c r="C129" s="171" t="s">
        <v>1053</v>
      </c>
      <c r="D129" s="188"/>
      <c r="E129" s="195">
        <v>65.599999999999994</v>
      </c>
      <c r="F129" s="212"/>
      <c r="G129" s="212"/>
      <c r="H129" s="181">
        <v>0</v>
      </c>
      <c r="I129" s="211"/>
      <c r="J129" s="211"/>
      <c r="K129" s="211"/>
      <c r="L129" s="211"/>
      <c r="M129" s="211"/>
      <c r="N129" s="211"/>
      <c r="O129" s="211"/>
      <c r="P129" s="211"/>
      <c r="Q129" s="211"/>
      <c r="R129" s="211" t="s">
        <v>123</v>
      </c>
      <c r="S129" s="211">
        <v>0</v>
      </c>
      <c r="T129" s="211"/>
      <c r="U129" s="211"/>
      <c r="V129" s="211"/>
      <c r="W129" s="211"/>
      <c r="X129" s="211"/>
      <c r="Y129" s="211"/>
      <c r="Z129" s="211"/>
      <c r="AA129" s="211"/>
      <c r="AB129" s="211"/>
      <c r="AC129" s="211"/>
      <c r="AD129" s="211"/>
      <c r="AE129" s="211"/>
      <c r="AF129" s="211"/>
      <c r="AG129" s="211"/>
      <c r="AH129" s="211"/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</row>
    <row r="130" spans="1:47" ht="22.5" outlineLevel="1" x14ac:dyDescent="0.2">
      <c r="A130" s="152">
        <v>42</v>
      </c>
      <c r="B130" s="154" t="s">
        <v>292</v>
      </c>
      <c r="C130" s="170" t="s">
        <v>300</v>
      </c>
      <c r="D130" s="187" t="s">
        <v>127</v>
      </c>
      <c r="E130" s="212">
        <v>172.48</v>
      </c>
      <c r="F130" s="212"/>
      <c r="G130" s="212">
        <f>ROUND(E130*F130,2)</f>
        <v>0</v>
      </c>
      <c r="H130" s="181" t="s">
        <v>950</v>
      </c>
      <c r="I130" s="211"/>
      <c r="J130" s="211"/>
      <c r="K130" s="211"/>
      <c r="L130" s="211"/>
      <c r="M130" s="211"/>
      <c r="N130" s="211"/>
      <c r="O130" s="211"/>
      <c r="P130" s="211"/>
      <c r="Q130" s="211"/>
      <c r="R130" s="211" t="s">
        <v>121</v>
      </c>
      <c r="S130" s="211"/>
      <c r="T130" s="211"/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  <c r="AF130" s="211"/>
      <c r="AG130" s="211"/>
      <c r="AH130" s="211"/>
      <c r="AI130" s="211"/>
      <c r="AJ130" s="211"/>
      <c r="AK130" s="211"/>
      <c r="AL130" s="211"/>
      <c r="AM130" s="211"/>
      <c r="AN130" s="211"/>
      <c r="AO130" s="211"/>
      <c r="AP130" s="211"/>
      <c r="AQ130" s="211"/>
      <c r="AR130" s="211"/>
      <c r="AS130" s="211"/>
      <c r="AT130" s="211"/>
      <c r="AU130" s="211"/>
    </row>
    <row r="131" spans="1:47" outlineLevel="1" x14ac:dyDescent="0.2">
      <c r="A131" s="152"/>
      <c r="B131" s="154"/>
      <c r="C131" s="171" t="s">
        <v>1054</v>
      </c>
      <c r="D131" s="188"/>
      <c r="E131" s="195"/>
      <c r="F131" s="212"/>
      <c r="G131" s="212"/>
      <c r="H131" s="181">
        <v>0</v>
      </c>
      <c r="I131" s="211"/>
      <c r="J131" s="211"/>
      <c r="K131" s="211"/>
      <c r="L131" s="211"/>
      <c r="M131" s="211"/>
      <c r="N131" s="211"/>
      <c r="O131" s="211"/>
      <c r="P131" s="211"/>
      <c r="Q131" s="211"/>
      <c r="R131" s="211" t="s">
        <v>123</v>
      </c>
      <c r="S131" s="211">
        <v>0</v>
      </c>
      <c r="T131" s="211"/>
      <c r="U131" s="211"/>
      <c r="V131" s="211"/>
      <c r="W131" s="211"/>
      <c r="X131" s="211"/>
      <c r="Y131" s="211"/>
      <c r="Z131" s="211"/>
      <c r="AA131" s="211"/>
      <c r="AB131" s="211"/>
      <c r="AC131" s="211"/>
      <c r="AD131" s="211"/>
      <c r="AE131" s="211"/>
      <c r="AF131" s="211"/>
      <c r="AG131" s="211"/>
      <c r="AH131" s="211"/>
      <c r="AI131" s="211"/>
      <c r="AJ131" s="211"/>
      <c r="AK131" s="211"/>
      <c r="AL131" s="211"/>
      <c r="AM131" s="211"/>
      <c r="AN131" s="211"/>
      <c r="AO131" s="211"/>
      <c r="AP131" s="211"/>
      <c r="AQ131" s="211"/>
      <c r="AR131" s="211"/>
      <c r="AS131" s="211"/>
      <c r="AT131" s="211"/>
      <c r="AU131" s="211"/>
    </row>
    <row r="132" spans="1:47" outlineLevel="1" x14ac:dyDescent="0.2">
      <c r="A132" s="152"/>
      <c r="B132" s="154"/>
      <c r="C132" s="171" t="s">
        <v>1055</v>
      </c>
      <c r="D132" s="188"/>
      <c r="E132" s="195">
        <v>157</v>
      </c>
      <c r="F132" s="212"/>
      <c r="G132" s="212"/>
      <c r="H132" s="181">
        <v>0</v>
      </c>
      <c r="I132" s="211"/>
      <c r="J132" s="211"/>
      <c r="K132" s="211"/>
      <c r="L132" s="211"/>
      <c r="M132" s="211"/>
      <c r="N132" s="211"/>
      <c r="O132" s="211"/>
      <c r="P132" s="211"/>
      <c r="Q132" s="211"/>
      <c r="R132" s="211" t="s">
        <v>123</v>
      </c>
      <c r="S132" s="211">
        <v>0</v>
      </c>
      <c r="T132" s="211"/>
      <c r="U132" s="211"/>
      <c r="V132" s="211"/>
      <c r="W132" s="211"/>
      <c r="X132" s="211"/>
      <c r="Y132" s="211"/>
      <c r="Z132" s="211"/>
      <c r="AA132" s="211"/>
      <c r="AB132" s="211"/>
      <c r="AC132" s="211"/>
      <c r="AD132" s="211"/>
      <c r="AE132" s="211"/>
      <c r="AF132" s="211"/>
      <c r="AG132" s="211"/>
      <c r="AH132" s="211"/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</row>
    <row r="133" spans="1:47" outlineLevel="1" x14ac:dyDescent="0.2">
      <c r="A133" s="152"/>
      <c r="B133" s="154"/>
      <c r="C133" s="171" t="s">
        <v>1056</v>
      </c>
      <c r="D133" s="188"/>
      <c r="E133" s="195">
        <v>15.48</v>
      </c>
      <c r="F133" s="212"/>
      <c r="G133" s="212"/>
      <c r="H133" s="181">
        <v>0</v>
      </c>
      <c r="I133" s="211"/>
      <c r="J133" s="211"/>
      <c r="K133" s="211"/>
      <c r="L133" s="211"/>
      <c r="M133" s="211"/>
      <c r="N133" s="211"/>
      <c r="O133" s="211"/>
      <c r="P133" s="211"/>
      <c r="Q133" s="211"/>
      <c r="R133" s="211" t="s">
        <v>123</v>
      </c>
      <c r="S133" s="211">
        <v>0</v>
      </c>
      <c r="T133" s="211"/>
      <c r="U133" s="211"/>
      <c r="V133" s="211"/>
      <c r="W133" s="211"/>
      <c r="X133" s="211"/>
      <c r="Y133" s="211"/>
      <c r="Z133" s="211"/>
      <c r="AA133" s="211"/>
      <c r="AB133" s="211"/>
      <c r="AC133" s="211"/>
      <c r="AD133" s="211"/>
      <c r="AE133" s="211"/>
      <c r="AF133" s="211"/>
      <c r="AG133" s="211"/>
      <c r="AH133" s="211"/>
      <c r="AI133" s="211"/>
      <c r="AJ133" s="211"/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</row>
    <row r="134" spans="1:47" ht="22.5" outlineLevel="1" x14ac:dyDescent="0.2">
      <c r="A134" s="152">
        <v>43</v>
      </c>
      <c r="B134" s="154" t="s">
        <v>296</v>
      </c>
      <c r="C134" s="170" t="s">
        <v>1057</v>
      </c>
      <c r="D134" s="187" t="s">
        <v>127</v>
      </c>
      <c r="E134" s="212">
        <v>184.8</v>
      </c>
      <c r="F134" s="212"/>
      <c r="G134" s="212">
        <f>ROUND(E134*F134,2)</f>
        <v>0</v>
      </c>
      <c r="H134" s="181" t="s">
        <v>950</v>
      </c>
      <c r="I134" s="211"/>
      <c r="J134" s="211"/>
      <c r="K134" s="211"/>
      <c r="L134" s="211"/>
      <c r="M134" s="211"/>
      <c r="N134" s="211"/>
      <c r="O134" s="211"/>
      <c r="P134" s="211"/>
      <c r="Q134" s="211"/>
      <c r="R134" s="211" t="s">
        <v>121</v>
      </c>
      <c r="S134" s="211"/>
      <c r="T134" s="211"/>
      <c r="U134" s="211"/>
      <c r="V134" s="211"/>
      <c r="W134" s="211"/>
      <c r="X134" s="211"/>
      <c r="Y134" s="211"/>
      <c r="Z134" s="211"/>
      <c r="AA134" s="211"/>
      <c r="AB134" s="211"/>
      <c r="AC134" s="211"/>
      <c r="AD134" s="211"/>
      <c r="AE134" s="211"/>
      <c r="AF134" s="211"/>
      <c r="AG134" s="211"/>
      <c r="AH134" s="211"/>
      <c r="AI134" s="211"/>
      <c r="AJ134" s="211"/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</row>
    <row r="135" spans="1:47" outlineLevel="1" x14ac:dyDescent="0.2">
      <c r="A135" s="152"/>
      <c r="B135" s="154"/>
      <c r="C135" s="171" t="s">
        <v>1054</v>
      </c>
      <c r="D135" s="188"/>
      <c r="E135" s="195"/>
      <c r="F135" s="212"/>
      <c r="G135" s="212"/>
      <c r="H135" s="181">
        <v>0</v>
      </c>
      <c r="I135" s="211"/>
      <c r="J135" s="211"/>
      <c r="K135" s="211"/>
      <c r="L135" s="211"/>
      <c r="M135" s="211"/>
      <c r="N135" s="211"/>
      <c r="O135" s="211"/>
      <c r="P135" s="211"/>
      <c r="Q135" s="211"/>
      <c r="R135" s="211" t="s">
        <v>123</v>
      </c>
      <c r="S135" s="211">
        <v>0</v>
      </c>
      <c r="T135" s="211"/>
      <c r="U135" s="211"/>
      <c r="V135" s="211"/>
      <c r="W135" s="211"/>
      <c r="X135" s="211"/>
      <c r="Y135" s="211"/>
      <c r="Z135" s="211"/>
      <c r="AA135" s="211"/>
      <c r="AB135" s="211"/>
      <c r="AC135" s="211"/>
      <c r="AD135" s="211"/>
      <c r="AE135" s="211"/>
      <c r="AF135" s="211"/>
      <c r="AG135" s="211"/>
      <c r="AH135" s="211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1"/>
      <c r="AU135" s="211"/>
    </row>
    <row r="136" spans="1:47" outlineLevel="1" x14ac:dyDescent="0.2">
      <c r="A136" s="152"/>
      <c r="B136" s="154"/>
      <c r="C136" s="171" t="s">
        <v>1058</v>
      </c>
      <c r="D136" s="188"/>
      <c r="E136" s="195">
        <v>184.8</v>
      </c>
      <c r="F136" s="212"/>
      <c r="G136" s="212"/>
      <c r="H136" s="181">
        <v>0</v>
      </c>
      <c r="I136" s="211"/>
      <c r="J136" s="211"/>
      <c r="K136" s="211"/>
      <c r="L136" s="211"/>
      <c r="M136" s="211"/>
      <c r="N136" s="211"/>
      <c r="O136" s="211"/>
      <c r="P136" s="211"/>
      <c r="Q136" s="211"/>
      <c r="R136" s="211" t="s">
        <v>123</v>
      </c>
      <c r="S136" s="211">
        <v>0</v>
      </c>
      <c r="T136" s="211"/>
      <c r="U136" s="211"/>
      <c r="V136" s="211"/>
      <c r="W136" s="211"/>
      <c r="X136" s="211"/>
      <c r="Y136" s="211"/>
      <c r="Z136" s="211"/>
      <c r="AA136" s="211"/>
      <c r="AB136" s="211"/>
      <c r="AC136" s="211"/>
      <c r="AD136" s="211"/>
      <c r="AE136" s="211"/>
      <c r="AF136" s="211"/>
      <c r="AG136" s="211"/>
      <c r="AH136" s="211"/>
      <c r="AI136" s="211"/>
      <c r="AJ136" s="211"/>
      <c r="AK136" s="211"/>
      <c r="AL136" s="211"/>
      <c r="AM136" s="211"/>
      <c r="AN136" s="211"/>
      <c r="AO136" s="211"/>
      <c r="AP136" s="211"/>
      <c r="AQ136" s="211"/>
      <c r="AR136" s="211"/>
      <c r="AS136" s="211"/>
      <c r="AT136" s="211"/>
      <c r="AU136" s="211"/>
    </row>
    <row r="137" spans="1:47" ht="22.5" outlineLevel="1" x14ac:dyDescent="0.2">
      <c r="A137" s="152">
        <v>44</v>
      </c>
      <c r="B137" s="154" t="s">
        <v>299</v>
      </c>
      <c r="C137" s="170" t="s">
        <v>1059</v>
      </c>
      <c r="D137" s="187" t="s">
        <v>127</v>
      </c>
      <c r="E137" s="212">
        <v>58.4</v>
      </c>
      <c r="F137" s="212"/>
      <c r="G137" s="212">
        <f>ROUND(E137*F137,2)</f>
        <v>0</v>
      </c>
      <c r="H137" s="181" t="s">
        <v>950</v>
      </c>
      <c r="I137" s="211"/>
      <c r="J137" s="211"/>
      <c r="K137" s="211"/>
      <c r="L137" s="211"/>
      <c r="M137" s="211"/>
      <c r="N137" s="211"/>
      <c r="O137" s="211"/>
      <c r="P137" s="211"/>
      <c r="Q137" s="211"/>
      <c r="R137" s="211" t="s">
        <v>121</v>
      </c>
      <c r="S137" s="211"/>
      <c r="T137" s="211"/>
      <c r="U137" s="211"/>
      <c r="V137" s="211"/>
      <c r="W137" s="211"/>
      <c r="X137" s="211"/>
      <c r="Y137" s="211"/>
      <c r="Z137" s="211"/>
      <c r="AA137" s="211"/>
      <c r="AB137" s="211"/>
      <c r="AC137" s="211"/>
      <c r="AD137" s="211"/>
      <c r="AE137" s="211"/>
      <c r="AF137" s="211"/>
      <c r="AG137" s="211"/>
      <c r="AH137" s="211"/>
      <c r="AI137" s="211"/>
      <c r="AJ137" s="211"/>
      <c r="AK137" s="211"/>
      <c r="AL137" s="211"/>
      <c r="AM137" s="211"/>
      <c r="AN137" s="211"/>
      <c r="AO137" s="211"/>
      <c r="AP137" s="211"/>
      <c r="AQ137" s="211"/>
      <c r="AR137" s="211"/>
      <c r="AS137" s="211"/>
      <c r="AT137" s="211"/>
      <c r="AU137" s="211"/>
    </row>
    <row r="138" spans="1:47" outlineLevel="1" x14ac:dyDescent="0.2">
      <c r="A138" s="152"/>
      <c r="B138" s="154"/>
      <c r="C138" s="171" t="s">
        <v>289</v>
      </c>
      <c r="D138" s="188"/>
      <c r="E138" s="195"/>
      <c r="F138" s="212"/>
      <c r="G138" s="212"/>
      <c r="H138" s="181">
        <v>0</v>
      </c>
      <c r="I138" s="211"/>
      <c r="J138" s="211"/>
      <c r="K138" s="211"/>
      <c r="L138" s="211"/>
      <c r="M138" s="211"/>
      <c r="N138" s="211"/>
      <c r="O138" s="211"/>
      <c r="P138" s="211"/>
      <c r="Q138" s="211"/>
      <c r="R138" s="211" t="s">
        <v>123</v>
      </c>
      <c r="S138" s="211">
        <v>0</v>
      </c>
      <c r="T138" s="211"/>
      <c r="U138" s="211"/>
      <c r="V138" s="211"/>
      <c r="W138" s="211"/>
      <c r="X138" s="211"/>
      <c r="Y138" s="211"/>
      <c r="Z138" s="211"/>
      <c r="AA138" s="211"/>
      <c r="AB138" s="211"/>
      <c r="AC138" s="211"/>
      <c r="AD138" s="211"/>
      <c r="AE138" s="211"/>
      <c r="AF138" s="211"/>
      <c r="AG138" s="211"/>
      <c r="AH138" s="211"/>
      <c r="AI138" s="211"/>
      <c r="AJ138" s="211"/>
      <c r="AK138" s="211"/>
      <c r="AL138" s="211"/>
      <c r="AM138" s="211"/>
      <c r="AN138" s="211"/>
      <c r="AO138" s="211"/>
      <c r="AP138" s="211"/>
      <c r="AQ138" s="211"/>
      <c r="AR138" s="211"/>
      <c r="AS138" s="211"/>
      <c r="AT138" s="211"/>
      <c r="AU138" s="211"/>
    </row>
    <row r="139" spans="1:47" outlineLevel="1" x14ac:dyDescent="0.2">
      <c r="A139" s="152"/>
      <c r="B139" s="154"/>
      <c r="C139" s="171" t="s">
        <v>1060</v>
      </c>
      <c r="D139" s="188"/>
      <c r="E139" s="195">
        <v>58.4</v>
      </c>
      <c r="F139" s="212"/>
      <c r="G139" s="212"/>
      <c r="H139" s="181">
        <v>0</v>
      </c>
      <c r="I139" s="211"/>
      <c r="J139" s="211"/>
      <c r="K139" s="211"/>
      <c r="L139" s="211"/>
      <c r="M139" s="211"/>
      <c r="N139" s="211"/>
      <c r="O139" s="211"/>
      <c r="P139" s="211"/>
      <c r="Q139" s="211"/>
      <c r="R139" s="211" t="s">
        <v>123</v>
      </c>
      <c r="S139" s="211">
        <v>0</v>
      </c>
      <c r="T139" s="211"/>
      <c r="U139" s="211"/>
      <c r="V139" s="211"/>
      <c r="W139" s="211"/>
      <c r="X139" s="211"/>
      <c r="Y139" s="211"/>
      <c r="Z139" s="211"/>
      <c r="AA139" s="211"/>
      <c r="AB139" s="211"/>
      <c r="AC139" s="211"/>
      <c r="AD139" s="211"/>
      <c r="AE139" s="211"/>
      <c r="AF139" s="211"/>
      <c r="AG139" s="211"/>
      <c r="AH139" s="211"/>
      <c r="AI139" s="211"/>
      <c r="AJ139" s="211"/>
      <c r="AK139" s="211"/>
      <c r="AL139" s="211"/>
      <c r="AM139" s="211"/>
      <c r="AN139" s="211"/>
      <c r="AO139" s="211"/>
      <c r="AP139" s="211"/>
      <c r="AQ139" s="211"/>
      <c r="AR139" s="211"/>
      <c r="AS139" s="211"/>
      <c r="AT139" s="211"/>
      <c r="AU139" s="211"/>
    </row>
    <row r="140" spans="1:47" ht="22.5" outlineLevel="1" x14ac:dyDescent="0.2">
      <c r="A140" s="152">
        <v>45</v>
      </c>
      <c r="B140" s="154" t="s">
        <v>1061</v>
      </c>
      <c r="C140" s="170" t="s">
        <v>1062</v>
      </c>
      <c r="D140" s="187" t="s">
        <v>127</v>
      </c>
      <c r="E140" s="212">
        <v>107.6</v>
      </c>
      <c r="F140" s="212"/>
      <c r="G140" s="212">
        <f>ROUND(E140*F140,2)</f>
        <v>0</v>
      </c>
      <c r="H140" s="181" t="s">
        <v>950</v>
      </c>
      <c r="I140" s="211"/>
      <c r="J140" s="211"/>
      <c r="K140" s="211"/>
      <c r="L140" s="211"/>
      <c r="M140" s="211"/>
      <c r="N140" s="211"/>
      <c r="O140" s="211"/>
      <c r="P140" s="211"/>
      <c r="Q140" s="211"/>
      <c r="R140" s="211" t="s">
        <v>121</v>
      </c>
      <c r="S140" s="211"/>
      <c r="T140" s="211"/>
      <c r="U140" s="211"/>
      <c r="V140" s="211"/>
      <c r="W140" s="211"/>
      <c r="X140" s="211"/>
      <c r="Y140" s="211"/>
      <c r="Z140" s="211"/>
      <c r="AA140" s="211"/>
      <c r="AB140" s="211"/>
      <c r="AC140" s="211"/>
      <c r="AD140" s="211"/>
      <c r="AE140" s="211"/>
      <c r="AF140" s="211"/>
      <c r="AG140" s="211"/>
      <c r="AH140" s="211"/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1"/>
      <c r="AU140" s="211"/>
    </row>
    <row r="141" spans="1:47" outlineLevel="1" x14ac:dyDescent="0.2">
      <c r="A141" s="152"/>
      <c r="B141" s="154"/>
      <c r="C141" s="171" t="s">
        <v>289</v>
      </c>
      <c r="D141" s="188"/>
      <c r="E141" s="195"/>
      <c r="F141" s="212"/>
      <c r="G141" s="212"/>
      <c r="H141" s="181">
        <v>0</v>
      </c>
      <c r="I141" s="211"/>
      <c r="J141" s="211"/>
      <c r="K141" s="211"/>
      <c r="L141" s="211"/>
      <c r="M141" s="211"/>
      <c r="N141" s="211"/>
      <c r="O141" s="211"/>
      <c r="P141" s="211"/>
      <c r="Q141" s="211"/>
      <c r="R141" s="211" t="s">
        <v>123</v>
      </c>
      <c r="S141" s="211">
        <v>0</v>
      </c>
      <c r="T141" s="211"/>
      <c r="U141" s="211"/>
      <c r="V141" s="211"/>
      <c r="W141" s="211"/>
      <c r="X141" s="211"/>
      <c r="Y141" s="211"/>
      <c r="Z141" s="211"/>
      <c r="AA141" s="211"/>
      <c r="AB141" s="211"/>
      <c r="AC141" s="211"/>
      <c r="AD141" s="211"/>
      <c r="AE141" s="211"/>
      <c r="AF141" s="211"/>
      <c r="AG141" s="211"/>
      <c r="AH141" s="211"/>
      <c r="AI141" s="211"/>
      <c r="AJ141" s="211"/>
      <c r="AK141" s="211"/>
      <c r="AL141" s="211"/>
      <c r="AM141" s="211"/>
      <c r="AN141" s="211"/>
      <c r="AO141" s="211"/>
      <c r="AP141" s="211"/>
      <c r="AQ141" s="211"/>
      <c r="AR141" s="211"/>
      <c r="AS141" s="211"/>
      <c r="AT141" s="211"/>
      <c r="AU141" s="211"/>
    </row>
    <row r="142" spans="1:47" outlineLevel="1" x14ac:dyDescent="0.2">
      <c r="A142" s="152"/>
      <c r="B142" s="154"/>
      <c r="C142" s="171" t="s">
        <v>1063</v>
      </c>
      <c r="D142" s="188"/>
      <c r="E142" s="195">
        <v>107.6</v>
      </c>
      <c r="F142" s="212"/>
      <c r="G142" s="212"/>
      <c r="H142" s="181">
        <v>0</v>
      </c>
      <c r="I142" s="211"/>
      <c r="J142" s="211"/>
      <c r="K142" s="211"/>
      <c r="L142" s="211"/>
      <c r="M142" s="211"/>
      <c r="N142" s="211"/>
      <c r="O142" s="211"/>
      <c r="P142" s="211"/>
      <c r="Q142" s="211"/>
      <c r="R142" s="211" t="s">
        <v>123</v>
      </c>
      <c r="S142" s="211">
        <v>0</v>
      </c>
      <c r="T142" s="211"/>
      <c r="U142" s="211"/>
      <c r="V142" s="211"/>
      <c r="W142" s="211"/>
      <c r="X142" s="211"/>
      <c r="Y142" s="211"/>
      <c r="Z142" s="211"/>
      <c r="AA142" s="211"/>
      <c r="AB142" s="211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1"/>
    </row>
    <row r="143" spans="1:47" ht="22.5" outlineLevel="1" x14ac:dyDescent="0.2">
      <c r="A143" s="152">
        <v>46</v>
      </c>
      <c r="B143" s="154" t="s">
        <v>1064</v>
      </c>
      <c r="C143" s="170" t="s">
        <v>1065</v>
      </c>
      <c r="D143" s="187" t="s">
        <v>232</v>
      </c>
      <c r="E143" s="212">
        <v>37.85</v>
      </c>
      <c r="F143" s="212"/>
      <c r="G143" s="212">
        <f>ROUND(E143*F143,2)</f>
        <v>0</v>
      </c>
      <c r="H143" s="181" t="s">
        <v>951</v>
      </c>
      <c r="I143" s="211"/>
      <c r="J143" s="211"/>
      <c r="K143" s="211"/>
      <c r="L143" s="211"/>
      <c r="M143" s="211"/>
      <c r="N143" s="211"/>
      <c r="O143" s="211"/>
      <c r="P143" s="211"/>
      <c r="Q143" s="211"/>
      <c r="R143" s="211" t="s">
        <v>121</v>
      </c>
      <c r="S143" s="211"/>
      <c r="T143" s="211"/>
      <c r="U143" s="211"/>
      <c r="V143" s="211"/>
      <c r="W143" s="211"/>
      <c r="X143" s="211"/>
      <c r="Y143" s="211"/>
      <c r="Z143" s="211"/>
      <c r="AA143" s="211"/>
      <c r="AB143" s="211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1"/>
    </row>
    <row r="144" spans="1:47" outlineLevel="1" x14ac:dyDescent="0.2">
      <c r="A144" s="152"/>
      <c r="B144" s="154"/>
      <c r="C144" s="171" t="s">
        <v>1066</v>
      </c>
      <c r="D144" s="188"/>
      <c r="E144" s="195">
        <v>25.45</v>
      </c>
      <c r="F144" s="212"/>
      <c r="G144" s="212"/>
      <c r="H144" s="181">
        <v>0</v>
      </c>
      <c r="I144" s="211"/>
      <c r="J144" s="211"/>
      <c r="K144" s="211"/>
      <c r="L144" s="211"/>
      <c r="M144" s="211"/>
      <c r="N144" s="211"/>
      <c r="O144" s="211"/>
      <c r="P144" s="211"/>
      <c r="Q144" s="211"/>
      <c r="R144" s="211" t="s">
        <v>123</v>
      </c>
      <c r="S144" s="211">
        <v>0</v>
      </c>
      <c r="T144" s="211"/>
      <c r="U144" s="211"/>
      <c r="V144" s="211"/>
      <c r="W144" s="211"/>
      <c r="X144" s="211"/>
      <c r="Y144" s="211"/>
      <c r="Z144" s="211"/>
      <c r="AA144" s="211"/>
      <c r="AB144" s="211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1"/>
    </row>
    <row r="145" spans="1:47" outlineLevel="1" x14ac:dyDescent="0.2">
      <c r="A145" s="152"/>
      <c r="B145" s="154"/>
      <c r="C145" s="171" t="s">
        <v>1067</v>
      </c>
      <c r="D145" s="188"/>
      <c r="E145" s="195">
        <v>6.2</v>
      </c>
      <c r="F145" s="212"/>
      <c r="G145" s="212"/>
      <c r="H145" s="181">
        <v>0</v>
      </c>
      <c r="I145" s="211"/>
      <c r="J145" s="211"/>
      <c r="K145" s="211"/>
      <c r="L145" s="211"/>
      <c r="M145" s="211"/>
      <c r="N145" s="211"/>
      <c r="O145" s="211"/>
      <c r="P145" s="211"/>
      <c r="Q145" s="211"/>
      <c r="R145" s="211" t="s">
        <v>123</v>
      </c>
      <c r="S145" s="211">
        <v>0</v>
      </c>
      <c r="T145" s="211"/>
      <c r="U145" s="211"/>
      <c r="V145" s="211"/>
      <c r="W145" s="211"/>
      <c r="X145" s="211"/>
      <c r="Y145" s="211"/>
      <c r="Z145" s="211"/>
      <c r="AA145" s="211"/>
      <c r="AB145" s="211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1"/>
    </row>
    <row r="146" spans="1:47" outlineLevel="1" x14ac:dyDescent="0.2">
      <c r="A146" s="152"/>
      <c r="B146" s="154"/>
      <c r="C146" s="171" t="s">
        <v>1068</v>
      </c>
      <c r="D146" s="188"/>
      <c r="E146" s="195">
        <v>6.2</v>
      </c>
      <c r="F146" s="212"/>
      <c r="G146" s="212"/>
      <c r="H146" s="181">
        <v>0</v>
      </c>
      <c r="I146" s="211"/>
      <c r="J146" s="211"/>
      <c r="K146" s="211"/>
      <c r="L146" s="211"/>
      <c r="M146" s="211"/>
      <c r="N146" s="211"/>
      <c r="O146" s="211"/>
      <c r="P146" s="211"/>
      <c r="Q146" s="211"/>
      <c r="R146" s="211" t="s">
        <v>123</v>
      </c>
      <c r="S146" s="211">
        <v>0</v>
      </c>
      <c r="T146" s="211"/>
      <c r="U146" s="211"/>
      <c r="V146" s="211"/>
      <c r="W146" s="211"/>
      <c r="X146" s="211"/>
      <c r="Y146" s="211"/>
      <c r="Z146" s="211"/>
      <c r="AA146" s="211"/>
      <c r="AB146" s="211"/>
      <c r="AC146" s="211"/>
      <c r="AD146" s="211"/>
      <c r="AE146" s="211"/>
      <c r="AF146" s="211"/>
      <c r="AG146" s="211"/>
      <c r="AH146" s="211"/>
      <c r="AI146" s="211"/>
      <c r="AJ146" s="211"/>
      <c r="AK146" s="211"/>
      <c r="AL146" s="211"/>
      <c r="AM146" s="211"/>
      <c r="AN146" s="211"/>
      <c r="AO146" s="211"/>
      <c r="AP146" s="211"/>
      <c r="AQ146" s="211"/>
      <c r="AR146" s="211"/>
      <c r="AS146" s="211"/>
      <c r="AT146" s="211"/>
      <c r="AU146" s="211"/>
    </row>
    <row r="147" spans="1:47" outlineLevel="1" x14ac:dyDescent="0.2">
      <c r="A147" s="152">
        <v>47</v>
      </c>
      <c r="B147" s="154" t="s">
        <v>313</v>
      </c>
      <c r="C147" s="170" t="s">
        <v>1069</v>
      </c>
      <c r="D147" s="187" t="s">
        <v>127</v>
      </c>
      <c r="E147" s="212">
        <v>28.695</v>
      </c>
      <c r="F147" s="212"/>
      <c r="G147" s="212">
        <f>ROUND(E147*F147,2)</f>
        <v>0</v>
      </c>
      <c r="H147" s="181" t="s">
        <v>950</v>
      </c>
      <c r="I147" s="211"/>
      <c r="J147" s="211"/>
      <c r="K147" s="211"/>
      <c r="L147" s="211"/>
      <c r="M147" s="211"/>
      <c r="N147" s="211"/>
      <c r="O147" s="211"/>
      <c r="P147" s="211"/>
      <c r="Q147" s="211"/>
      <c r="R147" s="211" t="s">
        <v>121</v>
      </c>
      <c r="S147" s="211"/>
      <c r="T147" s="211"/>
      <c r="U147" s="211"/>
      <c r="V147" s="211"/>
      <c r="W147" s="211"/>
      <c r="X147" s="211"/>
      <c r="Y147" s="211"/>
      <c r="Z147" s="211"/>
      <c r="AA147" s="211"/>
      <c r="AB147" s="211"/>
      <c r="AC147" s="211"/>
      <c r="AD147" s="211"/>
      <c r="AE147" s="211"/>
      <c r="AF147" s="211"/>
      <c r="AG147" s="211"/>
      <c r="AH147" s="211"/>
      <c r="AI147" s="211"/>
      <c r="AJ147" s="211"/>
      <c r="AK147" s="211"/>
      <c r="AL147" s="211"/>
      <c r="AM147" s="211"/>
      <c r="AN147" s="211"/>
      <c r="AO147" s="211"/>
      <c r="AP147" s="211"/>
      <c r="AQ147" s="211"/>
      <c r="AR147" s="211"/>
      <c r="AS147" s="211"/>
      <c r="AT147" s="211"/>
      <c r="AU147" s="211"/>
    </row>
    <row r="148" spans="1:47" outlineLevel="1" x14ac:dyDescent="0.2">
      <c r="A148" s="152"/>
      <c r="B148" s="154"/>
      <c r="C148" s="171" t="s">
        <v>1070</v>
      </c>
      <c r="D148" s="188"/>
      <c r="E148" s="195">
        <v>10.125</v>
      </c>
      <c r="F148" s="212"/>
      <c r="G148" s="212"/>
      <c r="H148" s="181">
        <v>0</v>
      </c>
      <c r="I148" s="211"/>
      <c r="J148" s="211"/>
      <c r="K148" s="211"/>
      <c r="L148" s="211"/>
      <c r="M148" s="211"/>
      <c r="N148" s="211"/>
      <c r="O148" s="211"/>
      <c r="P148" s="211"/>
      <c r="Q148" s="211"/>
      <c r="R148" s="211" t="s">
        <v>123</v>
      </c>
      <c r="S148" s="211">
        <v>0</v>
      </c>
      <c r="T148" s="211"/>
      <c r="U148" s="211"/>
      <c r="V148" s="211"/>
      <c r="W148" s="211"/>
      <c r="X148" s="211"/>
      <c r="Y148" s="211"/>
      <c r="Z148" s="211"/>
      <c r="AA148" s="211"/>
      <c r="AB148" s="211"/>
      <c r="AC148" s="211"/>
      <c r="AD148" s="211"/>
      <c r="AE148" s="211"/>
      <c r="AF148" s="211"/>
      <c r="AG148" s="211"/>
      <c r="AH148" s="211"/>
      <c r="AI148" s="211"/>
      <c r="AJ148" s="211"/>
      <c r="AK148" s="211"/>
      <c r="AL148" s="211"/>
      <c r="AM148" s="211"/>
      <c r="AN148" s="211"/>
      <c r="AO148" s="211"/>
      <c r="AP148" s="211"/>
      <c r="AQ148" s="211"/>
      <c r="AR148" s="211"/>
      <c r="AS148" s="211"/>
      <c r="AT148" s="211"/>
      <c r="AU148" s="211"/>
    </row>
    <row r="149" spans="1:47" outlineLevel="1" x14ac:dyDescent="0.2">
      <c r="A149" s="152"/>
      <c r="B149" s="154"/>
      <c r="C149" s="171" t="s">
        <v>1071</v>
      </c>
      <c r="D149" s="188"/>
      <c r="E149" s="195">
        <v>18.57</v>
      </c>
      <c r="F149" s="212"/>
      <c r="G149" s="212"/>
      <c r="H149" s="181">
        <v>0</v>
      </c>
      <c r="I149" s="211"/>
      <c r="J149" s="211"/>
      <c r="K149" s="211"/>
      <c r="L149" s="211"/>
      <c r="M149" s="211"/>
      <c r="N149" s="211"/>
      <c r="O149" s="211"/>
      <c r="P149" s="211"/>
      <c r="Q149" s="211"/>
      <c r="R149" s="211" t="s">
        <v>123</v>
      </c>
      <c r="S149" s="211">
        <v>0</v>
      </c>
      <c r="T149" s="211"/>
      <c r="U149" s="211"/>
      <c r="V149" s="211"/>
      <c r="W149" s="211"/>
      <c r="X149" s="211"/>
      <c r="Y149" s="211"/>
      <c r="Z149" s="211"/>
      <c r="AA149" s="211"/>
      <c r="AB149" s="211"/>
      <c r="AC149" s="211"/>
      <c r="AD149" s="211"/>
      <c r="AE149" s="211"/>
      <c r="AF149" s="211"/>
      <c r="AG149" s="211"/>
      <c r="AH149" s="211"/>
      <c r="AI149" s="211"/>
      <c r="AJ149" s="211"/>
      <c r="AK149" s="211"/>
      <c r="AL149" s="211"/>
      <c r="AM149" s="211"/>
      <c r="AN149" s="211"/>
      <c r="AO149" s="211"/>
      <c r="AP149" s="211"/>
      <c r="AQ149" s="211"/>
      <c r="AR149" s="211"/>
      <c r="AS149" s="211"/>
      <c r="AT149" s="211"/>
      <c r="AU149" s="211"/>
    </row>
    <row r="150" spans="1:47" outlineLevel="1" x14ac:dyDescent="0.2">
      <c r="A150" s="152">
        <v>48</v>
      </c>
      <c r="B150" s="154" t="s">
        <v>1072</v>
      </c>
      <c r="C150" s="170" t="s">
        <v>1073</v>
      </c>
      <c r="D150" s="187" t="s">
        <v>127</v>
      </c>
      <c r="E150" s="212">
        <v>17.68</v>
      </c>
      <c r="F150" s="212"/>
      <c r="G150" s="212">
        <f>ROUND(E150*F150,2)</f>
        <v>0</v>
      </c>
      <c r="H150" s="181" t="s">
        <v>950</v>
      </c>
      <c r="I150" s="211"/>
      <c r="J150" s="211"/>
      <c r="K150" s="211"/>
      <c r="L150" s="211"/>
      <c r="M150" s="211"/>
      <c r="N150" s="211"/>
      <c r="O150" s="211"/>
      <c r="P150" s="211"/>
      <c r="Q150" s="211"/>
      <c r="R150" s="211" t="s">
        <v>121</v>
      </c>
      <c r="S150" s="211"/>
      <c r="T150" s="211"/>
      <c r="U150" s="211"/>
      <c r="V150" s="211"/>
      <c r="W150" s="211"/>
      <c r="X150" s="211"/>
      <c r="Y150" s="211"/>
      <c r="Z150" s="211"/>
      <c r="AA150" s="211"/>
      <c r="AB150" s="211"/>
      <c r="AC150" s="211"/>
      <c r="AD150" s="211"/>
      <c r="AE150" s="211"/>
      <c r="AF150" s="211"/>
      <c r="AG150" s="211"/>
      <c r="AH150" s="211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1"/>
      <c r="AU150" s="211"/>
    </row>
    <row r="151" spans="1:47" outlineLevel="1" x14ac:dyDescent="0.2">
      <c r="A151" s="152"/>
      <c r="B151" s="154"/>
      <c r="C151" s="171" t="s">
        <v>1074</v>
      </c>
      <c r="D151" s="188"/>
      <c r="E151" s="195">
        <v>17.68</v>
      </c>
      <c r="F151" s="212"/>
      <c r="G151" s="212"/>
      <c r="H151" s="181">
        <v>0</v>
      </c>
      <c r="I151" s="211"/>
      <c r="J151" s="211"/>
      <c r="K151" s="211"/>
      <c r="L151" s="211"/>
      <c r="M151" s="211"/>
      <c r="N151" s="211"/>
      <c r="O151" s="211"/>
      <c r="P151" s="211"/>
      <c r="Q151" s="211"/>
      <c r="R151" s="211" t="s">
        <v>123</v>
      </c>
      <c r="S151" s="211">
        <v>0</v>
      </c>
      <c r="T151" s="211"/>
      <c r="U151" s="211"/>
      <c r="V151" s="211"/>
      <c r="W151" s="211"/>
      <c r="X151" s="211"/>
      <c r="Y151" s="211"/>
      <c r="Z151" s="211"/>
      <c r="AA151" s="211"/>
      <c r="AB151" s="211"/>
      <c r="AC151" s="211"/>
      <c r="AD151" s="211"/>
      <c r="AE151" s="211"/>
      <c r="AF151" s="211"/>
      <c r="AG151" s="211"/>
      <c r="AH151" s="211"/>
      <c r="AI151" s="211"/>
      <c r="AJ151" s="211"/>
      <c r="AK151" s="211"/>
      <c r="AL151" s="211"/>
      <c r="AM151" s="211"/>
      <c r="AN151" s="211"/>
      <c r="AO151" s="211"/>
      <c r="AP151" s="211"/>
      <c r="AQ151" s="211"/>
      <c r="AR151" s="211"/>
      <c r="AS151" s="211"/>
      <c r="AT151" s="211"/>
      <c r="AU151" s="211"/>
    </row>
    <row r="152" spans="1:47" x14ac:dyDescent="0.2">
      <c r="A152" s="153" t="s">
        <v>116</v>
      </c>
      <c r="B152" s="155" t="s">
        <v>54</v>
      </c>
      <c r="C152" s="172" t="s">
        <v>55</v>
      </c>
      <c r="D152" s="189"/>
      <c r="E152" s="213"/>
      <c r="F152" s="213"/>
      <c r="G152" s="213">
        <f>SUMIF(R153:R172,"&lt;&gt;NOR",G153:G172)</f>
        <v>0</v>
      </c>
      <c r="H152" s="182"/>
      <c r="I152" s="211"/>
      <c r="R152" t="s">
        <v>117</v>
      </c>
    </row>
    <row r="153" spans="1:47" outlineLevel="1" x14ac:dyDescent="0.2">
      <c r="A153" s="152">
        <v>49</v>
      </c>
      <c r="B153" s="154" t="s">
        <v>331</v>
      </c>
      <c r="C153" s="170" t="s">
        <v>332</v>
      </c>
      <c r="D153" s="187" t="s">
        <v>127</v>
      </c>
      <c r="E153" s="212">
        <v>67.099999999999994</v>
      </c>
      <c r="F153" s="212"/>
      <c r="G153" s="212">
        <f>ROUND(E153*F153,2)</f>
        <v>0</v>
      </c>
      <c r="H153" s="181" t="s">
        <v>951</v>
      </c>
      <c r="I153" s="211"/>
      <c r="J153" s="211"/>
      <c r="K153" s="211"/>
      <c r="L153" s="211"/>
      <c r="M153" s="211"/>
      <c r="N153" s="211"/>
      <c r="O153" s="211"/>
      <c r="P153" s="211"/>
      <c r="Q153" s="211"/>
      <c r="R153" s="211" t="s">
        <v>121</v>
      </c>
      <c r="S153" s="211"/>
      <c r="T153" s="211"/>
      <c r="U153" s="211"/>
      <c r="V153" s="211"/>
      <c r="W153" s="211"/>
      <c r="X153" s="211"/>
      <c r="Y153" s="211"/>
      <c r="Z153" s="211"/>
      <c r="AA153" s="211"/>
      <c r="AB153" s="211"/>
      <c r="AC153" s="211"/>
      <c r="AD153" s="211"/>
      <c r="AE153" s="211"/>
      <c r="AF153" s="211"/>
      <c r="AG153" s="211"/>
      <c r="AH153" s="211"/>
      <c r="AI153" s="211"/>
      <c r="AJ153" s="211"/>
      <c r="AK153" s="211"/>
      <c r="AL153" s="211"/>
      <c r="AM153" s="211"/>
      <c r="AN153" s="211"/>
      <c r="AO153" s="211"/>
      <c r="AP153" s="211"/>
      <c r="AQ153" s="211"/>
      <c r="AR153" s="211"/>
      <c r="AS153" s="211"/>
      <c r="AT153" s="211"/>
      <c r="AU153" s="211"/>
    </row>
    <row r="154" spans="1:47" outlineLevel="1" x14ac:dyDescent="0.2">
      <c r="A154" s="152"/>
      <c r="B154" s="154"/>
      <c r="C154" s="171" t="s">
        <v>1075</v>
      </c>
      <c r="D154" s="188"/>
      <c r="E154" s="195">
        <v>14.5</v>
      </c>
      <c r="F154" s="212"/>
      <c r="G154" s="212"/>
      <c r="H154" s="181">
        <v>0</v>
      </c>
      <c r="I154" s="211"/>
      <c r="J154" s="211"/>
      <c r="K154" s="211"/>
      <c r="L154" s="211"/>
      <c r="M154" s="211"/>
      <c r="N154" s="211"/>
      <c r="O154" s="211"/>
      <c r="P154" s="211"/>
      <c r="Q154" s="211"/>
      <c r="R154" s="211" t="s">
        <v>123</v>
      </c>
      <c r="S154" s="211">
        <v>0</v>
      </c>
      <c r="T154" s="211"/>
      <c r="U154" s="211"/>
      <c r="V154" s="211"/>
      <c r="W154" s="211"/>
      <c r="X154" s="211"/>
      <c r="Y154" s="211"/>
      <c r="Z154" s="211"/>
      <c r="AA154" s="211"/>
      <c r="AB154" s="211"/>
      <c r="AC154" s="211"/>
      <c r="AD154" s="211"/>
      <c r="AE154" s="211"/>
      <c r="AF154" s="211"/>
      <c r="AG154" s="211"/>
      <c r="AH154" s="211"/>
      <c r="AI154" s="211"/>
      <c r="AJ154" s="211"/>
      <c r="AK154" s="211"/>
      <c r="AL154" s="211"/>
      <c r="AM154" s="211"/>
      <c r="AN154" s="211"/>
      <c r="AO154" s="211"/>
      <c r="AP154" s="211"/>
      <c r="AQ154" s="211"/>
      <c r="AR154" s="211"/>
      <c r="AS154" s="211"/>
      <c r="AT154" s="211"/>
      <c r="AU154" s="211"/>
    </row>
    <row r="155" spans="1:47" outlineLevel="1" x14ac:dyDescent="0.2">
      <c r="A155" s="152"/>
      <c r="B155" s="154"/>
      <c r="C155" s="171" t="s">
        <v>1076</v>
      </c>
      <c r="D155" s="188"/>
      <c r="E155" s="195">
        <v>20.399999999999999</v>
      </c>
      <c r="F155" s="212"/>
      <c r="G155" s="212"/>
      <c r="H155" s="181">
        <v>0</v>
      </c>
      <c r="I155" s="211"/>
      <c r="J155" s="211"/>
      <c r="K155" s="211"/>
      <c r="L155" s="211"/>
      <c r="M155" s="211"/>
      <c r="N155" s="211"/>
      <c r="O155" s="211"/>
      <c r="P155" s="211"/>
      <c r="Q155" s="211"/>
      <c r="R155" s="211" t="s">
        <v>123</v>
      </c>
      <c r="S155" s="211">
        <v>0</v>
      </c>
      <c r="T155" s="211"/>
      <c r="U155" s="211"/>
      <c r="V155" s="211"/>
      <c r="W155" s="211"/>
      <c r="X155" s="211"/>
      <c r="Y155" s="211"/>
      <c r="Z155" s="211"/>
      <c r="AA155" s="211"/>
      <c r="AB155" s="211"/>
      <c r="AC155" s="211"/>
      <c r="AD155" s="211"/>
      <c r="AE155" s="211"/>
      <c r="AF155" s="211"/>
      <c r="AG155" s="211"/>
      <c r="AH155" s="211"/>
      <c r="AI155" s="211"/>
      <c r="AJ155" s="211"/>
      <c r="AK155" s="211"/>
      <c r="AL155" s="211"/>
      <c r="AM155" s="211"/>
      <c r="AN155" s="211"/>
      <c r="AO155" s="211"/>
      <c r="AP155" s="211"/>
      <c r="AQ155" s="211"/>
      <c r="AR155" s="211"/>
      <c r="AS155" s="211"/>
      <c r="AT155" s="211"/>
      <c r="AU155" s="211"/>
    </row>
    <row r="156" spans="1:47" outlineLevel="1" x14ac:dyDescent="0.2">
      <c r="A156" s="152"/>
      <c r="B156" s="154"/>
      <c r="C156" s="171" t="s">
        <v>1077</v>
      </c>
      <c r="D156" s="188"/>
      <c r="E156" s="195">
        <v>12</v>
      </c>
      <c r="F156" s="212"/>
      <c r="G156" s="212"/>
      <c r="H156" s="181">
        <v>0</v>
      </c>
      <c r="I156" s="211"/>
      <c r="J156" s="211"/>
      <c r="K156" s="211"/>
      <c r="L156" s="211"/>
      <c r="M156" s="211"/>
      <c r="N156" s="211"/>
      <c r="O156" s="211"/>
      <c r="P156" s="211"/>
      <c r="Q156" s="211"/>
      <c r="R156" s="211" t="s">
        <v>123</v>
      </c>
      <c r="S156" s="211">
        <v>0</v>
      </c>
      <c r="T156" s="211"/>
      <c r="U156" s="211"/>
      <c r="V156" s="211"/>
      <c r="W156" s="211"/>
      <c r="X156" s="211"/>
      <c r="Y156" s="211"/>
      <c r="Z156" s="211"/>
      <c r="AA156" s="211"/>
      <c r="AB156" s="211"/>
      <c r="AC156" s="211"/>
      <c r="AD156" s="211"/>
      <c r="AE156" s="211"/>
      <c r="AF156" s="211"/>
      <c r="AG156" s="211"/>
      <c r="AH156" s="211"/>
      <c r="AI156" s="211"/>
      <c r="AJ156" s="211"/>
      <c r="AK156" s="211"/>
      <c r="AL156" s="211"/>
      <c r="AM156" s="211"/>
      <c r="AN156" s="211"/>
      <c r="AO156" s="211"/>
      <c r="AP156" s="211"/>
      <c r="AQ156" s="211"/>
      <c r="AR156" s="211"/>
      <c r="AS156" s="211"/>
      <c r="AT156" s="211"/>
      <c r="AU156" s="211"/>
    </row>
    <row r="157" spans="1:47" outlineLevel="1" x14ac:dyDescent="0.2">
      <c r="A157" s="152"/>
      <c r="B157" s="154"/>
      <c r="C157" s="171" t="s">
        <v>1078</v>
      </c>
      <c r="D157" s="188"/>
      <c r="E157" s="195">
        <v>13.6</v>
      </c>
      <c r="F157" s="212"/>
      <c r="G157" s="212"/>
      <c r="H157" s="181">
        <v>0</v>
      </c>
      <c r="I157" s="211"/>
      <c r="J157" s="211"/>
      <c r="K157" s="211"/>
      <c r="L157" s="211"/>
      <c r="M157" s="211"/>
      <c r="N157" s="211"/>
      <c r="O157" s="211"/>
      <c r="P157" s="211"/>
      <c r="Q157" s="211"/>
      <c r="R157" s="211" t="s">
        <v>123</v>
      </c>
      <c r="S157" s="211">
        <v>0</v>
      </c>
      <c r="T157" s="211"/>
      <c r="U157" s="211"/>
      <c r="V157" s="211"/>
      <c r="W157" s="211"/>
      <c r="X157" s="211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211"/>
      <c r="AI157" s="211"/>
      <c r="AJ157" s="211"/>
      <c r="AK157" s="211"/>
      <c r="AL157" s="211"/>
      <c r="AM157" s="211"/>
      <c r="AN157" s="211"/>
      <c r="AO157" s="211"/>
      <c r="AP157" s="211"/>
      <c r="AQ157" s="211"/>
      <c r="AR157" s="211"/>
      <c r="AS157" s="211"/>
      <c r="AT157" s="211"/>
      <c r="AU157" s="211"/>
    </row>
    <row r="158" spans="1:47" outlineLevel="1" x14ac:dyDescent="0.2">
      <c r="A158" s="152"/>
      <c r="B158" s="154"/>
      <c r="C158" s="171" t="s">
        <v>1079</v>
      </c>
      <c r="D158" s="188"/>
      <c r="E158" s="195">
        <v>6.6</v>
      </c>
      <c r="F158" s="212"/>
      <c r="G158" s="212"/>
      <c r="H158" s="181">
        <v>0</v>
      </c>
      <c r="I158" s="211"/>
      <c r="J158" s="211"/>
      <c r="K158" s="211"/>
      <c r="L158" s="211"/>
      <c r="M158" s="211"/>
      <c r="N158" s="211"/>
      <c r="O158" s="211"/>
      <c r="P158" s="211"/>
      <c r="Q158" s="211"/>
      <c r="R158" s="211" t="s">
        <v>123</v>
      </c>
      <c r="S158" s="211">
        <v>0</v>
      </c>
      <c r="T158" s="211"/>
      <c r="U158" s="211"/>
      <c r="V158" s="211"/>
      <c r="W158" s="211"/>
      <c r="X158" s="211"/>
      <c r="Y158" s="211"/>
      <c r="Z158" s="211"/>
      <c r="AA158" s="211"/>
      <c r="AB158" s="211"/>
      <c r="AC158" s="211"/>
      <c r="AD158" s="211"/>
      <c r="AE158" s="211"/>
      <c r="AF158" s="211"/>
      <c r="AG158" s="211"/>
      <c r="AH158" s="211"/>
      <c r="AI158" s="211"/>
      <c r="AJ158" s="211"/>
      <c r="AK158" s="211"/>
      <c r="AL158" s="211"/>
      <c r="AM158" s="211"/>
      <c r="AN158" s="211"/>
      <c r="AO158" s="211"/>
      <c r="AP158" s="211"/>
      <c r="AQ158" s="211"/>
      <c r="AR158" s="211"/>
      <c r="AS158" s="211"/>
      <c r="AT158" s="211"/>
      <c r="AU158" s="211"/>
    </row>
    <row r="159" spans="1:47" outlineLevel="1" x14ac:dyDescent="0.2">
      <c r="A159" s="152">
        <v>50</v>
      </c>
      <c r="B159" s="154" t="s">
        <v>335</v>
      </c>
      <c r="C159" s="170" t="s">
        <v>336</v>
      </c>
      <c r="D159" s="187" t="s">
        <v>127</v>
      </c>
      <c r="E159" s="212">
        <v>67.099999999999994</v>
      </c>
      <c r="F159" s="212"/>
      <c r="G159" s="212">
        <f>ROUND(E159*F159,2)</f>
        <v>0</v>
      </c>
      <c r="H159" s="181" t="s">
        <v>951</v>
      </c>
      <c r="I159" s="211"/>
      <c r="J159" s="211"/>
      <c r="K159" s="211"/>
      <c r="L159" s="211"/>
      <c r="M159" s="211"/>
      <c r="N159" s="211"/>
      <c r="O159" s="211"/>
      <c r="P159" s="211"/>
      <c r="Q159" s="211"/>
      <c r="R159" s="211" t="s">
        <v>121</v>
      </c>
      <c r="S159" s="211"/>
      <c r="T159" s="211"/>
      <c r="U159" s="211"/>
      <c r="V159" s="211"/>
      <c r="W159" s="211"/>
      <c r="X159" s="211"/>
      <c r="Y159" s="211"/>
      <c r="Z159" s="211"/>
      <c r="AA159" s="211"/>
      <c r="AB159" s="211"/>
      <c r="AC159" s="211"/>
      <c r="AD159" s="211"/>
      <c r="AE159" s="211"/>
      <c r="AF159" s="211"/>
      <c r="AG159" s="211"/>
      <c r="AH159" s="211"/>
      <c r="AI159" s="211"/>
      <c r="AJ159" s="211"/>
      <c r="AK159" s="211"/>
      <c r="AL159" s="211"/>
      <c r="AM159" s="211"/>
      <c r="AN159" s="211"/>
      <c r="AO159" s="211"/>
      <c r="AP159" s="211"/>
      <c r="AQ159" s="211"/>
      <c r="AR159" s="211"/>
      <c r="AS159" s="211"/>
      <c r="AT159" s="211"/>
      <c r="AU159" s="211"/>
    </row>
    <row r="160" spans="1:47" outlineLevel="1" x14ac:dyDescent="0.2">
      <c r="A160" s="152"/>
      <c r="B160" s="154"/>
      <c r="C160" s="171" t="s">
        <v>1075</v>
      </c>
      <c r="D160" s="188"/>
      <c r="E160" s="195">
        <v>14.5</v>
      </c>
      <c r="F160" s="212"/>
      <c r="G160" s="212"/>
      <c r="H160" s="181">
        <v>0</v>
      </c>
      <c r="I160" s="211"/>
      <c r="J160" s="211"/>
      <c r="K160" s="211"/>
      <c r="L160" s="211"/>
      <c r="M160" s="211"/>
      <c r="N160" s="211"/>
      <c r="O160" s="211"/>
      <c r="P160" s="211"/>
      <c r="Q160" s="211"/>
      <c r="R160" s="211" t="s">
        <v>123</v>
      </c>
      <c r="S160" s="211">
        <v>0</v>
      </c>
      <c r="T160" s="211"/>
      <c r="U160" s="211"/>
      <c r="V160" s="211"/>
      <c r="W160" s="211"/>
      <c r="X160" s="211"/>
      <c r="Y160" s="211"/>
      <c r="Z160" s="211"/>
      <c r="AA160" s="211"/>
      <c r="AB160" s="211"/>
      <c r="AC160" s="211"/>
      <c r="AD160" s="211"/>
      <c r="AE160" s="211"/>
      <c r="AF160" s="211"/>
      <c r="AG160" s="211"/>
      <c r="AH160" s="211"/>
      <c r="AI160" s="211"/>
      <c r="AJ160" s="211"/>
      <c r="AK160" s="211"/>
      <c r="AL160" s="211"/>
      <c r="AM160" s="211"/>
      <c r="AN160" s="211"/>
      <c r="AO160" s="211"/>
      <c r="AP160" s="211"/>
      <c r="AQ160" s="211"/>
      <c r="AR160" s="211"/>
      <c r="AS160" s="211"/>
      <c r="AT160" s="211"/>
      <c r="AU160" s="211"/>
    </row>
    <row r="161" spans="1:47" outlineLevel="1" x14ac:dyDescent="0.2">
      <c r="A161" s="152"/>
      <c r="B161" s="154"/>
      <c r="C161" s="171" t="s">
        <v>1076</v>
      </c>
      <c r="D161" s="188"/>
      <c r="E161" s="195">
        <v>20.399999999999999</v>
      </c>
      <c r="F161" s="212"/>
      <c r="G161" s="212"/>
      <c r="H161" s="181">
        <v>0</v>
      </c>
      <c r="I161" s="211"/>
      <c r="J161" s="211"/>
      <c r="K161" s="211"/>
      <c r="L161" s="211"/>
      <c r="M161" s="211"/>
      <c r="N161" s="211"/>
      <c r="O161" s="211"/>
      <c r="P161" s="211"/>
      <c r="Q161" s="211"/>
      <c r="R161" s="211" t="s">
        <v>123</v>
      </c>
      <c r="S161" s="211">
        <v>0</v>
      </c>
      <c r="T161" s="211"/>
      <c r="U161" s="211"/>
      <c r="V161" s="211"/>
      <c r="W161" s="211"/>
      <c r="X161" s="211"/>
      <c r="Y161" s="211"/>
      <c r="Z161" s="211"/>
      <c r="AA161" s="211"/>
      <c r="AB161" s="211"/>
      <c r="AC161" s="211"/>
      <c r="AD161" s="211"/>
      <c r="AE161" s="211"/>
      <c r="AF161" s="211"/>
      <c r="AG161" s="211"/>
      <c r="AH161" s="211"/>
      <c r="AI161" s="211"/>
      <c r="AJ161" s="211"/>
      <c r="AK161" s="211"/>
      <c r="AL161" s="211"/>
      <c r="AM161" s="211"/>
      <c r="AN161" s="211"/>
      <c r="AO161" s="211"/>
      <c r="AP161" s="211"/>
      <c r="AQ161" s="211"/>
      <c r="AR161" s="211"/>
      <c r="AS161" s="211"/>
      <c r="AT161" s="211"/>
      <c r="AU161" s="211"/>
    </row>
    <row r="162" spans="1:47" outlineLevel="1" x14ac:dyDescent="0.2">
      <c r="A162" s="152"/>
      <c r="B162" s="154"/>
      <c r="C162" s="171" t="s">
        <v>1077</v>
      </c>
      <c r="D162" s="188"/>
      <c r="E162" s="195">
        <v>12</v>
      </c>
      <c r="F162" s="212"/>
      <c r="G162" s="212"/>
      <c r="H162" s="181">
        <v>0</v>
      </c>
      <c r="I162" s="211"/>
      <c r="J162" s="211"/>
      <c r="K162" s="211"/>
      <c r="L162" s="211"/>
      <c r="M162" s="211"/>
      <c r="N162" s="211"/>
      <c r="O162" s="211"/>
      <c r="P162" s="211"/>
      <c r="Q162" s="211"/>
      <c r="R162" s="211" t="s">
        <v>123</v>
      </c>
      <c r="S162" s="211">
        <v>0</v>
      </c>
      <c r="T162" s="211"/>
      <c r="U162" s="211"/>
      <c r="V162" s="211"/>
      <c r="W162" s="211"/>
      <c r="X162" s="211"/>
      <c r="Y162" s="211"/>
      <c r="Z162" s="211"/>
      <c r="AA162" s="211"/>
      <c r="AB162" s="211"/>
      <c r="AC162" s="211"/>
      <c r="AD162" s="211"/>
      <c r="AE162" s="211"/>
      <c r="AF162" s="211"/>
      <c r="AG162" s="211"/>
      <c r="AH162" s="211"/>
      <c r="AI162" s="211"/>
      <c r="AJ162" s="211"/>
      <c r="AK162" s="211"/>
      <c r="AL162" s="211"/>
      <c r="AM162" s="211"/>
      <c r="AN162" s="211"/>
      <c r="AO162" s="211"/>
      <c r="AP162" s="211"/>
      <c r="AQ162" s="211"/>
      <c r="AR162" s="211"/>
      <c r="AS162" s="211"/>
      <c r="AT162" s="211"/>
      <c r="AU162" s="211"/>
    </row>
    <row r="163" spans="1:47" outlineLevel="1" x14ac:dyDescent="0.2">
      <c r="A163" s="152"/>
      <c r="B163" s="154"/>
      <c r="C163" s="171" t="s">
        <v>1078</v>
      </c>
      <c r="D163" s="188"/>
      <c r="E163" s="195">
        <v>13.6</v>
      </c>
      <c r="F163" s="212"/>
      <c r="G163" s="212"/>
      <c r="H163" s="181">
        <v>0</v>
      </c>
      <c r="I163" s="211"/>
      <c r="J163" s="211"/>
      <c r="K163" s="211"/>
      <c r="L163" s="211"/>
      <c r="M163" s="211"/>
      <c r="N163" s="211"/>
      <c r="O163" s="211"/>
      <c r="P163" s="211"/>
      <c r="Q163" s="211"/>
      <c r="R163" s="211" t="s">
        <v>123</v>
      </c>
      <c r="S163" s="211">
        <v>0</v>
      </c>
      <c r="T163" s="211"/>
      <c r="U163" s="211"/>
      <c r="V163" s="211"/>
      <c r="W163" s="211"/>
      <c r="X163" s="211"/>
      <c r="Y163" s="211"/>
      <c r="Z163" s="211"/>
      <c r="AA163" s="211"/>
      <c r="AB163" s="211"/>
      <c r="AC163" s="211"/>
      <c r="AD163" s="211"/>
      <c r="AE163" s="211"/>
      <c r="AF163" s="211"/>
      <c r="AG163" s="211"/>
      <c r="AH163" s="211"/>
      <c r="AI163" s="211"/>
      <c r="AJ163" s="211"/>
      <c r="AK163" s="211"/>
      <c r="AL163" s="211"/>
      <c r="AM163" s="211"/>
      <c r="AN163" s="211"/>
      <c r="AO163" s="211"/>
      <c r="AP163" s="211"/>
      <c r="AQ163" s="211"/>
      <c r="AR163" s="211"/>
      <c r="AS163" s="211"/>
      <c r="AT163" s="211"/>
      <c r="AU163" s="211"/>
    </row>
    <row r="164" spans="1:47" outlineLevel="1" x14ac:dyDescent="0.2">
      <c r="A164" s="152"/>
      <c r="B164" s="154"/>
      <c r="C164" s="171" t="s">
        <v>1079</v>
      </c>
      <c r="D164" s="188"/>
      <c r="E164" s="195">
        <v>6.6</v>
      </c>
      <c r="F164" s="212"/>
      <c r="G164" s="212"/>
      <c r="H164" s="181">
        <v>0</v>
      </c>
      <c r="I164" s="211"/>
      <c r="J164" s="211"/>
      <c r="K164" s="211"/>
      <c r="L164" s="211"/>
      <c r="M164" s="211"/>
      <c r="N164" s="211"/>
      <c r="O164" s="211"/>
      <c r="P164" s="211"/>
      <c r="Q164" s="211"/>
      <c r="R164" s="211" t="s">
        <v>123</v>
      </c>
      <c r="S164" s="211">
        <v>0</v>
      </c>
      <c r="T164" s="211"/>
      <c r="U164" s="211"/>
      <c r="V164" s="211"/>
      <c r="W164" s="211"/>
      <c r="X164" s="211"/>
      <c r="Y164" s="211"/>
      <c r="Z164" s="211"/>
      <c r="AA164" s="211"/>
      <c r="AB164" s="211"/>
      <c r="AC164" s="211"/>
      <c r="AD164" s="211"/>
      <c r="AE164" s="211"/>
      <c r="AF164" s="211"/>
      <c r="AG164" s="211"/>
      <c r="AH164" s="211"/>
      <c r="AI164" s="211"/>
      <c r="AJ164" s="211"/>
      <c r="AK164" s="211"/>
      <c r="AL164" s="211"/>
      <c r="AM164" s="211"/>
      <c r="AN164" s="211"/>
      <c r="AO164" s="211"/>
      <c r="AP164" s="211"/>
      <c r="AQ164" s="211"/>
      <c r="AR164" s="211"/>
      <c r="AS164" s="211"/>
      <c r="AT164" s="211"/>
      <c r="AU164" s="211"/>
    </row>
    <row r="165" spans="1:47" outlineLevel="1" x14ac:dyDescent="0.2">
      <c r="A165" s="152">
        <v>51</v>
      </c>
      <c r="B165" s="154" t="s">
        <v>361</v>
      </c>
      <c r="C165" s="170" t="s">
        <v>362</v>
      </c>
      <c r="D165" s="187" t="s">
        <v>130</v>
      </c>
      <c r="E165" s="212">
        <v>1.9950000000000001</v>
      </c>
      <c r="F165" s="212"/>
      <c r="G165" s="212">
        <f>ROUND(E165*F165,2)</f>
        <v>0</v>
      </c>
      <c r="H165" s="181" t="s">
        <v>951</v>
      </c>
      <c r="I165" s="211"/>
      <c r="J165" s="211"/>
      <c r="K165" s="211"/>
      <c r="L165" s="211"/>
      <c r="M165" s="211"/>
      <c r="N165" s="211"/>
      <c r="O165" s="211"/>
      <c r="P165" s="211"/>
      <c r="Q165" s="211"/>
      <c r="R165" s="211" t="s">
        <v>121</v>
      </c>
      <c r="S165" s="211"/>
      <c r="T165" s="211"/>
      <c r="U165" s="211"/>
      <c r="V165" s="211"/>
      <c r="W165" s="211"/>
      <c r="X165" s="211"/>
      <c r="Y165" s="211"/>
      <c r="Z165" s="211"/>
      <c r="AA165" s="211"/>
      <c r="AB165" s="211"/>
      <c r="AC165" s="211"/>
      <c r="AD165" s="211"/>
      <c r="AE165" s="211"/>
      <c r="AF165" s="211"/>
      <c r="AG165" s="211"/>
      <c r="AH165" s="211"/>
      <c r="AI165" s="211"/>
      <c r="AJ165" s="211"/>
      <c r="AK165" s="211"/>
      <c r="AL165" s="211"/>
      <c r="AM165" s="211"/>
      <c r="AN165" s="211"/>
      <c r="AO165" s="211"/>
      <c r="AP165" s="211"/>
      <c r="AQ165" s="211"/>
      <c r="AR165" s="211"/>
      <c r="AS165" s="211"/>
      <c r="AT165" s="211"/>
      <c r="AU165" s="211"/>
    </row>
    <row r="166" spans="1:47" outlineLevel="1" x14ac:dyDescent="0.2">
      <c r="A166" s="152"/>
      <c r="B166" s="154"/>
      <c r="C166" s="171" t="s">
        <v>1080</v>
      </c>
      <c r="D166" s="188"/>
      <c r="E166" s="195">
        <v>1.9950000000000001</v>
      </c>
      <c r="F166" s="212"/>
      <c r="G166" s="212"/>
      <c r="H166" s="181">
        <v>0</v>
      </c>
      <c r="I166" s="211"/>
      <c r="J166" s="211"/>
      <c r="K166" s="211"/>
      <c r="L166" s="211"/>
      <c r="M166" s="211"/>
      <c r="N166" s="211"/>
      <c r="O166" s="211"/>
      <c r="P166" s="211"/>
      <c r="Q166" s="211"/>
      <c r="R166" s="211" t="s">
        <v>123</v>
      </c>
      <c r="S166" s="211">
        <v>0</v>
      </c>
      <c r="T166" s="211"/>
      <c r="U166" s="211"/>
      <c r="V166" s="211"/>
      <c r="W166" s="211"/>
      <c r="X166" s="211"/>
      <c r="Y166" s="211"/>
      <c r="Z166" s="211"/>
      <c r="AA166" s="211"/>
      <c r="AB166" s="211"/>
      <c r="AC166" s="211"/>
      <c r="AD166" s="211"/>
      <c r="AE166" s="211"/>
      <c r="AF166" s="211"/>
      <c r="AG166" s="211"/>
      <c r="AH166" s="211"/>
      <c r="AI166" s="211"/>
      <c r="AJ166" s="211"/>
      <c r="AK166" s="211"/>
      <c r="AL166" s="211"/>
      <c r="AM166" s="211"/>
      <c r="AN166" s="211"/>
      <c r="AO166" s="211"/>
      <c r="AP166" s="211"/>
      <c r="AQ166" s="211"/>
      <c r="AR166" s="211"/>
      <c r="AS166" s="211"/>
      <c r="AT166" s="211"/>
      <c r="AU166" s="211"/>
    </row>
    <row r="167" spans="1:47" outlineLevel="1" x14ac:dyDescent="0.2">
      <c r="A167" s="152">
        <v>52</v>
      </c>
      <c r="B167" s="154" t="s">
        <v>368</v>
      </c>
      <c r="C167" s="170" t="s">
        <v>369</v>
      </c>
      <c r="D167" s="187" t="s">
        <v>127</v>
      </c>
      <c r="E167" s="212">
        <v>19.95</v>
      </c>
      <c r="F167" s="212"/>
      <c r="G167" s="212">
        <f>ROUND(E167*F167,2)</f>
        <v>0</v>
      </c>
      <c r="H167" s="181" t="s">
        <v>951</v>
      </c>
      <c r="I167" s="211"/>
      <c r="J167" s="211"/>
      <c r="K167" s="211"/>
      <c r="L167" s="211"/>
      <c r="M167" s="211"/>
      <c r="N167" s="211"/>
      <c r="O167" s="211"/>
      <c r="P167" s="211"/>
      <c r="Q167" s="211"/>
      <c r="R167" s="211" t="s">
        <v>121</v>
      </c>
      <c r="S167" s="211"/>
      <c r="T167" s="211"/>
      <c r="U167" s="211"/>
      <c r="V167" s="211"/>
      <c r="W167" s="211"/>
      <c r="X167" s="211"/>
      <c r="Y167" s="211"/>
      <c r="Z167" s="211"/>
      <c r="AA167" s="211"/>
      <c r="AB167" s="211"/>
      <c r="AC167" s="211"/>
      <c r="AD167" s="211"/>
      <c r="AE167" s="211"/>
      <c r="AF167" s="211"/>
      <c r="AG167" s="211"/>
      <c r="AH167" s="211"/>
      <c r="AI167" s="211"/>
      <c r="AJ167" s="211"/>
      <c r="AK167" s="211"/>
      <c r="AL167" s="211"/>
      <c r="AM167" s="211"/>
      <c r="AN167" s="211"/>
      <c r="AO167" s="211"/>
      <c r="AP167" s="211"/>
      <c r="AQ167" s="211"/>
      <c r="AR167" s="211"/>
      <c r="AS167" s="211"/>
      <c r="AT167" s="211"/>
      <c r="AU167" s="211"/>
    </row>
    <row r="168" spans="1:47" outlineLevel="1" x14ac:dyDescent="0.2">
      <c r="A168" s="152"/>
      <c r="B168" s="154"/>
      <c r="C168" s="171" t="s">
        <v>1081</v>
      </c>
      <c r="D168" s="188"/>
      <c r="E168" s="195">
        <v>19.95</v>
      </c>
      <c r="F168" s="212"/>
      <c r="G168" s="212"/>
      <c r="H168" s="181">
        <v>0</v>
      </c>
      <c r="I168" s="211"/>
      <c r="J168" s="211"/>
      <c r="K168" s="211"/>
      <c r="L168" s="211"/>
      <c r="M168" s="211"/>
      <c r="N168" s="211"/>
      <c r="O168" s="211"/>
      <c r="P168" s="211"/>
      <c r="Q168" s="211"/>
      <c r="R168" s="211" t="s">
        <v>123</v>
      </c>
      <c r="S168" s="211">
        <v>0</v>
      </c>
      <c r="T168" s="211"/>
      <c r="U168" s="211"/>
      <c r="V168" s="211"/>
      <c r="W168" s="211"/>
      <c r="X168" s="211"/>
      <c r="Y168" s="211"/>
      <c r="Z168" s="211"/>
      <c r="AA168" s="211"/>
      <c r="AB168" s="211"/>
      <c r="AC168" s="211"/>
      <c r="AD168" s="211"/>
      <c r="AE168" s="211"/>
      <c r="AF168" s="211"/>
      <c r="AG168" s="211"/>
      <c r="AH168" s="211"/>
      <c r="AI168" s="211"/>
      <c r="AJ168" s="211"/>
      <c r="AK168" s="211"/>
      <c r="AL168" s="211"/>
      <c r="AM168" s="211"/>
      <c r="AN168" s="211"/>
      <c r="AO168" s="211"/>
      <c r="AP168" s="211"/>
      <c r="AQ168" s="211"/>
      <c r="AR168" s="211"/>
      <c r="AS168" s="211"/>
      <c r="AT168" s="211"/>
      <c r="AU168" s="211"/>
    </row>
    <row r="169" spans="1:47" outlineLevel="1" x14ac:dyDescent="0.2">
      <c r="A169" s="152">
        <v>53</v>
      </c>
      <c r="B169" s="154" t="s">
        <v>375</v>
      </c>
      <c r="C169" s="170" t="s">
        <v>376</v>
      </c>
      <c r="D169" s="187" t="s">
        <v>127</v>
      </c>
      <c r="E169" s="212">
        <v>19.95</v>
      </c>
      <c r="F169" s="212"/>
      <c r="G169" s="212">
        <f>ROUND(E169*F169,2)</f>
        <v>0</v>
      </c>
      <c r="H169" s="181" t="s">
        <v>951</v>
      </c>
      <c r="I169" s="211"/>
      <c r="J169" s="211"/>
      <c r="K169" s="211"/>
      <c r="L169" s="211"/>
      <c r="M169" s="211"/>
      <c r="N169" s="211"/>
      <c r="O169" s="211"/>
      <c r="P169" s="211"/>
      <c r="Q169" s="211"/>
      <c r="R169" s="211" t="s">
        <v>121</v>
      </c>
      <c r="S169" s="211"/>
      <c r="T169" s="211"/>
      <c r="U169" s="211"/>
      <c r="V169" s="211"/>
      <c r="W169" s="211"/>
      <c r="X169" s="211"/>
      <c r="Y169" s="211"/>
      <c r="Z169" s="211"/>
      <c r="AA169" s="211"/>
      <c r="AB169" s="211"/>
      <c r="AC169" s="211"/>
      <c r="AD169" s="211"/>
      <c r="AE169" s="211"/>
      <c r="AF169" s="211"/>
      <c r="AG169" s="211"/>
      <c r="AH169" s="211"/>
      <c r="AI169" s="211"/>
      <c r="AJ169" s="211"/>
      <c r="AK169" s="211"/>
      <c r="AL169" s="211"/>
      <c r="AM169" s="211"/>
      <c r="AN169" s="211"/>
      <c r="AO169" s="211"/>
      <c r="AP169" s="211"/>
      <c r="AQ169" s="211"/>
      <c r="AR169" s="211"/>
      <c r="AS169" s="211"/>
      <c r="AT169" s="211"/>
      <c r="AU169" s="211"/>
    </row>
    <row r="170" spans="1:47" outlineLevel="1" x14ac:dyDescent="0.2">
      <c r="A170" s="152"/>
      <c r="B170" s="154"/>
      <c r="C170" s="171" t="s">
        <v>1081</v>
      </c>
      <c r="D170" s="188"/>
      <c r="E170" s="195">
        <v>19.95</v>
      </c>
      <c r="F170" s="212"/>
      <c r="G170" s="212"/>
      <c r="H170" s="181">
        <v>0</v>
      </c>
      <c r="I170" s="211"/>
      <c r="J170" s="211"/>
      <c r="K170" s="211"/>
      <c r="L170" s="211"/>
      <c r="M170" s="211"/>
      <c r="N170" s="211"/>
      <c r="O170" s="211"/>
      <c r="P170" s="211"/>
      <c r="Q170" s="211"/>
      <c r="R170" s="211" t="s">
        <v>123</v>
      </c>
      <c r="S170" s="211">
        <v>0</v>
      </c>
      <c r="T170" s="211"/>
      <c r="U170" s="211"/>
      <c r="V170" s="211"/>
      <c r="W170" s="211"/>
      <c r="X170" s="211"/>
      <c r="Y170" s="211"/>
      <c r="Z170" s="211"/>
      <c r="AA170" s="211"/>
      <c r="AB170" s="211"/>
      <c r="AC170" s="211"/>
      <c r="AD170" s="211"/>
      <c r="AE170" s="211"/>
      <c r="AF170" s="211"/>
      <c r="AG170" s="211"/>
      <c r="AH170" s="211"/>
      <c r="AI170" s="211"/>
      <c r="AJ170" s="211"/>
      <c r="AK170" s="211"/>
      <c r="AL170" s="211"/>
      <c r="AM170" s="211"/>
      <c r="AN170" s="211"/>
      <c r="AO170" s="211"/>
      <c r="AP170" s="211"/>
      <c r="AQ170" s="211"/>
      <c r="AR170" s="211"/>
      <c r="AS170" s="211"/>
      <c r="AT170" s="211"/>
      <c r="AU170" s="211"/>
    </row>
    <row r="171" spans="1:47" outlineLevel="1" x14ac:dyDescent="0.2">
      <c r="A171" s="152">
        <v>54</v>
      </c>
      <c r="B171" s="154" t="s">
        <v>1082</v>
      </c>
      <c r="C171" s="170" t="s">
        <v>1083</v>
      </c>
      <c r="D171" s="187" t="s">
        <v>197</v>
      </c>
      <c r="E171" s="212">
        <v>0.15959999999999999</v>
      </c>
      <c r="F171" s="212"/>
      <c r="G171" s="212">
        <f>ROUND(E171*F171,2)</f>
        <v>0</v>
      </c>
      <c r="H171" s="181" t="s">
        <v>951</v>
      </c>
      <c r="I171" s="211"/>
      <c r="J171" s="211"/>
      <c r="K171" s="211"/>
      <c r="L171" s="211"/>
      <c r="M171" s="211"/>
      <c r="N171" s="211"/>
      <c r="O171" s="211"/>
      <c r="P171" s="211"/>
      <c r="Q171" s="211"/>
      <c r="R171" s="211" t="s">
        <v>121</v>
      </c>
      <c r="S171" s="211"/>
      <c r="T171" s="211"/>
      <c r="U171" s="211"/>
      <c r="V171" s="211"/>
      <c r="W171" s="211"/>
      <c r="X171" s="211"/>
      <c r="Y171" s="211"/>
      <c r="Z171" s="211"/>
      <c r="AA171" s="211"/>
      <c r="AB171" s="211"/>
      <c r="AC171" s="211"/>
      <c r="AD171" s="211"/>
      <c r="AE171" s="211"/>
      <c r="AF171" s="211"/>
      <c r="AG171" s="211"/>
      <c r="AH171" s="211"/>
      <c r="AI171" s="211"/>
      <c r="AJ171" s="211"/>
      <c r="AK171" s="211"/>
      <c r="AL171" s="211"/>
      <c r="AM171" s="211"/>
      <c r="AN171" s="211"/>
      <c r="AO171" s="211"/>
      <c r="AP171" s="211"/>
      <c r="AQ171" s="211"/>
      <c r="AR171" s="211"/>
      <c r="AS171" s="211"/>
      <c r="AT171" s="211"/>
      <c r="AU171" s="211"/>
    </row>
    <row r="172" spans="1:47" outlineLevel="1" x14ac:dyDescent="0.2">
      <c r="A172" s="152"/>
      <c r="B172" s="154"/>
      <c r="C172" s="171" t="s">
        <v>1084</v>
      </c>
      <c r="D172" s="188"/>
      <c r="E172" s="195">
        <v>0.15959999999999999</v>
      </c>
      <c r="F172" s="212"/>
      <c r="G172" s="212"/>
      <c r="H172" s="181">
        <v>0</v>
      </c>
      <c r="I172" s="211"/>
      <c r="J172" s="211"/>
      <c r="K172" s="211"/>
      <c r="L172" s="211"/>
      <c r="M172" s="211"/>
      <c r="N172" s="211"/>
      <c r="O172" s="211"/>
      <c r="P172" s="211"/>
      <c r="Q172" s="211"/>
      <c r="R172" s="211" t="s">
        <v>123</v>
      </c>
      <c r="S172" s="211">
        <v>0</v>
      </c>
      <c r="T172" s="211"/>
      <c r="U172" s="211"/>
      <c r="V172" s="211"/>
      <c r="W172" s="211"/>
      <c r="X172" s="211"/>
      <c r="Y172" s="211"/>
      <c r="Z172" s="211"/>
      <c r="AA172" s="211"/>
      <c r="AB172" s="211"/>
      <c r="AC172" s="211"/>
      <c r="AD172" s="211"/>
      <c r="AE172" s="211"/>
      <c r="AF172" s="211"/>
      <c r="AG172" s="211"/>
      <c r="AH172" s="211"/>
      <c r="AI172" s="211"/>
      <c r="AJ172" s="211"/>
      <c r="AK172" s="211"/>
      <c r="AL172" s="211"/>
      <c r="AM172" s="211"/>
      <c r="AN172" s="211"/>
      <c r="AO172" s="211"/>
      <c r="AP172" s="211"/>
      <c r="AQ172" s="211"/>
      <c r="AR172" s="211"/>
      <c r="AS172" s="211"/>
      <c r="AT172" s="211"/>
      <c r="AU172" s="211"/>
    </row>
    <row r="173" spans="1:47" x14ac:dyDescent="0.2">
      <c r="A173" s="153" t="s">
        <v>116</v>
      </c>
      <c r="B173" s="155" t="s">
        <v>58</v>
      </c>
      <c r="C173" s="172" t="s">
        <v>59</v>
      </c>
      <c r="D173" s="189"/>
      <c r="E173" s="213"/>
      <c r="F173" s="213"/>
      <c r="G173" s="213">
        <f>SUMIF(R174:R181,"&lt;&gt;NOR",G174:G181)</f>
        <v>0</v>
      </c>
      <c r="H173" s="182"/>
      <c r="I173" s="211"/>
      <c r="R173" t="s">
        <v>117</v>
      </c>
    </row>
    <row r="174" spans="1:47" ht="22.5" outlineLevel="1" x14ac:dyDescent="0.2">
      <c r="A174" s="152">
        <v>55</v>
      </c>
      <c r="B174" s="154" t="s">
        <v>415</v>
      </c>
      <c r="C174" s="170" t="s">
        <v>416</v>
      </c>
      <c r="D174" s="187" t="s">
        <v>232</v>
      </c>
      <c r="E174" s="212">
        <v>12.55</v>
      </c>
      <c r="F174" s="212"/>
      <c r="G174" s="212">
        <f>ROUND(E174*F174,2)</f>
        <v>0</v>
      </c>
      <c r="H174" s="181" t="s">
        <v>951</v>
      </c>
      <c r="I174" s="211"/>
      <c r="J174" s="211"/>
      <c r="K174" s="211"/>
      <c r="L174" s="211"/>
      <c r="M174" s="211"/>
      <c r="N174" s="211"/>
      <c r="O174" s="211"/>
      <c r="P174" s="211"/>
      <c r="Q174" s="211"/>
      <c r="R174" s="211" t="s">
        <v>121</v>
      </c>
      <c r="S174" s="211"/>
      <c r="T174" s="211"/>
      <c r="U174" s="211"/>
      <c r="V174" s="211"/>
      <c r="W174" s="211"/>
      <c r="X174" s="211"/>
      <c r="Y174" s="211"/>
      <c r="Z174" s="211"/>
      <c r="AA174" s="211"/>
      <c r="AB174" s="211"/>
      <c r="AC174" s="211"/>
      <c r="AD174" s="211"/>
      <c r="AE174" s="211"/>
      <c r="AF174" s="211"/>
      <c r="AG174" s="211"/>
      <c r="AH174" s="211"/>
      <c r="AI174" s="211"/>
      <c r="AJ174" s="211"/>
      <c r="AK174" s="211"/>
      <c r="AL174" s="211"/>
      <c r="AM174" s="211"/>
      <c r="AN174" s="211"/>
      <c r="AO174" s="211"/>
      <c r="AP174" s="211"/>
      <c r="AQ174" s="211"/>
      <c r="AR174" s="211"/>
      <c r="AS174" s="211"/>
      <c r="AT174" s="211"/>
      <c r="AU174" s="211"/>
    </row>
    <row r="175" spans="1:47" outlineLevel="1" x14ac:dyDescent="0.2">
      <c r="A175" s="152"/>
      <c r="B175" s="154"/>
      <c r="C175" s="171" t="s">
        <v>1085</v>
      </c>
      <c r="D175" s="188"/>
      <c r="E175" s="195">
        <v>12.55</v>
      </c>
      <c r="F175" s="212"/>
      <c r="G175" s="212"/>
      <c r="H175" s="181">
        <v>0</v>
      </c>
      <c r="I175" s="211"/>
      <c r="J175" s="211"/>
      <c r="K175" s="211"/>
      <c r="L175" s="211"/>
      <c r="M175" s="211"/>
      <c r="N175" s="211"/>
      <c r="O175" s="211"/>
      <c r="P175" s="211"/>
      <c r="Q175" s="211"/>
      <c r="R175" s="211" t="s">
        <v>123</v>
      </c>
      <c r="S175" s="211">
        <v>0</v>
      </c>
      <c r="T175" s="211"/>
      <c r="U175" s="211"/>
      <c r="V175" s="211"/>
      <c r="W175" s="211"/>
      <c r="X175" s="211"/>
      <c r="Y175" s="211"/>
      <c r="Z175" s="211"/>
      <c r="AA175" s="211"/>
      <c r="AB175" s="211"/>
      <c r="AC175" s="211"/>
      <c r="AD175" s="211"/>
      <c r="AE175" s="211"/>
      <c r="AF175" s="211"/>
      <c r="AG175" s="211"/>
      <c r="AH175" s="211"/>
      <c r="AI175" s="211"/>
      <c r="AJ175" s="211"/>
      <c r="AK175" s="211"/>
      <c r="AL175" s="211"/>
      <c r="AM175" s="211"/>
      <c r="AN175" s="211"/>
      <c r="AO175" s="211"/>
      <c r="AP175" s="211"/>
      <c r="AQ175" s="211"/>
      <c r="AR175" s="211"/>
      <c r="AS175" s="211"/>
      <c r="AT175" s="211"/>
      <c r="AU175" s="211"/>
    </row>
    <row r="176" spans="1:47" outlineLevel="1" x14ac:dyDescent="0.2">
      <c r="A176" s="152">
        <v>56</v>
      </c>
      <c r="B176" s="154" t="s">
        <v>418</v>
      </c>
      <c r="C176" s="170" t="s">
        <v>419</v>
      </c>
      <c r="D176" s="187" t="s">
        <v>127</v>
      </c>
      <c r="E176" s="212">
        <v>6.6</v>
      </c>
      <c r="F176" s="212"/>
      <c r="G176" s="212">
        <f>ROUND(E176*F176,2)</f>
        <v>0</v>
      </c>
      <c r="H176" s="181" t="s">
        <v>951</v>
      </c>
      <c r="I176" s="211"/>
      <c r="J176" s="211"/>
      <c r="K176" s="211"/>
      <c r="L176" s="211"/>
      <c r="M176" s="211"/>
      <c r="N176" s="211"/>
      <c r="O176" s="211"/>
      <c r="P176" s="211"/>
      <c r="Q176" s="211"/>
      <c r="R176" s="211" t="s">
        <v>121</v>
      </c>
      <c r="S176" s="211"/>
      <c r="T176" s="211"/>
      <c r="U176" s="211"/>
      <c r="V176" s="211"/>
      <c r="W176" s="211"/>
      <c r="X176" s="211"/>
      <c r="Y176" s="211"/>
      <c r="Z176" s="211"/>
      <c r="AA176" s="211"/>
      <c r="AB176" s="211"/>
      <c r="AC176" s="211"/>
      <c r="AD176" s="211"/>
      <c r="AE176" s="211"/>
      <c r="AF176" s="211"/>
      <c r="AG176" s="211"/>
      <c r="AH176" s="211"/>
      <c r="AI176" s="211"/>
      <c r="AJ176" s="211"/>
      <c r="AK176" s="211"/>
      <c r="AL176" s="211"/>
      <c r="AM176" s="211"/>
      <c r="AN176" s="211"/>
      <c r="AO176" s="211"/>
      <c r="AP176" s="211"/>
      <c r="AQ176" s="211"/>
      <c r="AR176" s="211"/>
      <c r="AS176" s="211"/>
      <c r="AT176" s="211"/>
      <c r="AU176" s="211"/>
    </row>
    <row r="177" spans="1:47" outlineLevel="1" x14ac:dyDescent="0.2">
      <c r="A177" s="152"/>
      <c r="B177" s="154"/>
      <c r="C177" s="171" t="s">
        <v>1086</v>
      </c>
      <c r="D177" s="188"/>
      <c r="E177" s="195">
        <v>6.6</v>
      </c>
      <c r="F177" s="212"/>
      <c r="G177" s="212"/>
      <c r="H177" s="181">
        <v>0</v>
      </c>
      <c r="I177" s="211"/>
      <c r="J177" s="211"/>
      <c r="K177" s="211"/>
      <c r="L177" s="211"/>
      <c r="M177" s="211"/>
      <c r="N177" s="211"/>
      <c r="O177" s="211"/>
      <c r="P177" s="211"/>
      <c r="Q177" s="211"/>
      <c r="R177" s="211" t="s">
        <v>123</v>
      </c>
      <c r="S177" s="211">
        <v>0</v>
      </c>
      <c r="T177" s="211"/>
      <c r="U177" s="211"/>
      <c r="V177" s="211"/>
      <c r="W177" s="211"/>
      <c r="X177" s="211"/>
      <c r="Y177" s="211"/>
      <c r="Z177" s="211"/>
      <c r="AA177" s="211"/>
      <c r="AB177" s="211"/>
      <c r="AC177" s="211"/>
      <c r="AD177" s="211"/>
      <c r="AE177" s="211"/>
      <c r="AF177" s="211"/>
      <c r="AG177" s="211"/>
      <c r="AH177" s="211"/>
      <c r="AI177" s="211"/>
      <c r="AJ177" s="211"/>
      <c r="AK177" s="211"/>
      <c r="AL177" s="211"/>
      <c r="AM177" s="211"/>
      <c r="AN177" s="211"/>
      <c r="AO177" s="211"/>
      <c r="AP177" s="211"/>
      <c r="AQ177" s="211"/>
      <c r="AR177" s="211"/>
      <c r="AS177" s="211"/>
      <c r="AT177" s="211"/>
      <c r="AU177" s="211"/>
    </row>
    <row r="178" spans="1:47" outlineLevel="1" x14ac:dyDescent="0.2">
      <c r="A178" s="152">
        <v>57</v>
      </c>
      <c r="B178" s="154" t="s">
        <v>421</v>
      </c>
      <c r="C178" s="170" t="s">
        <v>1087</v>
      </c>
      <c r="D178" s="187" t="s">
        <v>127</v>
      </c>
      <c r="E178" s="212">
        <v>6.6</v>
      </c>
      <c r="F178" s="212"/>
      <c r="G178" s="212">
        <f>ROUND(E178*F178,2)</f>
        <v>0</v>
      </c>
      <c r="H178" s="181" t="s">
        <v>951</v>
      </c>
      <c r="I178" s="211"/>
      <c r="J178" s="211"/>
      <c r="K178" s="211"/>
      <c r="L178" s="211"/>
      <c r="M178" s="211"/>
      <c r="N178" s="211"/>
      <c r="O178" s="211"/>
      <c r="P178" s="211"/>
      <c r="Q178" s="211"/>
      <c r="R178" s="211" t="s">
        <v>121</v>
      </c>
      <c r="S178" s="211"/>
      <c r="T178" s="211"/>
      <c r="U178" s="211"/>
      <c r="V178" s="211"/>
      <c r="W178" s="211"/>
      <c r="X178" s="211"/>
      <c r="Y178" s="211"/>
      <c r="Z178" s="211"/>
      <c r="AA178" s="211"/>
      <c r="AB178" s="211"/>
      <c r="AC178" s="211"/>
      <c r="AD178" s="211"/>
      <c r="AE178" s="211"/>
      <c r="AF178" s="211"/>
      <c r="AG178" s="211"/>
      <c r="AH178" s="211"/>
      <c r="AI178" s="211"/>
      <c r="AJ178" s="211"/>
      <c r="AK178" s="211"/>
      <c r="AL178" s="211"/>
      <c r="AM178" s="211"/>
      <c r="AN178" s="211"/>
      <c r="AO178" s="211"/>
      <c r="AP178" s="211"/>
      <c r="AQ178" s="211"/>
      <c r="AR178" s="211"/>
      <c r="AS178" s="211"/>
      <c r="AT178" s="211"/>
      <c r="AU178" s="211"/>
    </row>
    <row r="179" spans="1:47" outlineLevel="1" x14ac:dyDescent="0.2">
      <c r="A179" s="152"/>
      <c r="B179" s="154"/>
      <c r="C179" s="171" t="s">
        <v>1086</v>
      </c>
      <c r="D179" s="188"/>
      <c r="E179" s="195">
        <v>6.6</v>
      </c>
      <c r="F179" s="212"/>
      <c r="G179" s="212"/>
      <c r="H179" s="181">
        <v>0</v>
      </c>
      <c r="I179" s="211"/>
      <c r="J179" s="211"/>
      <c r="K179" s="211"/>
      <c r="L179" s="211"/>
      <c r="M179" s="211"/>
      <c r="N179" s="211"/>
      <c r="O179" s="211"/>
      <c r="P179" s="211"/>
      <c r="Q179" s="211"/>
      <c r="R179" s="211" t="s">
        <v>123</v>
      </c>
      <c r="S179" s="211">
        <v>0</v>
      </c>
      <c r="T179" s="211"/>
      <c r="U179" s="211"/>
      <c r="V179" s="211"/>
      <c r="W179" s="211"/>
      <c r="X179" s="211"/>
      <c r="Y179" s="211"/>
      <c r="Z179" s="211"/>
      <c r="AA179" s="211"/>
      <c r="AB179" s="211"/>
      <c r="AC179" s="211"/>
      <c r="AD179" s="211"/>
      <c r="AE179" s="211"/>
      <c r="AF179" s="211"/>
      <c r="AG179" s="211"/>
      <c r="AH179" s="211"/>
      <c r="AI179" s="211"/>
      <c r="AJ179" s="211"/>
      <c r="AK179" s="211"/>
      <c r="AL179" s="211"/>
      <c r="AM179" s="211"/>
      <c r="AN179" s="211"/>
      <c r="AO179" s="211"/>
      <c r="AP179" s="211"/>
      <c r="AQ179" s="211"/>
      <c r="AR179" s="211"/>
      <c r="AS179" s="211"/>
      <c r="AT179" s="211"/>
      <c r="AU179" s="211"/>
    </row>
    <row r="180" spans="1:47" outlineLevel="1" x14ac:dyDescent="0.2">
      <c r="A180" s="152">
        <v>58</v>
      </c>
      <c r="B180" s="154" t="s">
        <v>423</v>
      </c>
      <c r="C180" s="170" t="s">
        <v>1088</v>
      </c>
      <c r="D180" s="187" t="s">
        <v>127</v>
      </c>
      <c r="E180" s="212">
        <v>7.92</v>
      </c>
      <c r="F180" s="212"/>
      <c r="G180" s="212">
        <f>ROUND(E180*F180,2)</f>
        <v>0</v>
      </c>
      <c r="H180" s="181" t="s">
        <v>951</v>
      </c>
      <c r="I180" s="211"/>
      <c r="J180" s="211"/>
      <c r="K180" s="211"/>
      <c r="L180" s="211"/>
      <c r="M180" s="211"/>
      <c r="N180" s="211"/>
      <c r="O180" s="211"/>
      <c r="P180" s="211"/>
      <c r="Q180" s="211"/>
      <c r="R180" s="211" t="s">
        <v>409</v>
      </c>
      <c r="S180" s="211"/>
      <c r="T180" s="211"/>
      <c r="U180" s="211"/>
      <c r="V180" s="211"/>
      <c r="W180" s="211"/>
      <c r="X180" s="211"/>
      <c r="Y180" s="211"/>
      <c r="Z180" s="211"/>
      <c r="AA180" s="211"/>
      <c r="AB180" s="211"/>
      <c r="AC180" s="211"/>
      <c r="AD180" s="211"/>
      <c r="AE180" s="211"/>
      <c r="AF180" s="211"/>
      <c r="AG180" s="211"/>
      <c r="AH180" s="211"/>
      <c r="AI180" s="211"/>
      <c r="AJ180" s="211"/>
      <c r="AK180" s="211"/>
      <c r="AL180" s="211"/>
      <c r="AM180" s="211"/>
      <c r="AN180" s="211"/>
      <c r="AO180" s="211"/>
      <c r="AP180" s="211"/>
      <c r="AQ180" s="211"/>
      <c r="AR180" s="211"/>
      <c r="AS180" s="211"/>
      <c r="AT180" s="211"/>
      <c r="AU180" s="211"/>
    </row>
    <row r="181" spans="1:47" outlineLevel="1" x14ac:dyDescent="0.2">
      <c r="A181" s="152"/>
      <c r="B181" s="154"/>
      <c r="C181" s="171" t="s">
        <v>1089</v>
      </c>
      <c r="D181" s="188"/>
      <c r="E181" s="195">
        <v>7.92</v>
      </c>
      <c r="F181" s="212"/>
      <c r="G181" s="212"/>
      <c r="H181" s="181">
        <v>0</v>
      </c>
      <c r="I181" s="211"/>
      <c r="J181" s="211"/>
      <c r="K181" s="211"/>
      <c r="L181" s="211"/>
      <c r="M181" s="211"/>
      <c r="N181" s="211"/>
      <c r="O181" s="211"/>
      <c r="P181" s="211"/>
      <c r="Q181" s="211"/>
      <c r="R181" s="211" t="s">
        <v>123</v>
      </c>
      <c r="S181" s="211">
        <v>0</v>
      </c>
      <c r="T181" s="211"/>
      <c r="U181" s="211"/>
      <c r="V181" s="211"/>
      <c r="W181" s="211"/>
      <c r="X181" s="211"/>
      <c r="Y181" s="211"/>
      <c r="Z181" s="211"/>
      <c r="AA181" s="211"/>
      <c r="AB181" s="211"/>
      <c r="AC181" s="211"/>
      <c r="AD181" s="211"/>
      <c r="AE181" s="211"/>
      <c r="AF181" s="211"/>
      <c r="AG181" s="211"/>
      <c r="AH181" s="211"/>
      <c r="AI181" s="211"/>
      <c r="AJ181" s="211"/>
      <c r="AK181" s="211"/>
      <c r="AL181" s="211"/>
      <c r="AM181" s="211"/>
      <c r="AN181" s="211"/>
      <c r="AO181" s="211"/>
      <c r="AP181" s="211"/>
      <c r="AQ181" s="211"/>
      <c r="AR181" s="211"/>
      <c r="AS181" s="211"/>
      <c r="AT181" s="211"/>
      <c r="AU181" s="211"/>
    </row>
    <row r="182" spans="1:47" x14ac:dyDescent="0.2">
      <c r="A182" s="153" t="s">
        <v>116</v>
      </c>
      <c r="B182" s="155" t="s">
        <v>60</v>
      </c>
      <c r="C182" s="172" t="s">
        <v>61</v>
      </c>
      <c r="D182" s="189"/>
      <c r="E182" s="213"/>
      <c r="F182" s="213"/>
      <c r="G182" s="213">
        <f>SUMIF(R183:R253,"&lt;&gt;NOR",G183:G253)</f>
        <v>0</v>
      </c>
      <c r="H182" s="182"/>
      <c r="I182" s="211"/>
      <c r="R182" t="s">
        <v>117</v>
      </c>
    </row>
    <row r="183" spans="1:47" outlineLevel="1" x14ac:dyDescent="0.2">
      <c r="A183" s="152">
        <v>59</v>
      </c>
      <c r="B183" s="154" t="s">
        <v>429</v>
      </c>
      <c r="C183" s="170" t="s">
        <v>430</v>
      </c>
      <c r="D183" s="187" t="s">
        <v>127</v>
      </c>
      <c r="E183" s="212">
        <v>2902.31</v>
      </c>
      <c r="F183" s="212"/>
      <c r="G183" s="212">
        <f>ROUND(E183*F183,2)</f>
        <v>0</v>
      </c>
      <c r="H183" s="181" t="s">
        <v>951</v>
      </c>
      <c r="I183" s="211"/>
      <c r="J183" s="211"/>
      <c r="K183" s="211"/>
      <c r="L183" s="211"/>
      <c r="M183" s="211"/>
      <c r="N183" s="211"/>
      <c r="O183" s="211"/>
      <c r="P183" s="211"/>
      <c r="Q183" s="211"/>
      <c r="R183" s="211" t="s">
        <v>121</v>
      </c>
      <c r="S183" s="211"/>
      <c r="T183" s="211"/>
      <c r="U183" s="211"/>
      <c r="V183" s="211"/>
      <c r="W183" s="211"/>
      <c r="X183" s="211"/>
      <c r="Y183" s="211"/>
      <c r="Z183" s="211"/>
      <c r="AA183" s="211"/>
      <c r="AB183" s="211"/>
      <c r="AC183" s="211"/>
      <c r="AD183" s="211"/>
      <c r="AE183" s="211"/>
      <c r="AF183" s="211"/>
      <c r="AG183" s="211"/>
      <c r="AH183" s="211"/>
      <c r="AI183" s="211"/>
      <c r="AJ183" s="211"/>
      <c r="AK183" s="211"/>
      <c r="AL183" s="211"/>
      <c r="AM183" s="211"/>
      <c r="AN183" s="211"/>
      <c r="AO183" s="211"/>
      <c r="AP183" s="211"/>
      <c r="AQ183" s="211"/>
      <c r="AR183" s="211"/>
      <c r="AS183" s="211"/>
      <c r="AT183" s="211"/>
      <c r="AU183" s="211"/>
    </row>
    <row r="184" spans="1:47" outlineLevel="1" x14ac:dyDescent="0.2">
      <c r="A184" s="152"/>
      <c r="B184" s="154"/>
      <c r="C184" s="171" t="s">
        <v>1090</v>
      </c>
      <c r="D184" s="188"/>
      <c r="E184" s="195"/>
      <c r="F184" s="212"/>
      <c r="G184" s="212"/>
      <c r="H184" s="181">
        <v>0</v>
      </c>
      <c r="I184" s="211"/>
      <c r="J184" s="211"/>
      <c r="K184" s="211"/>
      <c r="L184" s="211"/>
      <c r="M184" s="211"/>
      <c r="N184" s="211"/>
      <c r="O184" s="211"/>
      <c r="P184" s="211"/>
      <c r="Q184" s="211"/>
      <c r="R184" s="211" t="s">
        <v>123</v>
      </c>
      <c r="S184" s="211">
        <v>0</v>
      </c>
      <c r="T184" s="211"/>
      <c r="U184" s="211"/>
      <c r="V184" s="211"/>
      <c r="W184" s="211"/>
      <c r="X184" s="211"/>
      <c r="Y184" s="211"/>
      <c r="Z184" s="211"/>
      <c r="AA184" s="211"/>
      <c r="AB184" s="211"/>
      <c r="AC184" s="211"/>
      <c r="AD184" s="211"/>
      <c r="AE184" s="211"/>
      <c r="AF184" s="211"/>
      <c r="AG184" s="211"/>
      <c r="AH184" s="211"/>
      <c r="AI184" s="211"/>
      <c r="AJ184" s="211"/>
      <c r="AK184" s="211"/>
      <c r="AL184" s="211"/>
      <c r="AM184" s="211"/>
      <c r="AN184" s="211"/>
      <c r="AO184" s="211"/>
      <c r="AP184" s="211"/>
      <c r="AQ184" s="211"/>
      <c r="AR184" s="211"/>
      <c r="AS184" s="211"/>
      <c r="AT184" s="211"/>
      <c r="AU184" s="211"/>
    </row>
    <row r="185" spans="1:47" outlineLevel="1" x14ac:dyDescent="0.2">
      <c r="A185" s="152"/>
      <c r="B185" s="154"/>
      <c r="C185" s="171" t="s">
        <v>1091</v>
      </c>
      <c r="D185" s="188"/>
      <c r="E185" s="195"/>
      <c r="F185" s="212"/>
      <c r="G185" s="212"/>
      <c r="H185" s="181">
        <v>0</v>
      </c>
      <c r="I185" s="211"/>
      <c r="J185" s="211"/>
      <c r="K185" s="211"/>
      <c r="L185" s="211"/>
      <c r="M185" s="211"/>
      <c r="N185" s="211"/>
      <c r="O185" s="211"/>
      <c r="P185" s="211"/>
      <c r="Q185" s="211"/>
      <c r="R185" s="211" t="s">
        <v>123</v>
      </c>
      <c r="S185" s="211">
        <v>0</v>
      </c>
      <c r="T185" s="211"/>
      <c r="U185" s="211"/>
      <c r="V185" s="211"/>
      <c r="W185" s="211"/>
      <c r="X185" s="211"/>
      <c r="Y185" s="211"/>
      <c r="Z185" s="211"/>
      <c r="AA185" s="211"/>
      <c r="AB185" s="211"/>
      <c r="AC185" s="211"/>
      <c r="AD185" s="211"/>
      <c r="AE185" s="211"/>
      <c r="AF185" s="211"/>
      <c r="AG185" s="211"/>
      <c r="AH185" s="211"/>
      <c r="AI185" s="211"/>
      <c r="AJ185" s="211"/>
      <c r="AK185" s="211"/>
      <c r="AL185" s="211"/>
      <c r="AM185" s="211"/>
      <c r="AN185" s="211"/>
      <c r="AO185" s="211"/>
      <c r="AP185" s="211"/>
      <c r="AQ185" s="211"/>
      <c r="AR185" s="211"/>
      <c r="AS185" s="211"/>
      <c r="AT185" s="211"/>
      <c r="AU185" s="211"/>
    </row>
    <row r="186" spans="1:47" ht="22.5" outlineLevel="1" x14ac:dyDescent="0.2">
      <c r="A186" s="152"/>
      <c r="B186" s="154"/>
      <c r="C186" s="171" t="s">
        <v>1092</v>
      </c>
      <c r="D186" s="188"/>
      <c r="E186" s="195">
        <v>537.48500000000001</v>
      </c>
      <c r="F186" s="212"/>
      <c r="G186" s="212"/>
      <c r="H186" s="181">
        <v>0</v>
      </c>
      <c r="I186" s="211"/>
      <c r="J186" s="211"/>
      <c r="K186" s="211"/>
      <c r="L186" s="211"/>
      <c r="M186" s="211"/>
      <c r="N186" s="211"/>
      <c r="O186" s="211"/>
      <c r="P186" s="211"/>
      <c r="Q186" s="211"/>
      <c r="R186" s="211" t="s">
        <v>123</v>
      </c>
      <c r="S186" s="211">
        <v>0</v>
      </c>
      <c r="T186" s="211"/>
      <c r="U186" s="211"/>
      <c r="V186" s="211"/>
      <c r="W186" s="211"/>
      <c r="X186" s="211"/>
      <c r="Y186" s="211"/>
      <c r="Z186" s="211"/>
      <c r="AA186" s="211"/>
      <c r="AB186" s="211"/>
      <c r="AC186" s="211"/>
      <c r="AD186" s="211"/>
      <c r="AE186" s="211"/>
      <c r="AF186" s="211"/>
      <c r="AG186" s="211"/>
      <c r="AH186" s="211"/>
      <c r="AI186" s="211"/>
      <c r="AJ186" s="211"/>
      <c r="AK186" s="211"/>
      <c r="AL186" s="211"/>
      <c r="AM186" s="211"/>
      <c r="AN186" s="211"/>
      <c r="AO186" s="211"/>
      <c r="AP186" s="211"/>
      <c r="AQ186" s="211"/>
      <c r="AR186" s="211"/>
      <c r="AS186" s="211"/>
      <c r="AT186" s="211"/>
      <c r="AU186" s="211"/>
    </row>
    <row r="187" spans="1:47" outlineLevel="1" x14ac:dyDescent="0.2">
      <c r="A187" s="152"/>
      <c r="B187" s="154"/>
      <c r="C187" s="171" t="s">
        <v>1093</v>
      </c>
      <c r="D187" s="188"/>
      <c r="E187" s="195">
        <v>280.815</v>
      </c>
      <c r="F187" s="212"/>
      <c r="G187" s="212"/>
      <c r="H187" s="181">
        <v>0</v>
      </c>
      <c r="I187" s="211"/>
      <c r="J187" s="211"/>
      <c r="K187" s="211"/>
      <c r="L187" s="211"/>
      <c r="M187" s="211"/>
      <c r="N187" s="211"/>
      <c r="O187" s="211"/>
      <c r="P187" s="211"/>
      <c r="Q187" s="211"/>
      <c r="R187" s="211" t="s">
        <v>123</v>
      </c>
      <c r="S187" s="211">
        <v>0</v>
      </c>
      <c r="T187" s="211"/>
      <c r="U187" s="211"/>
      <c r="V187" s="211"/>
      <c r="W187" s="211"/>
      <c r="X187" s="211"/>
      <c r="Y187" s="211"/>
      <c r="Z187" s="211"/>
      <c r="AA187" s="211"/>
      <c r="AB187" s="211"/>
      <c r="AC187" s="211"/>
      <c r="AD187" s="211"/>
      <c r="AE187" s="211"/>
      <c r="AF187" s="211"/>
      <c r="AG187" s="211"/>
      <c r="AH187" s="211"/>
      <c r="AI187" s="211"/>
      <c r="AJ187" s="211"/>
      <c r="AK187" s="211"/>
      <c r="AL187" s="211"/>
      <c r="AM187" s="211"/>
      <c r="AN187" s="211"/>
      <c r="AO187" s="211"/>
      <c r="AP187" s="211"/>
      <c r="AQ187" s="211"/>
      <c r="AR187" s="211"/>
      <c r="AS187" s="211"/>
      <c r="AT187" s="211"/>
      <c r="AU187" s="211"/>
    </row>
    <row r="188" spans="1:47" outlineLevel="1" x14ac:dyDescent="0.2">
      <c r="A188" s="152"/>
      <c r="B188" s="154"/>
      <c r="C188" s="171" t="s">
        <v>1094</v>
      </c>
      <c r="D188" s="188"/>
      <c r="E188" s="195">
        <v>436.21499999999997</v>
      </c>
      <c r="F188" s="212"/>
      <c r="G188" s="212"/>
      <c r="H188" s="181">
        <v>0</v>
      </c>
      <c r="I188" s="211"/>
      <c r="J188" s="211"/>
      <c r="K188" s="211"/>
      <c r="L188" s="211"/>
      <c r="M188" s="211"/>
      <c r="N188" s="211"/>
      <c r="O188" s="211"/>
      <c r="P188" s="211"/>
      <c r="Q188" s="211"/>
      <c r="R188" s="211" t="s">
        <v>123</v>
      </c>
      <c r="S188" s="211">
        <v>0</v>
      </c>
      <c r="T188" s="211"/>
      <c r="U188" s="211"/>
      <c r="V188" s="211"/>
      <c r="W188" s="211"/>
      <c r="X188" s="211"/>
      <c r="Y188" s="211"/>
      <c r="Z188" s="211"/>
      <c r="AA188" s="211"/>
      <c r="AB188" s="211"/>
      <c r="AC188" s="211"/>
      <c r="AD188" s="211"/>
      <c r="AE188" s="211"/>
      <c r="AF188" s="211"/>
      <c r="AG188" s="211"/>
      <c r="AH188" s="211"/>
      <c r="AI188" s="211"/>
      <c r="AJ188" s="211"/>
      <c r="AK188" s="211"/>
      <c r="AL188" s="211"/>
      <c r="AM188" s="211"/>
      <c r="AN188" s="211"/>
      <c r="AO188" s="211"/>
      <c r="AP188" s="211"/>
      <c r="AQ188" s="211"/>
      <c r="AR188" s="211"/>
      <c r="AS188" s="211"/>
      <c r="AT188" s="211"/>
      <c r="AU188" s="211"/>
    </row>
    <row r="189" spans="1:47" outlineLevel="1" x14ac:dyDescent="0.2">
      <c r="A189" s="152"/>
      <c r="B189" s="154"/>
      <c r="C189" s="171" t="s">
        <v>1095</v>
      </c>
      <c r="D189" s="188"/>
      <c r="E189" s="195">
        <v>350.47500000000002</v>
      </c>
      <c r="F189" s="212"/>
      <c r="G189" s="212"/>
      <c r="H189" s="181">
        <v>0</v>
      </c>
      <c r="I189" s="211"/>
      <c r="J189" s="211"/>
      <c r="K189" s="211"/>
      <c r="L189" s="211"/>
      <c r="M189" s="211"/>
      <c r="N189" s="211"/>
      <c r="O189" s="211"/>
      <c r="P189" s="211"/>
      <c r="Q189" s="211"/>
      <c r="R189" s="211" t="s">
        <v>123</v>
      </c>
      <c r="S189" s="211">
        <v>0</v>
      </c>
      <c r="T189" s="211"/>
      <c r="U189" s="211"/>
      <c r="V189" s="211"/>
      <c r="W189" s="211"/>
      <c r="X189" s="211"/>
      <c r="Y189" s="211"/>
      <c r="Z189" s="211"/>
      <c r="AA189" s="211"/>
      <c r="AB189" s="211"/>
      <c r="AC189" s="211"/>
      <c r="AD189" s="211"/>
      <c r="AE189" s="211"/>
      <c r="AF189" s="211"/>
      <c r="AG189" s="211"/>
      <c r="AH189" s="211"/>
      <c r="AI189" s="211"/>
      <c r="AJ189" s="211"/>
      <c r="AK189" s="211"/>
      <c r="AL189" s="211"/>
      <c r="AM189" s="211"/>
      <c r="AN189" s="211"/>
      <c r="AO189" s="211"/>
      <c r="AP189" s="211"/>
      <c r="AQ189" s="211"/>
      <c r="AR189" s="211"/>
      <c r="AS189" s="211"/>
      <c r="AT189" s="211"/>
      <c r="AU189" s="211"/>
    </row>
    <row r="190" spans="1:47" outlineLevel="1" x14ac:dyDescent="0.2">
      <c r="A190" s="152"/>
      <c r="B190" s="154"/>
      <c r="C190" s="171" t="s">
        <v>1096</v>
      </c>
      <c r="D190" s="188"/>
      <c r="E190" s="195"/>
      <c r="F190" s="212"/>
      <c r="G190" s="212"/>
      <c r="H190" s="181">
        <v>0</v>
      </c>
      <c r="I190" s="211"/>
      <c r="J190" s="211"/>
      <c r="K190" s="211"/>
      <c r="L190" s="211"/>
      <c r="M190" s="211"/>
      <c r="N190" s="211"/>
      <c r="O190" s="211"/>
      <c r="P190" s="211"/>
      <c r="Q190" s="211"/>
      <c r="R190" s="211" t="s">
        <v>123</v>
      </c>
      <c r="S190" s="211">
        <v>0</v>
      </c>
      <c r="T190" s="211"/>
      <c r="U190" s="211"/>
      <c r="V190" s="211"/>
      <c r="W190" s="211"/>
      <c r="X190" s="211"/>
      <c r="Y190" s="211"/>
      <c r="Z190" s="211"/>
      <c r="AA190" s="211"/>
      <c r="AB190" s="211"/>
      <c r="AC190" s="211"/>
      <c r="AD190" s="211"/>
      <c r="AE190" s="211"/>
      <c r="AF190" s="211"/>
      <c r="AG190" s="211"/>
      <c r="AH190" s="211"/>
      <c r="AI190" s="211"/>
      <c r="AJ190" s="211"/>
      <c r="AK190" s="211"/>
      <c r="AL190" s="211"/>
      <c r="AM190" s="211"/>
      <c r="AN190" s="211"/>
      <c r="AO190" s="211"/>
      <c r="AP190" s="211"/>
      <c r="AQ190" s="211"/>
      <c r="AR190" s="211"/>
      <c r="AS190" s="211"/>
      <c r="AT190" s="211"/>
      <c r="AU190" s="211"/>
    </row>
    <row r="191" spans="1:47" outlineLevel="1" x14ac:dyDescent="0.2">
      <c r="A191" s="152"/>
      <c r="B191" s="154"/>
      <c r="C191" s="171" t="s">
        <v>1097</v>
      </c>
      <c r="D191" s="188"/>
      <c r="E191" s="195"/>
      <c r="F191" s="212"/>
      <c r="G191" s="212"/>
      <c r="H191" s="181">
        <v>0</v>
      </c>
      <c r="I191" s="211"/>
      <c r="J191" s="211"/>
      <c r="K191" s="211"/>
      <c r="L191" s="211"/>
      <c r="M191" s="211"/>
      <c r="N191" s="211"/>
      <c r="O191" s="211"/>
      <c r="P191" s="211"/>
      <c r="Q191" s="211"/>
      <c r="R191" s="211" t="s">
        <v>123</v>
      </c>
      <c r="S191" s="211">
        <v>0</v>
      </c>
      <c r="T191" s="211"/>
      <c r="U191" s="211"/>
      <c r="V191" s="211"/>
      <c r="W191" s="211"/>
      <c r="X191" s="211"/>
      <c r="Y191" s="211"/>
      <c r="Z191" s="211"/>
      <c r="AA191" s="211"/>
      <c r="AB191" s="211"/>
      <c r="AC191" s="211"/>
      <c r="AD191" s="211"/>
      <c r="AE191" s="211"/>
      <c r="AF191" s="211"/>
      <c r="AG191" s="211"/>
      <c r="AH191" s="211"/>
      <c r="AI191" s="211"/>
      <c r="AJ191" s="211"/>
      <c r="AK191" s="211"/>
      <c r="AL191" s="211"/>
      <c r="AM191" s="211"/>
      <c r="AN191" s="211"/>
      <c r="AO191" s="211"/>
      <c r="AP191" s="211"/>
      <c r="AQ191" s="211"/>
      <c r="AR191" s="211"/>
      <c r="AS191" s="211"/>
      <c r="AT191" s="211"/>
      <c r="AU191" s="211"/>
    </row>
    <row r="192" spans="1:47" outlineLevel="1" x14ac:dyDescent="0.2">
      <c r="A192" s="152"/>
      <c r="B192" s="154"/>
      <c r="C192" s="171" t="s">
        <v>1098</v>
      </c>
      <c r="D192" s="188"/>
      <c r="E192" s="195">
        <v>34.840000000000003</v>
      </c>
      <c r="F192" s="212"/>
      <c r="G192" s="212"/>
      <c r="H192" s="181">
        <v>0</v>
      </c>
      <c r="I192" s="211"/>
      <c r="J192" s="211"/>
      <c r="K192" s="211"/>
      <c r="L192" s="211"/>
      <c r="M192" s="211"/>
      <c r="N192" s="211"/>
      <c r="O192" s="211"/>
      <c r="P192" s="211"/>
      <c r="Q192" s="211"/>
      <c r="R192" s="211" t="s">
        <v>123</v>
      </c>
      <c r="S192" s="211">
        <v>0</v>
      </c>
      <c r="T192" s="211"/>
      <c r="U192" s="211"/>
      <c r="V192" s="211"/>
      <c r="W192" s="211"/>
      <c r="X192" s="211"/>
      <c r="Y192" s="211"/>
      <c r="Z192" s="211"/>
      <c r="AA192" s="211"/>
      <c r="AB192" s="211"/>
      <c r="AC192" s="211"/>
      <c r="AD192" s="211"/>
      <c r="AE192" s="211"/>
      <c r="AF192" s="211"/>
      <c r="AG192" s="211"/>
      <c r="AH192" s="211"/>
      <c r="AI192" s="211"/>
      <c r="AJ192" s="211"/>
      <c r="AK192" s="211"/>
      <c r="AL192" s="211"/>
      <c r="AM192" s="211"/>
      <c r="AN192" s="211"/>
      <c r="AO192" s="211"/>
      <c r="AP192" s="211"/>
      <c r="AQ192" s="211"/>
      <c r="AR192" s="211"/>
      <c r="AS192" s="211"/>
      <c r="AT192" s="211"/>
      <c r="AU192" s="211"/>
    </row>
    <row r="193" spans="1:47" outlineLevel="1" x14ac:dyDescent="0.2">
      <c r="A193" s="152"/>
      <c r="B193" s="154"/>
      <c r="C193" s="171" t="s">
        <v>1099</v>
      </c>
      <c r="D193" s="188"/>
      <c r="E193" s="195">
        <v>3.6</v>
      </c>
      <c r="F193" s="212"/>
      <c r="G193" s="212"/>
      <c r="H193" s="181">
        <v>0</v>
      </c>
      <c r="I193" s="211"/>
      <c r="J193" s="211"/>
      <c r="K193" s="211"/>
      <c r="L193" s="211"/>
      <c r="M193" s="211"/>
      <c r="N193" s="211"/>
      <c r="O193" s="211"/>
      <c r="P193" s="211"/>
      <c r="Q193" s="211"/>
      <c r="R193" s="211" t="s">
        <v>123</v>
      </c>
      <c r="S193" s="211">
        <v>0</v>
      </c>
      <c r="T193" s="211"/>
      <c r="U193" s="211"/>
      <c r="V193" s="211"/>
      <c r="W193" s="211"/>
      <c r="X193" s="211"/>
      <c r="Y193" s="211"/>
      <c r="Z193" s="211"/>
      <c r="AA193" s="211"/>
      <c r="AB193" s="211"/>
      <c r="AC193" s="211"/>
      <c r="AD193" s="211"/>
      <c r="AE193" s="211"/>
      <c r="AF193" s="211"/>
      <c r="AG193" s="211"/>
      <c r="AH193" s="211"/>
      <c r="AI193" s="211"/>
      <c r="AJ193" s="211"/>
      <c r="AK193" s="211"/>
      <c r="AL193" s="211"/>
      <c r="AM193" s="211"/>
      <c r="AN193" s="211"/>
      <c r="AO193" s="211"/>
      <c r="AP193" s="211"/>
      <c r="AQ193" s="211"/>
      <c r="AR193" s="211"/>
      <c r="AS193" s="211"/>
      <c r="AT193" s="211"/>
      <c r="AU193" s="211"/>
    </row>
    <row r="194" spans="1:47" outlineLevel="1" x14ac:dyDescent="0.2">
      <c r="A194" s="152"/>
      <c r="B194" s="154"/>
      <c r="C194" s="171" t="s">
        <v>1100</v>
      </c>
      <c r="D194" s="188"/>
      <c r="E194" s="195">
        <v>27.15</v>
      </c>
      <c r="F194" s="212"/>
      <c r="G194" s="212"/>
      <c r="H194" s="181">
        <v>0</v>
      </c>
      <c r="I194" s="211"/>
      <c r="J194" s="211"/>
      <c r="K194" s="211"/>
      <c r="L194" s="211"/>
      <c r="M194" s="211"/>
      <c r="N194" s="211"/>
      <c r="O194" s="211"/>
      <c r="P194" s="211"/>
      <c r="Q194" s="211"/>
      <c r="R194" s="211" t="s">
        <v>123</v>
      </c>
      <c r="S194" s="211">
        <v>0</v>
      </c>
      <c r="T194" s="211"/>
      <c r="U194" s="211"/>
      <c r="V194" s="211"/>
      <c r="W194" s="211"/>
      <c r="X194" s="211"/>
      <c r="Y194" s="211"/>
      <c r="Z194" s="211"/>
      <c r="AA194" s="211"/>
      <c r="AB194" s="211"/>
      <c r="AC194" s="211"/>
      <c r="AD194" s="211"/>
      <c r="AE194" s="211"/>
      <c r="AF194" s="211"/>
      <c r="AG194" s="211"/>
      <c r="AH194" s="211"/>
      <c r="AI194" s="211"/>
      <c r="AJ194" s="211"/>
      <c r="AK194" s="211"/>
      <c r="AL194" s="211"/>
      <c r="AM194" s="211"/>
      <c r="AN194" s="211"/>
      <c r="AO194" s="211"/>
      <c r="AP194" s="211"/>
      <c r="AQ194" s="211"/>
      <c r="AR194" s="211"/>
      <c r="AS194" s="211"/>
      <c r="AT194" s="211"/>
      <c r="AU194" s="211"/>
    </row>
    <row r="195" spans="1:47" outlineLevel="1" x14ac:dyDescent="0.2">
      <c r="A195" s="152"/>
      <c r="B195" s="154"/>
      <c r="C195" s="171" t="s">
        <v>1101</v>
      </c>
      <c r="D195" s="188"/>
      <c r="E195" s="195">
        <v>7.95</v>
      </c>
      <c r="F195" s="212"/>
      <c r="G195" s="212"/>
      <c r="H195" s="181">
        <v>0</v>
      </c>
      <c r="I195" s="211"/>
      <c r="J195" s="211"/>
      <c r="K195" s="211"/>
      <c r="L195" s="211"/>
      <c r="M195" s="211"/>
      <c r="N195" s="211"/>
      <c r="O195" s="211"/>
      <c r="P195" s="211"/>
      <c r="Q195" s="211"/>
      <c r="R195" s="211" t="s">
        <v>123</v>
      </c>
      <c r="S195" s="211">
        <v>0</v>
      </c>
      <c r="T195" s="211"/>
      <c r="U195" s="211"/>
      <c r="V195" s="211"/>
      <c r="W195" s="211"/>
      <c r="X195" s="211"/>
      <c r="Y195" s="211"/>
      <c r="Z195" s="211"/>
      <c r="AA195" s="211"/>
      <c r="AB195" s="211"/>
      <c r="AC195" s="211"/>
      <c r="AD195" s="211"/>
      <c r="AE195" s="211"/>
      <c r="AF195" s="211"/>
      <c r="AG195" s="211"/>
      <c r="AH195" s="211"/>
      <c r="AI195" s="211"/>
      <c r="AJ195" s="211"/>
      <c r="AK195" s="211"/>
      <c r="AL195" s="211"/>
      <c r="AM195" s="211"/>
      <c r="AN195" s="211"/>
      <c r="AO195" s="211"/>
      <c r="AP195" s="211"/>
      <c r="AQ195" s="211"/>
      <c r="AR195" s="211"/>
      <c r="AS195" s="211"/>
      <c r="AT195" s="211"/>
      <c r="AU195" s="211"/>
    </row>
    <row r="196" spans="1:47" outlineLevel="1" x14ac:dyDescent="0.2">
      <c r="A196" s="152"/>
      <c r="B196" s="154"/>
      <c r="C196" s="171" t="s">
        <v>1102</v>
      </c>
      <c r="D196" s="188"/>
      <c r="E196" s="195">
        <v>408.28</v>
      </c>
      <c r="F196" s="212"/>
      <c r="G196" s="212"/>
      <c r="H196" s="181">
        <v>0</v>
      </c>
      <c r="I196" s="211"/>
      <c r="J196" s="211"/>
      <c r="K196" s="211"/>
      <c r="L196" s="211"/>
      <c r="M196" s="211"/>
      <c r="N196" s="211"/>
      <c r="O196" s="211"/>
      <c r="P196" s="211"/>
      <c r="Q196" s="211"/>
      <c r="R196" s="211" t="s">
        <v>123</v>
      </c>
      <c r="S196" s="211">
        <v>0</v>
      </c>
      <c r="T196" s="211"/>
      <c r="U196" s="211"/>
      <c r="V196" s="211"/>
      <c r="W196" s="211"/>
      <c r="X196" s="211"/>
      <c r="Y196" s="211"/>
      <c r="Z196" s="211"/>
      <c r="AA196" s="211"/>
      <c r="AB196" s="211"/>
      <c r="AC196" s="211"/>
      <c r="AD196" s="211"/>
      <c r="AE196" s="211"/>
      <c r="AF196" s="211"/>
      <c r="AG196" s="211"/>
      <c r="AH196" s="211"/>
      <c r="AI196" s="211"/>
      <c r="AJ196" s="211"/>
      <c r="AK196" s="211"/>
      <c r="AL196" s="211"/>
      <c r="AM196" s="211"/>
      <c r="AN196" s="211"/>
      <c r="AO196" s="211"/>
      <c r="AP196" s="211"/>
      <c r="AQ196" s="211"/>
      <c r="AR196" s="211"/>
      <c r="AS196" s="211"/>
      <c r="AT196" s="211"/>
      <c r="AU196" s="211"/>
    </row>
    <row r="197" spans="1:47" outlineLevel="1" x14ac:dyDescent="0.2">
      <c r="A197" s="152"/>
      <c r="B197" s="154"/>
      <c r="C197" s="171" t="s">
        <v>1103</v>
      </c>
      <c r="D197" s="188"/>
      <c r="E197" s="195"/>
      <c r="F197" s="212"/>
      <c r="G197" s="212"/>
      <c r="H197" s="181">
        <v>0</v>
      </c>
      <c r="I197" s="211"/>
      <c r="J197" s="211"/>
      <c r="K197" s="211"/>
      <c r="L197" s="211"/>
      <c r="M197" s="211"/>
      <c r="N197" s="211"/>
      <c r="O197" s="211"/>
      <c r="P197" s="211"/>
      <c r="Q197" s="211"/>
      <c r="R197" s="211" t="s">
        <v>123</v>
      </c>
      <c r="S197" s="211">
        <v>0</v>
      </c>
      <c r="T197" s="211"/>
      <c r="U197" s="211"/>
      <c r="V197" s="211"/>
      <c r="W197" s="211"/>
      <c r="X197" s="211"/>
      <c r="Y197" s="211"/>
      <c r="Z197" s="211"/>
      <c r="AA197" s="211"/>
      <c r="AB197" s="211"/>
      <c r="AC197" s="211"/>
      <c r="AD197" s="211"/>
      <c r="AE197" s="211"/>
      <c r="AF197" s="211"/>
      <c r="AG197" s="211"/>
      <c r="AH197" s="211"/>
      <c r="AI197" s="211"/>
      <c r="AJ197" s="211"/>
      <c r="AK197" s="211"/>
      <c r="AL197" s="211"/>
      <c r="AM197" s="211"/>
      <c r="AN197" s="211"/>
      <c r="AO197" s="211"/>
      <c r="AP197" s="211"/>
      <c r="AQ197" s="211"/>
      <c r="AR197" s="211"/>
      <c r="AS197" s="211"/>
      <c r="AT197" s="211"/>
      <c r="AU197" s="211"/>
    </row>
    <row r="198" spans="1:47" outlineLevel="1" x14ac:dyDescent="0.2">
      <c r="A198" s="152"/>
      <c r="B198" s="154"/>
      <c r="C198" s="171" t="s">
        <v>1104</v>
      </c>
      <c r="D198" s="188"/>
      <c r="E198" s="195">
        <v>198.5</v>
      </c>
      <c r="F198" s="212"/>
      <c r="G198" s="212"/>
      <c r="H198" s="181">
        <v>0</v>
      </c>
      <c r="I198" s="211"/>
      <c r="J198" s="211"/>
      <c r="K198" s="211"/>
      <c r="L198" s="211"/>
      <c r="M198" s="211"/>
      <c r="N198" s="211"/>
      <c r="O198" s="211"/>
      <c r="P198" s="211"/>
      <c r="Q198" s="211"/>
      <c r="R198" s="211" t="s">
        <v>123</v>
      </c>
      <c r="S198" s="211">
        <v>0</v>
      </c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1"/>
      <c r="AK198" s="211"/>
      <c r="AL198" s="211"/>
      <c r="AM198" s="211"/>
      <c r="AN198" s="211"/>
      <c r="AO198" s="211"/>
      <c r="AP198" s="211"/>
      <c r="AQ198" s="211"/>
      <c r="AR198" s="211"/>
      <c r="AS198" s="211"/>
      <c r="AT198" s="211"/>
      <c r="AU198" s="211"/>
    </row>
    <row r="199" spans="1:47" outlineLevel="1" x14ac:dyDescent="0.2">
      <c r="A199" s="152"/>
      <c r="B199" s="154"/>
      <c r="C199" s="171" t="s">
        <v>1105</v>
      </c>
      <c r="D199" s="188"/>
      <c r="E199" s="195">
        <v>209</v>
      </c>
      <c r="F199" s="212"/>
      <c r="G199" s="212"/>
      <c r="H199" s="181">
        <v>0</v>
      </c>
      <c r="I199" s="211"/>
      <c r="J199" s="211"/>
      <c r="K199" s="211"/>
      <c r="L199" s="211"/>
      <c r="M199" s="211"/>
      <c r="N199" s="211"/>
      <c r="O199" s="211"/>
      <c r="P199" s="211"/>
      <c r="Q199" s="211"/>
      <c r="R199" s="211" t="s">
        <v>123</v>
      </c>
      <c r="S199" s="211">
        <v>0</v>
      </c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1"/>
      <c r="AL199" s="211"/>
      <c r="AM199" s="211"/>
      <c r="AN199" s="211"/>
      <c r="AO199" s="211"/>
      <c r="AP199" s="211"/>
      <c r="AQ199" s="211"/>
      <c r="AR199" s="211"/>
      <c r="AS199" s="211"/>
      <c r="AT199" s="211"/>
      <c r="AU199" s="211"/>
    </row>
    <row r="200" spans="1:47" outlineLevel="1" x14ac:dyDescent="0.2">
      <c r="A200" s="152"/>
      <c r="B200" s="154"/>
      <c r="C200" s="171" t="s">
        <v>1106</v>
      </c>
      <c r="D200" s="188"/>
      <c r="E200" s="195">
        <v>204</v>
      </c>
      <c r="F200" s="212"/>
      <c r="G200" s="212"/>
      <c r="H200" s="181">
        <v>0</v>
      </c>
      <c r="I200" s="211"/>
      <c r="J200" s="211"/>
      <c r="K200" s="211"/>
      <c r="L200" s="211"/>
      <c r="M200" s="211"/>
      <c r="N200" s="211"/>
      <c r="O200" s="211"/>
      <c r="P200" s="211"/>
      <c r="Q200" s="211"/>
      <c r="R200" s="211" t="s">
        <v>123</v>
      </c>
      <c r="S200" s="211">
        <v>0</v>
      </c>
      <c r="T200" s="211"/>
      <c r="U200" s="211"/>
      <c r="V200" s="211"/>
      <c r="W200" s="211"/>
      <c r="X200" s="211"/>
      <c r="Y200" s="211"/>
      <c r="Z200" s="211"/>
      <c r="AA200" s="211"/>
      <c r="AB200" s="211"/>
      <c r="AC200" s="211"/>
      <c r="AD200" s="211"/>
      <c r="AE200" s="211"/>
      <c r="AF200" s="211"/>
      <c r="AG200" s="211"/>
      <c r="AH200" s="211"/>
      <c r="AI200" s="211"/>
      <c r="AJ200" s="211"/>
      <c r="AK200" s="211"/>
      <c r="AL200" s="211"/>
      <c r="AM200" s="211"/>
      <c r="AN200" s="211"/>
      <c r="AO200" s="211"/>
      <c r="AP200" s="211"/>
      <c r="AQ200" s="211"/>
      <c r="AR200" s="211"/>
      <c r="AS200" s="211"/>
      <c r="AT200" s="211"/>
      <c r="AU200" s="211"/>
    </row>
    <row r="201" spans="1:47" outlineLevel="1" x14ac:dyDescent="0.2">
      <c r="A201" s="152"/>
      <c r="B201" s="154"/>
      <c r="C201" s="171" t="s">
        <v>1107</v>
      </c>
      <c r="D201" s="188"/>
      <c r="E201" s="195">
        <v>204</v>
      </c>
      <c r="F201" s="212"/>
      <c r="G201" s="212"/>
      <c r="H201" s="181">
        <v>0</v>
      </c>
      <c r="I201" s="211"/>
      <c r="J201" s="211"/>
      <c r="K201" s="211"/>
      <c r="L201" s="211"/>
      <c r="M201" s="211"/>
      <c r="N201" s="211"/>
      <c r="O201" s="211"/>
      <c r="P201" s="211"/>
      <c r="Q201" s="211"/>
      <c r="R201" s="211" t="s">
        <v>123</v>
      </c>
      <c r="S201" s="211">
        <v>0</v>
      </c>
      <c r="T201" s="211"/>
      <c r="U201" s="211"/>
      <c r="V201" s="211"/>
      <c r="W201" s="211"/>
      <c r="X201" s="211"/>
      <c r="Y201" s="211"/>
      <c r="Z201" s="211"/>
      <c r="AA201" s="211"/>
      <c r="AB201" s="211"/>
      <c r="AC201" s="211"/>
      <c r="AD201" s="211"/>
      <c r="AE201" s="211"/>
      <c r="AF201" s="211"/>
      <c r="AG201" s="211"/>
      <c r="AH201" s="211"/>
      <c r="AI201" s="211"/>
      <c r="AJ201" s="211"/>
      <c r="AK201" s="211"/>
      <c r="AL201" s="211"/>
      <c r="AM201" s="211"/>
      <c r="AN201" s="211"/>
      <c r="AO201" s="211"/>
      <c r="AP201" s="211"/>
      <c r="AQ201" s="211"/>
      <c r="AR201" s="211"/>
      <c r="AS201" s="211"/>
      <c r="AT201" s="211"/>
      <c r="AU201" s="211"/>
    </row>
    <row r="202" spans="1:47" ht="22.5" outlineLevel="1" x14ac:dyDescent="0.2">
      <c r="A202" s="152">
        <v>60</v>
      </c>
      <c r="B202" s="154" t="s">
        <v>432</v>
      </c>
      <c r="C202" s="170" t="s">
        <v>433</v>
      </c>
      <c r="D202" s="187" t="s">
        <v>127</v>
      </c>
      <c r="E202" s="212">
        <v>120.54</v>
      </c>
      <c r="F202" s="212"/>
      <c r="G202" s="212">
        <f>ROUND(E202*F202,2)</f>
        <v>0</v>
      </c>
      <c r="H202" s="181" t="s">
        <v>951</v>
      </c>
      <c r="I202" s="211"/>
      <c r="J202" s="211"/>
      <c r="K202" s="211"/>
      <c r="L202" s="211"/>
      <c r="M202" s="211"/>
      <c r="N202" s="211"/>
      <c r="O202" s="211"/>
      <c r="P202" s="211"/>
      <c r="Q202" s="211"/>
      <c r="R202" s="211" t="s">
        <v>121</v>
      </c>
      <c r="S202" s="211"/>
      <c r="T202" s="211"/>
      <c r="U202" s="211"/>
      <c r="V202" s="211"/>
      <c r="W202" s="211"/>
      <c r="X202" s="211"/>
      <c r="Y202" s="211"/>
      <c r="Z202" s="211"/>
      <c r="AA202" s="211"/>
      <c r="AB202" s="211"/>
      <c r="AC202" s="211"/>
      <c r="AD202" s="211"/>
      <c r="AE202" s="211"/>
      <c r="AF202" s="211"/>
      <c r="AG202" s="211"/>
      <c r="AH202" s="211"/>
      <c r="AI202" s="211"/>
      <c r="AJ202" s="211"/>
      <c r="AK202" s="211"/>
      <c r="AL202" s="211"/>
      <c r="AM202" s="211"/>
      <c r="AN202" s="211"/>
      <c r="AO202" s="211"/>
      <c r="AP202" s="211"/>
      <c r="AQ202" s="211"/>
      <c r="AR202" s="211"/>
      <c r="AS202" s="211"/>
      <c r="AT202" s="211"/>
      <c r="AU202" s="211"/>
    </row>
    <row r="203" spans="1:47" outlineLevel="1" x14ac:dyDescent="0.2">
      <c r="A203" s="152"/>
      <c r="B203" s="154"/>
      <c r="C203" s="171" t="s">
        <v>1097</v>
      </c>
      <c r="D203" s="188"/>
      <c r="E203" s="195"/>
      <c r="F203" s="212"/>
      <c r="G203" s="212"/>
      <c r="H203" s="181">
        <v>0</v>
      </c>
      <c r="I203" s="211"/>
      <c r="J203" s="211"/>
      <c r="K203" s="211"/>
      <c r="L203" s="211"/>
      <c r="M203" s="211"/>
      <c r="N203" s="211"/>
      <c r="O203" s="211"/>
      <c r="P203" s="211"/>
      <c r="Q203" s="211"/>
      <c r="R203" s="211" t="s">
        <v>123</v>
      </c>
      <c r="S203" s="211">
        <v>0</v>
      </c>
      <c r="T203" s="211"/>
      <c r="U203" s="211"/>
      <c r="V203" s="211"/>
      <c r="W203" s="211"/>
      <c r="X203" s="211"/>
      <c r="Y203" s="211"/>
      <c r="Z203" s="211"/>
      <c r="AA203" s="211"/>
      <c r="AB203" s="211"/>
      <c r="AC203" s="211"/>
      <c r="AD203" s="211"/>
      <c r="AE203" s="211"/>
      <c r="AF203" s="211"/>
      <c r="AG203" s="211"/>
      <c r="AH203" s="211"/>
      <c r="AI203" s="211"/>
      <c r="AJ203" s="211"/>
      <c r="AK203" s="211"/>
      <c r="AL203" s="211"/>
      <c r="AM203" s="211"/>
      <c r="AN203" s="211"/>
      <c r="AO203" s="211"/>
      <c r="AP203" s="211"/>
      <c r="AQ203" s="211"/>
      <c r="AR203" s="211"/>
      <c r="AS203" s="211"/>
      <c r="AT203" s="211"/>
      <c r="AU203" s="211"/>
    </row>
    <row r="204" spans="1:47" outlineLevel="1" x14ac:dyDescent="0.2">
      <c r="A204" s="152"/>
      <c r="B204" s="154"/>
      <c r="C204" s="171" t="s">
        <v>1098</v>
      </c>
      <c r="D204" s="188"/>
      <c r="E204" s="195">
        <v>34.840000000000003</v>
      </c>
      <c r="F204" s="212"/>
      <c r="G204" s="212"/>
      <c r="H204" s="181">
        <v>0</v>
      </c>
      <c r="I204" s="211"/>
      <c r="J204" s="211"/>
      <c r="K204" s="211"/>
      <c r="L204" s="211"/>
      <c r="M204" s="211"/>
      <c r="N204" s="211"/>
      <c r="O204" s="211"/>
      <c r="P204" s="211"/>
      <c r="Q204" s="211"/>
      <c r="R204" s="211" t="s">
        <v>123</v>
      </c>
      <c r="S204" s="211">
        <v>0</v>
      </c>
      <c r="T204" s="211"/>
      <c r="U204" s="211"/>
      <c r="V204" s="211"/>
      <c r="W204" s="211"/>
      <c r="X204" s="211"/>
      <c r="Y204" s="211"/>
      <c r="Z204" s="211"/>
      <c r="AA204" s="211"/>
      <c r="AB204" s="211"/>
      <c r="AC204" s="211"/>
      <c r="AD204" s="211"/>
      <c r="AE204" s="211"/>
      <c r="AF204" s="211"/>
      <c r="AG204" s="211"/>
      <c r="AH204" s="211"/>
      <c r="AI204" s="211"/>
      <c r="AJ204" s="211"/>
      <c r="AK204" s="211"/>
      <c r="AL204" s="211"/>
      <c r="AM204" s="211"/>
      <c r="AN204" s="211"/>
      <c r="AO204" s="211"/>
      <c r="AP204" s="211"/>
      <c r="AQ204" s="211"/>
      <c r="AR204" s="211"/>
      <c r="AS204" s="211"/>
      <c r="AT204" s="211"/>
      <c r="AU204" s="211"/>
    </row>
    <row r="205" spans="1:47" outlineLevel="1" x14ac:dyDescent="0.2">
      <c r="A205" s="152"/>
      <c r="B205" s="154"/>
      <c r="C205" s="171" t="s">
        <v>1099</v>
      </c>
      <c r="D205" s="188"/>
      <c r="E205" s="195">
        <v>3.6</v>
      </c>
      <c r="F205" s="212"/>
      <c r="G205" s="212"/>
      <c r="H205" s="181">
        <v>0</v>
      </c>
      <c r="I205" s="211"/>
      <c r="J205" s="211"/>
      <c r="K205" s="211"/>
      <c r="L205" s="211"/>
      <c r="M205" s="211"/>
      <c r="N205" s="211"/>
      <c r="O205" s="211"/>
      <c r="P205" s="211"/>
      <c r="Q205" s="211"/>
      <c r="R205" s="211" t="s">
        <v>123</v>
      </c>
      <c r="S205" s="211">
        <v>0</v>
      </c>
      <c r="T205" s="211"/>
      <c r="U205" s="211"/>
      <c r="V205" s="211"/>
      <c r="W205" s="211"/>
      <c r="X205" s="211"/>
      <c r="Y205" s="211"/>
      <c r="Z205" s="211"/>
      <c r="AA205" s="211"/>
      <c r="AB205" s="211"/>
      <c r="AC205" s="211"/>
      <c r="AD205" s="211"/>
      <c r="AE205" s="211"/>
      <c r="AF205" s="211"/>
      <c r="AG205" s="211"/>
      <c r="AH205" s="211"/>
      <c r="AI205" s="211"/>
      <c r="AJ205" s="211"/>
      <c r="AK205" s="211"/>
      <c r="AL205" s="211"/>
      <c r="AM205" s="211"/>
      <c r="AN205" s="211"/>
      <c r="AO205" s="211"/>
      <c r="AP205" s="211"/>
      <c r="AQ205" s="211"/>
      <c r="AR205" s="211"/>
      <c r="AS205" s="211"/>
      <c r="AT205" s="211"/>
      <c r="AU205" s="211"/>
    </row>
    <row r="206" spans="1:47" outlineLevel="1" x14ac:dyDescent="0.2">
      <c r="A206" s="152"/>
      <c r="B206" s="154"/>
      <c r="C206" s="171" t="s">
        <v>1100</v>
      </c>
      <c r="D206" s="188"/>
      <c r="E206" s="195">
        <v>27.15</v>
      </c>
      <c r="F206" s="212"/>
      <c r="G206" s="212"/>
      <c r="H206" s="181">
        <v>0</v>
      </c>
      <c r="I206" s="211"/>
      <c r="J206" s="211"/>
      <c r="K206" s="211"/>
      <c r="L206" s="211"/>
      <c r="M206" s="211"/>
      <c r="N206" s="211"/>
      <c r="O206" s="211"/>
      <c r="P206" s="211"/>
      <c r="Q206" s="211"/>
      <c r="R206" s="211" t="s">
        <v>123</v>
      </c>
      <c r="S206" s="211">
        <v>0</v>
      </c>
      <c r="T206" s="211"/>
      <c r="U206" s="211"/>
      <c r="V206" s="211"/>
      <c r="W206" s="211"/>
      <c r="X206" s="211"/>
      <c r="Y206" s="211"/>
      <c r="Z206" s="211"/>
      <c r="AA206" s="211"/>
      <c r="AB206" s="211"/>
      <c r="AC206" s="211"/>
      <c r="AD206" s="211"/>
      <c r="AE206" s="211"/>
      <c r="AF206" s="211"/>
      <c r="AG206" s="211"/>
      <c r="AH206" s="211"/>
      <c r="AI206" s="211"/>
      <c r="AJ206" s="211"/>
      <c r="AK206" s="211"/>
      <c r="AL206" s="211"/>
      <c r="AM206" s="211"/>
      <c r="AN206" s="211"/>
      <c r="AO206" s="211"/>
      <c r="AP206" s="211"/>
      <c r="AQ206" s="211"/>
      <c r="AR206" s="211"/>
      <c r="AS206" s="211"/>
      <c r="AT206" s="211"/>
      <c r="AU206" s="211"/>
    </row>
    <row r="207" spans="1:47" outlineLevel="1" x14ac:dyDescent="0.2">
      <c r="A207" s="152"/>
      <c r="B207" s="154"/>
      <c r="C207" s="171" t="s">
        <v>1101</v>
      </c>
      <c r="D207" s="188"/>
      <c r="E207" s="195">
        <v>7.95</v>
      </c>
      <c r="F207" s="212"/>
      <c r="G207" s="212"/>
      <c r="H207" s="181">
        <v>0</v>
      </c>
      <c r="I207" s="211"/>
      <c r="J207" s="211"/>
      <c r="K207" s="211"/>
      <c r="L207" s="211"/>
      <c r="M207" s="211"/>
      <c r="N207" s="211"/>
      <c r="O207" s="211"/>
      <c r="P207" s="211"/>
      <c r="Q207" s="211"/>
      <c r="R207" s="211" t="s">
        <v>123</v>
      </c>
      <c r="S207" s="211">
        <v>0</v>
      </c>
      <c r="T207" s="211"/>
      <c r="U207" s="211"/>
      <c r="V207" s="211"/>
      <c r="W207" s="211"/>
      <c r="X207" s="211"/>
      <c r="Y207" s="211"/>
      <c r="Z207" s="211"/>
      <c r="AA207" s="211"/>
      <c r="AB207" s="211"/>
      <c r="AC207" s="211"/>
      <c r="AD207" s="211"/>
      <c r="AE207" s="211"/>
      <c r="AF207" s="211"/>
      <c r="AG207" s="211"/>
      <c r="AH207" s="211"/>
      <c r="AI207" s="211"/>
      <c r="AJ207" s="211"/>
      <c r="AK207" s="211"/>
      <c r="AL207" s="211"/>
      <c r="AM207" s="211"/>
      <c r="AN207" s="211"/>
      <c r="AO207" s="211"/>
      <c r="AP207" s="211"/>
      <c r="AQ207" s="211"/>
      <c r="AR207" s="211"/>
      <c r="AS207" s="211"/>
      <c r="AT207" s="211"/>
      <c r="AU207" s="211"/>
    </row>
    <row r="208" spans="1:47" outlineLevel="1" x14ac:dyDescent="0.2">
      <c r="A208" s="152"/>
      <c r="B208" s="154"/>
      <c r="C208" s="171" t="s">
        <v>1108</v>
      </c>
      <c r="D208" s="188"/>
      <c r="E208" s="195">
        <v>47</v>
      </c>
      <c r="F208" s="212"/>
      <c r="G208" s="212"/>
      <c r="H208" s="181">
        <v>0</v>
      </c>
      <c r="I208" s="211"/>
      <c r="J208" s="211"/>
      <c r="K208" s="211"/>
      <c r="L208" s="211"/>
      <c r="M208" s="211"/>
      <c r="N208" s="211"/>
      <c r="O208" s="211"/>
      <c r="P208" s="211"/>
      <c r="Q208" s="211"/>
      <c r="R208" s="211" t="s">
        <v>123</v>
      </c>
      <c r="S208" s="211">
        <v>0</v>
      </c>
      <c r="T208" s="211"/>
      <c r="U208" s="211"/>
      <c r="V208" s="211"/>
      <c r="W208" s="211"/>
      <c r="X208" s="211"/>
      <c r="Y208" s="211"/>
      <c r="Z208" s="211"/>
      <c r="AA208" s="211"/>
      <c r="AB208" s="211"/>
      <c r="AC208" s="211"/>
      <c r="AD208" s="211"/>
      <c r="AE208" s="211"/>
      <c r="AF208" s="211"/>
      <c r="AG208" s="211"/>
      <c r="AH208" s="211"/>
      <c r="AI208" s="211"/>
      <c r="AJ208" s="211"/>
      <c r="AK208" s="211"/>
      <c r="AL208" s="211"/>
      <c r="AM208" s="211"/>
      <c r="AN208" s="211"/>
      <c r="AO208" s="211"/>
      <c r="AP208" s="211"/>
      <c r="AQ208" s="211"/>
      <c r="AR208" s="211"/>
      <c r="AS208" s="211"/>
      <c r="AT208" s="211"/>
      <c r="AU208" s="211"/>
    </row>
    <row r="209" spans="1:47" outlineLevel="1" x14ac:dyDescent="0.2">
      <c r="A209" s="152">
        <v>61</v>
      </c>
      <c r="B209" s="154" t="s">
        <v>435</v>
      </c>
      <c r="C209" s="170" t="s">
        <v>436</v>
      </c>
      <c r="D209" s="187" t="s">
        <v>127</v>
      </c>
      <c r="E209" s="212">
        <v>298.57</v>
      </c>
      <c r="F209" s="212"/>
      <c r="G209" s="212">
        <f>ROUND(E209*F209,2)</f>
        <v>0</v>
      </c>
      <c r="H209" s="181" t="s">
        <v>951</v>
      </c>
      <c r="I209" s="211"/>
      <c r="J209" s="211"/>
      <c r="K209" s="211"/>
      <c r="L209" s="211"/>
      <c r="M209" s="211"/>
      <c r="N209" s="211"/>
      <c r="O209" s="211"/>
      <c r="P209" s="211"/>
      <c r="Q209" s="211"/>
      <c r="R209" s="211" t="s">
        <v>121</v>
      </c>
      <c r="S209" s="211"/>
      <c r="T209" s="211"/>
      <c r="U209" s="211"/>
      <c r="V209" s="211"/>
      <c r="W209" s="211"/>
      <c r="X209" s="211"/>
      <c r="Y209" s="211"/>
      <c r="Z209" s="211"/>
      <c r="AA209" s="211"/>
      <c r="AB209" s="211"/>
      <c r="AC209" s="211"/>
      <c r="AD209" s="211"/>
      <c r="AE209" s="211"/>
      <c r="AF209" s="211"/>
      <c r="AG209" s="211"/>
      <c r="AH209" s="211"/>
      <c r="AI209" s="211"/>
      <c r="AJ209" s="211"/>
      <c r="AK209" s="211"/>
      <c r="AL209" s="211"/>
      <c r="AM209" s="211"/>
      <c r="AN209" s="211"/>
      <c r="AO209" s="211"/>
      <c r="AP209" s="211"/>
      <c r="AQ209" s="211"/>
      <c r="AR209" s="211"/>
      <c r="AS209" s="211"/>
      <c r="AT209" s="211"/>
      <c r="AU209" s="211"/>
    </row>
    <row r="210" spans="1:47" outlineLevel="1" x14ac:dyDescent="0.2">
      <c r="A210" s="152"/>
      <c r="B210" s="154"/>
      <c r="C210" s="171" t="s">
        <v>437</v>
      </c>
      <c r="D210" s="188"/>
      <c r="E210" s="195"/>
      <c r="F210" s="212"/>
      <c r="G210" s="212"/>
      <c r="H210" s="181">
        <v>0</v>
      </c>
      <c r="I210" s="211"/>
      <c r="J210" s="211"/>
      <c r="K210" s="211"/>
      <c r="L210" s="211"/>
      <c r="M210" s="211"/>
      <c r="N210" s="211"/>
      <c r="O210" s="211"/>
      <c r="P210" s="211"/>
      <c r="Q210" s="211"/>
      <c r="R210" s="211" t="s">
        <v>123</v>
      </c>
      <c r="S210" s="211">
        <v>0</v>
      </c>
      <c r="T210" s="211"/>
      <c r="U210" s="211"/>
      <c r="V210" s="211"/>
      <c r="W210" s="211"/>
      <c r="X210" s="211"/>
      <c r="Y210" s="211"/>
      <c r="Z210" s="211"/>
      <c r="AA210" s="211"/>
      <c r="AB210" s="211"/>
      <c r="AC210" s="211"/>
      <c r="AD210" s="211"/>
      <c r="AE210" s="211"/>
      <c r="AF210" s="211"/>
      <c r="AG210" s="211"/>
      <c r="AH210" s="211"/>
      <c r="AI210" s="211"/>
      <c r="AJ210" s="211"/>
      <c r="AK210" s="211"/>
      <c r="AL210" s="211"/>
      <c r="AM210" s="211"/>
      <c r="AN210" s="211"/>
      <c r="AO210" s="211"/>
      <c r="AP210" s="211"/>
      <c r="AQ210" s="211"/>
      <c r="AR210" s="211"/>
      <c r="AS210" s="211"/>
      <c r="AT210" s="211"/>
      <c r="AU210" s="211"/>
    </row>
    <row r="211" spans="1:47" outlineLevel="1" x14ac:dyDescent="0.2">
      <c r="A211" s="152"/>
      <c r="B211" s="154"/>
      <c r="C211" s="171" t="s">
        <v>1109</v>
      </c>
      <c r="D211" s="188"/>
      <c r="E211" s="195">
        <v>2.21</v>
      </c>
      <c r="F211" s="212"/>
      <c r="G211" s="212"/>
      <c r="H211" s="181">
        <v>0</v>
      </c>
      <c r="I211" s="211"/>
      <c r="J211" s="211"/>
      <c r="K211" s="211"/>
      <c r="L211" s="211"/>
      <c r="M211" s="211"/>
      <c r="N211" s="211"/>
      <c r="O211" s="211"/>
      <c r="P211" s="211"/>
      <c r="Q211" s="211"/>
      <c r="R211" s="211" t="s">
        <v>123</v>
      </c>
      <c r="S211" s="211">
        <v>0</v>
      </c>
      <c r="T211" s="211"/>
      <c r="U211" s="211"/>
      <c r="V211" s="211"/>
      <c r="W211" s="211"/>
      <c r="X211" s="211"/>
      <c r="Y211" s="211"/>
      <c r="Z211" s="211"/>
      <c r="AA211" s="211"/>
      <c r="AB211" s="211"/>
      <c r="AC211" s="211"/>
      <c r="AD211" s="211"/>
      <c r="AE211" s="211"/>
      <c r="AF211" s="211"/>
      <c r="AG211" s="211"/>
      <c r="AH211" s="211"/>
      <c r="AI211" s="211"/>
      <c r="AJ211" s="211"/>
      <c r="AK211" s="211"/>
      <c r="AL211" s="211"/>
      <c r="AM211" s="211"/>
      <c r="AN211" s="211"/>
      <c r="AO211" s="211"/>
      <c r="AP211" s="211"/>
      <c r="AQ211" s="211"/>
      <c r="AR211" s="211"/>
      <c r="AS211" s="211"/>
      <c r="AT211" s="211"/>
      <c r="AU211" s="211"/>
    </row>
    <row r="212" spans="1:47" outlineLevel="1" x14ac:dyDescent="0.2">
      <c r="A212" s="152"/>
      <c r="B212" s="154"/>
      <c r="C212" s="171" t="s">
        <v>1110</v>
      </c>
      <c r="D212" s="188"/>
      <c r="E212" s="195">
        <v>61.03</v>
      </c>
      <c r="F212" s="212"/>
      <c r="G212" s="212"/>
      <c r="H212" s="181">
        <v>0</v>
      </c>
      <c r="I212" s="211"/>
      <c r="J212" s="211"/>
      <c r="K212" s="211"/>
      <c r="L212" s="211"/>
      <c r="M212" s="211"/>
      <c r="N212" s="211"/>
      <c r="O212" s="211"/>
      <c r="P212" s="211"/>
      <c r="Q212" s="211"/>
      <c r="R212" s="211" t="s">
        <v>123</v>
      </c>
      <c r="S212" s="211">
        <v>0</v>
      </c>
      <c r="T212" s="211"/>
      <c r="U212" s="211"/>
      <c r="V212" s="211"/>
      <c r="W212" s="211"/>
      <c r="X212" s="211"/>
      <c r="Y212" s="211"/>
      <c r="Z212" s="211"/>
      <c r="AA212" s="211"/>
      <c r="AB212" s="211"/>
      <c r="AC212" s="211"/>
      <c r="AD212" s="211"/>
      <c r="AE212" s="211"/>
      <c r="AF212" s="211"/>
      <c r="AG212" s="211"/>
      <c r="AH212" s="211"/>
      <c r="AI212" s="211"/>
      <c r="AJ212" s="211"/>
      <c r="AK212" s="211"/>
      <c r="AL212" s="211"/>
      <c r="AM212" s="211"/>
      <c r="AN212" s="211"/>
      <c r="AO212" s="211"/>
      <c r="AP212" s="211"/>
      <c r="AQ212" s="211"/>
      <c r="AR212" s="211"/>
      <c r="AS212" s="211"/>
      <c r="AT212" s="211"/>
      <c r="AU212" s="211"/>
    </row>
    <row r="213" spans="1:47" outlineLevel="1" x14ac:dyDescent="0.2">
      <c r="A213" s="152"/>
      <c r="B213" s="154"/>
      <c r="C213" s="171" t="s">
        <v>1111</v>
      </c>
      <c r="D213" s="188"/>
      <c r="E213" s="195">
        <v>110.696</v>
      </c>
      <c r="F213" s="212"/>
      <c r="G213" s="212"/>
      <c r="H213" s="181">
        <v>0</v>
      </c>
      <c r="I213" s="211"/>
      <c r="J213" s="211"/>
      <c r="K213" s="211"/>
      <c r="L213" s="211"/>
      <c r="M213" s="211"/>
      <c r="N213" s="211"/>
      <c r="O213" s="211"/>
      <c r="P213" s="211"/>
      <c r="Q213" s="211"/>
      <c r="R213" s="211" t="s">
        <v>123</v>
      </c>
      <c r="S213" s="211">
        <v>0</v>
      </c>
      <c r="T213" s="211"/>
      <c r="U213" s="211"/>
      <c r="V213" s="211"/>
      <c r="W213" s="211"/>
      <c r="X213" s="211"/>
      <c r="Y213" s="211"/>
      <c r="Z213" s="211"/>
      <c r="AA213" s="211"/>
      <c r="AB213" s="211"/>
      <c r="AC213" s="211"/>
      <c r="AD213" s="211"/>
      <c r="AE213" s="211"/>
      <c r="AF213" s="211"/>
      <c r="AG213" s="211"/>
      <c r="AH213" s="211"/>
      <c r="AI213" s="211"/>
      <c r="AJ213" s="211"/>
      <c r="AK213" s="211"/>
      <c r="AL213" s="211"/>
      <c r="AM213" s="211"/>
      <c r="AN213" s="211"/>
      <c r="AO213" s="211"/>
      <c r="AP213" s="211"/>
      <c r="AQ213" s="211"/>
      <c r="AR213" s="211"/>
      <c r="AS213" s="211"/>
      <c r="AT213" s="211"/>
      <c r="AU213" s="211"/>
    </row>
    <row r="214" spans="1:47" outlineLevel="1" x14ac:dyDescent="0.2">
      <c r="A214" s="152"/>
      <c r="B214" s="154"/>
      <c r="C214" s="171" t="s">
        <v>1112</v>
      </c>
      <c r="D214" s="188"/>
      <c r="E214" s="195">
        <v>124.634</v>
      </c>
      <c r="F214" s="212"/>
      <c r="G214" s="212"/>
      <c r="H214" s="181">
        <v>0</v>
      </c>
      <c r="I214" s="211"/>
      <c r="J214" s="211"/>
      <c r="K214" s="211"/>
      <c r="L214" s="211"/>
      <c r="M214" s="211"/>
      <c r="N214" s="211"/>
      <c r="O214" s="211"/>
      <c r="P214" s="211"/>
      <c r="Q214" s="211"/>
      <c r="R214" s="211" t="s">
        <v>123</v>
      </c>
      <c r="S214" s="211">
        <v>0</v>
      </c>
      <c r="T214" s="211"/>
      <c r="U214" s="211"/>
      <c r="V214" s="211"/>
      <c r="W214" s="211"/>
      <c r="X214" s="211"/>
      <c r="Y214" s="211"/>
      <c r="Z214" s="211"/>
      <c r="AA214" s="211"/>
      <c r="AB214" s="211"/>
      <c r="AC214" s="211"/>
      <c r="AD214" s="211"/>
      <c r="AE214" s="211"/>
      <c r="AF214" s="211"/>
      <c r="AG214" s="211"/>
      <c r="AH214" s="211"/>
      <c r="AI214" s="211"/>
      <c r="AJ214" s="211"/>
      <c r="AK214" s="211"/>
      <c r="AL214" s="211"/>
      <c r="AM214" s="211"/>
      <c r="AN214" s="211"/>
      <c r="AO214" s="211"/>
      <c r="AP214" s="211"/>
      <c r="AQ214" s="211"/>
      <c r="AR214" s="211"/>
      <c r="AS214" s="211"/>
      <c r="AT214" s="211"/>
      <c r="AU214" s="211"/>
    </row>
    <row r="215" spans="1:47" outlineLevel="1" x14ac:dyDescent="0.2">
      <c r="A215" s="152">
        <v>62</v>
      </c>
      <c r="B215" s="154" t="s">
        <v>440</v>
      </c>
      <c r="C215" s="170" t="s">
        <v>441</v>
      </c>
      <c r="D215" s="187" t="s">
        <v>127</v>
      </c>
      <c r="E215" s="212">
        <v>1788.24</v>
      </c>
      <c r="F215" s="212"/>
      <c r="G215" s="212">
        <f>ROUND(E215*F215,2)</f>
        <v>0</v>
      </c>
      <c r="H215" s="181" t="s">
        <v>951</v>
      </c>
      <c r="I215" s="211"/>
      <c r="J215" s="211"/>
      <c r="K215" s="211"/>
      <c r="L215" s="211"/>
      <c r="M215" s="211"/>
      <c r="N215" s="211"/>
      <c r="O215" s="211"/>
      <c r="P215" s="211"/>
      <c r="Q215" s="211"/>
      <c r="R215" s="211" t="s">
        <v>121</v>
      </c>
      <c r="S215" s="211"/>
      <c r="T215" s="211"/>
      <c r="U215" s="211"/>
      <c r="V215" s="211"/>
      <c r="W215" s="211"/>
      <c r="X215" s="211"/>
      <c r="Y215" s="211"/>
      <c r="Z215" s="211"/>
      <c r="AA215" s="211"/>
      <c r="AB215" s="211"/>
      <c r="AC215" s="211"/>
      <c r="AD215" s="211"/>
      <c r="AE215" s="211"/>
      <c r="AF215" s="211"/>
      <c r="AG215" s="211"/>
      <c r="AH215" s="211"/>
      <c r="AI215" s="211"/>
      <c r="AJ215" s="211"/>
      <c r="AK215" s="211"/>
      <c r="AL215" s="211"/>
      <c r="AM215" s="211"/>
      <c r="AN215" s="211"/>
      <c r="AO215" s="211"/>
      <c r="AP215" s="211"/>
      <c r="AQ215" s="211"/>
      <c r="AR215" s="211"/>
      <c r="AS215" s="211"/>
      <c r="AT215" s="211"/>
      <c r="AU215" s="211"/>
    </row>
    <row r="216" spans="1:47" outlineLevel="1" x14ac:dyDescent="0.2">
      <c r="A216" s="152"/>
      <c r="B216" s="154"/>
      <c r="C216" s="171" t="s">
        <v>1090</v>
      </c>
      <c r="D216" s="188"/>
      <c r="E216" s="195"/>
      <c r="F216" s="212"/>
      <c r="G216" s="212"/>
      <c r="H216" s="181">
        <v>0</v>
      </c>
      <c r="I216" s="211"/>
      <c r="J216" s="211"/>
      <c r="K216" s="211"/>
      <c r="L216" s="211"/>
      <c r="M216" s="211"/>
      <c r="N216" s="211"/>
      <c r="O216" s="211"/>
      <c r="P216" s="211"/>
      <c r="Q216" s="211"/>
      <c r="R216" s="211" t="s">
        <v>123</v>
      </c>
      <c r="S216" s="211">
        <v>0</v>
      </c>
      <c r="T216" s="211"/>
      <c r="U216" s="211"/>
      <c r="V216" s="211"/>
      <c r="W216" s="211"/>
      <c r="X216" s="211"/>
      <c r="Y216" s="211"/>
      <c r="Z216" s="211"/>
      <c r="AA216" s="211"/>
      <c r="AB216" s="211"/>
      <c r="AC216" s="211"/>
      <c r="AD216" s="211"/>
      <c r="AE216" s="211"/>
      <c r="AF216" s="211"/>
      <c r="AG216" s="211"/>
      <c r="AH216" s="211"/>
      <c r="AI216" s="211"/>
      <c r="AJ216" s="211"/>
      <c r="AK216" s="211"/>
      <c r="AL216" s="211"/>
      <c r="AM216" s="211"/>
      <c r="AN216" s="211"/>
      <c r="AO216" s="211"/>
      <c r="AP216" s="211"/>
      <c r="AQ216" s="211"/>
      <c r="AR216" s="211"/>
      <c r="AS216" s="211"/>
      <c r="AT216" s="211"/>
      <c r="AU216" s="211"/>
    </row>
    <row r="217" spans="1:47" outlineLevel="1" x14ac:dyDescent="0.2">
      <c r="A217" s="152"/>
      <c r="B217" s="154"/>
      <c r="C217" s="171" t="s">
        <v>1091</v>
      </c>
      <c r="D217" s="188"/>
      <c r="E217" s="195"/>
      <c r="F217" s="212"/>
      <c r="G217" s="212"/>
      <c r="H217" s="181">
        <v>0</v>
      </c>
      <c r="I217" s="211"/>
      <c r="J217" s="211"/>
      <c r="K217" s="211"/>
      <c r="L217" s="211"/>
      <c r="M217" s="211"/>
      <c r="N217" s="211"/>
      <c r="O217" s="211"/>
      <c r="P217" s="211"/>
      <c r="Q217" s="211"/>
      <c r="R217" s="211" t="s">
        <v>123</v>
      </c>
      <c r="S217" s="211">
        <v>0</v>
      </c>
      <c r="T217" s="211"/>
      <c r="U217" s="211"/>
      <c r="V217" s="211"/>
      <c r="W217" s="211"/>
      <c r="X217" s="211"/>
      <c r="Y217" s="211"/>
      <c r="Z217" s="211"/>
      <c r="AA217" s="211"/>
      <c r="AB217" s="211"/>
      <c r="AC217" s="211"/>
      <c r="AD217" s="211"/>
      <c r="AE217" s="211"/>
      <c r="AF217" s="211"/>
      <c r="AG217" s="211"/>
      <c r="AH217" s="211"/>
      <c r="AI217" s="211"/>
      <c r="AJ217" s="211"/>
      <c r="AK217" s="211"/>
      <c r="AL217" s="211"/>
      <c r="AM217" s="211"/>
      <c r="AN217" s="211"/>
      <c r="AO217" s="211"/>
      <c r="AP217" s="211"/>
      <c r="AQ217" s="211"/>
      <c r="AR217" s="211"/>
      <c r="AS217" s="211"/>
      <c r="AT217" s="211"/>
      <c r="AU217" s="211"/>
    </row>
    <row r="218" spans="1:47" ht="22.5" outlineLevel="1" x14ac:dyDescent="0.2">
      <c r="A218" s="152"/>
      <c r="B218" s="154"/>
      <c r="C218" s="171" t="s">
        <v>1092</v>
      </c>
      <c r="D218" s="188"/>
      <c r="E218" s="195">
        <v>537.48500000000001</v>
      </c>
      <c r="F218" s="212"/>
      <c r="G218" s="212"/>
      <c r="H218" s="181">
        <v>0</v>
      </c>
      <c r="I218" s="211"/>
      <c r="J218" s="211"/>
      <c r="K218" s="211"/>
      <c r="L218" s="211"/>
      <c r="M218" s="211"/>
      <c r="N218" s="211"/>
      <c r="O218" s="211"/>
      <c r="P218" s="211"/>
      <c r="Q218" s="211"/>
      <c r="R218" s="211" t="s">
        <v>123</v>
      </c>
      <c r="S218" s="211">
        <v>0</v>
      </c>
      <c r="T218" s="211"/>
      <c r="U218" s="211"/>
      <c r="V218" s="211"/>
      <c r="W218" s="211"/>
      <c r="X218" s="211"/>
      <c r="Y218" s="211"/>
      <c r="Z218" s="211"/>
      <c r="AA218" s="211"/>
      <c r="AB218" s="211"/>
      <c r="AC218" s="211"/>
      <c r="AD218" s="211"/>
      <c r="AE218" s="211"/>
      <c r="AF218" s="211"/>
      <c r="AG218" s="211"/>
      <c r="AH218" s="211"/>
      <c r="AI218" s="211"/>
      <c r="AJ218" s="211"/>
      <c r="AK218" s="211"/>
      <c r="AL218" s="211"/>
      <c r="AM218" s="211"/>
      <c r="AN218" s="211"/>
      <c r="AO218" s="211"/>
      <c r="AP218" s="211"/>
      <c r="AQ218" s="211"/>
      <c r="AR218" s="211"/>
      <c r="AS218" s="211"/>
      <c r="AT218" s="211"/>
      <c r="AU218" s="211"/>
    </row>
    <row r="219" spans="1:47" outlineLevel="1" x14ac:dyDescent="0.2">
      <c r="A219" s="152"/>
      <c r="B219" s="154"/>
      <c r="C219" s="171" t="s">
        <v>1093</v>
      </c>
      <c r="D219" s="188"/>
      <c r="E219" s="195">
        <v>280.815</v>
      </c>
      <c r="F219" s="212"/>
      <c r="G219" s="212"/>
      <c r="H219" s="181">
        <v>0</v>
      </c>
      <c r="I219" s="211"/>
      <c r="J219" s="211"/>
      <c r="K219" s="211"/>
      <c r="L219" s="211"/>
      <c r="M219" s="211"/>
      <c r="N219" s="211"/>
      <c r="O219" s="211"/>
      <c r="P219" s="211"/>
      <c r="Q219" s="211"/>
      <c r="R219" s="211" t="s">
        <v>123</v>
      </c>
      <c r="S219" s="211">
        <v>0</v>
      </c>
      <c r="T219" s="211"/>
      <c r="U219" s="211"/>
      <c r="V219" s="211"/>
      <c r="W219" s="211"/>
      <c r="X219" s="211"/>
      <c r="Y219" s="211"/>
      <c r="Z219" s="211"/>
      <c r="AA219" s="211"/>
      <c r="AB219" s="211"/>
      <c r="AC219" s="211"/>
      <c r="AD219" s="211"/>
      <c r="AE219" s="211"/>
      <c r="AF219" s="211"/>
      <c r="AG219" s="211"/>
      <c r="AH219" s="211"/>
      <c r="AI219" s="211"/>
      <c r="AJ219" s="211"/>
      <c r="AK219" s="211"/>
      <c r="AL219" s="211"/>
      <c r="AM219" s="211"/>
      <c r="AN219" s="211"/>
      <c r="AO219" s="211"/>
      <c r="AP219" s="211"/>
      <c r="AQ219" s="211"/>
      <c r="AR219" s="211"/>
      <c r="AS219" s="211"/>
      <c r="AT219" s="211"/>
      <c r="AU219" s="211"/>
    </row>
    <row r="220" spans="1:47" outlineLevel="1" x14ac:dyDescent="0.2">
      <c r="A220" s="152"/>
      <c r="B220" s="154"/>
      <c r="C220" s="171" t="s">
        <v>1094</v>
      </c>
      <c r="D220" s="188"/>
      <c r="E220" s="195">
        <v>436.21499999999997</v>
      </c>
      <c r="F220" s="212"/>
      <c r="G220" s="212"/>
      <c r="H220" s="181">
        <v>0</v>
      </c>
      <c r="I220" s="211"/>
      <c r="J220" s="211"/>
      <c r="K220" s="211"/>
      <c r="L220" s="211"/>
      <c r="M220" s="211"/>
      <c r="N220" s="211"/>
      <c r="O220" s="211"/>
      <c r="P220" s="211"/>
      <c r="Q220" s="211"/>
      <c r="R220" s="211" t="s">
        <v>123</v>
      </c>
      <c r="S220" s="211">
        <v>0</v>
      </c>
      <c r="T220" s="211"/>
      <c r="U220" s="211"/>
      <c r="V220" s="211"/>
      <c r="W220" s="211"/>
      <c r="X220" s="211"/>
      <c r="Y220" s="211"/>
      <c r="Z220" s="211"/>
      <c r="AA220" s="211"/>
      <c r="AB220" s="211"/>
      <c r="AC220" s="211"/>
      <c r="AD220" s="211"/>
      <c r="AE220" s="211"/>
      <c r="AF220" s="211"/>
      <c r="AG220" s="211"/>
      <c r="AH220" s="211"/>
      <c r="AI220" s="211"/>
      <c r="AJ220" s="211"/>
      <c r="AK220" s="211"/>
      <c r="AL220" s="211"/>
      <c r="AM220" s="211"/>
      <c r="AN220" s="211"/>
      <c r="AO220" s="211"/>
      <c r="AP220" s="211"/>
      <c r="AQ220" s="211"/>
      <c r="AR220" s="211"/>
      <c r="AS220" s="211"/>
      <c r="AT220" s="211"/>
      <c r="AU220" s="211"/>
    </row>
    <row r="221" spans="1:47" outlineLevel="1" x14ac:dyDescent="0.2">
      <c r="A221" s="152"/>
      <c r="B221" s="154"/>
      <c r="C221" s="171" t="s">
        <v>1095</v>
      </c>
      <c r="D221" s="188"/>
      <c r="E221" s="195">
        <v>350.47500000000002</v>
      </c>
      <c r="F221" s="212"/>
      <c r="G221" s="212"/>
      <c r="H221" s="181">
        <v>0</v>
      </c>
      <c r="I221" s="211"/>
      <c r="J221" s="211"/>
      <c r="K221" s="211"/>
      <c r="L221" s="211"/>
      <c r="M221" s="211"/>
      <c r="N221" s="211"/>
      <c r="O221" s="211"/>
      <c r="P221" s="211"/>
      <c r="Q221" s="211"/>
      <c r="R221" s="211" t="s">
        <v>123</v>
      </c>
      <c r="S221" s="211">
        <v>0</v>
      </c>
      <c r="T221" s="211"/>
      <c r="U221" s="211"/>
      <c r="V221" s="211"/>
      <c r="W221" s="211"/>
      <c r="X221" s="211"/>
      <c r="Y221" s="211"/>
      <c r="Z221" s="211"/>
      <c r="AA221" s="211"/>
      <c r="AB221" s="211"/>
      <c r="AC221" s="211"/>
      <c r="AD221" s="211"/>
      <c r="AE221" s="211"/>
      <c r="AF221" s="211"/>
      <c r="AG221" s="211"/>
      <c r="AH221" s="211"/>
      <c r="AI221" s="211"/>
      <c r="AJ221" s="211"/>
      <c r="AK221" s="211"/>
      <c r="AL221" s="211"/>
      <c r="AM221" s="211"/>
      <c r="AN221" s="211"/>
      <c r="AO221" s="211"/>
      <c r="AP221" s="211"/>
      <c r="AQ221" s="211"/>
      <c r="AR221" s="211"/>
      <c r="AS221" s="211"/>
      <c r="AT221" s="211"/>
      <c r="AU221" s="211"/>
    </row>
    <row r="222" spans="1:47" outlineLevel="1" x14ac:dyDescent="0.2">
      <c r="A222" s="152"/>
      <c r="B222" s="154"/>
      <c r="C222" s="171" t="s">
        <v>1096</v>
      </c>
      <c r="D222" s="188"/>
      <c r="E222" s="195"/>
      <c r="F222" s="212"/>
      <c r="G222" s="212"/>
      <c r="H222" s="181">
        <v>0</v>
      </c>
      <c r="I222" s="211"/>
      <c r="J222" s="211"/>
      <c r="K222" s="211"/>
      <c r="L222" s="211"/>
      <c r="M222" s="211"/>
      <c r="N222" s="211"/>
      <c r="O222" s="211"/>
      <c r="P222" s="211"/>
      <c r="Q222" s="211"/>
      <c r="R222" s="211" t="s">
        <v>123</v>
      </c>
      <c r="S222" s="211">
        <v>0</v>
      </c>
      <c r="T222" s="211"/>
      <c r="U222" s="211"/>
      <c r="V222" s="211"/>
      <c r="W222" s="211"/>
      <c r="X222" s="211"/>
      <c r="Y222" s="211"/>
      <c r="Z222" s="211"/>
      <c r="AA222" s="211"/>
      <c r="AB222" s="211"/>
      <c r="AC222" s="211"/>
      <c r="AD222" s="211"/>
      <c r="AE222" s="211"/>
      <c r="AF222" s="211"/>
      <c r="AG222" s="211"/>
      <c r="AH222" s="211"/>
      <c r="AI222" s="211"/>
      <c r="AJ222" s="211"/>
      <c r="AK222" s="211"/>
      <c r="AL222" s="211"/>
      <c r="AM222" s="211"/>
      <c r="AN222" s="211"/>
      <c r="AO222" s="211"/>
      <c r="AP222" s="211"/>
      <c r="AQ222" s="211"/>
      <c r="AR222" s="211"/>
      <c r="AS222" s="211"/>
      <c r="AT222" s="211"/>
      <c r="AU222" s="211"/>
    </row>
    <row r="223" spans="1:47" outlineLevel="1" x14ac:dyDescent="0.2">
      <c r="A223" s="152"/>
      <c r="B223" s="154"/>
      <c r="C223" s="171" t="s">
        <v>1097</v>
      </c>
      <c r="D223" s="188"/>
      <c r="E223" s="195"/>
      <c r="F223" s="212"/>
      <c r="G223" s="212"/>
      <c r="H223" s="181">
        <v>0</v>
      </c>
      <c r="I223" s="211"/>
      <c r="J223" s="211"/>
      <c r="K223" s="211"/>
      <c r="L223" s="211"/>
      <c r="M223" s="211"/>
      <c r="N223" s="211"/>
      <c r="O223" s="211"/>
      <c r="P223" s="211"/>
      <c r="Q223" s="211"/>
      <c r="R223" s="211" t="s">
        <v>123</v>
      </c>
      <c r="S223" s="211">
        <v>0</v>
      </c>
      <c r="T223" s="211"/>
      <c r="U223" s="211"/>
      <c r="V223" s="211"/>
      <c r="W223" s="211"/>
      <c r="X223" s="211"/>
      <c r="Y223" s="211"/>
      <c r="Z223" s="211"/>
      <c r="AA223" s="211"/>
      <c r="AB223" s="211"/>
      <c r="AC223" s="211"/>
      <c r="AD223" s="211"/>
      <c r="AE223" s="211"/>
      <c r="AF223" s="211"/>
      <c r="AG223" s="211"/>
      <c r="AH223" s="211"/>
      <c r="AI223" s="211"/>
      <c r="AJ223" s="211"/>
      <c r="AK223" s="211"/>
      <c r="AL223" s="211"/>
      <c r="AM223" s="211"/>
      <c r="AN223" s="211"/>
      <c r="AO223" s="211"/>
      <c r="AP223" s="211"/>
      <c r="AQ223" s="211"/>
      <c r="AR223" s="211"/>
      <c r="AS223" s="211"/>
      <c r="AT223" s="211"/>
      <c r="AU223" s="211"/>
    </row>
    <row r="224" spans="1:47" outlineLevel="1" x14ac:dyDescent="0.2">
      <c r="A224" s="152"/>
      <c r="B224" s="154"/>
      <c r="C224" s="171" t="s">
        <v>1098</v>
      </c>
      <c r="D224" s="188"/>
      <c r="E224" s="195">
        <v>34.840000000000003</v>
      </c>
      <c r="F224" s="212"/>
      <c r="G224" s="212"/>
      <c r="H224" s="181">
        <v>0</v>
      </c>
      <c r="I224" s="211"/>
      <c r="J224" s="211"/>
      <c r="K224" s="211"/>
      <c r="L224" s="211"/>
      <c r="M224" s="211"/>
      <c r="N224" s="211"/>
      <c r="O224" s="211"/>
      <c r="P224" s="211"/>
      <c r="Q224" s="211"/>
      <c r="R224" s="211" t="s">
        <v>123</v>
      </c>
      <c r="S224" s="211">
        <v>0</v>
      </c>
      <c r="T224" s="211"/>
      <c r="U224" s="211"/>
      <c r="V224" s="211"/>
      <c r="W224" s="211"/>
      <c r="X224" s="211"/>
      <c r="Y224" s="211"/>
      <c r="Z224" s="211"/>
      <c r="AA224" s="211"/>
      <c r="AB224" s="211"/>
      <c r="AC224" s="211"/>
      <c r="AD224" s="211"/>
      <c r="AE224" s="211"/>
      <c r="AF224" s="211"/>
      <c r="AG224" s="211"/>
      <c r="AH224" s="211"/>
      <c r="AI224" s="211"/>
      <c r="AJ224" s="211"/>
      <c r="AK224" s="211"/>
      <c r="AL224" s="211"/>
      <c r="AM224" s="211"/>
      <c r="AN224" s="211"/>
      <c r="AO224" s="211"/>
      <c r="AP224" s="211"/>
      <c r="AQ224" s="211"/>
      <c r="AR224" s="211"/>
      <c r="AS224" s="211"/>
      <c r="AT224" s="211"/>
      <c r="AU224" s="211"/>
    </row>
    <row r="225" spans="1:47" outlineLevel="1" x14ac:dyDescent="0.2">
      <c r="A225" s="152"/>
      <c r="B225" s="154"/>
      <c r="C225" s="171" t="s">
        <v>1099</v>
      </c>
      <c r="D225" s="188"/>
      <c r="E225" s="195">
        <v>3.6</v>
      </c>
      <c r="F225" s="212"/>
      <c r="G225" s="212"/>
      <c r="H225" s="181">
        <v>0</v>
      </c>
      <c r="I225" s="211"/>
      <c r="J225" s="211"/>
      <c r="K225" s="211"/>
      <c r="L225" s="211"/>
      <c r="M225" s="211"/>
      <c r="N225" s="211"/>
      <c r="O225" s="211"/>
      <c r="P225" s="211"/>
      <c r="Q225" s="211"/>
      <c r="R225" s="211" t="s">
        <v>123</v>
      </c>
      <c r="S225" s="211">
        <v>0</v>
      </c>
      <c r="T225" s="211"/>
      <c r="U225" s="211"/>
      <c r="V225" s="211"/>
      <c r="W225" s="211"/>
      <c r="X225" s="211"/>
      <c r="Y225" s="211"/>
      <c r="Z225" s="211"/>
      <c r="AA225" s="211"/>
      <c r="AB225" s="211"/>
      <c r="AC225" s="211"/>
      <c r="AD225" s="211"/>
      <c r="AE225" s="211"/>
      <c r="AF225" s="211"/>
      <c r="AG225" s="211"/>
      <c r="AH225" s="211"/>
      <c r="AI225" s="211"/>
      <c r="AJ225" s="211"/>
      <c r="AK225" s="211"/>
      <c r="AL225" s="211"/>
      <c r="AM225" s="211"/>
      <c r="AN225" s="211"/>
      <c r="AO225" s="211"/>
      <c r="AP225" s="211"/>
      <c r="AQ225" s="211"/>
      <c r="AR225" s="211"/>
      <c r="AS225" s="211"/>
      <c r="AT225" s="211"/>
      <c r="AU225" s="211"/>
    </row>
    <row r="226" spans="1:47" outlineLevel="1" x14ac:dyDescent="0.2">
      <c r="A226" s="152"/>
      <c r="B226" s="154"/>
      <c r="C226" s="171" t="s">
        <v>1100</v>
      </c>
      <c r="D226" s="188"/>
      <c r="E226" s="195">
        <v>27.15</v>
      </c>
      <c r="F226" s="212"/>
      <c r="G226" s="212"/>
      <c r="H226" s="181">
        <v>0</v>
      </c>
      <c r="I226" s="211"/>
      <c r="J226" s="211"/>
      <c r="K226" s="211"/>
      <c r="L226" s="211"/>
      <c r="M226" s="211"/>
      <c r="N226" s="211"/>
      <c r="O226" s="211"/>
      <c r="P226" s="211"/>
      <c r="Q226" s="211"/>
      <c r="R226" s="211" t="s">
        <v>123</v>
      </c>
      <c r="S226" s="211">
        <v>0</v>
      </c>
      <c r="T226" s="211"/>
      <c r="U226" s="211"/>
      <c r="V226" s="211"/>
      <c r="W226" s="211"/>
      <c r="X226" s="211"/>
      <c r="Y226" s="211"/>
      <c r="Z226" s="211"/>
      <c r="AA226" s="211"/>
      <c r="AB226" s="211"/>
      <c r="AC226" s="211"/>
      <c r="AD226" s="211"/>
      <c r="AE226" s="211"/>
      <c r="AF226" s="211"/>
      <c r="AG226" s="211"/>
      <c r="AH226" s="211"/>
      <c r="AI226" s="211"/>
      <c r="AJ226" s="211"/>
      <c r="AK226" s="211"/>
      <c r="AL226" s="211"/>
      <c r="AM226" s="211"/>
      <c r="AN226" s="211"/>
      <c r="AO226" s="211"/>
      <c r="AP226" s="211"/>
      <c r="AQ226" s="211"/>
      <c r="AR226" s="211"/>
      <c r="AS226" s="211"/>
      <c r="AT226" s="211"/>
      <c r="AU226" s="211"/>
    </row>
    <row r="227" spans="1:47" outlineLevel="1" x14ac:dyDescent="0.2">
      <c r="A227" s="152"/>
      <c r="B227" s="154"/>
      <c r="C227" s="171" t="s">
        <v>1101</v>
      </c>
      <c r="D227" s="188"/>
      <c r="E227" s="195">
        <v>7.95</v>
      </c>
      <c r="F227" s="212"/>
      <c r="G227" s="212"/>
      <c r="H227" s="181">
        <v>0</v>
      </c>
      <c r="I227" s="211"/>
      <c r="J227" s="211"/>
      <c r="K227" s="211"/>
      <c r="L227" s="211"/>
      <c r="M227" s="211"/>
      <c r="N227" s="211"/>
      <c r="O227" s="211"/>
      <c r="P227" s="211"/>
      <c r="Q227" s="211"/>
      <c r="R227" s="211" t="s">
        <v>123</v>
      </c>
      <c r="S227" s="211">
        <v>0</v>
      </c>
      <c r="T227" s="211"/>
      <c r="U227" s="211"/>
      <c r="V227" s="211"/>
      <c r="W227" s="211"/>
      <c r="X227" s="211"/>
      <c r="Y227" s="211"/>
      <c r="Z227" s="211"/>
      <c r="AA227" s="211"/>
      <c r="AB227" s="211"/>
      <c r="AC227" s="211"/>
      <c r="AD227" s="211"/>
      <c r="AE227" s="211"/>
      <c r="AF227" s="211"/>
      <c r="AG227" s="211"/>
      <c r="AH227" s="211"/>
      <c r="AI227" s="211"/>
      <c r="AJ227" s="211"/>
      <c r="AK227" s="211"/>
      <c r="AL227" s="211"/>
      <c r="AM227" s="211"/>
      <c r="AN227" s="211"/>
      <c r="AO227" s="211"/>
      <c r="AP227" s="211"/>
      <c r="AQ227" s="211"/>
      <c r="AR227" s="211"/>
      <c r="AS227" s="211"/>
      <c r="AT227" s="211"/>
      <c r="AU227" s="211"/>
    </row>
    <row r="228" spans="1:47" outlineLevel="1" x14ac:dyDescent="0.2">
      <c r="A228" s="152"/>
      <c r="B228" s="154"/>
      <c r="C228" s="171" t="s">
        <v>1113</v>
      </c>
      <c r="D228" s="188"/>
      <c r="E228" s="195">
        <v>408.28</v>
      </c>
      <c r="F228" s="212"/>
      <c r="G228" s="212"/>
      <c r="H228" s="181">
        <v>0</v>
      </c>
      <c r="I228" s="211"/>
      <c r="J228" s="211"/>
      <c r="K228" s="211"/>
      <c r="L228" s="211"/>
      <c r="M228" s="211"/>
      <c r="N228" s="211"/>
      <c r="O228" s="211"/>
      <c r="P228" s="211"/>
      <c r="Q228" s="211"/>
      <c r="R228" s="211" t="s">
        <v>123</v>
      </c>
      <c r="S228" s="211">
        <v>0</v>
      </c>
      <c r="T228" s="211"/>
      <c r="U228" s="211"/>
      <c r="V228" s="211"/>
      <c r="W228" s="211"/>
      <c r="X228" s="211"/>
      <c r="Y228" s="211"/>
      <c r="Z228" s="211"/>
      <c r="AA228" s="211"/>
      <c r="AB228" s="211"/>
      <c r="AC228" s="211"/>
      <c r="AD228" s="211"/>
      <c r="AE228" s="211"/>
      <c r="AF228" s="211"/>
      <c r="AG228" s="211"/>
      <c r="AH228" s="211"/>
      <c r="AI228" s="211"/>
      <c r="AJ228" s="211"/>
      <c r="AK228" s="211"/>
      <c r="AL228" s="211"/>
      <c r="AM228" s="211"/>
      <c r="AN228" s="211"/>
      <c r="AO228" s="211"/>
      <c r="AP228" s="211"/>
      <c r="AQ228" s="211"/>
      <c r="AR228" s="211"/>
      <c r="AS228" s="211"/>
      <c r="AT228" s="211"/>
      <c r="AU228" s="211"/>
    </row>
    <row r="229" spans="1:47" outlineLevel="1" x14ac:dyDescent="0.2">
      <c r="A229" s="152"/>
      <c r="B229" s="154"/>
      <c r="C229" s="171" t="s">
        <v>1114</v>
      </c>
      <c r="D229" s="188"/>
      <c r="E229" s="195">
        <v>-298.57</v>
      </c>
      <c r="F229" s="212"/>
      <c r="G229" s="212"/>
      <c r="H229" s="181">
        <v>0</v>
      </c>
      <c r="I229" s="211"/>
      <c r="J229" s="211"/>
      <c r="K229" s="211"/>
      <c r="L229" s="211"/>
      <c r="M229" s="211"/>
      <c r="N229" s="211"/>
      <c r="O229" s="211"/>
      <c r="P229" s="211"/>
      <c r="Q229" s="211"/>
      <c r="R229" s="211" t="s">
        <v>123</v>
      </c>
      <c r="S229" s="211">
        <v>0</v>
      </c>
      <c r="T229" s="211"/>
      <c r="U229" s="211"/>
      <c r="V229" s="211"/>
      <c r="W229" s="211"/>
      <c r="X229" s="211"/>
      <c r="Y229" s="211"/>
      <c r="Z229" s="211"/>
      <c r="AA229" s="211"/>
      <c r="AB229" s="211"/>
      <c r="AC229" s="211"/>
      <c r="AD229" s="211"/>
      <c r="AE229" s="211"/>
      <c r="AF229" s="211"/>
      <c r="AG229" s="211"/>
      <c r="AH229" s="211"/>
      <c r="AI229" s="211"/>
      <c r="AJ229" s="211"/>
      <c r="AK229" s="211"/>
      <c r="AL229" s="211"/>
      <c r="AM229" s="211"/>
      <c r="AN229" s="211"/>
      <c r="AO229" s="211"/>
      <c r="AP229" s="211"/>
      <c r="AQ229" s="211"/>
      <c r="AR229" s="211"/>
      <c r="AS229" s="211"/>
      <c r="AT229" s="211"/>
      <c r="AU229" s="211"/>
    </row>
    <row r="230" spans="1:47" ht="22.5" outlineLevel="1" x14ac:dyDescent="0.2">
      <c r="A230" s="152">
        <v>63</v>
      </c>
      <c r="B230" s="154" t="s">
        <v>443</v>
      </c>
      <c r="C230" s="170" t="s">
        <v>444</v>
      </c>
      <c r="D230" s="187" t="s">
        <v>232</v>
      </c>
      <c r="E230" s="212">
        <v>364.1</v>
      </c>
      <c r="F230" s="212"/>
      <c r="G230" s="212">
        <f>ROUND(E230*F230,2)</f>
        <v>0</v>
      </c>
      <c r="H230" s="181" t="s">
        <v>951</v>
      </c>
      <c r="I230" s="211"/>
      <c r="J230" s="211"/>
      <c r="K230" s="211"/>
      <c r="L230" s="211"/>
      <c r="M230" s="211"/>
      <c r="N230" s="211"/>
      <c r="O230" s="211"/>
      <c r="P230" s="211"/>
      <c r="Q230" s="211"/>
      <c r="R230" s="211" t="s">
        <v>121</v>
      </c>
      <c r="S230" s="211"/>
      <c r="T230" s="211"/>
      <c r="U230" s="211"/>
      <c r="V230" s="211"/>
      <c r="W230" s="211"/>
      <c r="X230" s="211"/>
      <c r="Y230" s="211"/>
      <c r="Z230" s="211"/>
      <c r="AA230" s="211"/>
      <c r="AB230" s="211"/>
      <c r="AC230" s="211"/>
      <c r="AD230" s="211"/>
      <c r="AE230" s="211"/>
      <c r="AF230" s="211"/>
      <c r="AG230" s="211"/>
      <c r="AH230" s="211"/>
      <c r="AI230" s="211"/>
      <c r="AJ230" s="211"/>
      <c r="AK230" s="211"/>
      <c r="AL230" s="211"/>
      <c r="AM230" s="211"/>
      <c r="AN230" s="211"/>
      <c r="AO230" s="211"/>
      <c r="AP230" s="211"/>
      <c r="AQ230" s="211"/>
      <c r="AR230" s="211"/>
      <c r="AS230" s="211"/>
      <c r="AT230" s="211"/>
      <c r="AU230" s="211"/>
    </row>
    <row r="231" spans="1:47" ht="22.5" outlineLevel="1" x14ac:dyDescent="0.2">
      <c r="A231" s="152"/>
      <c r="B231" s="154"/>
      <c r="C231" s="171" t="s">
        <v>1115</v>
      </c>
      <c r="D231" s="188"/>
      <c r="E231" s="195">
        <v>123.68</v>
      </c>
      <c r="F231" s="212"/>
      <c r="G231" s="212"/>
      <c r="H231" s="181">
        <v>0</v>
      </c>
      <c r="I231" s="211"/>
      <c r="J231" s="211"/>
      <c r="K231" s="211"/>
      <c r="L231" s="211"/>
      <c r="M231" s="211"/>
      <c r="N231" s="211"/>
      <c r="O231" s="211"/>
      <c r="P231" s="211"/>
      <c r="Q231" s="211"/>
      <c r="R231" s="211" t="s">
        <v>123</v>
      </c>
      <c r="S231" s="211">
        <v>0</v>
      </c>
      <c r="T231" s="211"/>
      <c r="U231" s="211"/>
      <c r="V231" s="211"/>
      <c r="W231" s="211"/>
      <c r="X231" s="211"/>
      <c r="Y231" s="211"/>
      <c r="Z231" s="211"/>
      <c r="AA231" s="211"/>
      <c r="AB231" s="211"/>
      <c r="AC231" s="211"/>
      <c r="AD231" s="211"/>
      <c r="AE231" s="211"/>
      <c r="AF231" s="211"/>
      <c r="AG231" s="211"/>
      <c r="AH231" s="211"/>
      <c r="AI231" s="211"/>
      <c r="AJ231" s="211"/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</row>
    <row r="232" spans="1:47" outlineLevel="1" x14ac:dyDescent="0.2">
      <c r="A232" s="152"/>
      <c r="B232" s="154"/>
      <c r="C232" s="171" t="s">
        <v>1116</v>
      </c>
      <c r="D232" s="188"/>
      <c r="E232" s="195">
        <v>231.1</v>
      </c>
      <c r="F232" s="212"/>
      <c r="G232" s="212"/>
      <c r="H232" s="181">
        <v>0</v>
      </c>
      <c r="I232" s="211"/>
      <c r="J232" s="211"/>
      <c r="K232" s="211"/>
      <c r="L232" s="211"/>
      <c r="M232" s="211"/>
      <c r="N232" s="211"/>
      <c r="O232" s="211"/>
      <c r="P232" s="211"/>
      <c r="Q232" s="211"/>
      <c r="R232" s="211" t="s">
        <v>123</v>
      </c>
      <c r="S232" s="211">
        <v>0</v>
      </c>
      <c r="T232" s="211"/>
      <c r="U232" s="211"/>
      <c r="V232" s="211"/>
      <c r="W232" s="211"/>
      <c r="X232" s="211"/>
      <c r="Y232" s="211"/>
      <c r="Z232" s="211"/>
      <c r="AA232" s="211"/>
      <c r="AB232" s="211"/>
      <c r="AC232" s="211"/>
      <c r="AD232" s="211"/>
      <c r="AE232" s="211"/>
      <c r="AF232" s="211"/>
      <c r="AG232" s="211"/>
      <c r="AH232" s="211"/>
      <c r="AI232" s="211"/>
      <c r="AJ232" s="211"/>
      <c r="AK232" s="211"/>
      <c r="AL232" s="211"/>
      <c r="AM232" s="211"/>
      <c r="AN232" s="211"/>
      <c r="AO232" s="211"/>
      <c r="AP232" s="211"/>
      <c r="AQ232" s="211"/>
      <c r="AR232" s="211"/>
      <c r="AS232" s="211"/>
      <c r="AT232" s="211"/>
      <c r="AU232" s="211"/>
    </row>
    <row r="233" spans="1:47" outlineLevel="1" x14ac:dyDescent="0.2">
      <c r="A233" s="152"/>
      <c r="B233" s="154"/>
      <c r="C233" s="171" t="s">
        <v>1117</v>
      </c>
      <c r="D233" s="188"/>
      <c r="E233" s="195">
        <v>9.32</v>
      </c>
      <c r="F233" s="212"/>
      <c r="G233" s="212"/>
      <c r="H233" s="181">
        <v>0</v>
      </c>
      <c r="I233" s="211"/>
      <c r="J233" s="211"/>
      <c r="K233" s="211"/>
      <c r="L233" s="211"/>
      <c r="M233" s="211"/>
      <c r="N233" s="211"/>
      <c r="O233" s="211"/>
      <c r="P233" s="211"/>
      <c r="Q233" s="211"/>
      <c r="R233" s="211" t="s">
        <v>123</v>
      </c>
      <c r="S233" s="211">
        <v>0</v>
      </c>
      <c r="T233" s="211"/>
      <c r="U233" s="211"/>
      <c r="V233" s="211"/>
      <c r="W233" s="211"/>
      <c r="X233" s="211"/>
      <c r="Y233" s="211"/>
      <c r="Z233" s="211"/>
      <c r="AA233" s="211"/>
      <c r="AB233" s="211"/>
      <c r="AC233" s="211"/>
      <c r="AD233" s="211"/>
      <c r="AE233" s="211"/>
      <c r="AF233" s="211"/>
      <c r="AG233" s="211"/>
      <c r="AH233" s="211"/>
      <c r="AI233" s="211"/>
      <c r="AJ233" s="211"/>
      <c r="AK233" s="211"/>
      <c r="AL233" s="211"/>
      <c r="AM233" s="211"/>
      <c r="AN233" s="211"/>
      <c r="AO233" s="211"/>
      <c r="AP233" s="211"/>
      <c r="AQ233" s="211"/>
      <c r="AR233" s="211"/>
      <c r="AS233" s="211"/>
      <c r="AT233" s="211"/>
      <c r="AU233" s="211"/>
    </row>
    <row r="234" spans="1:47" ht="22.5" outlineLevel="1" x14ac:dyDescent="0.2">
      <c r="A234" s="152">
        <v>64</v>
      </c>
      <c r="B234" s="154" t="s">
        <v>448</v>
      </c>
      <c r="C234" s="170" t="s">
        <v>449</v>
      </c>
      <c r="D234" s="187" t="s">
        <v>127</v>
      </c>
      <c r="E234" s="212">
        <v>138.358</v>
      </c>
      <c r="F234" s="212"/>
      <c r="G234" s="212">
        <f>ROUND(E234*F234,2)</f>
        <v>0</v>
      </c>
      <c r="H234" s="181" t="s">
        <v>951</v>
      </c>
      <c r="I234" s="211"/>
      <c r="J234" s="211"/>
      <c r="K234" s="211"/>
      <c r="L234" s="211"/>
      <c r="M234" s="211"/>
      <c r="N234" s="211"/>
      <c r="O234" s="211"/>
      <c r="P234" s="211"/>
      <c r="Q234" s="211"/>
      <c r="R234" s="211" t="s">
        <v>121</v>
      </c>
      <c r="S234" s="211"/>
      <c r="T234" s="211"/>
      <c r="U234" s="211"/>
      <c r="V234" s="211"/>
      <c r="W234" s="211"/>
      <c r="X234" s="211"/>
      <c r="Y234" s="211"/>
      <c r="Z234" s="211"/>
      <c r="AA234" s="211"/>
      <c r="AB234" s="211"/>
      <c r="AC234" s="211"/>
      <c r="AD234" s="211"/>
      <c r="AE234" s="211"/>
      <c r="AF234" s="211"/>
      <c r="AG234" s="211"/>
      <c r="AH234" s="211"/>
      <c r="AI234" s="211"/>
      <c r="AJ234" s="211"/>
      <c r="AK234" s="211"/>
      <c r="AL234" s="211"/>
      <c r="AM234" s="211"/>
      <c r="AN234" s="211"/>
      <c r="AO234" s="211"/>
      <c r="AP234" s="211"/>
      <c r="AQ234" s="211"/>
      <c r="AR234" s="211"/>
      <c r="AS234" s="211"/>
      <c r="AT234" s="211"/>
      <c r="AU234" s="211"/>
    </row>
    <row r="235" spans="1:47" ht="22.5" outlineLevel="1" x14ac:dyDescent="0.2">
      <c r="A235" s="152"/>
      <c r="B235" s="154"/>
      <c r="C235" s="171" t="s">
        <v>1118</v>
      </c>
      <c r="D235" s="188"/>
      <c r="E235" s="195">
        <v>46.998399999999997</v>
      </c>
      <c r="F235" s="212"/>
      <c r="G235" s="212"/>
      <c r="H235" s="181">
        <v>0</v>
      </c>
      <c r="I235" s="211"/>
      <c r="J235" s="211"/>
      <c r="K235" s="211"/>
      <c r="L235" s="211"/>
      <c r="M235" s="211"/>
      <c r="N235" s="211"/>
      <c r="O235" s="211"/>
      <c r="P235" s="211"/>
      <c r="Q235" s="211"/>
      <c r="R235" s="211" t="s">
        <v>123</v>
      </c>
      <c r="S235" s="211">
        <v>0</v>
      </c>
      <c r="T235" s="211"/>
      <c r="U235" s="211"/>
      <c r="V235" s="211"/>
      <c r="W235" s="211"/>
      <c r="X235" s="211"/>
      <c r="Y235" s="211"/>
      <c r="Z235" s="211"/>
      <c r="AA235" s="211"/>
      <c r="AB235" s="211"/>
      <c r="AC235" s="211"/>
      <c r="AD235" s="211"/>
      <c r="AE235" s="211"/>
      <c r="AF235" s="211"/>
      <c r="AG235" s="211"/>
      <c r="AH235" s="211"/>
      <c r="AI235" s="211"/>
      <c r="AJ235" s="211"/>
      <c r="AK235" s="211"/>
      <c r="AL235" s="211"/>
      <c r="AM235" s="211"/>
      <c r="AN235" s="211"/>
      <c r="AO235" s="211"/>
      <c r="AP235" s="211"/>
      <c r="AQ235" s="211"/>
      <c r="AR235" s="211"/>
      <c r="AS235" s="211"/>
      <c r="AT235" s="211"/>
      <c r="AU235" s="211"/>
    </row>
    <row r="236" spans="1:47" outlineLevel="1" x14ac:dyDescent="0.2">
      <c r="A236" s="152"/>
      <c r="B236" s="154"/>
      <c r="C236" s="171" t="s">
        <v>1119</v>
      </c>
      <c r="D236" s="188"/>
      <c r="E236" s="195">
        <v>87.817999999999998</v>
      </c>
      <c r="F236" s="212"/>
      <c r="G236" s="212"/>
      <c r="H236" s="181">
        <v>0</v>
      </c>
      <c r="I236" s="211"/>
      <c r="J236" s="211"/>
      <c r="K236" s="211"/>
      <c r="L236" s="211"/>
      <c r="M236" s="211"/>
      <c r="N236" s="211"/>
      <c r="O236" s="211"/>
      <c r="P236" s="211"/>
      <c r="Q236" s="211"/>
      <c r="R236" s="211" t="s">
        <v>123</v>
      </c>
      <c r="S236" s="211">
        <v>0</v>
      </c>
      <c r="T236" s="211"/>
      <c r="U236" s="211"/>
      <c r="V236" s="211"/>
      <c r="W236" s="211"/>
      <c r="X236" s="211"/>
      <c r="Y236" s="211"/>
      <c r="Z236" s="211"/>
      <c r="AA236" s="211"/>
      <c r="AB236" s="211"/>
      <c r="AC236" s="211"/>
      <c r="AD236" s="211"/>
      <c r="AE236" s="211"/>
      <c r="AF236" s="211"/>
      <c r="AG236" s="211"/>
      <c r="AH236" s="211"/>
      <c r="AI236" s="211"/>
      <c r="AJ236" s="211"/>
      <c r="AK236" s="211"/>
      <c r="AL236" s="211"/>
      <c r="AM236" s="211"/>
      <c r="AN236" s="211"/>
      <c r="AO236" s="211"/>
      <c r="AP236" s="211"/>
      <c r="AQ236" s="211"/>
      <c r="AR236" s="211"/>
      <c r="AS236" s="211"/>
      <c r="AT236" s="211"/>
      <c r="AU236" s="211"/>
    </row>
    <row r="237" spans="1:47" outlineLevel="1" x14ac:dyDescent="0.2">
      <c r="A237" s="152"/>
      <c r="B237" s="154"/>
      <c r="C237" s="171" t="s">
        <v>1120</v>
      </c>
      <c r="D237" s="188"/>
      <c r="E237" s="195">
        <v>3.5415999999999999</v>
      </c>
      <c r="F237" s="212"/>
      <c r="G237" s="212"/>
      <c r="H237" s="181">
        <v>0</v>
      </c>
      <c r="I237" s="211"/>
      <c r="J237" s="211"/>
      <c r="K237" s="211"/>
      <c r="L237" s="211"/>
      <c r="M237" s="211"/>
      <c r="N237" s="211"/>
      <c r="O237" s="211"/>
      <c r="P237" s="211"/>
      <c r="Q237" s="211"/>
      <c r="R237" s="211" t="s">
        <v>123</v>
      </c>
      <c r="S237" s="211">
        <v>0</v>
      </c>
      <c r="T237" s="211"/>
      <c r="U237" s="211"/>
      <c r="V237" s="211"/>
      <c r="W237" s="211"/>
      <c r="X237" s="211"/>
      <c r="Y237" s="211"/>
      <c r="Z237" s="211"/>
      <c r="AA237" s="211"/>
      <c r="AB237" s="211"/>
      <c r="AC237" s="211"/>
      <c r="AD237" s="211"/>
      <c r="AE237" s="211"/>
      <c r="AF237" s="211"/>
      <c r="AG237" s="211"/>
      <c r="AH237" s="211"/>
      <c r="AI237" s="211"/>
      <c r="AJ237" s="211"/>
      <c r="AK237" s="211"/>
      <c r="AL237" s="211"/>
      <c r="AM237" s="211"/>
      <c r="AN237" s="211"/>
      <c r="AO237" s="211"/>
      <c r="AP237" s="211"/>
      <c r="AQ237" s="211"/>
      <c r="AR237" s="211"/>
      <c r="AS237" s="211"/>
      <c r="AT237" s="211"/>
      <c r="AU237" s="211"/>
    </row>
    <row r="238" spans="1:47" outlineLevel="1" x14ac:dyDescent="0.2">
      <c r="A238" s="152">
        <v>65</v>
      </c>
      <c r="B238" s="154" t="s">
        <v>1121</v>
      </c>
      <c r="C238" s="170" t="s">
        <v>1122</v>
      </c>
      <c r="D238" s="187" t="s">
        <v>127</v>
      </c>
      <c r="E238" s="212">
        <v>41.7</v>
      </c>
      <c r="F238" s="212"/>
      <c r="G238" s="212">
        <f>ROUND(E238*F238,2)</f>
        <v>0</v>
      </c>
      <c r="H238" s="181" t="s">
        <v>951</v>
      </c>
      <c r="I238" s="211"/>
      <c r="J238" s="211"/>
      <c r="K238" s="211"/>
      <c r="L238" s="211"/>
      <c r="M238" s="211"/>
      <c r="N238" s="211"/>
      <c r="O238" s="211"/>
      <c r="P238" s="211"/>
      <c r="Q238" s="211"/>
      <c r="R238" s="211" t="s">
        <v>121</v>
      </c>
      <c r="S238" s="211"/>
      <c r="T238" s="211"/>
      <c r="U238" s="211"/>
      <c r="V238" s="211"/>
      <c r="W238" s="211"/>
      <c r="X238" s="211"/>
      <c r="Y238" s="211"/>
      <c r="Z238" s="211"/>
      <c r="AA238" s="211"/>
      <c r="AB238" s="211"/>
      <c r="AC238" s="211"/>
      <c r="AD238" s="211"/>
      <c r="AE238" s="211"/>
      <c r="AF238" s="211"/>
      <c r="AG238" s="211"/>
      <c r="AH238" s="211"/>
      <c r="AI238" s="211"/>
      <c r="AJ238" s="211"/>
      <c r="AK238" s="211"/>
      <c r="AL238" s="211"/>
      <c r="AM238" s="211"/>
      <c r="AN238" s="211"/>
      <c r="AO238" s="211"/>
      <c r="AP238" s="211"/>
      <c r="AQ238" s="211"/>
      <c r="AR238" s="211"/>
      <c r="AS238" s="211"/>
      <c r="AT238" s="211"/>
      <c r="AU238" s="211"/>
    </row>
    <row r="239" spans="1:47" outlineLevel="1" x14ac:dyDescent="0.2">
      <c r="A239" s="152"/>
      <c r="B239" s="154"/>
      <c r="C239" s="171" t="s">
        <v>1123</v>
      </c>
      <c r="D239" s="188"/>
      <c r="E239" s="195">
        <v>41.7</v>
      </c>
      <c r="F239" s="212"/>
      <c r="G239" s="212"/>
      <c r="H239" s="181">
        <v>0</v>
      </c>
      <c r="I239" s="211"/>
      <c r="J239" s="211"/>
      <c r="K239" s="211"/>
      <c r="L239" s="211"/>
      <c r="M239" s="211"/>
      <c r="N239" s="211"/>
      <c r="O239" s="211"/>
      <c r="P239" s="211"/>
      <c r="Q239" s="211"/>
      <c r="R239" s="211" t="s">
        <v>123</v>
      </c>
      <c r="S239" s="211">
        <v>0</v>
      </c>
      <c r="T239" s="211"/>
      <c r="U239" s="211"/>
      <c r="V239" s="211"/>
      <c r="W239" s="211"/>
      <c r="X239" s="211"/>
      <c r="Y239" s="211"/>
      <c r="Z239" s="211"/>
      <c r="AA239" s="211"/>
      <c r="AB239" s="211"/>
      <c r="AC239" s="211"/>
      <c r="AD239" s="211"/>
      <c r="AE239" s="211"/>
      <c r="AF239" s="211"/>
      <c r="AG239" s="211"/>
      <c r="AH239" s="211"/>
      <c r="AI239" s="211"/>
      <c r="AJ239" s="211"/>
      <c r="AK239" s="211"/>
      <c r="AL239" s="211"/>
      <c r="AM239" s="211"/>
      <c r="AN239" s="211"/>
      <c r="AO239" s="211"/>
      <c r="AP239" s="211"/>
      <c r="AQ239" s="211"/>
      <c r="AR239" s="211"/>
      <c r="AS239" s="211"/>
      <c r="AT239" s="211"/>
      <c r="AU239" s="211"/>
    </row>
    <row r="240" spans="1:47" outlineLevel="1" x14ac:dyDescent="0.2">
      <c r="A240" s="152">
        <v>66</v>
      </c>
      <c r="B240" s="154" t="s">
        <v>452</v>
      </c>
      <c r="C240" s="170" t="s">
        <v>453</v>
      </c>
      <c r="D240" s="187" t="s">
        <v>127</v>
      </c>
      <c r="E240" s="212">
        <v>2266.2600000000002</v>
      </c>
      <c r="F240" s="212"/>
      <c r="G240" s="212">
        <f>ROUND(E240*F240,2)</f>
        <v>0</v>
      </c>
      <c r="H240" s="181" t="s">
        <v>951</v>
      </c>
      <c r="I240" s="211"/>
      <c r="J240" s="211"/>
      <c r="K240" s="211"/>
      <c r="L240" s="211"/>
      <c r="M240" s="211"/>
      <c r="N240" s="211"/>
      <c r="O240" s="211"/>
      <c r="P240" s="211"/>
      <c r="Q240" s="211"/>
      <c r="R240" s="211" t="s">
        <v>121</v>
      </c>
      <c r="S240" s="211"/>
      <c r="T240" s="211"/>
      <c r="U240" s="211"/>
      <c r="V240" s="211"/>
      <c r="W240" s="211"/>
      <c r="X240" s="211"/>
      <c r="Y240" s="211"/>
      <c r="Z240" s="211"/>
      <c r="AA240" s="211"/>
      <c r="AB240" s="211"/>
      <c r="AC240" s="211"/>
      <c r="AD240" s="211"/>
      <c r="AE240" s="211"/>
      <c r="AF240" s="211"/>
      <c r="AG240" s="211"/>
      <c r="AH240" s="211"/>
      <c r="AI240" s="211"/>
      <c r="AJ240" s="211"/>
      <c r="AK240" s="211"/>
      <c r="AL240" s="211"/>
      <c r="AM240" s="211"/>
      <c r="AN240" s="211"/>
      <c r="AO240" s="211"/>
      <c r="AP240" s="211"/>
      <c r="AQ240" s="211"/>
      <c r="AR240" s="211"/>
      <c r="AS240" s="211"/>
      <c r="AT240" s="211"/>
      <c r="AU240" s="211"/>
    </row>
    <row r="241" spans="1:47" outlineLevel="1" x14ac:dyDescent="0.2">
      <c r="A241" s="152"/>
      <c r="B241" s="154"/>
      <c r="C241" s="171" t="s">
        <v>1124</v>
      </c>
      <c r="D241" s="188"/>
      <c r="E241" s="195">
        <v>2266.2600000000002</v>
      </c>
      <c r="F241" s="212"/>
      <c r="G241" s="212"/>
      <c r="H241" s="181">
        <v>0</v>
      </c>
      <c r="I241" s="211"/>
      <c r="J241" s="211"/>
      <c r="K241" s="211"/>
      <c r="L241" s="211"/>
      <c r="M241" s="211"/>
      <c r="N241" s="211"/>
      <c r="O241" s="211"/>
      <c r="P241" s="211"/>
      <c r="Q241" s="211"/>
      <c r="R241" s="211" t="s">
        <v>123</v>
      </c>
      <c r="S241" s="211">
        <v>0</v>
      </c>
      <c r="T241" s="211"/>
      <c r="U241" s="211"/>
      <c r="V241" s="211"/>
      <c r="W241" s="211"/>
      <c r="X241" s="211"/>
      <c r="Y241" s="211"/>
      <c r="Z241" s="211"/>
      <c r="AA241" s="211"/>
      <c r="AB241" s="211"/>
      <c r="AC241" s="211"/>
      <c r="AD241" s="211"/>
      <c r="AE241" s="211"/>
      <c r="AF241" s="211"/>
      <c r="AG241" s="211"/>
      <c r="AH241" s="211"/>
      <c r="AI241" s="211"/>
      <c r="AJ241" s="211"/>
      <c r="AK241" s="211"/>
      <c r="AL241" s="211"/>
      <c r="AM241" s="211"/>
      <c r="AN241" s="211"/>
      <c r="AO241" s="211"/>
      <c r="AP241" s="211"/>
      <c r="AQ241" s="211"/>
      <c r="AR241" s="211"/>
      <c r="AS241" s="211"/>
      <c r="AT241" s="211"/>
      <c r="AU241" s="211"/>
    </row>
    <row r="242" spans="1:47" outlineLevel="1" x14ac:dyDescent="0.2">
      <c r="A242" s="152">
        <v>67</v>
      </c>
      <c r="B242" s="154" t="s">
        <v>455</v>
      </c>
      <c r="C242" s="170" t="s">
        <v>456</v>
      </c>
      <c r="D242" s="187" t="s">
        <v>232</v>
      </c>
      <c r="E242" s="212">
        <v>695.5</v>
      </c>
      <c r="F242" s="212"/>
      <c r="G242" s="212">
        <f>ROUND(E242*F242,2)</f>
        <v>0</v>
      </c>
      <c r="H242" s="181" t="s">
        <v>951</v>
      </c>
      <c r="I242" s="211"/>
      <c r="J242" s="211"/>
      <c r="K242" s="211"/>
      <c r="L242" s="211"/>
      <c r="M242" s="211"/>
      <c r="N242" s="211"/>
      <c r="O242" s="211"/>
      <c r="P242" s="211"/>
      <c r="Q242" s="211"/>
      <c r="R242" s="211" t="s">
        <v>121</v>
      </c>
      <c r="S242" s="211"/>
      <c r="T242" s="211"/>
      <c r="U242" s="211"/>
      <c r="V242" s="211"/>
      <c r="W242" s="211"/>
      <c r="X242" s="211"/>
      <c r="Y242" s="211"/>
      <c r="Z242" s="211"/>
      <c r="AA242" s="211"/>
      <c r="AB242" s="211"/>
      <c r="AC242" s="211"/>
      <c r="AD242" s="211"/>
      <c r="AE242" s="211"/>
      <c r="AF242" s="211"/>
      <c r="AG242" s="211"/>
      <c r="AH242" s="211"/>
      <c r="AI242" s="211"/>
      <c r="AJ242" s="211"/>
      <c r="AK242" s="211"/>
      <c r="AL242" s="211"/>
      <c r="AM242" s="211"/>
      <c r="AN242" s="211"/>
      <c r="AO242" s="211"/>
      <c r="AP242" s="211"/>
      <c r="AQ242" s="211"/>
      <c r="AR242" s="211"/>
      <c r="AS242" s="211"/>
      <c r="AT242" s="211"/>
      <c r="AU242" s="211"/>
    </row>
    <row r="243" spans="1:47" outlineLevel="1" x14ac:dyDescent="0.2">
      <c r="A243" s="152"/>
      <c r="B243" s="154"/>
      <c r="C243" s="171" t="s">
        <v>1125</v>
      </c>
      <c r="D243" s="188"/>
      <c r="E243" s="195">
        <v>695.5</v>
      </c>
      <c r="F243" s="212"/>
      <c r="G243" s="212"/>
      <c r="H243" s="181">
        <v>0</v>
      </c>
      <c r="I243" s="211"/>
      <c r="J243" s="211"/>
      <c r="K243" s="211"/>
      <c r="L243" s="211"/>
      <c r="M243" s="211"/>
      <c r="N243" s="211"/>
      <c r="O243" s="211"/>
      <c r="P243" s="211"/>
      <c r="Q243" s="211"/>
      <c r="R243" s="211" t="s">
        <v>123</v>
      </c>
      <c r="S243" s="211">
        <v>0</v>
      </c>
      <c r="T243" s="211"/>
      <c r="U243" s="211"/>
      <c r="V243" s="211"/>
      <c r="W243" s="211"/>
      <c r="X243" s="211"/>
      <c r="Y243" s="211"/>
      <c r="Z243" s="211"/>
      <c r="AA243" s="211"/>
      <c r="AB243" s="211"/>
      <c r="AC243" s="211"/>
      <c r="AD243" s="211"/>
      <c r="AE243" s="211"/>
      <c r="AF243" s="211"/>
      <c r="AG243" s="211"/>
      <c r="AH243" s="211"/>
      <c r="AI243" s="211"/>
      <c r="AJ243" s="211"/>
      <c r="AK243" s="211"/>
      <c r="AL243" s="211"/>
      <c r="AM243" s="211"/>
      <c r="AN243" s="211"/>
      <c r="AO243" s="211"/>
      <c r="AP243" s="211"/>
      <c r="AQ243" s="211"/>
      <c r="AR243" s="211"/>
      <c r="AS243" s="211"/>
      <c r="AT243" s="211"/>
      <c r="AU243" s="211"/>
    </row>
    <row r="244" spans="1:47" outlineLevel="1" x14ac:dyDescent="0.2">
      <c r="A244" s="152">
        <v>68</v>
      </c>
      <c r="B244" s="154" t="s">
        <v>458</v>
      </c>
      <c r="C244" s="170" t="s">
        <v>459</v>
      </c>
      <c r="D244" s="187" t="s">
        <v>127</v>
      </c>
      <c r="E244" s="212">
        <v>150.84800000000001</v>
      </c>
      <c r="F244" s="212"/>
      <c r="G244" s="212">
        <f>ROUND(E244*F244,2)</f>
        <v>0</v>
      </c>
      <c r="H244" s="181" t="s">
        <v>951</v>
      </c>
      <c r="I244" s="211"/>
      <c r="J244" s="211"/>
      <c r="K244" s="211"/>
      <c r="L244" s="211"/>
      <c r="M244" s="211"/>
      <c r="N244" s="211"/>
      <c r="O244" s="211"/>
      <c r="P244" s="211"/>
      <c r="Q244" s="211"/>
      <c r="R244" s="211" t="s">
        <v>121</v>
      </c>
      <c r="S244" s="211"/>
      <c r="T244" s="211"/>
      <c r="U244" s="211"/>
      <c r="V244" s="211"/>
      <c r="W244" s="211"/>
      <c r="X244" s="211"/>
      <c r="Y244" s="211"/>
      <c r="Z244" s="211"/>
      <c r="AA244" s="211"/>
      <c r="AB244" s="211"/>
      <c r="AC244" s="211"/>
      <c r="AD244" s="211"/>
      <c r="AE244" s="211"/>
      <c r="AF244" s="211"/>
      <c r="AG244" s="211"/>
      <c r="AH244" s="211"/>
      <c r="AI244" s="211"/>
      <c r="AJ244" s="211"/>
      <c r="AK244" s="211"/>
      <c r="AL244" s="211"/>
      <c r="AM244" s="211"/>
      <c r="AN244" s="211"/>
      <c r="AO244" s="211"/>
      <c r="AP244" s="211"/>
      <c r="AQ244" s="211"/>
      <c r="AR244" s="211"/>
      <c r="AS244" s="211"/>
      <c r="AT244" s="211"/>
      <c r="AU244" s="211"/>
    </row>
    <row r="245" spans="1:47" outlineLevel="1" x14ac:dyDescent="0.2">
      <c r="A245" s="152"/>
      <c r="B245" s="154"/>
      <c r="C245" s="171" t="s">
        <v>1126</v>
      </c>
      <c r="D245" s="188"/>
      <c r="E245" s="195">
        <v>48.421999999999997</v>
      </c>
      <c r="F245" s="212"/>
      <c r="G245" s="212"/>
      <c r="H245" s="181">
        <v>0</v>
      </c>
      <c r="I245" s="211"/>
      <c r="J245" s="211"/>
      <c r="K245" s="211"/>
      <c r="L245" s="211"/>
      <c r="M245" s="211"/>
      <c r="N245" s="211"/>
      <c r="O245" s="211"/>
      <c r="P245" s="211"/>
      <c r="Q245" s="211"/>
      <c r="R245" s="211" t="s">
        <v>123</v>
      </c>
      <c r="S245" s="211">
        <v>0</v>
      </c>
      <c r="T245" s="211"/>
      <c r="U245" s="211"/>
      <c r="V245" s="211"/>
      <c r="W245" s="211"/>
      <c r="X245" s="211"/>
      <c r="Y245" s="211"/>
      <c r="Z245" s="211"/>
      <c r="AA245" s="211"/>
      <c r="AB245" s="211"/>
      <c r="AC245" s="211"/>
      <c r="AD245" s="211"/>
      <c r="AE245" s="211"/>
      <c r="AF245" s="211"/>
      <c r="AG245" s="211"/>
      <c r="AH245" s="211"/>
      <c r="AI245" s="211"/>
      <c r="AJ245" s="211"/>
      <c r="AK245" s="211"/>
      <c r="AL245" s="211"/>
      <c r="AM245" s="211"/>
      <c r="AN245" s="211"/>
      <c r="AO245" s="211"/>
      <c r="AP245" s="211"/>
      <c r="AQ245" s="211"/>
      <c r="AR245" s="211"/>
      <c r="AS245" s="211"/>
      <c r="AT245" s="211"/>
      <c r="AU245" s="211"/>
    </row>
    <row r="246" spans="1:47" outlineLevel="1" x14ac:dyDescent="0.2">
      <c r="A246" s="152"/>
      <c r="B246" s="154"/>
      <c r="C246" s="171" t="s">
        <v>1127</v>
      </c>
      <c r="D246" s="188"/>
      <c r="E246" s="195">
        <v>93.45</v>
      </c>
      <c r="F246" s="212"/>
      <c r="G246" s="212"/>
      <c r="H246" s="181">
        <v>0</v>
      </c>
      <c r="I246" s="211"/>
      <c r="J246" s="211"/>
      <c r="K246" s="211"/>
      <c r="L246" s="211"/>
      <c r="M246" s="211"/>
      <c r="N246" s="211"/>
      <c r="O246" s="211"/>
      <c r="P246" s="211"/>
      <c r="Q246" s="211"/>
      <c r="R246" s="211" t="s">
        <v>123</v>
      </c>
      <c r="S246" s="211">
        <v>0</v>
      </c>
      <c r="T246" s="211"/>
      <c r="U246" s="211"/>
      <c r="V246" s="211"/>
      <c r="W246" s="211"/>
      <c r="X246" s="211"/>
      <c r="Y246" s="211"/>
      <c r="Z246" s="211"/>
      <c r="AA246" s="211"/>
      <c r="AB246" s="211"/>
      <c r="AC246" s="211"/>
      <c r="AD246" s="211"/>
      <c r="AE246" s="211"/>
      <c r="AF246" s="211"/>
      <c r="AG246" s="211"/>
      <c r="AH246" s="211"/>
      <c r="AI246" s="211"/>
      <c r="AJ246" s="211"/>
      <c r="AK246" s="211"/>
      <c r="AL246" s="211"/>
      <c r="AM246" s="211"/>
      <c r="AN246" s="211"/>
      <c r="AO246" s="211"/>
      <c r="AP246" s="211"/>
      <c r="AQ246" s="211"/>
      <c r="AR246" s="211"/>
      <c r="AS246" s="211"/>
      <c r="AT246" s="211"/>
      <c r="AU246" s="211"/>
    </row>
    <row r="247" spans="1:47" outlineLevel="1" x14ac:dyDescent="0.2">
      <c r="A247" s="152"/>
      <c r="B247" s="154"/>
      <c r="C247" s="171" t="s">
        <v>1128</v>
      </c>
      <c r="D247" s="188"/>
      <c r="E247" s="195">
        <v>8.9760000000000009</v>
      </c>
      <c r="F247" s="212"/>
      <c r="G247" s="212"/>
      <c r="H247" s="181">
        <v>0</v>
      </c>
      <c r="I247" s="211"/>
      <c r="J247" s="211"/>
      <c r="K247" s="211"/>
      <c r="L247" s="211"/>
      <c r="M247" s="211"/>
      <c r="N247" s="211"/>
      <c r="O247" s="211"/>
      <c r="P247" s="211"/>
      <c r="Q247" s="211"/>
      <c r="R247" s="211" t="s">
        <v>123</v>
      </c>
      <c r="S247" s="211">
        <v>0</v>
      </c>
      <c r="T247" s="211"/>
      <c r="U247" s="211"/>
      <c r="V247" s="211"/>
      <c r="W247" s="211"/>
      <c r="X247" s="211"/>
      <c r="Y247" s="211"/>
      <c r="Z247" s="211"/>
      <c r="AA247" s="211"/>
      <c r="AB247" s="211"/>
      <c r="AC247" s="211"/>
      <c r="AD247" s="211"/>
      <c r="AE247" s="211"/>
      <c r="AF247" s="211"/>
      <c r="AG247" s="211"/>
      <c r="AH247" s="211"/>
      <c r="AI247" s="211"/>
      <c r="AJ247" s="211"/>
      <c r="AK247" s="211"/>
      <c r="AL247" s="211"/>
      <c r="AM247" s="211"/>
      <c r="AN247" s="211"/>
      <c r="AO247" s="211"/>
      <c r="AP247" s="211"/>
      <c r="AQ247" s="211"/>
      <c r="AR247" s="211"/>
      <c r="AS247" s="211"/>
      <c r="AT247" s="211"/>
      <c r="AU247" s="211"/>
    </row>
    <row r="248" spans="1:47" outlineLevel="1" x14ac:dyDescent="0.2">
      <c r="A248" s="152">
        <v>69</v>
      </c>
      <c r="B248" s="154" t="s">
        <v>462</v>
      </c>
      <c r="C248" s="170" t="s">
        <v>463</v>
      </c>
      <c r="D248" s="187" t="s">
        <v>232</v>
      </c>
      <c r="E248" s="212">
        <v>448</v>
      </c>
      <c r="F248" s="212"/>
      <c r="G248" s="212">
        <f>ROUND(E248*F248,2)</f>
        <v>0</v>
      </c>
      <c r="H248" s="181" t="s">
        <v>951</v>
      </c>
      <c r="I248" s="211"/>
      <c r="J248" s="211"/>
      <c r="K248" s="211"/>
      <c r="L248" s="211"/>
      <c r="M248" s="211"/>
      <c r="N248" s="211"/>
      <c r="O248" s="211"/>
      <c r="P248" s="211"/>
      <c r="Q248" s="211"/>
      <c r="R248" s="211" t="s">
        <v>121</v>
      </c>
      <c r="S248" s="211"/>
      <c r="T248" s="211"/>
      <c r="U248" s="211"/>
      <c r="V248" s="211"/>
      <c r="W248" s="211"/>
      <c r="X248" s="211"/>
      <c r="Y248" s="211"/>
      <c r="Z248" s="211"/>
      <c r="AA248" s="211"/>
      <c r="AB248" s="211"/>
      <c r="AC248" s="211"/>
      <c r="AD248" s="211"/>
      <c r="AE248" s="211"/>
      <c r="AF248" s="211"/>
      <c r="AG248" s="211"/>
      <c r="AH248" s="211"/>
      <c r="AI248" s="211"/>
      <c r="AJ248" s="211"/>
      <c r="AK248" s="211"/>
      <c r="AL248" s="211"/>
      <c r="AM248" s="211"/>
      <c r="AN248" s="211"/>
      <c r="AO248" s="211"/>
      <c r="AP248" s="211"/>
      <c r="AQ248" s="211"/>
      <c r="AR248" s="211"/>
      <c r="AS248" s="211"/>
      <c r="AT248" s="211"/>
      <c r="AU248" s="211"/>
    </row>
    <row r="249" spans="1:47" outlineLevel="1" x14ac:dyDescent="0.2">
      <c r="A249" s="152"/>
      <c r="B249" s="154"/>
      <c r="C249" s="171" t="s">
        <v>1129</v>
      </c>
      <c r="D249" s="188"/>
      <c r="E249" s="195">
        <v>448</v>
      </c>
      <c r="F249" s="212"/>
      <c r="G249" s="212"/>
      <c r="H249" s="181">
        <v>0</v>
      </c>
      <c r="I249" s="211"/>
      <c r="J249" s="211"/>
      <c r="K249" s="211"/>
      <c r="L249" s="211"/>
      <c r="M249" s="211"/>
      <c r="N249" s="211"/>
      <c r="O249" s="211"/>
      <c r="P249" s="211"/>
      <c r="Q249" s="211"/>
      <c r="R249" s="211" t="s">
        <v>123</v>
      </c>
      <c r="S249" s="211">
        <v>0</v>
      </c>
      <c r="T249" s="211"/>
      <c r="U249" s="211"/>
      <c r="V249" s="211"/>
      <c r="W249" s="211"/>
      <c r="X249" s="211"/>
      <c r="Y249" s="211"/>
      <c r="Z249" s="211"/>
      <c r="AA249" s="211"/>
      <c r="AB249" s="211"/>
      <c r="AC249" s="211"/>
      <c r="AD249" s="211"/>
      <c r="AE249" s="211"/>
      <c r="AF249" s="211"/>
      <c r="AG249" s="211"/>
      <c r="AH249" s="211"/>
      <c r="AI249" s="211"/>
      <c r="AJ249" s="211"/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</row>
    <row r="250" spans="1:47" outlineLevel="1" x14ac:dyDescent="0.2">
      <c r="A250" s="152">
        <v>70</v>
      </c>
      <c r="B250" s="154" t="s">
        <v>465</v>
      </c>
      <c r="C250" s="170" t="s">
        <v>466</v>
      </c>
      <c r="D250" s="187" t="s">
        <v>232</v>
      </c>
      <c r="E250" s="212">
        <v>265</v>
      </c>
      <c r="F250" s="212"/>
      <c r="G250" s="212">
        <f>ROUND(E250*F250,2)</f>
        <v>0</v>
      </c>
      <c r="H250" s="181" t="s">
        <v>951</v>
      </c>
      <c r="I250" s="211"/>
      <c r="J250" s="211"/>
      <c r="K250" s="211"/>
      <c r="L250" s="211"/>
      <c r="M250" s="211"/>
      <c r="N250" s="211"/>
      <c r="O250" s="211"/>
      <c r="P250" s="211"/>
      <c r="Q250" s="211"/>
      <c r="R250" s="211" t="s">
        <v>121</v>
      </c>
      <c r="S250" s="211"/>
      <c r="T250" s="211"/>
      <c r="U250" s="211"/>
      <c r="V250" s="211"/>
      <c r="W250" s="211"/>
      <c r="X250" s="211"/>
      <c r="Y250" s="211"/>
      <c r="Z250" s="211"/>
      <c r="AA250" s="211"/>
      <c r="AB250" s="211"/>
      <c r="AC250" s="211"/>
      <c r="AD250" s="211"/>
      <c r="AE250" s="211"/>
      <c r="AF250" s="211"/>
      <c r="AG250" s="211"/>
      <c r="AH250" s="211"/>
      <c r="AI250" s="211"/>
      <c r="AJ250" s="211"/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</row>
    <row r="251" spans="1:47" outlineLevel="1" x14ac:dyDescent="0.2">
      <c r="A251" s="152"/>
      <c r="B251" s="154"/>
      <c r="C251" s="171" t="s">
        <v>1130</v>
      </c>
      <c r="D251" s="188"/>
      <c r="E251" s="195">
        <v>265</v>
      </c>
      <c r="F251" s="212"/>
      <c r="G251" s="212"/>
      <c r="H251" s="181">
        <v>0</v>
      </c>
      <c r="I251" s="211"/>
      <c r="J251" s="211"/>
      <c r="K251" s="211"/>
      <c r="L251" s="211"/>
      <c r="M251" s="211"/>
      <c r="N251" s="211"/>
      <c r="O251" s="211"/>
      <c r="P251" s="211"/>
      <c r="Q251" s="211"/>
      <c r="R251" s="211" t="s">
        <v>123</v>
      </c>
      <c r="S251" s="211">
        <v>0</v>
      </c>
      <c r="T251" s="211"/>
      <c r="U251" s="211"/>
      <c r="V251" s="211"/>
      <c r="W251" s="211"/>
      <c r="X251" s="211"/>
      <c r="Y251" s="211"/>
      <c r="Z251" s="211"/>
      <c r="AA251" s="211"/>
      <c r="AB251" s="211"/>
      <c r="AC251" s="211"/>
      <c r="AD251" s="211"/>
      <c r="AE251" s="211"/>
      <c r="AF251" s="211"/>
      <c r="AG251" s="211"/>
      <c r="AH251" s="211"/>
      <c r="AI251" s="211"/>
      <c r="AJ251" s="211"/>
      <c r="AK251" s="211"/>
      <c r="AL251" s="211"/>
      <c r="AM251" s="211"/>
      <c r="AN251" s="211"/>
      <c r="AO251" s="211"/>
      <c r="AP251" s="211"/>
      <c r="AQ251" s="211"/>
      <c r="AR251" s="211"/>
      <c r="AS251" s="211"/>
      <c r="AT251" s="211"/>
      <c r="AU251" s="211"/>
    </row>
    <row r="252" spans="1:47" outlineLevel="1" x14ac:dyDescent="0.2">
      <c r="A252" s="152">
        <v>71</v>
      </c>
      <c r="B252" s="154" t="s">
        <v>468</v>
      </c>
      <c r="C252" s="170" t="s">
        <v>469</v>
      </c>
      <c r="D252" s="187" t="s">
        <v>232</v>
      </c>
      <c r="E252" s="212">
        <v>142</v>
      </c>
      <c r="F252" s="212"/>
      <c r="G252" s="212">
        <f>ROUND(E252*F252,2)</f>
        <v>0</v>
      </c>
      <c r="H252" s="181" t="s">
        <v>951</v>
      </c>
      <c r="I252" s="211"/>
      <c r="J252" s="211"/>
      <c r="K252" s="211"/>
      <c r="L252" s="211"/>
      <c r="M252" s="211"/>
      <c r="N252" s="211"/>
      <c r="O252" s="211"/>
      <c r="P252" s="211"/>
      <c r="Q252" s="211"/>
      <c r="R252" s="211" t="s">
        <v>121</v>
      </c>
      <c r="S252" s="211"/>
      <c r="T252" s="211"/>
      <c r="U252" s="211"/>
      <c r="V252" s="211"/>
      <c r="W252" s="211"/>
      <c r="X252" s="211"/>
      <c r="Y252" s="211"/>
      <c r="Z252" s="211"/>
      <c r="AA252" s="211"/>
      <c r="AB252" s="211"/>
      <c r="AC252" s="211"/>
      <c r="AD252" s="211"/>
      <c r="AE252" s="211"/>
      <c r="AF252" s="211"/>
      <c r="AG252" s="211"/>
      <c r="AH252" s="211"/>
      <c r="AI252" s="211"/>
      <c r="AJ252" s="211"/>
      <c r="AK252" s="211"/>
      <c r="AL252" s="211"/>
      <c r="AM252" s="211"/>
      <c r="AN252" s="211"/>
      <c r="AO252" s="211"/>
      <c r="AP252" s="211"/>
      <c r="AQ252" s="211"/>
      <c r="AR252" s="211"/>
      <c r="AS252" s="211"/>
      <c r="AT252" s="211"/>
      <c r="AU252" s="211"/>
    </row>
    <row r="253" spans="1:47" outlineLevel="1" x14ac:dyDescent="0.2">
      <c r="A253" s="152"/>
      <c r="B253" s="154"/>
      <c r="C253" s="171" t="s">
        <v>1131</v>
      </c>
      <c r="D253" s="188"/>
      <c r="E253" s="195">
        <v>142</v>
      </c>
      <c r="F253" s="212"/>
      <c r="G253" s="212"/>
      <c r="H253" s="181">
        <v>0</v>
      </c>
      <c r="I253" s="211"/>
      <c r="J253" s="211"/>
      <c r="K253" s="211"/>
      <c r="L253" s="211"/>
      <c r="M253" s="211"/>
      <c r="N253" s="211"/>
      <c r="O253" s="211"/>
      <c r="P253" s="211"/>
      <c r="Q253" s="211"/>
      <c r="R253" s="211" t="s">
        <v>123</v>
      </c>
      <c r="S253" s="211">
        <v>0</v>
      </c>
      <c r="T253" s="211"/>
      <c r="U253" s="211"/>
      <c r="V253" s="211"/>
      <c r="W253" s="211"/>
      <c r="X253" s="211"/>
      <c r="Y253" s="211"/>
      <c r="Z253" s="211"/>
      <c r="AA253" s="211"/>
      <c r="AB253" s="211"/>
      <c r="AC253" s="211"/>
      <c r="AD253" s="211"/>
      <c r="AE253" s="211"/>
      <c r="AF253" s="211"/>
      <c r="AG253" s="211"/>
      <c r="AH253" s="211"/>
      <c r="AI253" s="211"/>
      <c r="AJ253" s="211"/>
      <c r="AK253" s="211"/>
      <c r="AL253" s="211"/>
      <c r="AM253" s="211"/>
      <c r="AN253" s="211"/>
      <c r="AO253" s="211"/>
      <c r="AP253" s="211"/>
      <c r="AQ253" s="211"/>
      <c r="AR253" s="211"/>
      <c r="AS253" s="211"/>
      <c r="AT253" s="211"/>
      <c r="AU253" s="211"/>
    </row>
    <row r="254" spans="1:47" x14ac:dyDescent="0.2">
      <c r="A254" s="153" t="s">
        <v>116</v>
      </c>
      <c r="B254" s="155" t="s">
        <v>62</v>
      </c>
      <c r="C254" s="172" t="s">
        <v>63</v>
      </c>
      <c r="D254" s="189"/>
      <c r="E254" s="213"/>
      <c r="F254" s="213"/>
      <c r="G254" s="213">
        <f>SUMIF(R255:R342,"&lt;&gt;NOR",G255:G342)</f>
        <v>0</v>
      </c>
      <c r="H254" s="182"/>
      <c r="I254" s="211"/>
      <c r="R254" t="s">
        <v>117</v>
      </c>
    </row>
    <row r="255" spans="1:47" outlineLevel="1" x14ac:dyDescent="0.2">
      <c r="A255" s="152">
        <v>72</v>
      </c>
      <c r="B255" s="154" t="s">
        <v>471</v>
      </c>
      <c r="C255" s="170" t="s">
        <v>472</v>
      </c>
      <c r="D255" s="187" t="s">
        <v>127</v>
      </c>
      <c r="E255" s="212">
        <v>730.73699999999997</v>
      </c>
      <c r="F255" s="212"/>
      <c r="G255" s="212">
        <f>ROUND(E255*F255,2)</f>
        <v>0</v>
      </c>
      <c r="H255" s="181" t="s">
        <v>951</v>
      </c>
      <c r="I255" s="211"/>
      <c r="J255" s="211"/>
      <c r="K255" s="211"/>
      <c r="L255" s="211"/>
      <c r="M255" s="211"/>
      <c r="N255" s="211"/>
      <c r="O255" s="211"/>
      <c r="P255" s="211"/>
      <c r="Q255" s="211"/>
      <c r="R255" s="211" t="s">
        <v>121</v>
      </c>
      <c r="S255" s="211"/>
      <c r="T255" s="211"/>
      <c r="U255" s="211"/>
      <c r="V255" s="211"/>
      <c r="W255" s="211"/>
      <c r="X255" s="211"/>
      <c r="Y255" s="211"/>
      <c r="Z255" s="211"/>
      <c r="AA255" s="211"/>
      <c r="AB255" s="211"/>
      <c r="AC255" s="211"/>
      <c r="AD255" s="211"/>
      <c r="AE255" s="211"/>
      <c r="AF255" s="211"/>
      <c r="AG255" s="211"/>
      <c r="AH255" s="211"/>
      <c r="AI255" s="211"/>
      <c r="AJ255" s="211"/>
      <c r="AK255" s="211"/>
      <c r="AL255" s="211"/>
      <c r="AM255" s="211"/>
      <c r="AN255" s="211"/>
      <c r="AO255" s="211"/>
      <c r="AP255" s="211"/>
      <c r="AQ255" s="211"/>
      <c r="AR255" s="211"/>
      <c r="AS255" s="211"/>
      <c r="AT255" s="211"/>
      <c r="AU255" s="211"/>
    </row>
    <row r="256" spans="1:47" outlineLevel="1" x14ac:dyDescent="0.2">
      <c r="A256" s="152"/>
      <c r="B256" s="154"/>
      <c r="C256" s="171" t="s">
        <v>473</v>
      </c>
      <c r="D256" s="188"/>
      <c r="E256" s="195"/>
      <c r="F256" s="212"/>
      <c r="G256" s="212"/>
      <c r="H256" s="181">
        <v>0</v>
      </c>
      <c r="I256" s="211"/>
      <c r="J256" s="211"/>
      <c r="K256" s="211"/>
      <c r="L256" s="211"/>
      <c r="M256" s="211"/>
      <c r="N256" s="211"/>
      <c r="O256" s="211"/>
      <c r="P256" s="211"/>
      <c r="Q256" s="211"/>
      <c r="R256" s="211" t="s">
        <v>123</v>
      </c>
      <c r="S256" s="211">
        <v>0</v>
      </c>
      <c r="T256" s="211"/>
      <c r="U256" s="211"/>
      <c r="V256" s="211"/>
      <c r="W256" s="211"/>
      <c r="X256" s="211"/>
      <c r="Y256" s="211"/>
      <c r="Z256" s="211"/>
      <c r="AA256" s="211"/>
      <c r="AB256" s="211"/>
      <c r="AC256" s="211"/>
      <c r="AD256" s="211"/>
      <c r="AE256" s="211"/>
      <c r="AF256" s="211"/>
      <c r="AG256" s="211"/>
      <c r="AH256" s="211"/>
      <c r="AI256" s="211"/>
      <c r="AJ256" s="211"/>
      <c r="AK256" s="211"/>
      <c r="AL256" s="211"/>
      <c r="AM256" s="211"/>
      <c r="AN256" s="211"/>
      <c r="AO256" s="211"/>
      <c r="AP256" s="211"/>
      <c r="AQ256" s="211"/>
      <c r="AR256" s="211"/>
      <c r="AS256" s="211"/>
      <c r="AT256" s="211"/>
      <c r="AU256" s="211"/>
    </row>
    <row r="257" spans="1:47" outlineLevel="1" x14ac:dyDescent="0.2">
      <c r="A257" s="152"/>
      <c r="B257" s="154"/>
      <c r="C257" s="171" t="s">
        <v>1132</v>
      </c>
      <c r="D257" s="188"/>
      <c r="E257" s="195">
        <v>502.37</v>
      </c>
      <c r="F257" s="212"/>
      <c r="G257" s="212"/>
      <c r="H257" s="181">
        <v>0</v>
      </c>
      <c r="I257" s="211"/>
      <c r="J257" s="211"/>
      <c r="K257" s="211"/>
      <c r="L257" s="211"/>
      <c r="M257" s="211"/>
      <c r="N257" s="211"/>
      <c r="O257" s="211"/>
      <c r="P257" s="211"/>
      <c r="Q257" s="211"/>
      <c r="R257" s="211" t="s">
        <v>123</v>
      </c>
      <c r="S257" s="211">
        <v>0</v>
      </c>
      <c r="T257" s="211"/>
      <c r="U257" s="211"/>
      <c r="V257" s="211"/>
      <c r="W257" s="211"/>
      <c r="X257" s="211"/>
      <c r="Y257" s="211"/>
      <c r="Z257" s="211"/>
      <c r="AA257" s="211"/>
      <c r="AB257" s="211"/>
      <c r="AC257" s="211"/>
      <c r="AD257" s="211"/>
      <c r="AE257" s="211"/>
      <c r="AF257" s="211"/>
      <c r="AG257" s="211"/>
      <c r="AH257" s="211"/>
      <c r="AI257" s="211"/>
      <c r="AJ257" s="211"/>
      <c r="AK257" s="211"/>
      <c r="AL257" s="211"/>
      <c r="AM257" s="211"/>
      <c r="AN257" s="211"/>
      <c r="AO257" s="211"/>
      <c r="AP257" s="211"/>
      <c r="AQ257" s="211"/>
      <c r="AR257" s="211"/>
      <c r="AS257" s="211"/>
      <c r="AT257" s="211"/>
      <c r="AU257" s="211"/>
    </row>
    <row r="258" spans="1:47" outlineLevel="1" x14ac:dyDescent="0.2">
      <c r="A258" s="152"/>
      <c r="B258" s="154"/>
      <c r="C258" s="171" t="s">
        <v>1133</v>
      </c>
      <c r="D258" s="188"/>
      <c r="E258" s="195">
        <v>-48.421999999999997</v>
      </c>
      <c r="F258" s="212"/>
      <c r="G258" s="212"/>
      <c r="H258" s="181">
        <v>0</v>
      </c>
      <c r="I258" s="211"/>
      <c r="J258" s="211"/>
      <c r="K258" s="211"/>
      <c r="L258" s="211"/>
      <c r="M258" s="211"/>
      <c r="N258" s="211"/>
      <c r="O258" s="211"/>
      <c r="P258" s="211"/>
      <c r="Q258" s="211"/>
      <c r="R258" s="211" t="s">
        <v>123</v>
      </c>
      <c r="S258" s="211">
        <v>0</v>
      </c>
      <c r="T258" s="211"/>
      <c r="U258" s="211"/>
      <c r="V258" s="211"/>
      <c r="W258" s="211"/>
      <c r="X258" s="211"/>
      <c r="Y258" s="211"/>
      <c r="Z258" s="211"/>
      <c r="AA258" s="211"/>
      <c r="AB258" s="211"/>
      <c r="AC258" s="211"/>
      <c r="AD258" s="211"/>
      <c r="AE258" s="211"/>
      <c r="AF258" s="211"/>
      <c r="AG258" s="211"/>
      <c r="AH258" s="211"/>
      <c r="AI258" s="211"/>
      <c r="AJ258" s="211"/>
      <c r="AK258" s="211"/>
      <c r="AL258" s="211"/>
      <c r="AM258" s="211"/>
      <c r="AN258" s="211"/>
      <c r="AO258" s="211"/>
      <c r="AP258" s="211"/>
      <c r="AQ258" s="211"/>
      <c r="AR258" s="211"/>
      <c r="AS258" s="211"/>
      <c r="AT258" s="211"/>
      <c r="AU258" s="211"/>
    </row>
    <row r="259" spans="1:47" outlineLevel="1" x14ac:dyDescent="0.2">
      <c r="A259" s="152"/>
      <c r="B259" s="154"/>
      <c r="C259" s="171" t="s">
        <v>1134</v>
      </c>
      <c r="D259" s="188"/>
      <c r="E259" s="195">
        <v>-93.45</v>
      </c>
      <c r="F259" s="212"/>
      <c r="G259" s="212"/>
      <c r="H259" s="181">
        <v>0</v>
      </c>
      <c r="I259" s="211"/>
      <c r="J259" s="211"/>
      <c r="K259" s="211"/>
      <c r="L259" s="211"/>
      <c r="M259" s="211"/>
      <c r="N259" s="211"/>
      <c r="O259" s="211"/>
      <c r="P259" s="211"/>
      <c r="Q259" s="211"/>
      <c r="R259" s="211" t="s">
        <v>123</v>
      </c>
      <c r="S259" s="211">
        <v>0</v>
      </c>
      <c r="T259" s="211"/>
      <c r="U259" s="211"/>
      <c r="V259" s="211"/>
      <c r="W259" s="211"/>
      <c r="X259" s="211"/>
      <c r="Y259" s="211"/>
      <c r="Z259" s="211"/>
      <c r="AA259" s="211"/>
      <c r="AB259" s="211"/>
      <c r="AC259" s="211"/>
      <c r="AD259" s="211"/>
      <c r="AE259" s="211"/>
      <c r="AF259" s="211"/>
      <c r="AG259" s="211"/>
      <c r="AH259" s="211"/>
      <c r="AI259" s="211"/>
      <c r="AJ259" s="211"/>
      <c r="AK259" s="211"/>
      <c r="AL259" s="211"/>
      <c r="AM259" s="211"/>
      <c r="AN259" s="211"/>
      <c r="AO259" s="211"/>
      <c r="AP259" s="211"/>
      <c r="AQ259" s="211"/>
      <c r="AR259" s="211"/>
      <c r="AS259" s="211"/>
      <c r="AT259" s="211"/>
      <c r="AU259" s="211"/>
    </row>
    <row r="260" spans="1:47" outlineLevel="1" x14ac:dyDescent="0.2">
      <c r="A260" s="152"/>
      <c r="B260" s="154"/>
      <c r="C260" s="171" t="s">
        <v>1135</v>
      </c>
      <c r="D260" s="188"/>
      <c r="E260" s="195">
        <v>-8.9760000000000009</v>
      </c>
      <c r="F260" s="212"/>
      <c r="G260" s="212"/>
      <c r="H260" s="181">
        <v>0</v>
      </c>
      <c r="I260" s="211"/>
      <c r="J260" s="211"/>
      <c r="K260" s="211"/>
      <c r="L260" s="211"/>
      <c r="M260" s="211"/>
      <c r="N260" s="211"/>
      <c r="O260" s="211"/>
      <c r="P260" s="211"/>
      <c r="Q260" s="211"/>
      <c r="R260" s="211" t="s">
        <v>123</v>
      </c>
      <c r="S260" s="211">
        <v>0</v>
      </c>
      <c r="T260" s="211"/>
      <c r="U260" s="211"/>
      <c r="V260" s="211"/>
      <c r="W260" s="211"/>
      <c r="X260" s="211"/>
      <c r="Y260" s="211"/>
      <c r="Z260" s="211"/>
      <c r="AA260" s="211"/>
      <c r="AB260" s="211"/>
      <c r="AC260" s="211"/>
      <c r="AD260" s="211"/>
      <c r="AE260" s="211"/>
      <c r="AF260" s="211"/>
      <c r="AG260" s="211"/>
      <c r="AH260" s="211"/>
      <c r="AI260" s="211"/>
      <c r="AJ260" s="211"/>
      <c r="AK260" s="211"/>
      <c r="AL260" s="211"/>
      <c r="AM260" s="211"/>
      <c r="AN260" s="211"/>
      <c r="AO260" s="211"/>
      <c r="AP260" s="211"/>
      <c r="AQ260" s="211"/>
      <c r="AR260" s="211"/>
      <c r="AS260" s="211"/>
      <c r="AT260" s="211"/>
      <c r="AU260" s="211"/>
    </row>
    <row r="261" spans="1:47" outlineLevel="1" x14ac:dyDescent="0.2">
      <c r="A261" s="152"/>
      <c r="B261" s="154"/>
      <c r="C261" s="171" t="s">
        <v>1136</v>
      </c>
      <c r="D261" s="188"/>
      <c r="E261" s="195">
        <v>65.5</v>
      </c>
      <c r="F261" s="212"/>
      <c r="G261" s="212"/>
      <c r="H261" s="181">
        <v>0</v>
      </c>
      <c r="I261" s="211"/>
      <c r="J261" s="211"/>
      <c r="K261" s="211"/>
      <c r="L261" s="211"/>
      <c r="M261" s="211"/>
      <c r="N261" s="211"/>
      <c r="O261" s="211"/>
      <c r="P261" s="211"/>
      <c r="Q261" s="211"/>
      <c r="R261" s="211" t="s">
        <v>123</v>
      </c>
      <c r="S261" s="211">
        <v>0</v>
      </c>
      <c r="T261" s="211"/>
      <c r="U261" s="211"/>
      <c r="V261" s="211"/>
      <c r="W261" s="211"/>
      <c r="X261" s="211"/>
      <c r="Y261" s="211"/>
      <c r="Z261" s="211"/>
      <c r="AA261" s="211"/>
      <c r="AB261" s="211"/>
      <c r="AC261" s="211"/>
      <c r="AD261" s="211"/>
      <c r="AE261" s="211"/>
      <c r="AF261" s="211"/>
      <c r="AG261" s="211"/>
      <c r="AH261" s="211"/>
      <c r="AI261" s="211"/>
      <c r="AJ261" s="211"/>
      <c r="AK261" s="211"/>
      <c r="AL261" s="211"/>
      <c r="AM261" s="211"/>
      <c r="AN261" s="211"/>
      <c r="AO261" s="211"/>
      <c r="AP261" s="211"/>
      <c r="AQ261" s="211"/>
      <c r="AR261" s="211"/>
      <c r="AS261" s="211"/>
      <c r="AT261" s="211"/>
      <c r="AU261" s="211"/>
    </row>
    <row r="262" spans="1:47" outlineLevel="1" x14ac:dyDescent="0.2">
      <c r="A262" s="152"/>
      <c r="B262" s="154"/>
      <c r="C262" s="171" t="s">
        <v>1137</v>
      </c>
      <c r="D262" s="188"/>
      <c r="E262" s="195">
        <v>40.89</v>
      </c>
      <c r="F262" s="212"/>
      <c r="G262" s="212"/>
      <c r="H262" s="181">
        <v>0</v>
      </c>
      <c r="I262" s="211"/>
      <c r="J262" s="211"/>
      <c r="K262" s="211"/>
      <c r="L262" s="211"/>
      <c r="M262" s="211"/>
      <c r="N262" s="211"/>
      <c r="O262" s="211"/>
      <c r="P262" s="211"/>
      <c r="Q262" s="211"/>
      <c r="R262" s="211" t="s">
        <v>123</v>
      </c>
      <c r="S262" s="211">
        <v>0</v>
      </c>
      <c r="T262" s="211"/>
      <c r="U262" s="211"/>
      <c r="V262" s="211"/>
      <c r="W262" s="211"/>
      <c r="X262" s="211"/>
      <c r="Y262" s="211"/>
      <c r="Z262" s="211"/>
      <c r="AA262" s="211"/>
      <c r="AB262" s="211"/>
      <c r="AC262" s="211"/>
      <c r="AD262" s="211"/>
      <c r="AE262" s="211"/>
      <c r="AF262" s="211"/>
      <c r="AG262" s="211"/>
      <c r="AH262" s="211"/>
      <c r="AI262" s="211"/>
      <c r="AJ262" s="211"/>
      <c r="AK262" s="211"/>
      <c r="AL262" s="211"/>
      <c r="AM262" s="211"/>
      <c r="AN262" s="211"/>
      <c r="AO262" s="211"/>
      <c r="AP262" s="211"/>
      <c r="AQ262" s="211"/>
      <c r="AR262" s="211"/>
      <c r="AS262" s="211"/>
      <c r="AT262" s="211"/>
      <c r="AU262" s="211"/>
    </row>
    <row r="263" spans="1:47" outlineLevel="1" x14ac:dyDescent="0.2">
      <c r="A263" s="152"/>
      <c r="B263" s="154"/>
      <c r="C263" s="171" t="s">
        <v>1138</v>
      </c>
      <c r="D263" s="188"/>
      <c r="E263" s="195">
        <v>73.05</v>
      </c>
      <c r="F263" s="212"/>
      <c r="G263" s="212"/>
      <c r="H263" s="181">
        <v>0</v>
      </c>
      <c r="I263" s="211"/>
      <c r="J263" s="211"/>
      <c r="K263" s="211"/>
      <c r="L263" s="211"/>
      <c r="M263" s="211"/>
      <c r="N263" s="211"/>
      <c r="O263" s="211"/>
      <c r="P263" s="211"/>
      <c r="Q263" s="211"/>
      <c r="R263" s="211" t="s">
        <v>123</v>
      </c>
      <c r="S263" s="211">
        <v>0</v>
      </c>
      <c r="T263" s="211"/>
      <c r="U263" s="211"/>
      <c r="V263" s="211"/>
      <c r="W263" s="211"/>
      <c r="X263" s="211"/>
      <c r="Y263" s="211"/>
      <c r="Z263" s="211"/>
      <c r="AA263" s="211"/>
      <c r="AB263" s="211"/>
      <c r="AC263" s="211"/>
      <c r="AD263" s="211"/>
      <c r="AE263" s="211"/>
      <c r="AF263" s="211"/>
      <c r="AG263" s="211"/>
      <c r="AH263" s="211"/>
      <c r="AI263" s="211"/>
      <c r="AJ263" s="211"/>
      <c r="AK263" s="211"/>
      <c r="AL263" s="211"/>
      <c r="AM263" s="211"/>
      <c r="AN263" s="211"/>
      <c r="AO263" s="211"/>
      <c r="AP263" s="211"/>
      <c r="AQ263" s="211"/>
      <c r="AR263" s="211"/>
      <c r="AS263" s="211"/>
      <c r="AT263" s="211"/>
      <c r="AU263" s="211"/>
    </row>
    <row r="264" spans="1:47" outlineLevel="1" x14ac:dyDescent="0.2">
      <c r="A264" s="152"/>
      <c r="B264" s="154"/>
      <c r="C264" s="171" t="s">
        <v>1139</v>
      </c>
      <c r="D264" s="188"/>
      <c r="E264" s="195">
        <v>163.19999999999999</v>
      </c>
      <c r="F264" s="212"/>
      <c r="G264" s="212"/>
      <c r="H264" s="181">
        <v>0</v>
      </c>
      <c r="I264" s="211"/>
      <c r="J264" s="211"/>
      <c r="K264" s="211"/>
      <c r="L264" s="211"/>
      <c r="M264" s="211"/>
      <c r="N264" s="211"/>
      <c r="O264" s="211"/>
      <c r="P264" s="211"/>
      <c r="Q264" s="211"/>
      <c r="R264" s="211" t="s">
        <v>123</v>
      </c>
      <c r="S264" s="211">
        <v>0</v>
      </c>
      <c r="T264" s="211"/>
      <c r="U264" s="211"/>
      <c r="V264" s="211"/>
      <c r="W264" s="211"/>
      <c r="X264" s="211"/>
      <c r="Y264" s="211"/>
      <c r="Z264" s="211"/>
      <c r="AA264" s="211"/>
      <c r="AB264" s="211"/>
      <c r="AC264" s="211"/>
      <c r="AD264" s="211"/>
      <c r="AE264" s="211"/>
      <c r="AF264" s="211"/>
      <c r="AG264" s="211"/>
      <c r="AH264" s="211"/>
      <c r="AI264" s="211"/>
      <c r="AJ264" s="211"/>
      <c r="AK264" s="211"/>
      <c r="AL264" s="211"/>
      <c r="AM264" s="211"/>
      <c r="AN264" s="211"/>
      <c r="AO264" s="211"/>
      <c r="AP264" s="211"/>
      <c r="AQ264" s="211"/>
      <c r="AR264" s="211"/>
      <c r="AS264" s="211"/>
      <c r="AT264" s="211"/>
      <c r="AU264" s="211"/>
    </row>
    <row r="265" spans="1:47" outlineLevel="1" x14ac:dyDescent="0.2">
      <c r="A265" s="152"/>
      <c r="B265" s="154"/>
      <c r="C265" s="171" t="s">
        <v>1140</v>
      </c>
      <c r="D265" s="188"/>
      <c r="E265" s="195">
        <v>36.575000000000003</v>
      </c>
      <c r="F265" s="212"/>
      <c r="G265" s="212"/>
      <c r="H265" s="181">
        <v>0</v>
      </c>
      <c r="I265" s="211"/>
      <c r="J265" s="211"/>
      <c r="K265" s="211"/>
      <c r="L265" s="211"/>
      <c r="M265" s="211"/>
      <c r="N265" s="211"/>
      <c r="O265" s="211"/>
      <c r="P265" s="211"/>
      <c r="Q265" s="211"/>
      <c r="R265" s="211" t="s">
        <v>123</v>
      </c>
      <c r="S265" s="211">
        <v>0</v>
      </c>
      <c r="T265" s="211"/>
      <c r="U265" s="211"/>
      <c r="V265" s="211"/>
      <c r="W265" s="211"/>
      <c r="X265" s="211"/>
      <c r="Y265" s="211"/>
      <c r="Z265" s="211"/>
      <c r="AA265" s="211"/>
      <c r="AB265" s="211"/>
      <c r="AC265" s="211"/>
      <c r="AD265" s="211"/>
      <c r="AE265" s="211"/>
      <c r="AF265" s="211"/>
      <c r="AG265" s="211"/>
      <c r="AH265" s="211"/>
      <c r="AI265" s="211"/>
      <c r="AJ265" s="211"/>
      <c r="AK265" s="211"/>
      <c r="AL265" s="211"/>
      <c r="AM265" s="211"/>
      <c r="AN265" s="211"/>
      <c r="AO265" s="211"/>
      <c r="AP265" s="211"/>
      <c r="AQ265" s="211"/>
      <c r="AR265" s="211"/>
      <c r="AS265" s="211"/>
      <c r="AT265" s="211"/>
      <c r="AU265" s="211"/>
    </row>
    <row r="266" spans="1:47" outlineLevel="1" x14ac:dyDescent="0.2">
      <c r="A266" s="152">
        <v>73</v>
      </c>
      <c r="B266" s="154" t="s">
        <v>1141</v>
      </c>
      <c r="C266" s="170" t="s">
        <v>1142</v>
      </c>
      <c r="D266" s="187" t="s">
        <v>127</v>
      </c>
      <c r="E266" s="212">
        <v>730.73699999999997</v>
      </c>
      <c r="F266" s="212"/>
      <c r="G266" s="212">
        <f>ROUND(E266*F266,2)</f>
        <v>0</v>
      </c>
      <c r="H266" s="181" t="s">
        <v>951</v>
      </c>
      <c r="I266" s="211"/>
      <c r="J266" s="211"/>
      <c r="K266" s="211"/>
      <c r="L266" s="211"/>
      <c r="M266" s="211"/>
      <c r="N266" s="211"/>
      <c r="O266" s="211"/>
      <c r="P266" s="211"/>
      <c r="Q266" s="211"/>
      <c r="R266" s="211" t="s">
        <v>121</v>
      </c>
      <c r="S266" s="211"/>
      <c r="T266" s="211"/>
      <c r="U266" s="211"/>
      <c r="V266" s="211"/>
      <c r="W266" s="211"/>
      <c r="X266" s="211"/>
      <c r="Y266" s="211"/>
      <c r="Z266" s="211"/>
      <c r="AA266" s="211"/>
      <c r="AB266" s="211"/>
      <c r="AC266" s="211"/>
      <c r="AD266" s="211"/>
      <c r="AE266" s="211"/>
      <c r="AF266" s="211"/>
      <c r="AG266" s="211"/>
      <c r="AH266" s="211"/>
      <c r="AI266" s="211"/>
      <c r="AJ266" s="211"/>
      <c r="AK266" s="211"/>
      <c r="AL266" s="211"/>
      <c r="AM266" s="211"/>
      <c r="AN266" s="211"/>
      <c r="AO266" s="211"/>
      <c r="AP266" s="211"/>
      <c r="AQ266" s="211"/>
      <c r="AR266" s="211"/>
      <c r="AS266" s="211"/>
      <c r="AT266" s="211"/>
      <c r="AU266" s="211"/>
    </row>
    <row r="267" spans="1:47" outlineLevel="1" x14ac:dyDescent="0.2">
      <c r="A267" s="152"/>
      <c r="B267" s="154"/>
      <c r="C267" s="171" t="s">
        <v>473</v>
      </c>
      <c r="D267" s="188"/>
      <c r="E267" s="195"/>
      <c r="F267" s="212"/>
      <c r="G267" s="212"/>
      <c r="H267" s="181">
        <v>0</v>
      </c>
      <c r="I267" s="211"/>
      <c r="J267" s="211"/>
      <c r="K267" s="211"/>
      <c r="L267" s="211"/>
      <c r="M267" s="211"/>
      <c r="N267" s="211"/>
      <c r="O267" s="211"/>
      <c r="P267" s="211"/>
      <c r="Q267" s="211"/>
      <c r="R267" s="211" t="s">
        <v>123</v>
      </c>
      <c r="S267" s="211">
        <v>0</v>
      </c>
      <c r="T267" s="211"/>
      <c r="U267" s="211"/>
      <c r="V267" s="211"/>
      <c r="W267" s="211"/>
      <c r="X267" s="211"/>
      <c r="Y267" s="211"/>
      <c r="Z267" s="211"/>
      <c r="AA267" s="211"/>
      <c r="AB267" s="211"/>
      <c r="AC267" s="211"/>
      <c r="AD267" s="211"/>
      <c r="AE267" s="211"/>
      <c r="AF267" s="211"/>
      <c r="AG267" s="211"/>
      <c r="AH267" s="211"/>
      <c r="AI267" s="211"/>
      <c r="AJ267" s="211"/>
      <c r="AK267" s="211"/>
      <c r="AL267" s="211"/>
      <c r="AM267" s="211"/>
      <c r="AN267" s="211"/>
      <c r="AO267" s="211"/>
      <c r="AP267" s="211"/>
      <c r="AQ267" s="211"/>
      <c r="AR267" s="211"/>
      <c r="AS267" s="211"/>
      <c r="AT267" s="211"/>
      <c r="AU267" s="211"/>
    </row>
    <row r="268" spans="1:47" outlineLevel="1" x14ac:dyDescent="0.2">
      <c r="A268" s="152"/>
      <c r="B268" s="154"/>
      <c r="C268" s="171" t="s">
        <v>1132</v>
      </c>
      <c r="D268" s="188"/>
      <c r="E268" s="195">
        <v>502.37</v>
      </c>
      <c r="F268" s="212"/>
      <c r="G268" s="212"/>
      <c r="H268" s="181">
        <v>0</v>
      </c>
      <c r="I268" s="211"/>
      <c r="J268" s="211"/>
      <c r="K268" s="211"/>
      <c r="L268" s="211"/>
      <c r="M268" s="211"/>
      <c r="N268" s="211"/>
      <c r="O268" s="211"/>
      <c r="P268" s="211"/>
      <c r="Q268" s="211"/>
      <c r="R268" s="211" t="s">
        <v>123</v>
      </c>
      <c r="S268" s="211">
        <v>0</v>
      </c>
      <c r="T268" s="211"/>
      <c r="U268" s="211"/>
      <c r="V268" s="211"/>
      <c r="W268" s="211"/>
      <c r="X268" s="211"/>
      <c r="Y268" s="211"/>
      <c r="Z268" s="211"/>
      <c r="AA268" s="211"/>
      <c r="AB268" s="211"/>
      <c r="AC268" s="211"/>
      <c r="AD268" s="211"/>
      <c r="AE268" s="211"/>
      <c r="AF268" s="211"/>
      <c r="AG268" s="211"/>
      <c r="AH268" s="211"/>
      <c r="AI268" s="211"/>
      <c r="AJ268" s="211"/>
      <c r="AK268" s="211"/>
      <c r="AL268" s="211"/>
      <c r="AM268" s="211"/>
      <c r="AN268" s="211"/>
      <c r="AO268" s="211"/>
      <c r="AP268" s="211"/>
      <c r="AQ268" s="211"/>
      <c r="AR268" s="211"/>
      <c r="AS268" s="211"/>
      <c r="AT268" s="211"/>
      <c r="AU268" s="211"/>
    </row>
    <row r="269" spans="1:47" outlineLevel="1" x14ac:dyDescent="0.2">
      <c r="A269" s="152"/>
      <c r="B269" s="154"/>
      <c r="C269" s="171" t="s">
        <v>1133</v>
      </c>
      <c r="D269" s="188"/>
      <c r="E269" s="195">
        <v>-48.421999999999997</v>
      </c>
      <c r="F269" s="212"/>
      <c r="G269" s="212"/>
      <c r="H269" s="181">
        <v>0</v>
      </c>
      <c r="I269" s="211"/>
      <c r="J269" s="211"/>
      <c r="K269" s="211"/>
      <c r="L269" s="211"/>
      <c r="M269" s="211"/>
      <c r="N269" s="211"/>
      <c r="O269" s="211"/>
      <c r="P269" s="211"/>
      <c r="Q269" s="211"/>
      <c r="R269" s="211" t="s">
        <v>123</v>
      </c>
      <c r="S269" s="211">
        <v>0</v>
      </c>
      <c r="T269" s="211"/>
      <c r="U269" s="211"/>
      <c r="V269" s="211"/>
      <c r="W269" s="211"/>
      <c r="X269" s="211"/>
      <c r="Y269" s="211"/>
      <c r="Z269" s="211"/>
      <c r="AA269" s="211"/>
      <c r="AB269" s="211"/>
      <c r="AC269" s="211"/>
      <c r="AD269" s="211"/>
      <c r="AE269" s="211"/>
      <c r="AF269" s="211"/>
      <c r="AG269" s="211"/>
      <c r="AH269" s="211"/>
      <c r="AI269" s="211"/>
      <c r="AJ269" s="211"/>
      <c r="AK269" s="211"/>
      <c r="AL269" s="211"/>
      <c r="AM269" s="211"/>
      <c r="AN269" s="211"/>
      <c r="AO269" s="211"/>
      <c r="AP269" s="211"/>
      <c r="AQ269" s="211"/>
      <c r="AR269" s="211"/>
      <c r="AS269" s="211"/>
      <c r="AT269" s="211"/>
      <c r="AU269" s="211"/>
    </row>
    <row r="270" spans="1:47" outlineLevel="1" x14ac:dyDescent="0.2">
      <c r="A270" s="152"/>
      <c r="B270" s="154"/>
      <c r="C270" s="171" t="s">
        <v>1134</v>
      </c>
      <c r="D270" s="188"/>
      <c r="E270" s="195">
        <v>-93.45</v>
      </c>
      <c r="F270" s="212"/>
      <c r="G270" s="212"/>
      <c r="H270" s="181">
        <v>0</v>
      </c>
      <c r="I270" s="211"/>
      <c r="J270" s="211"/>
      <c r="K270" s="211"/>
      <c r="L270" s="211"/>
      <c r="M270" s="211"/>
      <c r="N270" s="211"/>
      <c r="O270" s="211"/>
      <c r="P270" s="211"/>
      <c r="Q270" s="211"/>
      <c r="R270" s="211" t="s">
        <v>123</v>
      </c>
      <c r="S270" s="211">
        <v>0</v>
      </c>
      <c r="T270" s="211"/>
      <c r="U270" s="211"/>
      <c r="V270" s="211"/>
      <c r="W270" s="211"/>
      <c r="X270" s="211"/>
      <c r="Y270" s="211"/>
      <c r="Z270" s="211"/>
      <c r="AA270" s="211"/>
      <c r="AB270" s="211"/>
      <c r="AC270" s="211"/>
      <c r="AD270" s="211"/>
      <c r="AE270" s="211"/>
      <c r="AF270" s="211"/>
      <c r="AG270" s="211"/>
      <c r="AH270" s="211"/>
      <c r="AI270" s="211"/>
      <c r="AJ270" s="211"/>
      <c r="AK270" s="211"/>
      <c r="AL270" s="211"/>
      <c r="AM270" s="211"/>
      <c r="AN270" s="211"/>
      <c r="AO270" s="211"/>
      <c r="AP270" s="211"/>
      <c r="AQ270" s="211"/>
      <c r="AR270" s="211"/>
      <c r="AS270" s="211"/>
      <c r="AT270" s="211"/>
      <c r="AU270" s="211"/>
    </row>
    <row r="271" spans="1:47" outlineLevel="1" x14ac:dyDescent="0.2">
      <c r="A271" s="152"/>
      <c r="B271" s="154"/>
      <c r="C271" s="171" t="s">
        <v>1135</v>
      </c>
      <c r="D271" s="188"/>
      <c r="E271" s="195">
        <v>-8.9760000000000009</v>
      </c>
      <c r="F271" s="212"/>
      <c r="G271" s="212"/>
      <c r="H271" s="181">
        <v>0</v>
      </c>
      <c r="I271" s="211"/>
      <c r="J271" s="211"/>
      <c r="K271" s="211"/>
      <c r="L271" s="211"/>
      <c r="M271" s="211"/>
      <c r="N271" s="211"/>
      <c r="O271" s="211"/>
      <c r="P271" s="211"/>
      <c r="Q271" s="211"/>
      <c r="R271" s="211" t="s">
        <v>123</v>
      </c>
      <c r="S271" s="211">
        <v>0</v>
      </c>
      <c r="T271" s="211"/>
      <c r="U271" s="211"/>
      <c r="V271" s="211"/>
      <c r="W271" s="211"/>
      <c r="X271" s="211"/>
      <c r="Y271" s="211"/>
      <c r="Z271" s="211"/>
      <c r="AA271" s="211"/>
      <c r="AB271" s="211"/>
      <c r="AC271" s="211"/>
      <c r="AD271" s="211"/>
      <c r="AE271" s="211"/>
      <c r="AF271" s="211"/>
      <c r="AG271" s="211"/>
      <c r="AH271" s="211"/>
      <c r="AI271" s="211"/>
      <c r="AJ271" s="211"/>
      <c r="AK271" s="211"/>
      <c r="AL271" s="211"/>
      <c r="AM271" s="211"/>
      <c r="AN271" s="211"/>
      <c r="AO271" s="211"/>
      <c r="AP271" s="211"/>
      <c r="AQ271" s="211"/>
      <c r="AR271" s="211"/>
      <c r="AS271" s="211"/>
      <c r="AT271" s="211"/>
      <c r="AU271" s="211"/>
    </row>
    <row r="272" spans="1:47" outlineLevel="1" x14ac:dyDescent="0.2">
      <c r="A272" s="152"/>
      <c r="B272" s="154"/>
      <c r="C272" s="171" t="s">
        <v>1136</v>
      </c>
      <c r="D272" s="188"/>
      <c r="E272" s="195">
        <v>65.5</v>
      </c>
      <c r="F272" s="212"/>
      <c r="G272" s="212"/>
      <c r="H272" s="181">
        <v>0</v>
      </c>
      <c r="I272" s="211"/>
      <c r="J272" s="211"/>
      <c r="K272" s="211"/>
      <c r="L272" s="211"/>
      <c r="M272" s="211"/>
      <c r="N272" s="211"/>
      <c r="O272" s="211"/>
      <c r="P272" s="211"/>
      <c r="Q272" s="211"/>
      <c r="R272" s="211" t="s">
        <v>123</v>
      </c>
      <c r="S272" s="211">
        <v>0</v>
      </c>
      <c r="T272" s="211"/>
      <c r="U272" s="211"/>
      <c r="V272" s="211"/>
      <c r="W272" s="211"/>
      <c r="X272" s="211"/>
      <c r="Y272" s="211"/>
      <c r="Z272" s="211"/>
      <c r="AA272" s="211"/>
      <c r="AB272" s="211"/>
      <c r="AC272" s="211"/>
      <c r="AD272" s="211"/>
      <c r="AE272" s="211"/>
      <c r="AF272" s="211"/>
      <c r="AG272" s="211"/>
      <c r="AH272" s="211"/>
      <c r="AI272" s="211"/>
      <c r="AJ272" s="211"/>
      <c r="AK272" s="211"/>
      <c r="AL272" s="211"/>
      <c r="AM272" s="211"/>
      <c r="AN272" s="211"/>
      <c r="AO272" s="211"/>
      <c r="AP272" s="211"/>
      <c r="AQ272" s="211"/>
      <c r="AR272" s="211"/>
      <c r="AS272" s="211"/>
      <c r="AT272" s="211"/>
      <c r="AU272" s="211"/>
    </row>
    <row r="273" spans="1:47" outlineLevel="1" x14ac:dyDescent="0.2">
      <c r="A273" s="152"/>
      <c r="B273" s="154"/>
      <c r="C273" s="171" t="s">
        <v>1137</v>
      </c>
      <c r="D273" s="188"/>
      <c r="E273" s="195">
        <v>40.89</v>
      </c>
      <c r="F273" s="212"/>
      <c r="G273" s="212"/>
      <c r="H273" s="181">
        <v>0</v>
      </c>
      <c r="I273" s="211"/>
      <c r="J273" s="211"/>
      <c r="K273" s="211"/>
      <c r="L273" s="211"/>
      <c r="M273" s="211"/>
      <c r="N273" s="211"/>
      <c r="O273" s="211"/>
      <c r="P273" s="211"/>
      <c r="Q273" s="211"/>
      <c r="R273" s="211" t="s">
        <v>123</v>
      </c>
      <c r="S273" s="211">
        <v>0</v>
      </c>
      <c r="T273" s="211"/>
      <c r="U273" s="211"/>
      <c r="V273" s="211"/>
      <c r="W273" s="211"/>
      <c r="X273" s="211"/>
      <c r="Y273" s="211"/>
      <c r="Z273" s="211"/>
      <c r="AA273" s="211"/>
      <c r="AB273" s="211"/>
      <c r="AC273" s="211"/>
      <c r="AD273" s="211"/>
      <c r="AE273" s="211"/>
      <c r="AF273" s="211"/>
      <c r="AG273" s="211"/>
      <c r="AH273" s="211"/>
      <c r="AI273" s="211"/>
      <c r="AJ273" s="211"/>
      <c r="AK273" s="211"/>
      <c r="AL273" s="211"/>
      <c r="AM273" s="211"/>
      <c r="AN273" s="211"/>
      <c r="AO273" s="211"/>
      <c r="AP273" s="211"/>
      <c r="AQ273" s="211"/>
      <c r="AR273" s="211"/>
      <c r="AS273" s="211"/>
      <c r="AT273" s="211"/>
      <c r="AU273" s="211"/>
    </row>
    <row r="274" spans="1:47" outlineLevel="1" x14ac:dyDescent="0.2">
      <c r="A274" s="152"/>
      <c r="B274" s="154"/>
      <c r="C274" s="171" t="s">
        <v>1138</v>
      </c>
      <c r="D274" s="188"/>
      <c r="E274" s="195">
        <v>73.05</v>
      </c>
      <c r="F274" s="212"/>
      <c r="G274" s="212"/>
      <c r="H274" s="181">
        <v>0</v>
      </c>
      <c r="I274" s="211"/>
      <c r="J274" s="211"/>
      <c r="K274" s="211"/>
      <c r="L274" s="211"/>
      <c r="M274" s="211"/>
      <c r="N274" s="211"/>
      <c r="O274" s="211"/>
      <c r="P274" s="211"/>
      <c r="Q274" s="211"/>
      <c r="R274" s="211" t="s">
        <v>123</v>
      </c>
      <c r="S274" s="211">
        <v>0</v>
      </c>
      <c r="T274" s="211"/>
      <c r="U274" s="211"/>
      <c r="V274" s="211"/>
      <c r="W274" s="211"/>
      <c r="X274" s="211"/>
      <c r="Y274" s="211"/>
      <c r="Z274" s="211"/>
      <c r="AA274" s="211"/>
      <c r="AB274" s="211"/>
      <c r="AC274" s="211"/>
      <c r="AD274" s="211"/>
      <c r="AE274" s="211"/>
      <c r="AF274" s="211"/>
      <c r="AG274" s="211"/>
      <c r="AH274" s="211"/>
      <c r="AI274" s="211"/>
      <c r="AJ274" s="211"/>
      <c r="AK274" s="211"/>
      <c r="AL274" s="211"/>
      <c r="AM274" s="211"/>
      <c r="AN274" s="211"/>
      <c r="AO274" s="211"/>
      <c r="AP274" s="211"/>
      <c r="AQ274" s="211"/>
      <c r="AR274" s="211"/>
      <c r="AS274" s="211"/>
      <c r="AT274" s="211"/>
      <c r="AU274" s="211"/>
    </row>
    <row r="275" spans="1:47" outlineLevel="1" x14ac:dyDescent="0.2">
      <c r="A275" s="152"/>
      <c r="B275" s="154"/>
      <c r="C275" s="171" t="s">
        <v>1139</v>
      </c>
      <c r="D275" s="188"/>
      <c r="E275" s="195">
        <v>163.19999999999999</v>
      </c>
      <c r="F275" s="212"/>
      <c r="G275" s="212"/>
      <c r="H275" s="181">
        <v>0</v>
      </c>
      <c r="I275" s="211"/>
      <c r="J275" s="211"/>
      <c r="K275" s="211"/>
      <c r="L275" s="211"/>
      <c r="M275" s="211"/>
      <c r="N275" s="211"/>
      <c r="O275" s="211"/>
      <c r="P275" s="211"/>
      <c r="Q275" s="211"/>
      <c r="R275" s="211" t="s">
        <v>123</v>
      </c>
      <c r="S275" s="211">
        <v>0</v>
      </c>
      <c r="T275" s="211"/>
      <c r="U275" s="211"/>
      <c r="V275" s="211"/>
      <c r="W275" s="211"/>
      <c r="X275" s="211"/>
      <c r="Y275" s="211"/>
      <c r="Z275" s="211"/>
      <c r="AA275" s="211"/>
      <c r="AB275" s="211"/>
      <c r="AC275" s="211"/>
      <c r="AD275" s="211"/>
      <c r="AE275" s="211"/>
      <c r="AF275" s="211"/>
      <c r="AG275" s="211"/>
      <c r="AH275" s="211"/>
      <c r="AI275" s="211"/>
      <c r="AJ275" s="211"/>
      <c r="AK275" s="211"/>
      <c r="AL275" s="211"/>
      <c r="AM275" s="211"/>
      <c r="AN275" s="211"/>
      <c r="AO275" s="211"/>
      <c r="AP275" s="211"/>
      <c r="AQ275" s="211"/>
      <c r="AR275" s="211"/>
      <c r="AS275" s="211"/>
      <c r="AT275" s="211"/>
      <c r="AU275" s="211"/>
    </row>
    <row r="276" spans="1:47" outlineLevel="1" x14ac:dyDescent="0.2">
      <c r="A276" s="152"/>
      <c r="B276" s="154"/>
      <c r="C276" s="171" t="s">
        <v>1140</v>
      </c>
      <c r="D276" s="188"/>
      <c r="E276" s="195">
        <v>36.575000000000003</v>
      </c>
      <c r="F276" s="212"/>
      <c r="G276" s="212"/>
      <c r="H276" s="181">
        <v>0</v>
      </c>
      <c r="I276" s="211"/>
      <c r="J276" s="211"/>
      <c r="K276" s="211"/>
      <c r="L276" s="211"/>
      <c r="M276" s="211"/>
      <c r="N276" s="211"/>
      <c r="O276" s="211"/>
      <c r="P276" s="211"/>
      <c r="Q276" s="211"/>
      <c r="R276" s="211" t="s">
        <v>123</v>
      </c>
      <c r="S276" s="211">
        <v>0</v>
      </c>
      <c r="T276" s="211"/>
      <c r="U276" s="211"/>
      <c r="V276" s="211"/>
      <c r="W276" s="211"/>
      <c r="X276" s="211"/>
      <c r="Y276" s="211"/>
      <c r="Z276" s="211"/>
      <c r="AA276" s="211"/>
      <c r="AB276" s="211"/>
      <c r="AC276" s="211"/>
      <c r="AD276" s="211"/>
      <c r="AE276" s="211"/>
      <c r="AF276" s="211"/>
      <c r="AG276" s="211"/>
      <c r="AH276" s="211"/>
      <c r="AI276" s="211"/>
      <c r="AJ276" s="211"/>
      <c r="AK276" s="211"/>
      <c r="AL276" s="211"/>
      <c r="AM276" s="211"/>
      <c r="AN276" s="211"/>
      <c r="AO276" s="211"/>
      <c r="AP276" s="211"/>
      <c r="AQ276" s="211"/>
      <c r="AR276" s="211"/>
      <c r="AS276" s="211"/>
      <c r="AT276" s="211"/>
      <c r="AU276" s="211"/>
    </row>
    <row r="277" spans="1:47" outlineLevel="1" x14ac:dyDescent="0.2">
      <c r="A277" s="152">
        <v>74</v>
      </c>
      <c r="B277" s="154" t="s">
        <v>482</v>
      </c>
      <c r="C277" s="170" t="s">
        <v>483</v>
      </c>
      <c r="D277" s="187" t="s">
        <v>232</v>
      </c>
      <c r="E277" s="212">
        <v>53.4</v>
      </c>
      <c r="F277" s="212"/>
      <c r="G277" s="212">
        <f>ROUND(E277*F277,2)</f>
        <v>0</v>
      </c>
      <c r="H277" s="181" t="s">
        <v>951</v>
      </c>
      <c r="I277" s="211"/>
      <c r="J277" s="211"/>
      <c r="K277" s="211"/>
      <c r="L277" s="211"/>
      <c r="M277" s="211"/>
      <c r="N277" s="211"/>
      <c r="O277" s="211"/>
      <c r="P277" s="211"/>
      <c r="Q277" s="211"/>
      <c r="R277" s="211" t="s">
        <v>121</v>
      </c>
      <c r="S277" s="211"/>
      <c r="T277" s="211"/>
      <c r="U277" s="211"/>
      <c r="V277" s="211"/>
      <c r="W277" s="211"/>
      <c r="X277" s="211"/>
      <c r="Y277" s="211"/>
      <c r="Z277" s="211"/>
      <c r="AA277" s="211"/>
      <c r="AB277" s="211"/>
      <c r="AC277" s="211"/>
      <c r="AD277" s="211"/>
      <c r="AE277" s="211"/>
      <c r="AF277" s="211"/>
      <c r="AG277" s="211"/>
      <c r="AH277" s="211"/>
      <c r="AI277" s="211"/>
      <c r="AJ277" s="211"/>
      <c r="AK277" s="211"/>
      <c r="AL277" s="211"/>
      <c r="AM277" s="211"/>
      <c r="AN277" s="211"/>
      <c r="AO277" s="211"/>
      <c r="AP277" s="211"/>
      <c r="AQ277" s="211"/>
      <c r="AR277" s="211"/>
      <c r="AS277" s="211"/>
      <c r="AT277" s="211"/>
      <c r="AU277" s="211"/>
    </row>
    <row r="278" spans="1:47" outlineLevel="1" x14ac:dyDescent="0.2">
      <c r="A278" s="152"/>
      <c r="B278" s="154"/>
      <c r="C278" s="171" t="s">
        <v>473</v>
      </c>
      <c r="D278" s="188"/>
      <c r="E278" s="195"/>
      <c r="F278" s="212"/>
      <c r="G278" s="212"/>
      <c r="H278" s="181">
        <v>0</v>
      </c>
      <c r="I278" s="211"/>
      <c r="J278" s="211"/>
      <c r="K278" s="211"/>
      <c r="L278" s="211"/>
      <c r="M278" s="211"/>
      <c r="N278" s="211"/>
      <c r="O278" s="211"/>
      <c r="P278" s="211"/>
      <c r="Q278" s="211"/>
      <c r="R278" s="211" t="s">
        <v>123</v>
      </c>
      <c r="S278" s="211">
        <v>0</v>
      </c>
      <c r="T278" s="211"/>
      <c r="U278" s="211"/>
      <c r="V278" s="211"/>
      <c r="W278" s="211"/>
      <c r="X278" s="211"/>
      <c r="Y278" s="211"/>
      <c r="Z278" s="211"/>
      <c r="AA278" s="211"/>
      <c r="AB278" s="211"/>
      <c r="AC278" s="211"/>
      <c r="AD278" s="211"/>
      <c r="AE278" s="211"/>
      <c r="AF278" s="211"/>
      <c r="AG278" s="211"/>
      <c r="AH278" s="211"/>
      <c r="AI278" s="211"/>
      <c r="AJ278" s="211"/>
      <c r="AK278" s="211"/>
      <c r="AL278" s="211"/>
      <c r="AM278" s="211"/>
      <c r="AN278" s="211"/>
      <c r="AO278" s="211"/>
      <c r="AP278" s="211"/>
      <c r="AQ278" s="211"/>
      <c r="AR278" s="211"/>
      <c r="AS278" s="211"/>
      <c r="AT278" s="211"/>
      <c r="AU278" s="211"/>
    </row>
    <row r="279" spans="1:47" outlineLevel="1" x14ac:dyDescent="0.2">
      <c r="A279" s="152"/>
      <c r="B279" s="154"/>
      <c r="C279" s="171" t="s">
        <v>1143</v>
      </c>
      <c r="D279" s="188"/>
      <c r="E279" s="195">
        <v>53.4</v>
      </c>
      <c r="F279" s="212"/>
      <c r="G279" s="212"/>
      <c r="H279" s="181">
        <v>0</v>
      </c>
      <c r="I279" s="211"/>
      <c r="J279" s="211"/>
      <c r="K279" s="211"/>
      <c r="L279" s="211"/>
      <c r="M279" s="211"/>
      <c r="N279" s="211"/>
      <c r="O279" s="211"/>
      <c r="P279" s="211"/>
      <c r="Q279" s="211"/>
      <c r="R279" s="211" t="s">
        <v>123</v>
      </c>
      <c r="S279" s="211">
        <v>0</v>
      </c>
      <c r="T279" s="211"/>
      <c r="U279" s="211"/>
      <c r="V279" s="211"/>
      <c r="W279" s="211"/>
      <c r="X279" s="211"/>
      <c r="Y279" s="211"/>
      <c r="Z279" s="211"/>
      <c r="AA279" s="211"/>
      <c r="AB279" s="211"/>
      <c r="AC279" s="211"/>
      <c r="AD279" s="211"/>
      <c r="AE279" s="211"/>
      <c r="AF279" s="211"/>
      <c r="AG279" s="211"/>
      <c r="AH279" s="211"/>
      <c r="AI279" s="211"/>
      <c r="AJ279" s="211"/>
      <c r="AK279" s="211"/>
      <c r="AL279" s="211"/>
      <c r="AM279" s="211"/>
      <c r="AN279" s="211"/>
      <c r="AO279" s="211"/>
      <c r="AP279" s="211"/>
      <c r="AQ279" s="211"/>
      <c r="AR279" s="211"/>
      <c r="AS279" s="211"/>
      <c r="AT279" s="211"/>
      <c r="AU279" s="211"/>
    </row>
    <row r="280" spans="1:47" outlineLevel="1" x14ac:dyDescent="0.2">
      <c r="A280" s="152">
        <v>75</v>
      </c>
      <c r="B280" s="154" t="s">
        <v>485</v>
      </c>
      <c r="C280" s="170" t="s">
        <v>486</v>
      </c>
      <c r="D280" s="187" t="s">
        <v>232</v>
      </c>
      <c r="E280" s="212">
        <v>53.4</v>
      </c>
      <c r="F280" s="212"/>
      <c r="G280" s="212">
        <f>ROUND(E280*F280,2)</f>
        <v>0</v>
      </c>
      <c r="H280" s="181" t="s">
        <v>951</v>
      </c>
      <c r="I280" s="211"/>
      <c r="J280" s="211"/>
      <c r="K280" s="211"/>
      <c r="L280" s="211"/>
      <c r="M280" s="211"/>
      <c r="N280" s="211"/>
      <c r="O280" s="211"/>
      <c r="P280" s="211"/>
      <c r="Q280" s="211"/>
      <c r="R280" s="211" t="s">
        <v>121</v>
      </c>
      <c r="S280" s="211"/>
      <c r="T280" s="211"/>
      <c r="U280" s="211"/>
      <c r="V280" s="211"/>
      <c r="W280" s="211"/>
      <c r="X280" s="211"/>
      <c r="Y280" s="211"/>
      <c r="Z280" s="211"/>
      <c r="AA280" s="211"/>
      <c r="AB280" s="211"/>
      <c r="AC280" s="211"/>
      <c r="AD280" s="211"/>
      <c r="AE280" s="211"/>
      <c r="AF280" s="211"/>
      <c r="AG280" s="211"/>
      <c r="AH280" s="211"/>
      <c r="AI280" s="211"/>
      <c r="AJ280" s="211"/>
      <c r="AK280" s="211"/>
      <c r="AL280" s="211"/>
      <c r="AM280" s="211"/>
      <c r="AN280" s="211"/>
      <c r="AO280" s="211"/>
      <c r="AP280" s="211"/>
      <c r="AQ280" s="211"/>
      <c r="AR280" s="211"/>
      <c r="AS280" s="211"/>
      <c r="AT280" s="211"/>
      <c r="AU280" s="211"/>
    </row>
    <row r="281" spans="1:47" outlineLevel="1" x14ac:dyDescent="0.2">
      <c r="A281" s="152"/>
      <c r="B281" s="154"/>
      <c r="C281" s="171" t="s">
        <v>473</v>
      </c>
      <c r="D281" s="188"/>
      <c r="E281" s="195"/>
      <c r="F281" s="212"/>
      <c r="G281" s="212"/>
      <c r="H281" s="181">
        <v>0</v>
      </c>
      <c r="I281" s="211"/>
      <c r="J281" s="211"/>
      <c r="K281" s="211"/>
      <c r="L281" s="211"/>
      <c r="M281" s="211"/>
      <c r="N281" s="211"/>
      <c r="O281" s="211"/>
      <c r="P281" s="211"/>
      <c r="Q281" s="211"/>
      <c r="R281" s="211" t="s">
        <v>123</v>
      </c>
      <c r="S281" s="211">
        <v>0</v>
      </c>
      <c r="T281" s="211"/>
      <c r="U281" s="211"/>
      <c r="V281" s="211"/>
      <c r="W281" s="211"/>
      <c r="X281" s="211"/>
      <c r="Y281" s="211"/>
      <c r="Z281" s="211"/>
      <c r="AA281" s="211"/>
      <c r="AB281" s="211"/>
      <c r="AC281" s="211"/>
      <c r="AD281" s="211"/>
      <c r="AE281" s="211"/>
      <c r="AF281" s="211"/>
      <c r="AG281" s="211"/>
      <c r="AH281" s="211"/>
      <c r="AI281" s="211"/>
      <c r="AJ281" s="211"/>
      <c r="AK281" s="211"/>
      <c r="AL281" s="211"/>
      <c r="AM281" s="211"/>
      <c r="AN281" s="211"/>
      <c r="AO281" s="211"/>
      <c r="AP281" s="211"/>
      <c r="AQ281" s="211"/>
      <c r="AR281" s="211"/>
      <c r="AS281" s="211"/>
      <c r="AT281" s="211"/>
      <c r="AU281" s="211"/>
    </row>
    <row r="282" spans="1:47" outlineLevel="1" x14ac:dyDescent="0.2">
      <c r="A282" s="152"/>
      <c r="B282" s="154"/>
      <c r="C282" s="171" t="s">
        <v>1143</v>
      </c>
      <c r="D282" s="188"/>
      <c r="E282" s="195">
        <v>53.4</v>
      </c>
      <c r="F282" s="212"/>
      <c r="G282" s="212"/>
      <c r="H282" s="181">
        <v>0</v>
      </c>
      <c r="I282" s="211"/>
      <c r="J282" s="211"/>
      <c r="K282" s="211"/>
      <c r="L282" s="211"/>
      <c r="M282" s="211"/>
      <c r="N282" s="211"/>
      <c r="O282" s="211"/>
      <c r="P282" s="211"/>
      <c r="Q282" s="211"/>
      <c r="R282" s="211" t="s">
        <v>123</v>
      </c>
      <c r="S282" s="211">
        <v>0</v>
      </c>
      <c r="T282" s="211"/>
      <c r="U282" s="211"/>
      <c r="V282" s="211"/>
      <c r="W282" s="211"/>
      <c r="X282" s="211"/>
      <c r="Y282" s="211"/>
      <c r="Z282" s="211"/>
      <c r="AA282" s="211"/>
      <c r="AB282" s="211"/>
      <c r="AC282" s="211"/>
      <c r="AD282" s="211"/>
      <c r="AE282" s="211"/>
      <c r="AF282" s="211"/>
      <c r="AG282" s="211"/>
      <c r="AH282" s="211"/>
      <c r="AI282" s="211"/>
      <c r="AJ282" s="211"/>
      <c r="AK282" s="211"/>
      <c r="AL282" s="211"/>
      <c r="AM282" s="211"/>
      <c r="AN282" s="211"/>
      <c r="AO282" s="211"/>
      <c r="AP282" s="211"/>
      <c r="AQ282" s="211"/>
      <c r="AR282" s="211"/>
      <c r="AS282" s="211"/>
      <c r="AT282" s="211"/>
      <c r="AU282" s="211"/>
    </row>
    <row r="283" spans="1:47" outlineLevel="1" x14ac:dyDescent="0.2">
      <c r="A283" s="152">
        <v>76</v>
      </c>
      <c r="B283" s="154" t="s">
        <v>487</v>
      </c>
      <c r="C283" s="170" t="s">
        <v>488</v>
      </c>
      <c r="D283" s="187" t="s">
        <v>127</v>
      </c>
      <c r="E283" s="212">
        <v>163.19999999999999</v>
      </c>
      <c r="F283" s="212"/>
      <c r="G283" s="212">
        <f>ROUND(E283*F283,2)</f>
        <v>0</v>
      </c>
      <c r="H283" s="181" t="s">
        <v>951</v>
      </c>
      <c r="I283" s="211"/>
      <c r="J283" s="211"/>
      <c r="K283" s="211"/>
      <c r="L283" s="211"/>
      <c r="M283" s="211"/>
      <c r="N283" s="211"/>
      <c r="O283" s="211"/>
      <c r="P283" s="211"/>
      <c r="Q283" s="211"/>
      <c r="R283" s="211" t="s">
        <v>121</v>
      </c>
      <c r="S283" s="211"/>
      <c r="T283" s="211"/>
      <c r="U283" s="211"/>
      <c r="V283" s="211"/>
      <c r="W283" s="211"/>
      <c r="X283" s="211"/>
      <c r="Y283" s="211"/>
      <c r="Z283" s="211"/>
      <c r="AA283" s="211"/>
      <c r="AB283" s="211"/>
      <c r="AC283" s="211"/>
      <c r="AD283" s="211"/>
      <c r="AE283" s="211"/>
      <c r="AF283" s="211"/>
      <c r="AG283" s="211"/>
      <c r="AH283" s="211"/>
      <c r="AI283" s="211"/>
      <c r="AJ283" s="211"/>
      <c r="AK283" s="211"/>
      <c r="AL283" s="211"/>
      <c r="AM283" s="211"/>
      <c r="AN283" s="211"/>
      <c r="AO283" s="211"/>
      <c r="AP283" s="211"/>
      <c r="AQ283" s="211"/>
      <c r="AR283" s="211"/>
      <c r="AS283" s="211"/>
      <c r="AT283" s="211"/>
      <c r="AU283" s="211"/>
    </row>
    <row r="284" spans="1:47" outlineLevel="1" x14ac:dyDescent="0.2">
      <c r="A284" s="152"/>
      <c r="B284" s="154"/>
      <c r="C284" s="171" t="s">
        <v>489</v>
      </c>
      <c r="D284" s="188"/>
      <c r="E284" s="195"/>
      <c r="F284" s="212"/>
      <c r="G284" s="212"/>
      <c r="H284" s="181">
        <v>0</v>
      </c>
      <c r="I284" s="211"/>
      <c r="J284" s="211"/>
      <c r="K284" s="211"/>
      <c r="L284" s="211"/>
      <c r="M284" s="211"/>
      <c r="N284" s="211"/>
      <c r="O284" s="211"/>
      <c r="P284" s="211"/>
      <c r="Q284" s="211"/>
      <c r="R284" s="211" t="s">
        <v>123</v>
      </c>
      <c r="S284" s="211">
        <v>0</v>
      </c>
      <c r="T284" s="211"/>
      <c r="U284" s="211"/>
      <c r="V284" s="211"/>
      <c r="W284" s="211"/>
      <c r="X284" s="211"/>
      <c r="Y284" s="211"/>
      <c r="Z284" s="211"/>
      <c r="AA284" s="211"/>
      <c r="AB284" s="211"/>
      <c r="AC284" s="211"/>
      <c r="AD284" s="211"/>
      <c r="AE284" s="211"/>
      <c r="AF284" s="211"/>
      <c r="AG284" s="211"/>
      <c r="AH284" s="211"/>
      <c r="AI284" s="211"/>
      <c r="AJ284" s="211"/>
      <c r="AK284" s="211"/>
      <c r="AL284" s="211"/>
      <c r="AM284" s="211"/>
      <c r="AN284" s="211"/>
      <c r="AO284" s="211"/>
      <c r="AP284" s="211"/>
      <c r="AQ284" s="211"/>
      <c r="AR284" s="211"/>
      <c r="AS284" s="211"/>
      <c r="AT284" s="211"/>
      <c r="AU284" s="211"/>
    </row>
    <row r="285" spans="1:47" outlineLevel="1" x14ac:dyDescent="0.2">
      <c r="A285" s="152"/>
      <c r="B285" s="154"/>
      <c r="C285" s="171" t="s">
        <v>473</v>
      </c>
      <c r="D285" s="188"/>
      <c r="E285" s="195"/>
      <c r="F285" s="212"/>
      <c r="G285" s="212"/>
      <c r="H285" s="181">
        <v>0</v>
      </c>
      <c r="I285" s="211"/>
      <c r="J285" s="211"/>
      <c r="K285" s="211"/>
      <c r="L285" s="211"/>
      <c r="M285" s="211"/>
      <c r="N285" s="211"/>
      <c r="O285" s="211"/>
      <c r="P285" s="211"/>
      <c r="Q285" s="211"/>
      <c r="R285" s="211" t="s">
        <v>123</v>
      </c>
      <c r="S285" s="211">
        <v>0</v>
      </c>
      <c r="T285" s="211"/>
      <c r="U285" s="211"/>
      <c r="V285" s="211"/>
      <c r="W285" s="211"/>
      <c r="X285" s="211"/>
      <c r="Y285" s="211"/>
      <c r="Z285" s="211"/>
      <c r="AA285" s="211"/>
      <c r="AB285" s="211"/>
      <c r="AC285" s="211"/>
      <c r="AD285" s="211"/>
      <c r="AE285" s="211"/>
      <c r="AF285" s="211"/>
      <c r="AG285" s="211"/>
      <c r="AH285" s="211"/>
      <c r="AI285" s="211"/>
      <c r="AJ285" s="211"/>
      <c r="AK285" s="211"/>
      <c r="AL285" s="211"/>
      <c r="AM285" s="211"/>
      <c r="AN285" s="211"/>
      <c r="AO285" s="211"/>
      <c r="AP285" s="211"/>
      <c r="AQ285" s="211"/>
      <c r="AR285" s="211"/>
      <c r="AS285" s="211"/>
      <c r="AT285" s="211"/>
      <c r="AU285" s="211"/>
    </row>
    <row r="286" spans="1:47" outlineLevel="1" x14ac:dyDescent="0.2">
      <c r="A286" s="152"/>
      <c r="B286" s="154"/>
      <c r="C286" s="171" t="s">
        <v>1139</v>
      </c>
      <c r="D286" s="188"/>
      <c r="E286" s="195">
        <v>163.19999999999999</v>
      </c>
      <c r="F286" s="212"/>
      <c r="G286" s="212"/>
      <c r="H286" s="181">
        <v>0</v>
      </c>
      <c r="I286" s="211"/>
      <c r="J286" s="211"/>
      <c r="K286" s="211"/>
      <c r="L286" s="211"/>
      <c r="M286" s="211"/>
      <c r="N286" s="211"/>
      <c r="O286" s="211"/>
      <c r="P286" s="211"/>
      <c r="Q286" s="211"/>
      <c r="R286" s="211" t="s">
        <v>123</v>
      </c>
      <c r="S286" s="211">
        <v>0</v>
      </c>
      <c r="T286" s="211"/>
      <c r="U286" s="211"/>
      <c r="V286" s="211"/>
      <c r="W286" s="211"/>
      <c r="X286" s="211"/>
      <c r="Y286" s="211"/>
      <c r="Z286" s="211"/>
      <c r="AA286" s="211"/>
      <c r="AB286" s="211"/>
      <c r="AC286" s="211"/>
      <c r="AD286" s="211"/>
      <c r="AE286" s="211"/>
      <c r="AF286" s="211"/>
      <c r="AG286" s="211"/>
      <c r="AH286" s="211"/>
      <c r="AI286" s="211"/>
      <c r="AJ286" s="211"/>
      <c r="AK286" s="211"/>
      <c r="AL286" s="211"/>
      <c r="AM286" s="211"/>
      <c r="AN286" s="211"/>
      <c r="AO286" s="211"/>
      <c r="AP286" s="211"/>
      <c r="AQ286" s="211"/>
      <c r="AR286" s="211"/>
      <c r="AS286" s="211"/>
      <c r="AT286" s="211"/>
      <c r="AU286" s="211"/>
    </row>
    <row r="287" spans="1:47" ht="22.5" outlineLevel="1" x14ac:dyDescent="0.2">
      <c r="A287" s="152">
        <v>77</v>
      </c>
      <c r="B287" s="154" t="s">
        <v>490</v>
      </c>
      <c r="C287" s="170" t="s">
        <v>491</v>
      </c>
      <c r="D287" s="187" t="s">
        <v>127</v>
      </c>
      <c r="E287" s="212">
        <v>73.05</v>
      </c>
      <c r="F287" s="212"/>
      <c r="G287" s="212">
        <f>ROUND(E287*F287,2)</f>
        <v>0</v>
      </c>
      <c r="H287" s="181" t="s">
        <v>950</v>
      </c>
      <c r="I287" s="211"/>
      <c r="J287" s="211"/>
      <c r="K287" s="211"/>
      <c r="L287" s="211"/>
      <c r="M287" s="211"/>
      <c r="N287" s="211"/>
      <c r="O287" s="211"/>
      <c r="P287" s="211"/>
      <c r="Q287" s="211"/>
      <c r="R287" s="211" t="s">
        <v>121</v>
      </c>
      <c r="S287" s="211"/>
      <c r="T287" s="211"/>
      <c r="U287" s="211"/>
      <c r="V287" s="211"/>
      <c r="W287" s="211"/>
      <c r="X287" s="211"/>
      <c r="Y287" s="211"/>
      <c r="Z287" s="211"/>
      <c r="AA287" s="211"/>
      <c r="AB287" s="211"/>
      <c r="AC287" s="211"/>
      <c r="AD287" s="211"/>
      <c r="AE287" s="211"/>
      <c r="AF287" s="211"/>
      <c r="AG287" s="211"/>
      <c r="AH287" s="211"/>
      <c r="AI287" s="211"/>
      <c r="AJ287" s="211"/>
      <c r="AK287" s="211"/>
      <c r="AL287" s="211"/>
      <c r="AM287" s="211"/>
      <c r="AN287" s="211"/>
      <c r="AO287" s="211"/>
      <c r="AP287" s="211"/>
      <c r="AQ287" s="211"/>
      <c r="AR287" s="211"/>
      <c r="AS287" s="211"/>
      <c r="AT287" s="211"/>
      <c r="AU287" s="211"/>
    </row>
    <row r="288" spans="1:47" outlineLevel="1" x14ac:dyDescent="0.2">
      <c r="A288" s="152"/>
      <c r="B288" s="154"/>
      <c r="C288" s="171" t="s">
        <v>489</v>
      </c>
      <c r="D288" s="188"/>
      <c r="E288" s="195"/>
      <c r="F288" s="212"/>
      <c r="G288" s="212"/>
      <c r="H288" s="181">
        <v>0</v>
      </c>
      <c r="I288" s="211"/>
      <c r="J288" s="211"/>
      <c r="K288" s="211"/>
      <c r="L288" s="211"/>
      <c r="M288" s="211"/>
      <c r="N288" s="211"/>
      <c r="O288" s="211"/>
      <c r="P288" s="211"/>
      <c r="Q288" s="211"/>
      <c r="R288" s="211" t="s">
        <v>123</v>
      </c>
      <c r="S288" s="211">
        <v>0</v>
      </c>
      <c r="T288" s="211"/>
      <c r="U288" s="211"/>
      <c r="V288" s="211"/>
      <c r="W288" s="211"/>
      <c r="X288" s="211"/>
      <c r="Y288" s="211"/>
      <c r="Z288" s="211"/>
      <c r="AA288" s="211"/>
      <c r="AB288" s="211"/>
      <c r="AC288" s="211"/>
      <c r="AD288" s="211"/>
      <c r="AE288" s="211"/>
      <c r="AF288" s="211"/>
      <c r="AG288" s="211"/>
      <c r="AH288" s="211"/>
      <c r="AI288" s="211"/>
      <c r="AJ288" s="211"/>
      <c r="AK288" s="211"/>
      <c r="AL288" s="211"/>
      <c r="AM288" s="211"/>
      <c r="AN288" s="211"/>
      <c r="AO288" s="211"/>
      <c r="AP288" s="211"/>
      <c r="AQ288" s="211"/>
      <c r="AR288" s="211"/>
      <c r="AS288" s="211"/>
      <c r="AT288" s="211"/>
      <c r="AU288" s="211"/>
    </row>
    <row r="289" spans="1:47" outlineLevel="1" x14ac:dyDescent="0.2">
      <c r="A289" s="152"/>
      <c r="B289" s="154"/>
      <c r="C289" s="171" t="s">
        <v>473</v>
      </c>
      <c r="D289" s="188"/>
      <c r="E289" s="195"/>
      <c r="F289" s="212"/>
      <c r="G289" s="212"/>
      <c r="H289" s="181">
        <v>0</v>
      </c>
      <c r="I289" s="211"/>
      <c r="J289" s="211"/>
      <c r="K289" s="211"/>
      <c r="L289" s="211"/>
      <c r="M289" s="211"/>
      <c r="N289" s="211"/>
      <c r="O289" s="211"/>
      <c r="P289" s="211"/>
      <c r="Q289" s="211"/>
      <c r="R289" s="211" t="s">
        <v>123</v>
      </c>
      <c r="S289" s="211">
        <v>0</v>
      </c>
      <c r="T289" s="211"/>
      <c r="U289" s="211"/>
      <c r="V289" s="211"/>
      <c r="W289" s="211"/>
      <c r="X289" s="211"/>
      <c r="Y289" s="211"/>
      <c r="Z289" s="211"/>
      <c r="AA289" s="211"/>
      <c r="AB289" s="211"/>
      <c r="AC289" s="211"/>
      <c r="AD289" s="211"/>
      <c r="AE289" s="211"/>
      <c r="AF289" s="211"/>
      <c r="AG289" s="211"/>
      <c r="AH289" s="211"/>
      <c r="AI289" s="211"/>
      <c r="AJ289" s="211"/>
      <c r="AK289" s="211"/>
      <c r="AL289" s="211"/>
      <c r="AM289" s="211"/>
      <c r="AN289" s="211"/>
      <c r="AO289" s="211"/>
      <c r="AP289" s="211"/>
      <c r="AQ289" s="211"/>
      <c r="AR289" s="211"/>
      <c r="AS289" s="211"/>
      <c r="AT289" s="211"/>
      <c r="AU289" s="211"/>
    </row>
    <row r="290" spans="1:47" outlineLevel="1" x14ac:dyDescent="0.2">
      <c r="A290" s="152"/>
      <c r="B290" s="154"/>
      <c r="C290" s="171" t="s">
        <v>1138</v>
      </c>
      <c r="D290" s="188"/>
      <c r="E290" s="195">
        <v>73.05</v>
      </c>
      <c r="F290" s="212"/>
      <c r="G290" s="212"/>
      <c r="H290" s="181">
        <v>0</v>
      </c>
      <c r="I290" s="211"/>
      <c r="J290" s="211"/>
      <c r="K290" s="211"/>
      <c r="L290" s="211"/>
      <c r="M290" s="211"/>
      <c r="N290" s="211"/>
      <c r="O290" s="211"/>
      <c r="P290" s="211"/>
      <c r="Q290" s="211"/>
      <c r="R290" s="211" t="s">
        <v>123</v>
      </c>
      <c r="S290" s="211">
        <v>0</v>
      </c>
      <c r="T290" s="211"/>
      <c r="U290" s="211"/>
      <c r="V290" s="211"/>
      <c r="W290" s="211"/>
      <c r="X290" s="211"/>
      <c r="Y290" s="211"/>
      <c r="Z290" s="211"/>
      <c r="AA290" s="211"/>
      <c r="AB290" s="211"/>
      <c r="AC290" s="211"/>
      <c r="AD290" s="211"/>
      <c r="AE290" s="211"/>
      <c r="AF290" s="211"/>
      <c r="AG290" s="211"/>
      <c r="AH290" s="211"/>
      <c r="AI290" s="211"/>
      <c r="AJ290" s="211"/>
      <c r="AK290" s="211"/>
      <c r="AL290" s="211"/>
      <c r="AM290" s="211"/>
      <c r="AN290" s="211"/>
      <c r="AO290" s="211"/>
      <c r="AP290" s="211"/>
      <c r="AQ290" s="211"/>
      <c r="AR290" s="211"/>
      <c r="AS290" s="211"/>
      <c r="AT290" s="211"/>
      <c r="AU290" s="211"/>
    </row>
    <row r="291" spans="1:47" ht="22.5" outlineLevel="1" x14ac:dyDescent="0.2">
      <c r="A291" s="152">
        <v>78</v>
      </c>
      <c r="B291" s="154" t="s">
        <v>492</v>
      </c>
      <c r="C291" s="170" t="s">
        <v>493</v>
      </c>
      <c r="D291" s="187" t="s">
        <v>127</v>
      </c>
      <c r="E291" s="212">
        <v>388.09699999999998</v>
      </c>
      <c r="F291" s="212"/>
      <c r="G291" s="212">
        <f>ROUND(E291*F291,2)</f>
        <v>0</v>
      </c>
      <c r="H291" s="181" t="s">
        <v>950</v>
      </c>
      <c r="I291" s="211"/>
      <c r="J291" s="211"/>
      <c r="K291" s="211"/>
      <c r="L291" s="211"/>
      <c r="M291" s="211"/>
      <c r="N291" s="211"/>
      <c r="O291" s="211"/>
      <c r="P291" s="211"/>
      <c r="Q291" s="211"/>
      <c r="R291" s="211" t="s">
        <v>121</v>
      </c>
      <c r="S291" s="211"/>
      <c r="T291" s="211"/>
      <c r="U291" s="211"/>
      <c r="V291" s="211"/>
      <c r="W291" s="211"/>
      <c r="X291" s="211"/>
      <c r="Y291" s="211"/>
      <c r="Z291" s="211"/>
      <c r="AA291" s="211"/>
      <c r="AB291" s="211"/>
      <c r="AC291" s="211"/>
      <c r="AD291" s="211"/>
      <c r="AE291" s="211"/>
      <c r="AF291" s="211"/>
      <c r="AG291" s="211"/>
      <c r="AH291" s="211"/>
      <c r="AI291" s="211"/>
      <c r="AJ291" s="211"/>
      <c r="AK291" s="211"/>
      <c r="AL291" s="211"/>
      <c r="AM291" s="211"/>
      <c r="AN291" s="211"/>
      <c r="AO291" s="211"/>
      <c r="AP291" s="211"/>
      <c r="AQ291" s="211"/>
      <c r="AR291" s="211"/>
      <c r="AS291" s="211"/>
      <c r="AT291" s="211"/>
      <c r="AU291" s="211"/>
    </row>
    <row r="292" spans="1:47" outlineLevel="1" x14ac:dyDescent="0.2">
      <c r="A292" s="152"/>
      <c r="B292" s="154"/>
      <c r="C292" s="171" t="s">
        <v>489</v>
      </c>
      <c r="D292" s="188"/>
      <c r="E292" s="195"/>
      <c r="F292" s="212"/>
      <c r="G292" s="212"/>
      <c r="H292" s="181">
        <v>0</v>
      </c>
      <c r="I292" s="211"/>
      <c r="J292" s="211"/>
      <c r="K292" s="211"/>
      <c r="L292" s="211"/>
      <c r="M292" s="211"/>
      <c r="N292" s="211"/>
      <c r="O292" s="211"/>
      <c r="P292" s="211"/>
      <c r="Q292" s="211"/>
      <c r="R292" s="211" t="s">
        <v>123</v>
      </c>
      <c r="S292" s="211">
        <v>0</v>
      </c>
      <c r="T292" s="211"/>
      <c r="U292" s="211"/>
      <c r="V292" s="211"/>
      <c r="W292" s="211"/>
      <c r="X292" s="211"/>
      <c r="Y292" s="211"/>
      <c r="Z292" s="211"/>
      <c r="AA292" s="211"/>
      <c r="AB292" s="211"/>
      <c r="AC292" s="211"/>
      <c r="AD292" s="211"/>
      <c r="AE292" s="211"/>
      <c r="AF292" s="211"/>
      <c r="AG292" s="211"/>
      <c r="AH292" s="211"/>
      <c r="AI292" s="211"/>
      <c r="AJ292" s="211"/>
      <c r="AK292" s="211"/>
      <c r="AL292" s="211"/>
      <c r="AM292" s="211"/>
      <c r="AN292" s="211"/>
      <c r="AO292" s="211"/>
      <c r="AP292" s="211"/>
      <c r="AQ292" s="211"/>
      <c r="AR292" s="211"/>
      <c r="AS292" s="211"/>
      <c r="AT292" s="211"/>
      <c r="AU292" s="211"/>
    </row>
    <row r="293" spans="1:47" outlineLevel="1" x14ac:dyDescent="0.2">
      <c r="A293" s="152"/>
      <c r="B293" s="154"/>
      <c r="C293" s="171" t="s">
        <v>473</v>
      </c>
      <c r="D293" s="188"/>
      <c r="E293" s="195"/>
      <c r="F293" s="212"/>
      <c r="G293" s="212"/>
      <c r="H293" s="181">
        <v>0</v>
      </c>
      <c r="I293" s="211"/>
      <c r="J293" s="211"/>
      <c r="K293" s="211"/>
      <c r="L293" s="211"/>
      <c r="M293" s="211"/>
      <c r="N293" s="211"/>
      <c r="O293" s="211"/>
      <c r="P293" s="211"/>
      <c r="Q293" s="211"/>
      <c r="R293" s="211" t="s">
        <v>123</v>
      </c>
      <c r="S293" s="211">
        <v>0</v>
      </c>
      <c r="T293" s="211"/>
      <c r="U293" s="211"/>
      <c r="V293" s="211"/>
      <c r="W293" s="211"/>
      <c r="X293" s="211"/>
      <c r="Y293" s="211"/>
      <c r="Z293" s="211"/>
      <c r="AA293" s="211"/>
      <c r="AB293" s="211"/>
      <c r="AC293" s="211"/>
      <c r="AD293" s="211"/>
      <c r="AE293" s="211"/>
      <c r="AF293" s="211"/>
      <c r="AG293" s="211"/>
      <c r="AH293" s="211"/>
      <c r="AI293" s="211"/>
      <c r="AJ293" s="211"/>
      <c r="AK293" s="211"/>
      <c r="AL293" s="211"/>
      <c r="AM293" s="211"/>
      <c r="AN293" s="211"/>
      <c r="AO293" s="211"/>
      <c r="AP293" s="211"/>
      <c r="AQ293" s="211"/>
      <c r="AR293" s="211"/>
      <c r="AS293" s="211"/>
      <c r="AT293" s="211"/>
      <c r="AU293" s="211"/>
    </row>
    <row r="294" spans="1:47" outlineLevel="1" x14ac:dyDescent="0.2">
      <c r="A294" s="152"/>
      <c r="B294" s="154"/>
      <c r="C294" s="171" t="s">
        <v>1132</v>
      </c>
      <c r="D294" s="188"/>
      <c r="E294" s="195">
        <v>502.37</v>
      </c>
      <c r="F294" s="212"/>
      <c r="G294" s="212"/>
      <c r="H294" s="181">
        <v>0</v>
      </c>
      <c r="I294" s="211"/>
      <c r="J294" s="211"/>
      <c r="K294" s="211"/>
      <c r="L294" s="211"/>
      <c r="M294" s="211"/>
      <c r="N294" s="211"/>
      <c r="O294" s="211"/>
      <c r="P294" s="211"/>
      <c r="Q294" s="211"/>
      <c r="R294" s="211" t="s">
        <v>123</v>
      </c>
      <c r="S294" s="211">
        <v>0</v>
      </c>
      <c r="T294" s="211"/>
      <c r="U294" s="211"/>
      <c r="V294" s="211"/>
      <c r="W294" s="211"/>
      <c r="X294" s="211"/>
      <c r="Y294" s="211"/>
      <c r="Z294" s="211"/>
      <c r="AA294" s="211"/>
      <c r="AB294" s="211"/>
      <c r="AC294" s="211"/>
      <c r="AD294" s="211"/>
      <c r="AE294" s="211"/>
      <c r="AF294" s="211"/>
      <c r="AG294" s="211"/>
      <c r="AH294" s="211"/>
      <c r="AI294" s="211"/>
      <c r="AJ294" s="211"/>
      <c r="AK294" s="211"/>
      <c r="AL294" s="211"/>
      <c r="AM294" s="211"/>
      <c r="AN294" s="211"/>
      <c r="AO294" s="211"/>
      <c r="AP294" s="211"/>
      <c r="AQ294" s="211"/>
      <c r="AR294" s="211"/>
      <c r="AS294" s="211"/>
      <c r="AT294" s="211"/>
      <c r="AU294" s="211"/>
    </row>
    <row r="295" spans="1:47" outlineLevel="1" x14ac:dyDescent="0.2">
      <c r="A295" s="152"/>
      <c r="B295" s="154"/>
      <c r="C295" s="171" t="s">
        <v>1133</v>
      </c>
      <c r="D295" s="188"/>
      <c r="E295" s="195">
        <v>-48.421999999999997</v>
      </c>
      <c r="F295" s="212"/>
      <c r="G295" s="212"/>
      <c r="H295" s="181">
        <v>0</v>
      </c>
      <c r="I295" s="211"/>
      <c r="J295" s="211"/>
      <c r="K295" s="211"/>
      <c r="L295" s="211"/>
      <c r="M295" s="211"/>
      <c r="N295" s="211"/>
      <c r="O295" s="211"/>
      <c r="P295" s="211"/>
      <c r="Q295" s="211"/>
      <c r="R295" s="211" t="s">
        <v>123</v>
      </c>
      <c r="S295" s="211">
        <v>0</v>
      </c>
      <c r="T295" s="211"/>
      <c r="U295" s="211"/>
      <c r="V295" s="211"/>
      <c r="W295" s="211"/>
      <c r="X295" s="211"/>
      <c r="Y295" s="211"/>
      <c r="Z295" s="211"/>
      <c r="AA295" s="211"/>
      <c r="AB295" s="211"/>
      <c r="AC295" s="211"/>
      <c r="AD295" s="211"/>
      <c r="AE295" s="211"/>
      <c r="AF295" s="211"/>
      <c r="AG295" s="211"/>
      <c r="AH295" s="211"/>
      <c r="AI295" s="211"/>
      <c r="AJ295" s="211"/>
      <c r="AK295" s="211"/>
      <c r="AL295" s="211"/>
      <c r="AM295" s="211"/>
      <c r="AN295" s="211"/>
      <c r="AO295" s="211"/>
      <c r="AP295" s="211"/>
      <c r="AQ295" s="211"/>
      <c r="AR295" s="211"/>
      <c r="AS295" s="211"/>
      <c r="AT295" s="211"/>
      <c r="AU295" s="211"/>
    </row>
    <row r="296" spans="1:47" outlineLevel="1" x14ac:dyDescent="0.2">
      <c r="A296" s="152"/>
      <c r="B296" s="154"/>
      <c r="C296" s="171" t="s">
        <v>1134</v>
      </c>
      <c r="D296" s="188"/>
      <c r="E296" s="195">
        <v>-93.45</v>
      </c>
      <c r="F296" s="212"/>
      <c r="G296" s="212"/>
      <c r="H296" s="181">
        <v>0</v>
      </c>
      <c r="I296" s="211"/>
      <c r="J296" s="211"/>
      <c r="K296" s="211"/>
      <c r="L296" s="211"/>
      <c r="M296" s="211"/>
      <c r="N296" s="211"/>
      <c r="O296" s="211"/>
      <c r="P296" s="211"/>
      <c r="Q296" s="211"/>
      <c r="R296" s="211" t="s">
        <v>123</v>
      </c>
      <c r="S296" s="211">
        <v>0</v>
      </c>
      <c r="T296" s="211"/>
      <c r="U296" s="211"/>
      <c r="V296" s="211"/>
      <c r="W296" s="211"/>
      <c r="X296" s="211"/>
      <c r="Y296" s="211"/>
      <c r="Z296" s="211"/>
      <c r="AA296" s="211"/>
      <c r="AB296" s="211"/>
      <c r="AC296" s="211"/>
      <c r="AD296" s="211"/>
      <c r="AE296" s="211"/>
      <c r="AF296" s="211"/>
      <c r="AG296" s="211"/>
      <c r="AH296" s="211"/>
      <c r="AI296" s="211"/>
      <c r="AJ296" s="211"/>
      <c r="AK296" s="211"/>
      <c r="AL296" s="211"/>
      <c r="AM296" s="211"/>
      <c r="AN296" s="211"/>
      <c r="AO296" s="211"/>
      <c r="AP296" s="211"/>
      <c r="AQ296" s="211"/>
      <c r="AR296" s="211"/>
      <c r="AS296" s="211"/>
      <c r="AT296" s="211"/>
      <c r="AU296" s="211"/>
    </row>
    <row r="297" spans="1:47" outlineLevel="1" x14ac:dyDescent="0.2">
      <c r="A297" s="152"/>
      <c r="B297" s="154"/>
      <c r="C297" s="171" t="s">
        <v>1135</v>
      </c>
      <c r="D297" s="188"/>
      <c r="E297" s="195">
        <v>-8.9760000000000009</v>
      </c>
      <c r="F297" s="212"/>
      <c r="G297" s="212"/>
      <c r="H297" s="181">
        <v>0</v>
      </c>
      <c r="I297" s="211"/>
      <c r="J297" s="211"/>
      <c r="K297" s="211"/>
      <c r="L297" s="211"/>
      <c r="M297" s="211"/>
      <c r="N297" s="211"/>
      <c r="O297" s="211"/>
      <c r="P297" s="211"/>
      <c r="Q297" s="211"/>
      <c r="R297" s="211" t="s">
        <v>123</v>
      </c>
      <c r="S297" s="211">
        <v>0</v>
      </c>
      <c r="T297" s="211"/>
      <c r="U297" s="211"/>
      <c r="V297" s="211"/>
      <c r="W297" s="211"/>
      <c r="X297" s="211"/>
      <c r="Y297" s="211"/>
      <c r="Z297" s="211"/>
      <c r="AA297" s="211"/>
      <c r="AB297" s="211"/>
      <c r="AC297" s="211"/>
      <c r="AD297" s="211"/>
      <c r="AE297" s="211"/>
      <c r="AF297" s="211"/>
      <c r="AG297" s="211"/>
      <c r="AH297" s="211"/>
      <c r="AI297" s="211"/>
      <c r="AJ297" s="211"/>
      <c r="AK297" s="211"/>
      <c r="AL297" s="211"/>
      <c r="AM297" s="211"/>
      <c r="AN297" s="211"/>
      <c r="AO297" s="211"/>
      <c r="AP297" s="211"/>
      <c r="AQ297" s="211"/>
      <c r="AR297" s="211"/>
      <c r="AS297" s="211"/>
      <c r="AT297" s="211"/>
      <c r="AU297" s="211"/>
    </row>
    <row r="298" spans="1:47" outlineLevel="1" x14ac:dyDescent="0.2">
      <c r="A298" s="152"/>
      <c r="B298" s="154"/>
      <c r="C298" s="171" t="s">
        <v>1140</v>
      </c>
      <c r="D298" s="188"/>
      <c r="E298" s="195">
        <v>36.575000000000003</v>
      </c>
      <c r="F298" s="212"/>
      <c r="G298" s="212"/>
      <c r="H298" s="181">
        <v>0</v>
      </c>
      <c r="I298" s="211"/>
      <c r="J298" s="211"/>
      <c r="K298" s="211"/>
      <c r="L298" s="211"/>
      <c r="M298" s="211"/>
      <c r="N298" s="211"/>
      <c r="O298" s="211"/>
      <c r="P298" s="211"/>
      <c r="Q298" s="211"/>
      <c r="R298" s="211" t="s">
        <v>123</v>
      </c>
      <c r="S298" s="211">
        <v>0</v>
      </c>
      <c r="T298" s="211"/>
      <c r="U298" s="211"/>
      <c r="V298" s="211"/>
      <c r="W298" s="211"/>
      <c r="X298" s="211"/>
      <c r="Y298" s="211"/>
      <c r="Z298" s="211"/>
      <c r="AA298" s="211"/>
      <c r="AB298" s="211"/>
      <c r="AC298" s="211"/>
      <c r="AD298" s="211"/>
      <c r="AE298" s="211"/>
      <c r="AF298" s="211"/>
      <c r="AG298" s="211"/>
      <c r="AH298" s="211"/>
      <c r="AI298" s="211"/>
      <c r="AJ298" s="211"/>
      <c r="AK298" s="211"/>
      <c r="AL298" s="211"/>
      <c r="AM298" s="211"/>
      <c r="AN298" s="211"/>
      <c r="AO298" s="211"/>
      <c r="AP298" s="211"/>
      <c r="AQ298" s="211"/>
      <c r="AR298" s="211"/>
      <c r="AS298" s="211"/>
      <c r="AT298" s="211"/>
      <c r="AU298" s="211"/>
    </row>
    <row r="299" spans="1:47" ht="22.5" outlineLevel="1" x14ac:dyDescent="0.2">
      <c r="A299" s="152">
        <v>79</v>
      </c>
      <c r="B299" s="154" t="s">
        <v>494</v>
      </c>
      <c r="C299" s="170" t="s">
        <v>495</v>
      </c>
      <c r="D299" s="187" t="s">
        <v>127</v>
      </c>
      <c r="E299" s="212">
        <v>65.5</v>
      </c>
      <c r="F299" s="212"/>
      <c r="G299" s="212">
        <f>ROUND(E299*F299,2)</f>
        <v>0</v>
      </c>
      <c r="H299" s="181" t="s">
        <v>951</v>
      </c>
      <c r="I299" s="211"/>
      <c r="J299" s="211"/>
      <c r="K299" s="211"/>
      <c r="L299" s="211"/>
      <c r="M299" s="211"/>
      <c r="N299" s="211"/>
      <c r="O299" s="211"/>
      <c r="P299" s="211"/>
      <c r="Q299" s="211"/>
      <c r="R299" s="211" t="s">
        <v>121</v>
      </c>
      <c r="S299" s="211"/>
      <c r="T299" s="211"/>
      <c r="U299" s="211"/>
      <c r="V299" s="211"/>
      <c r="W299" s="211"/>
      <c r="X299" s="211"/>
      <c r="Y299" s="211"/>
      <c r="Z299" s="211"/>
      <c r="AA299" s="211"/>
      <c r="AB299" s="211"/>
      <c r="AC299" s="211"/>
      <c r="AD299" s="211"/>
      <c r="AE299" s="211"/>
      <c r="AF299" s="211"/>
      <c r="AG299" s="211"/>
      <c r="AH299" s="211"/>
      <c r="AI299" s="211"/>
      <c r="AJ299" s="211"/>
      <c r="AK299" s="211"/>
      <c r="AL299" s="211"/>
      <c r="AM299" s="211"/>
      <c r="AN299" s="211"/>
      <c r="AO299" s="211"/>
      <c r="AP299" s="211"/>
      <c r="AQ299" s="211"/>
      <c r="AR299" s="211"/>
      <c r="AS299" s="211"/>
      <c r="AT299" s="211"/>
      <c r="AU299" s="211"/>
    </row>
    <row r="300" spans="1:47" outlineLevel="1" x14ac:dyDescent="0.2">
      <c r="A300" s="152"/>
      <c r="B300" s="154"/>
      <c r="C300" s="171" t="s">
        <v>489</v>
      </c>
      <c r="D300" s="188"/>
      <c r="E300" s="195"/>
      <c r="F300" s="212"/>
      <c r="G300" s="212"/>
      <c r="H300" s="181">
        <v>0</v>
      </c>
      <c r="I300" s="211"/>
      <c r="J300" s="211"/>
      <c r="K300" s="211"/>
      <c r="L300" s="211"/>
      <c r="M300" s="211"/>
      <c r="N300" s="211"/>
      <c r="O300" s="211"/>
      <c r="P300" s="211"/>
      <c r="Q300" s="211"/>
      <c r="R300" s="211" t="s">
        <v>123</v>
      </c>
      <c r="S300" s="211">
        <v>0</v>
      </c>
      <c r="T300" s="211"/>
      <c r="U300" s="211"/>
      <c r="V300" s="211"/>
      <c r="W300" s="211"/>
      <c r="X300" s="211"/>
      <c r="Y300" s="211"/>
      <c r="Z300" s="211"/>
      <c r="AA300" s="211"/>
      <c r="AB300" s="211"/>
      <c r="AC300" s="211"/>
      <c r="AD300" s="211"/>
      <c r="AE300" s="211"/>
      <c r="AF300" s="211"/>
      <c r="AG300" s="211"/>
      <c r="AH300" s="211"/>
      <c r="AI300" s="211"/>
      <c r="AJ300" s="211"/>
      <c r="AK300" s="211"/>
      <c r="AL300" s="211"/>
      <c r="AM300" s="211"/>
      <c r="AN300" s="211"/>
      <c r="AO300" s="211"/>
      <c r="AP300" s="211"/>
      <c r="AQ300" s="211"/>
      <c r="AR300" s="211"/>
      <c r="AS300" s="211"/>
      <c r="AT300" s="211"/>
      <c r="AU300" s="211"/>
    </row>
    <row r="301" spans="1:47" outlineLevel="1" x14ac:dyDescent="0.2">
      <c r="A301" s="152"/>
      <c r="B301" s="154"/>
      <c r="C301" s="171" t="s">
        <v>473</v>
      </c>
      <c r="D301" s="188"/>
      <c r="E301" s="195"/>
      <c r="F301" s="212"/>
      <c r="G301" s="212"/>
      <c r="H301" s="181">
        <v>0</v>
      </c>
      <c r="I301" s="211"/>
      <c r="J301" s="211"/>
      <c r="K301" s="211"/>
      <c r="L301" s="211"/>
      <c r="M301" s="211"/>
      <c r="N301" s="211"/>
      <c r="O301" s="211"/>
      <c r="P301" s="211"/>
      <c r="Q301" s="211"/>
      <c r="R301" s="211" t="s">
        <v>123</v>
      </c>
      <c r="S301" s="211">
        <v>0</v>
      </c>
      <c r="T301" s="211"/>
      <c r="U301" s="211"/>
      <c r="V301" s="211"/>
      <c r="W301" s="211"/>
      <c r="X301" s="211"/>
      <c r="Y301" s="211"/>
      <c r="Z301" s="211"/>
      <c r="AA301" s="211"/>
      <c r="AB301" s="211"/>
      <c r="AC301" s="211"/>
      <c r="AD301" s="211"/>
      <c r="AE301" s="211"/>
      <c r="AF301" s="211"/>
      <c r="AG301" s="211"/>
      <c r="AH301" s="211"/>
      <c r="AI301" s="211"/>
      <c r="AJ301" s="211"/>
      <c r="AK301" s="211"/>
      <c r="AL301" s="211"/>
      <c r="AM301" s="211"/>
      <c r="AN301" s="211"/>
      <c r="AO301" s="211"/>
      <c r="AP301" s="211"/>
      <c r="AQ301" s="211"/>
      <c r="AR301" s="211"/>
      <c r="AS301" s="211"/>
      <c r="AT301" s="211"/>
      <c r="AU301" s="211"/>
    </row>
    <row r="302" spans="1:47" outlineLevel="1" x14ac:dyDescent="0.2">
      <c r="A302" s="152"/>
      <c r="B302" s="154"/>
      <c r="C302" s="171" t="s">
        <v>1136</v>
      </c>
      <c r="D302" s="188"/>
      <c r="E302" s="195">
        <v>65.5</v>
      </c>
      <c r="F302" s="212"/>
      <c r="G302" s="212"/>
      <c r="H302" s="181">
        <v>0</v>
      </c>
      <c r="I302" s="211"/>
      <c r="J302" s="211"/>
      <c r="K302" s="211"/>
      <c r="L302" s="211"/>
      <c r="M302" s="211"/>
      <c r="N302" s="211"/>
      <c r="O302" s="211"/>
      <c r="P302" s="211"/>
      <c r="Q302" s="211"/>
      <c r="R302" s="211" t="s">
        <v>123</v>
      </c>
      <c r="S302" s="211">
        <v>0</v>
      </c>
      <c r="T302" s="211"/>
      <c r="U302" s="211"/>
      <c r="V302" s="211"/>
      <c r="W302" s="211"/>
      <c r="X302" s="211"/>
      <c r="Y302" s="211"/>
      <c r="Z302" s="211"/>
      <c r="AA302" s="211"/>
      <c r="AB302" s="211"/>
      <c r="AC302" s="211"/>
      <c r="AD302" s="211"/>
      <c r="AE302" s="211"/>
      <c r="AF302" s="211"/>
      <c r="AG302" s="211"/>
      <c r="AH302" s="211"/>
      <c r="AI302" s="211"/>
      <c r="AJ302" s="211"/>
      <c r="AK302" s="211"/>
      <c r="AL302" s="211"/>
      <c r="AM302" s="211"/>
      <c r="AN302" s="211"/>
      <c r="AO302" s="211"/>
      <c r="AP302" s="211"/>
      <c r="AQ302" s="211"/>
      <c r="AR302" s="211"/>
      <c r="AS302" s="211"/>
      <c r="AT302" s="211"/>
      <c r="AU302" s="211"/>
    </row>
    <row r="303" spans="1:47" ht="22.5" outlineLevel="1" x14ac:dyDescent="0.2">
      <c r="A303" s="152">
        <v>80</v>
      </c>
      <c r="B303" s="154" t="s">
        <v>496</v>
      </c>
      <c r="C303" s="170" t="s">
        <v>497</v>
      </c>
      <c r="D303" s="187" t="s">
        <v>127</v>
      </c>
      <c r="E303" s="212">
        <v>48.54</v>
      </c>
      <c r="F303" s="212"/>
      <c r="G303" s="212">
        <f>ROUND(E303*F303,2)</f>
        <v>0</v>
      </c>
      <c r="H303" s="181" t="s">
        <v>951</v>
      </c>
      <c r="I303" s="211"/>
      <c r="J303" s="211"/>
      <c r="K303" s="211"/>
      <c r="L303" s="211"/>
      <c r="M303" s="211"/>
      <c r="N303" s="211"/>
      <c r="O303" s="211"/>
      <c r="P303" s="211"/>
      <c r="Q303" s="211"/>
      <c r="R303" s="211" t="s">
        <v>121</v>
      </c>
      <c r="S303" s="211"/>
      <c r="T303" s="211"/>
      <c r="U303" s="211"/>
      <c r="V303" s="211"/>
      <c r="W303" s="211"/>
      <c r="X303" s="211"/>
      <c r="Y303" s="211"/>
      <c r="Z303" s="211"/>
      <c r="AA303" s="211"/>
      <c r="AB303" s="211"/>
      <c r="AC303" s="211"/>
      <c r="AD303" s="211"/>
      <c r="AE303" s="211"/>
      <c r="AF303" s="211"/>
      <c r="AG303" s="211"/>
      <c r="AH303" s="211"/>
      <c r="AI303" s="211"/>
      <c r="AJ303" s="211"/>
      <c r="AK303" s="211"/>
      <c r="AL303" s="211"/>
      <c r="AM303" s="211"/>
      <c r="AN303" s="211"/>
      <c r="AO303" s="211"/>
      <c r="AP303" s="211"/>
      <c r="AQ303" s="211"/>
      <c r="AR303" s="211"/>
      <c r="AS303" s="211"/>
      <c r="AT303" s="211"/>
      <c r="AU303" s="211"/>
    </row>
    <row r="304" spans="1:47" outlineLevel="1" x14ac:dyDescent="0.2">
      <c r="A304" s="152"/>
      <c r="B304" s="154"/>
      <c r="C304" s="171" t="s">
        <v>489</v>
      </c>
      <c r="D304" s="188"/>
      <c r="E304" s="195"/>
      <c r="F304" s="212"/>
      <c r="G304" s="212"/>
      <c r="H304" s="181">
        <v>0</v>
      </c>
      <c r="I304" s="211"/>
      <c r="J304" s="211"/>
      <c r="K304" s="211"/>
      <c r="L304" s="211"/>
      <c r="M304" s="211"/>
      <c r="N304" s="211"/>
      <c r="O304" s="211"/>
      <c r="P304" s="211"/>
      <c r="Q304" s="211"/>
      <c r="R304" s="211" t="s">
        <v>123</v>
      </c>
      <c r="S304" s="211">
        <v>0</v>
      </c>
      <c r="T304" s="211"/>
      <c r="U304" s="211"/>
      <c r="V304" s="211"/>
      <c r="W304" s="211"/>
      <c r="X304" s="211"/>
      <c r="Y304" s="211"/>
      <c r="Z304" s="211"/>
      <c r="AA304" s="211"/>
      <c r="AB304" s="211"/>
      <c r="AC304" s="211"/>
      <c r="AD304" s="211"/>
      <c r="AE304" s="211"/>
      <c r="AF304" s="211"/>
      <c r="AG304" s="211"/>
      <c r="AH304" s="211"/>
      <c r="AI304" s="211"/>
      <c r="AJ304" s="211"/>
      <c r="AK304" s="211"/>
      <c r="AL304" s="211"/>
      <c r="AM304" s="211"/>
      <c r="AN304" s="211"/>
      <c r="AO304" s="211"/>
      <c r="AP304" s="211"/>
      <c r="AQ304" s="211"/>
      <c r="AR304" s="211"/>
      <c r="AS304" s="211"/>
      <c r="AT304" s="211"/>
      <c r="AU304" s="211"/>
    </row>
    <row r="305" spans="1:47" outlineLevel="1" x14ac:dyDescent="0.2">
      <c r="A305" s="152"/>
      <c r="B305" s="154"/>
      <c r="C305" s="171" t="s">
        <v>473</v>
      </c>
      <c r="D305" s="188"/>
      <c r="E305" s="195"/>
      <c r="F305" s="212"/>
      <c r="G305" s="212"/>
      <c r="H305" s="181">
        <v>0</v>
      </c>
      <c r="I305" s="211"/>
      <c r="J305" s="211"/>
      <c r="K305" s="211"/>
      <c r="L305" s="211"/>
      <c r="M305" s="211"/>
      <c r="N305" s="211"/>
      <c r="O305" s="211"/>
      <c r="P305" s="211"/>
      <c r="Q305" s="211"/>
      <c r="R305" s="211" t="s">
        <v>123</v>
      </c>
      <c r="S305" s="211">
        <v>0</v>
      </c>
      <c r="T305" s="211"/>
      <c r="U305" s="211"/>
      <c r="V305" s="211"/>
      <c r="W305" s="211"/>
      <c r="X305" s="211"/>
      <c r="Y305" s="211"/>
      <c r="Z305" s="211"/>
      <c r="AA305" s="211"/>
      <c r="AB305" s="211"/>
      <c r="AC305" s="211"/>
      <c r="AD305" s="211"/>
      <c r="AE305" s="211"/>
      <c r="AF305" s="211"/>
      <c r="AG305" s="211"/>
      <c r="AH305" s="211"/>
      <c r="AI305" s="211"/>
      <c r="AJ305" s="211"/>
      <c r="AK305" s="211"/>
      <c r="AL305" s="211"/>
      <c r="AM305" s="211"/>
      <c r="AN305" s="211"/>
      <c r="AO305" s="211"/>
      <c r="AP305" s="211"/>
      <c r="AQ305" s="211"/>
      <c r="AR305" s="211"/>
      <c r="AS305" s="211"/>
      <c r="AT305" s="211"/>
      <c r="AU305" s="211"/>
    </row>
    <row r="306" spans="1:47" outlineLevel="1" x14ac:dyDescent="0.2">
      <c r="A306" s="152"/>
      <c r="B306" s="154"/>
      <c r="C306" s="171" t="s">
        <v>1144</v>
      </c>
      <c r="D306" s="188"/>
      <c r="E306" s="195"/>
      <c r="F306" s="212"/>
      <c r="G306" s="212"/>
      <c r="H306" s="181">
        <v>0</v>
      </c>
      <c r="I306" s="211"/>
      <c r="J306" s="211"/>
      <c r="K306" s="211"/>
      <c r="L306" s="211"/>
      <c r="M306" s="211"/>
      <c r="N306" s="211"/>
      <c r="O306" s="211"/>
      <c r="P306" s="211"/>
      <c r="Q306" s="211"/>
      <c r="R306" s="211" t="s">
        <v>123</v>
      </c>
      <c r="S306" s="211">
        <v>0</v>
      </c>
      <c r="T306" s="211"/>
      <c r="U306" s="211"/>
      <c r="V306" s="211"/>
      <c r="W306" s="211"/>
      <c r="X306" s="211"/>
      <c r="Y306" s="211"/>
      <c r="Z306" s="211"/>
      <c r="AA306" s="211"/>
      <c r="AB306" s="211"/>
      <c r="AC306" s="211"/>
      <c r="AD306" s="211"/>
      <c r="AE306" s="211"/>
      <c r="AF306" s="211"/>
      <c r="AG306" s="211"/>
      <c r="AH306" s="211"/>
      <c r="AI306" s="211"/>
      <c r="AJ306" s="211"/>
      <c r="AK306" s="211"/>
      <c r="AL306" s="211"/>
      <c r="AM306" s="211"/>
      <c r="AN306" s="211"/>
      <c r="AO306" s="211"/>
      <c r="AP306" s="211"/>
      <c r="AQ306" s="211"/>
      <c r="AR306" s="211"/>
      <c r="AS306" s="211"/>
      <c r="AT306" s="211"/>
      <c r="AU306" s="211"/>
    </row>
    <row r="307" spans="1:47" outlineLevel="1" x14ac:dyDescent="0.2">
      <c r="A307" s="152"/>
      <c r="B307" s="154"/>
      <c r="C307" s="171" t="s">
        <v>1145</v>
      </c>
      <c r="D307" s="188"/>
      <c r="E307" s="195">
        <v>12.477</v>
      </c>
      <c r="F307" s="212"/>
      <c r="G307" s="212"/>
      <c r="H307" s="181">
        <v>0</v>
      </c>
      <c r="I307" s="211"/>
      <c r="J307" s="211"/>
      <c r="K307" s="211"/>
      <c r="L307" s="211"/>
      <c r="M307" s="211"/>
      <c r="N307" s="211"/>
      <c r="O307" s="211"/>
      <c r="P307" s="211"/>
      <c r="Q307" s="211"/>
      <c r="R307" s="211" t="s">
        <v>123</v>
      </c>
      <c r="S307" s="211">
        <v>0</v>
      </c>
      <c r="T307" s="211"/>
      <c r="U307" s="211"/>
      <c r="V307" s="211"/>
      <c r="W307" s="211"/>
      <c r="X307" s="211"/>
      <c r="Y307" s="211"/>
      <c r="Z307" s="211"/>
      <c r="AA307" s="211"/>
      <c r="AB307" s="211"/>
      <c r="AC307" s="211"/>
      <c r="AD307" s="211"/>
      <c r="AE307" s="211"/>
      <c r="AF307" s="211"/>
      <c r="AG307" s="211"/>
      <c r="AH307" s="211"/>
      <c r="AI307" s="211"/>
      <c r="AJ307" s="211"/>
      <c r="AK307" s="211"/>
      <c r="AL307" s="211"/>
      <c r="AM307" s="211"/>
      <c r="AN307" s="211"/>
      <c r="AO307" s="211"/>
      <c r="AP307" s="211"/>
      <c r="AQ307" s="211"/>
      <c r="AR307" s="211"/>
      <c r="AS307" s="211"/>
      <c r="AT307" s="211"/>
      <c r="AU307" s="211"/>
    </row>
    <row r="308" spans="1:47" outlineLevel="1" x14ac:dyDescent="0.2">
      <c r="A308" s="152"/>
      <c r="B308" s="154"/>
      <c r="C308" s="171" t="s">
        <v>1145</v>
      </c>
      <c r="D308" s="188"/>
      <c r="E308" s="195">
        <v>34.664999999999999</v>
      </c>
      <c r="F308" s="212"/>
      <c r="G308" s="212"/>
      <c r="H308" s="181">
        <v>0</v>
      </c>
      <c r="I308" s="211"/>
      <c r="J308" s="211"/>
      <c r="K308" s="211"/>
      <c r="L308" s="211"/>
      <c r="M308" s="211"/>
      <c r="N308" s="211"/>
      <c r="O308" s="211"/>
      <c r="P308" s="211"/>
      <c r="Q308" s="211"/>
      <c r="R308" s="211" t="s">
        <v>123</v>
      </c>
      <c r="S308" s="211">
        <v>0</v>
      </c>
      <c r="T308" s="211"/>
      <c r="U308" s="211"/>
      <c r="V308" s="211"/>
      <c r="W308" s="211"/>
      <c r="X308" s="211"/>
      <c r="Y308" s="211"/>
      <c r="Z308" s="211"/>
      <c r="AA308" s="211"/>
      <c r="AB308" s="211"/>
      <c r="AC308" s="211"/>
      <c r="AD308" s="211"/>
      <c r="AE308" s="211"/>
      <c r="AF308" s="211"/>
      <c r="AG308" s="211"/>
      <c r="AH308" s="211"/>
      <c r="AI308" s="211"/>
      <c r="AJ308" s="211"/>
      <c r="AK308" s="211"/>
      <c r="AL308" s="211"/>
      <c r="AM308" s="211"/>
      <c r="AN308" s="211"/>
      <c r="AO308" s="211"/>
      <c r="AP308" s="211"/>
      <c r="AQ308" s="211"/>
      <c r="AR308" s="211"/>
      <c r="AS308" s="211"/>
      <c r="AT308" s="211"/>
      <c r="AU308" s="211"/>
    </row>
    <row r="309" spans="1:47" outlineLevel="1" x14ac:dyDescent="0.2">
      <c r="A309" s="152"/>
      <c r="B309" s="154"/>
      <c r="C309" s="171" t="s">
        <v>1146</v>
      </c>
      <c r="D309" s="188"/>
      <c r="E309" s="195">
        <v>1.3979999999999999</v>
      </c>
      <c r="F309" s="212"/>
      <c r="G309" s="212"/>
      <c r="H309" s="181">
        <v>0</v>
      </c>
      <c r="I309" s="211"/>
      <c r="J309" s="211"/>
      <c r="K309" s="211"/>
      <c r="L309" s="211"/>
      <c r="M309" s="211"/>
      <c r="N309" s="211"/>
      <c r="O309" s="211"/>
      <c r="P309" s="211"/>
      <c r="Q309" s="211"/>
      <c r="R309" s="211" t="s">
        <v>123</v>
      </c>
      <c r="S309" s="211">
        <v>0</v>
      </c>
      <c r="T309" s="211"/>
      <c r="U309" s="211"/>
      <c r="V309" s="211"/>
      <c r="W309" s="211"/>
      <c r="X309" s="211"/>
      <c r="Y309" s="211"/>
      <c r="Z309" s="211"/>
      <c r="AA309" s="211"/>
      <c r="AB309" s="211"/>
      <c r="AC309" s="211"/>
      <c r="AD309" s="211"/>
      <c r="AE309" s="211"/>
      <c r="AF309" s="211"/>
      <c r="AG309" s="211"/>
      <c r="AH309" s="211"/>
      <c r="AI309" s="211"/>
      <c r="AJ309" s="211"/>
      <c r="AK309" s="211"/>
      <c r="AL309" s="211"/>
      <c r="AM309" s="211"/>
      <c r="AN309" s="211"/>
      <c r="AO309" s="211"/>
      <c r="AP309" s="211"/>
      <c r="AQ309" s="211"/>
      <c r="AR309" s="211"/>
      <c r="AS309" s="211"/>
      <c r="AT309" s="211"/>
      <c r="AU309" s="211"/>
    </row>
    <row r="310" spans="1:47" outlineLevel="1" x14ac:dyDescent="0.2">
      <c r="A310" s="152">
        <v>81</v>
      </c>
      <c r="B310" s="154" t="s">
        <v>501</v>
      </c>
      <c r="C310" s="170" t="s">
        <v>502</v>
      </c>
      <c r="D310" s="187" t="s">
        <v>127</v>
      </c>
      <c r="E310" s="212">
        <v>150.84800000000001</v>
      </c>
      <c r="F310" s="212"/>
      <c r="G310" s="212">
        <f>ROUND(E310*F310,2)</f>
        <v>0</v>
      </c>
      <c r="H310" s="181" t="s">
        <v>951</v>
      </c>
      <c r="I310" s="211"/>
      <c r="J310" s="211"/>
      <c r="K310" s="211"/>
      <c r="L310" s="211"/>
      <c r="M310" s="211"/>
      <c r="N310" s="211"/>
      <c r="O310" s="211"/>
      <c r="P310" s="211"/>
      <c r="Q310" s="211"/>
      <c r="R310" s="211" t="s">
        <v>121</v>
      </c>
      <c r="S310" s="211"/>
      <c r="T310" s="211"/>
      <c r="U310" s="211"/>
      <c r="V310" s="211"/>
      <c r="W310" s="211"/>
      <c r="X310" s="211"/>
      <c r="Y310" s="211"/>
      <c r="Z310" s="211"/>
      <c r="AA310" s="211"/>
      <c r="AB310" s="211"/>
      <c r="AC310" s="211"/>
      <c r="AD310" s="211"/>
      <c r="AE310" s="211"/>
      <c r="AF310" s="211"/>
      <c r="AG310" s="211"/>
      <c r="AH310" s="211"/>
      <c r="AI310" s="211"/>
      <c r="AJ310" s="211"/>
      <c r="AK310" s="211"/>
      <c r="AL310" s="211"/>
      <c r="AM310" s="211"/>
      <c r="AN310" s="211"/>
      <c r="AO310" s="211"/>
      <c r="AP310" s="211"/>
      <c r="AQ310" s="211"/>
      <c r="AR310" s="211"/>
      <c r="AS310" s="211"/>
      <c r="AT310" s="211"/>
      <c r="AU310" s="211"/>
    </row>
    <row r="311" spans="1:47" outlineLevel="1" x14ac:dyDescent="0.2">
      <c r="A311" s="152"/>
      <c r="B311" s="154"/>
      <c r="C311" s="171" t="s">
        <v>1126</v>
      </c>
      <c r="D311" s="188"/>
      <c r="E311" s="195">
        <v>48.421999999999997</v>
      </c>
      <c r="F311" s="212"/>
      <c r="G311" s="212"/>
      <c r="H311" s="181">
        <v>0</v>
      </c>
      <c r="I311" s="211"/>
      <c r="J311" s="211"/>
      <c r="K311" s="211"/>
      <c r="L311" s="211"/>
      <c r="M311" s="211"/>
      <c r="N311" s="211"/>
      <c r="O311" s="211"/>
      <c r="P311" s="211"/>
      <c r="Q311" s="211"/>
      <c r="R311" s="211" t="s">
        <v>123</v>
      </c>
      <c r="S311" s="211">
        <v>0</v>
      </c>
      <c r="T311" s="211"/>
      <c r="U311" s="211"/>
      <c r="V311" s="211"/>
      <c r="W311" s="211"/>
      <c r="X311" s="211"/>
      <c r="Y311" s="211"/>
      <c r="Z311" s="211"/>
      <c r="AA311" s="211"/>
      <c r="AB311" s="211"/>
      <c r="AC311" s="211"/>
      <c r="AD311" s="211"/>
      <c r="AE311" s="211"/>
      <c r="AF311" s="211"/>
      <c r="AG311" s="211"/>
      <c r="AH311" s="211"/>
      <c r="AI311" s="211"/>
      <c r="AJ311" s="211"/>
      <c r="AK311" s="211"/>
      <c r="AL311" s="211"/>
      <c r="AM311" s="211"/>
      <c r="AN311" s="211"/>
      <c r="AO311" s="211"/>
      <c r="AP311" s="211"/>
      <c r="AQ311" s="211"/>
      <c r="AR311" s="211"/>
      <c r="AS311" s="211"/>
      <c r="AT311" s="211"/>
      <c r="AU311" s="211"/>
    </row>
    <row r="312" spans="1:47" outlineLevel="1" x14ac:dyDescent="0.2">
      <c r="A312" s="152"/>
      <c r="B312" s="154"/>
      <c r="C312" s="171" t="s">
        <v>1127</v>
      </c>
      <c r="D312" s="188"/>
      <c r="E312" s="195">
        <v>93.45</v>
      </c>
      <c r="F312" s="212"/>
      <c r="G312" s="212"/>
      <c r="H312" s="181">
        <v>0</v>
      </c>
      <c r="I312" s="211"/>
      <c r="J312" s="211"/>
      <c r="K312" s="211"/>
      <c r="L312" s="211"/>
      <c r="M312" s="211"/>
      <c r="N312" s="211"/>
      <c r="O312" s="211"/>
      <c r="P312" s="211"/>
      <c r="Q312" s="211"/>
      <c r="R312" s="211" t="s">
        <v>123</v>
      </c>
      <c r="S312" s="211">
        <v>0</v>
      </c>
      <c r="T312" s="211"/>
      <c r="U312" s="211"/>
      <c r="V312" s="211"/>
      <c r="W312" s="211"/>
      <c r="X312" s="211"/>
      <c r="Y312" s="211"/>
      <c r="Z312" s="211"/>
      <c r="AA312" s="211"/>
      <c r="AB312" s="211"/>
      <c r="AC312" s="211"/>
      <c r="AD312" s="211"/>
      <c r="AE312" s="211"/>
      <c r="AF312" s="211"/>
      <c r="AG312" s="211"/>
      <c r="AH312" s="211"/>
      <c r="AI312" s="211"/>
      <c r="AJ312" s="211"/>
      <c r="AK312" s="211"/>
      <c r="AL312" s="211"/>
      <c r="AM312" s="211"/>
      <c r="AN312" s="211"/>
      <c r="AO312" s="211"/>
      <c r="AP312" s="211"/>
      <c r="AQ312" s="211"/>
      <c r="AR312" s="211"/>
      <c r="AS312" s="211"/>
      <c r="AT312" s="211"/>
      <c r="AU312" s="211"/>
    </row>
    <row r="313" spans="1:47" outlineLevel="1" x14ac:dyDescent="0.2">
      <c r="A313" s="152"/>
      <c r="B313" s="154"/>
      <c r="C313" s="171" t="s">
        <v>1128</v>
      </c>
      <c r="D313" s="188"/>
      <c r="E313" s="195">
        <v>8.9760000000000009</v>
      </c>
      <c r="F313" s="212"/>
      <c r="G313" s="212"/>
      <c r="H313" s="181">
        <v>0</v>
      </c>
      <c r="I313" s="211"/>
      <c r="J313" s="211"/>
      <c r="K313" s="211"/>
      <c r="L313" s="211"/>
      <c r="M313" s="211"/>
      <c r="N313" s="211"/>
      <c r="O313" s="211"/>
      <c r="P313" s="211"/>
      <c r="Q313" s="211"/>
      <c r="R313" s="211" t="s">
        <v>123</v>
      </c>
      <c r="S313" s="211">
        <v>0</v>
      </c>
      <c r="T313" s="211"/>
      <c r="U313" s="211"/>
      <c r="V313" s="211"/>
      <c r="W313" s="211"/>
      <c r="X313" s="211"/>
      <c r="Y313" s="211"/>
      <c r="Z313" s="211"/>
      <c r="AA313" s="211"/>
      <c r="AB313" s="211"/>
      <c r="AC313" s="211"/>
      <c r="AD313" s="211"/>
      <c r="AE313" s="211"/>
      <c r="AF313" s="211"/>
      <c r="AG313" s="211"/>
      <c r="AH313" s="211"/>
      <c r="AI313" s="211"/>
      <c r="AJ313" s="211"/>
      <c r="AK313" s="211"/>
      <c r="AL313" s="211"/>
      <c r="AM313" s="211"/>
      <c r="AN313" s="211"/>
      <c r="AO313" s="211"/>
      <c r="AP313" s="211"/>
      <c r="AQ313" s="211"/>
      <c r="AR313" s="211"/>
      <c r="AS313" s="211"/>
      <c r="AT313" s="211"/>
      <c r="AU313" s="211"/>
    </row>
    <row r="314" spans="1:47" outlineLevel="1" x14ac:dyDescent="0.2">
      <c r="A314" s="152">
        <v>82</v>
      </c>
      <c r="B314" s="154" t="s">
        <v>503</v>
      </c>
      <c r="C314" s="170" t="s">
        <v>504</v>
      </c>
      <c r="D314" s="187" t="s">
        <v>232</v>
      </c>
      <c r="E314" s="212">
        <v>239.56</v>
      </c>
      <c r="F314" s="212"/>
      <c r="G314" s="212">
        <f>ROUND(E314*F314,2)</f>
        <v>0</v>
      </c>
      <c r="H314" s="181" t="s">
        <v>951</v>
      </c>
      <c r="I314" s="211"/>
      <c r="J314" s="211"/>
      <c r="K314" s="211"/>
      <c r="L314" s="211"/>
      <c r="M314" s="211"/>
      <c r="N314" s="211"/>
      <c r="O314" s="211"/>
      <c r="P314" s="211"/>
      <c r="Q314" s="211"/>
      <c r="R314" s="211" t="s">
        <v>121</v>
      </c>
      <c r="S314" s="211"/>
      <c r="T314" s="211"/>
      <c r="U314" s="211"/>
      <c r="V314" s="211"/>
      <c r="W314" s="211"/>
      <c r="X314" s="211"/>
      <c r="Y314" s="211"/>
      <c r="Z314" s="211"/>
      <c r="AA314" s="211"/>
      <c r="AB314" s="211"/>
      <c r="AC314" s="211"/>
      <c r="AD314" s="211"/>
      <c r="AE314" s="211"/>
      <c r="AF314" s="211"/>
      <c r="AG314" s="211"/>
      <c r="AH314" s="211"/>
      <c r="AI314" s="211"/>
      <c r="AJ314" s="211"/>
      <c r="AK314" s="211"/>
      <c r="AL314" s="211"/>
      <c r="AM314" s="211"/>
      <c r="AN314" s="211"/>
      <c r="AO314" s="211"/>
      <c r="AP314" s="211"/>
      <c r="AQ314" s="211"/>
      <c r="AR314" s="211"/>
      <c r="AS314" s="211"/>
      <c r="AT314" s="211"/>
      <c r="AU314" s="211"/>
    </row>
    <row r="315" spans="1:47" outlineLevel="1" x14ac:dyDescent="0.2">
      <c r="A315" s="152"/>
      <c r="B315" s="154"/>
      <c r="C315" s="171" t="s">
        <v>1147</v>
      </c>
      <c r="D315" s="188"/>
      <c r="E315" s="195">
        <v>50.46</v>
      </c>
      <c r="F315" s="212"/>
      <c r="G315" s="212"/>
      <c r="H315" s="181">
        <v>0</v>
      </c>
      <c r="I315" s="211"/>
      <c r="J315" s="211"/>
      <c r="K315" s="211"/>
      <c r="L315" s="211"/>
      <c r="M315" s="211"/>
      <c r="N315" s="211"/>
      <c r="O315" s="211"/>
      <c r="P315" s="211"/>
      <c r="Q315" s="211"/>
      <c r="R315" s="211" t="s">
        <v>123</v>
      </c>
      <c r="S315" s="211">
        <v>0</v>
      </c>
      <c r="T315" s="211"/>
      <c r="U315" s="211"/>
      <c r="V315" s="211"/>
      <c r="W315" s="211"/>
      <c r="X315" s="211"/>
      <c r="Y315" s="211"/>
      <c r="Z315" s="211"/>
      <c r="AA315" s="211"/>
      <c r="AB315" s="211"/>
      <c r="AC315" s="211"/>
      <c r="AD315" s="211"/>
      <c r="AE315" s="211"/>
      <c r="AF315" s="211"/>
      <c r="AG315" s="211"/>
      <c r="AH315" s="211"/>
      <c r="AI315" s="211"/>
      <c r="AJ315" s="211"/>
      <c r="AK315" s="211"/>
      <c r="AL315" s="211"/>
      <c r="AM315" s="211"/>
      <c r="AN315" s="211"/>
      <c r="AO315" s="211"/>
      <c r="AP315" s="211"/>
      <c r="AQ315" s="211"/>
      <c r="AR315" s="211"/>
      <c r="AS315" s="211"/>
      <c r="AT315" s="211"/>
      <c r="AU315" s="211"/>
    </row>
    <row r="316" spans="1:47" outlineLevel="1" x14ac:dyDescent="0.2">
      <c r="A316" s="152"/>
      <c r="B316" s="154"/>
      <c r="C316" s="171" t="s">
        <v>1148</v>
      </c>
      <c r="D316" s="188"/>
      <c r="E316" s="195">
        <v>122.5</v>
      </c>
      <c r="F316" s="212"/>
      <c r="G316" s="212"/>
      <c r="H316" s="181">
        <v>0</v>
      </c>
      <c r="I316" s="211"/>
      <c r="J316" s="211"/>
      <c r="K316" s="211"/>
      <c r="L316" s="211"/>
      <c r="M316" s="211"/>
      <c r="N316" s="211"/>
      <c r="O316" s="211"/>
      <c r="P316" s="211"/>
      <c r="Q316" s="211"/>
      <c r="R316" s="211" t="s">
        <v>123</v>
      </c>
      <c r="S316" s="211">
        <v>0</v>
      </c>
      <c r="T316" s="211"/>
      <c r="U316" s="211"/>
      <c r="V316" s="211"/>
      <c r="W316" s="211"/>
      <c r="X316" s="211"/>
      <c r="Y316" s="211"/>
      <c r="Z316" s="211"/>
      <c r="AA316" s="211"/>
      <c r="AB316" s="211"/>
      <c r="AC316" s="211"/>
      <c r="AD316" s="211"/>
      <c r="AE316" s="211"/>
      <c r="AF316" s="211"/>
      <c r="AG316" s="211"/>
      <c r="AH316" s="211"/>
      <c r="AI316" s="211"/>
      <c r="AJ316" s="211"/>
      <c r="AK316" s="211"/>
      <c r="AL316" s="211"/>
      <c r="AM316" s="211"/>
      <c r="AN316" s="211"/>
      <c r="AO316" s="211"/>
      <c r="AP316" s="211"/>
      <c r="AQ316" s="211"/>
      <c r="AR316" s="211"/>
      <c r="AS316" s="211"/>
      <c r="AT316" s="211"/>
      <c r="AU316" s="211"/>
    </row>
    <row r="317" spans="1:47" outlineLevel="1" x14ac:dyDescent="0.2">
      <c r="A317" s="152"/>
      <c r="B317" s="154"/>
      <c r="C317" s="171" t="s">
        <v>1149</v>
      </c>
      <c r="D317" s="188"/>
      <c r="E317" s="195">
        <v>6.6</v>
      </c>
      <c r="F317" s="212"/>
      <c r="G317" s="212"/>
      <c r="H317" s="181">
        <v>0</v>
      </c>
      <c r="I317" s="211"/>
      <c r="J317" s="211"/>
      <c r="K317" s="211"/>
      <c r="L317" s="211"/>
      <c r="M317" s="211"/>
      <c r="N317" s="211"/>
      <c r="O317" s="211"/>
      <c r="P317" s="211"/>
      <c r="Q317" s="211"/>
      <c r="R317" s="211" t="s">
        <v>123</v>
      </c>
      <c r="S317" s="211">
        <v>0</v>
      </c>
      <c r="T317" s="211"/>
      <c r="U317" s="211"/>
      <c r="V317" s="211"/>
      <c r="W317" s="211"/>
      <c r="X317" s="211"/>
      <c r="Y317" s="211"/>
      <c r="Z317" s="211"/>
      <c r="AA317" s="211"/>
      <c r="AB317" s="211"/>
      <c r="AC317" s="211"/>
      <c r="AD317" s="211"/>
      <c r="AE317" s="211"/>
      <c r="AF317" s="211"/>
      <c r="AG317" s="211"/>
      <c r="AH317" s="211"/>
      <c r="AI317" s="211"/>
      <c r="AJ317" s="211"/>
      <c r="AK317" s="211"/>
      <c r="AL317" s="211"/>
      <c r="AM317" s="211"/>
      <c r="AN317" s="211"/>
      <c r="AO317" s="211"/>
      <c r="AP317" s="211"/>
      <c r="AQ317" s="211"/>
      <c r="AR317" s="211"/>
      <c r="AS317" s="211"/>
      <c r="AT317" s="211"/>
      <c r="AU317" s="211"/>
    </row>
    <row r="318" spans="1:47" outlineLevel="1" x14ac:dyDescent="0.2">
      <c r="A318" s="152"/>
      <c r="B318" s="154"/>
      <c r="C318" s="171" t="s">
        <v>1150</v>
      </c>
      <c r="D318" s="188"/>
      <c r="E318" s="195">
        <v>60</v>
      </c>
      <c r="F318" s="212"/>
      <c r="G318" s="212"/>
      <c r="H318" s="181">
        <v>0</v>
      </c>
      <c r="I318" s="211"/>
      <c r="J318" s="211"/>
      <c r="K318" s="211"/>
      <c r="L318" s="211"/>
      <c r="M318" s="211"/>
      <c r="N318" s="211"/>
      <c r="O318" s="211"/>
      <c r="P318" s="211"/>
      <c r="Q318" s="211"/>
      <c r="R318" s="211" t="s">
        <v>123</v>
      </c>
      <c r="S318" s="211">
        <v>0</v>
      </c>
      <c r="T318" s="211"/>
      <c r="U318" s="211"/>
      <c r="V318" s="211"/>
      <c r="W318" s="211"/>
      <c r="X318" s="211"/>
      <c r="Y318" s="211"/>
      <c r="Z318" s="211"/>
      <c r="AA318" s="211"/>
      <c r="AB318" s="211"/>
      <c r="AC318" s="211"/>
      <c r="AD318" s="211"/>
      <c r="AE318" s="211"/>
      <c r="AF318" s="211"/>
      <c r="AG318" s="211"/>
      <c r="AH318" s="211"/>
      <c r="AI318" s="211"/>
      <c r="AJ318" s="211"/>
      <c r="AK318" s="211"/>
      <c r="AL318" s="211"/>
      <c r="AM318" s="211"/>
      <c r="AN318" s="211"/>
      <c r="AO318" s="211"/>
      <c r="AP318" s="211"/>
      <c r="AQ318" s="211"/>
      <c r="AR318" s="211"/>
      <c r="AS318" s="211"/>
      <c r="AT318" s="211"/>
      <c r="AU318" s="211"/>
    </row>
    <row r="319" spans="1:47" outlineLevel="1" x14ac:dyDescent="0.2">
      <c r="A319" s="152">
        <v>83</v>
      </c>
      <c r="B319" s="154" t="s">
        <v>468</v>
      </c>
      <c r="C319" s="170" t="s">
        <v>469</v>
      </c>
      <c r="D319" s="187" t="s">
        <v>232</v>
      </c>
      <c r="E319" s="212">
        <v>70.66</v>
      </c>
      <c r="F319" s="212"/>
      <c r="G319" s="212">
        <f>ROUND(E319*F319,2)</f>
        <v>0</v>
      </c>
      <c r="H319" s="181" t="s">
        <v>951</v>
      </c>
      <c r="I319" s="211"/>
      <c r="J319" s="211"/>
      <c r="K319" s="211"/>
      <c r="L319" s="211"/>
      <c r="M319" s="211"/>
      <c r="N319" s="211"/>
      <c r="O319" s="211"/>
      <c r="P319" s="211"/>
      <c r="Q319" s="211"/>
      <c r="R319" s="211" t="s">
        <v>121</v>
      </c>
      <c r="S319" s="211"/>
      <c r="T319" s="211"/>
      <c r="U319" s="211"/>
      <c r="V319" s="211"/>
      <c r="W319" s="211"/>
      <c r="X319" s="211"/>
      <c r="Y319" s="211"/>
      <c r="Z319" s="211"/>
      <c r="AA319" s="211"/>
      <c r="AB319" s="211"/>
      <c r="AC319" s="211"/>
      <c r="AD319" s="211"/>
      <c r="AE319" s="211"/>
      <c r="AF319" s="211"/>
      <c r="AG319" s="211"/>
      <c r="AH319" s="211"/>
      <c r="AI319" s="211"/>
      <c r="AJ319" s="211"/>
      <c r="AK319" s="211"/>
      <c r="AL319" s="211"/>
      <c r="AM319" s="211"/>
      <c r="AN319" s="211"/>
      <c r="AO319" s="211"/>
      <c r="AP319" s="211"/>
      <c r="AQ319" s="211"/>
      <c r="AR319" s="211"/>
      <c r="AS319" s="211"/>
      <c r="AT319" s="211"/>
      <c r="AU319" s="211"/>
    </row>
    <row r="320" spans="1:47" outlineLevel="1" x14ac:dyDescent="0.2">
      <c r="A320" s="152"/>
      <c r="B320" s="154"/>
      <c r="C320" s="171" t="s">
        <v>1151</v>
      </c>
      <c r="D320" s="188"/>
      <c r="E320" s="195">
        <v>16.36</v>
      </c>
      <c r="F320" s="212"/>
      <c r="G320" s="212"/>
      <c r="H320" s="181">
        <v>0</v>
      </c>
      <c r="I320" s="211"/>
      <c r="J320" s="211"/>
      <c r="K320" s="211"/>
      <c r="L320" s="211"/>
      <c r="M320" s="211"/>
      <c r="N320" s="211"/>
      <c r="O320" s="211"/>
      <c r="P320" s="211"/>
      <c r="Q320" s="211"/>
      <c r="R320" s="211" t="s">
        <v>123</v>
      </c>
      <c r="S320" s="211">
        <v>0</v>
      </c>
      <c r="T320" s="211"/>
      <c r="U320" s="211"/>
      <c r="V320" s="211"/>
      <c r="W320" s="211"/>
      <c r="X320" s="211"/>
      <c r="Y320" s="211"/>
      <c r="Z320" s="211"/>
      <c r="AA320" s="211"/>
      <c r="AB320" s="211"/>
      <c r="AC320" s="211"/>
      <c r="AD320" s="211"/>
      <c r="AE320" s="211"/>
      <c r="AF320" s="211"/>
      <c r="AG320" s="211"/>
      <c r="AH320" s="211"/>
      <c r="AI320" s="211"/>
      <c r="AJ320" s="211"/>
      <c r="AK320" s="211"/>
      <c r="AL320" s="211"/>
      <c r="AM320" s="211"/>
      <c r="AN320" s="211"/>
      <c r="AO320" s="211"/>
      <c r="AP320" s="211"/>
      <c r="AQ320" s="211"/>
      <c r="AR320" s="211"/>
      <c r="AS320" s="211"/>
      <c r="AT320" s="211"/>
      <c r="AU320" s="211"/>
    </row>
    <row r="321" spans="1:47" outlineLevel="1" x14ac:dyDescent="0.2">
      <c r="A321" s="152"/>
      <c r="B321" s="154"/>
      <c r="C321" s="171" t="s">
        <v>1152</v>
      </c>
      <c r="D321" s="188"/>
      <c r="E321" s="195">
        <v>54.3</v>
      </c>
      <c r="F321" s="212"/>
      <c r="G321" s="212"/>
      <c r="H321" s="181">
        <v>0</v>
      </c>
      <c r="I321" s="211"/>
      <c r="J321" s="211"/>
      <c r="K321" s="211"/>
      <c r="L321" s="211"/>
      <c r="M321" s="211"/>
      <c r="N321" s="211"/>
      <c r="O321" s="211"/>
      <c r="P321" s="211"/>
      <c r="Q321" s="211"/>
      <c r="R321" s="211" t="s">
        <v>123</v>
      </c>
      <c r="S321" s="211">
        <v>0</v>
      </c>
      <c r="T321" s="211"/>
      <c r="U321" s="211"/>
      <c r="V321" s="211"/>
      <c r="W321" s="211"/>
      <c r="X321" s="211"/>
      <c r="Y321" s="211"/>
      <c r="Z321" s="211"/>
      <c r="AA321" s="211"/>
      <c r="AB321" s="211"/>
      <c r="AC321" s="211"/>
      <c r="AD321" s="211"/>
      <c r="AE321" s="211"/>
      <c r="AF321" s="211"/>
      <c r="AG321" s="211"/>
      <c r="AH321" s="211"/>
      <c r="AI321" s="211"/>
      <c r="AJ321" s="211"/>
      <c r="AK321" s="211"/>
      <c r="AL321" s="211"/>
      <c r="AM321" s="211"/>
      <c r="AN321" s="211"/>
      <c r="AO321" s="211"/>
      <c r="AP321" s="211"/>
      <c r="AQ321" s="211"/>
      <c r="AR321" s="211"/>
      <c r="AS321" s="211"/>
      <c r="AT321" s="211"/>
      <c r="AU321" s="211"/>
    </row>
    <row r="322" spans="1:47" outlineLevel="1" x14ac:dyDescent="0.2">
      <c r="A322" s="152">
        <v>84</v>
      </c>
      <c r="B322" s="154" t="s">
        <v>509</v>
      </c>
      <c r="C322" s="170" t="s">
        <v>510</v>
      </c>
      <c r="D322" s="187" t="s">
        <v>232</v>
      </c>
      <c r="E322" s="212">
        <v>70.66</v>
      </c>
      <c r="F322" s="212"/>
      <c r="G322" s="212">
        <f>ROUND(E322*F322,2)</f>
        <v>0</v>
      </c>
      <c r="H322" s="181" t="s">
        <v>951</v>
      </c>
      <c r="I322" s="211"/>
      <c r="J322" s="211"/>
      <c r="K322" s="211"/>
      <c r="L322" s="211"/>
      <c r="M322" s="211"/>
      <c r="N322" s="211"/>
      <c r="O322" s="211"/>
      <c r="P322" s="211"/>
      <c r="Q322" s="211"/>
      <c r="R322" s="211" t="s">
        <v>121</v>
      </c>
      <c r="S322" s="211"/>
      <c r="T322" s="211"/>
      <c r="U322" s="211"/>
      <c r="V322" s="211"/>
      <c r="W322" s="211"/>
      <c r="X322" s="211"/>
      <c r="Y322" s="211"/>
      <c r="Z322" s="211"/>
      <c r="AA322" s="211"/>
      <c r="AB322" s="211"/>
      <c r="AC322" s="211"/>
      <c r="AD322" s="211"/>
      <c r="AE322" s="211"/>
      <c r="AF322" s="211"/>
      <c r="AG322" s="211"/>
      <c r="AH322" s="211"/>
      <c r="AI322" s="211"/>
      <c r="AJ322" s="211"/>
      <c r="AK322" s="211"/>
      <c r="AL322" s="211"/>
      <c r="AM322" s="211"/>
      <c r="AN322" s="211"/>
      <c r="AO322" s="211"/>
      <c r="AP322" s="211"/>
      <c r="AQ322" s="211"/>
      <c r="AR322" s="211"/>
      <c r="AS322" s="211"/>
      <c r="AT322" s="211"/>
      <c r="AU322" s="211"/>
    </row>
    <row r="323" spans="1:47" outlineLevel="1" x14ac:dyDescent="0.2">
      <c r="A323" s="152"/>
      <c r="B323" s="154"/>
      <c r="C323" s="171" t="s">
        <v>1151</v>
      </c>
      <c r="D323" s="188"/>
      <c r="E323" s="195">
        <v>16.36</v>
      </c>
      <c r="F323" s="212"/>
      <c r="G323" s="212"/>
      <c r="H323" s="181">
        <v>0</v>
      </c>
      <c r="I323" s="211"/>
      <c r="J323" s="211"/>
      <c r="K323" s="211"/>
      <c r="L323" s="211"/>
      <c r="M323" s="211"/>
      <c r="N323" s="211"/>
      <c r="O323" s="211"/>
      <c r="P323" s="211"/>
      <c r="Q323" s="211"/>
      <c r="R323" s="211" t="s">
        <v>123</v>
      </c>
      <c r="S323" s="211">
        <v>0</v>
      </c>
      <c r="T323" s="211"/>
      <c r="U323" s="211"/>
      <c r="V323" s="211"/>
      <c r="W323" s="211"/>
      <c r="X323" s="211"/>
      <c r="Y323" s="211"/>
      <c r="Z323" s="211"/>
      <c r="AA323" s="211"/>
      <c r="AB323" s="211"/>
      <c r="AC323" s="211"/>
      <c r="AD323" s="211"/>
      <c r="AE323" s="211"/>
      <c r="AF323" s="211"/>
      <c r="AG323" s="211"/>
      <c r="AH323" s="211"/>
      <c r="AI323" s="211"/>
      <c r="AJ323" s="211"/>
      <c r="AK323" s="211"/>
      <c r="AL323" s="211"/>
      <c r="AM323" s="211"/>
      <c r="AN323" s="211"/>
      <c r="AO323" s="211"/>
      <c r="AP323" s="211"/>
      <c r="AQ323" s="211"/>
      <c r="AR323" s="211"/>
      <c r="AS323" s="211"/>
      <c r="AT323" s="211"/>
      <c r="AU323" s="211"/>
    </row>
    <row r="324" spans="1:47" outlineLevel="1" x14ac:dyDescent="0.2">
      <c r="A324" s="152"/>
      <c r="B324" s="154"/>
      <c r="C324" s="171" t="s">
        <v>1152</v>
      </c>
      <c r="D324" s="188"/>
      <c r="E324" s="195">
        <v>54.3</v>
      </c>
      <c r="F324" s="212"/>
      <c r="G324" s="212"/>
      <c r="H324" s="181">
        <v>0</v>
      </c>
      <c r="I324" s="211"/>
      <c r="J324" s="211"/>
      <c r="K324" s="211"/>
      <c r="L324" s="211"/>
      <c r="M324" s="211"/>
      <c r="N324" s="211"/>
      <c r="O324" s="211"/>
      <c r="P324" s="211"/>
      <c r="Q324" s="211"/>
      <c r="R324" s="211" t="s">
        <v>123</v>
      </c>
      <c r="S324" s="211">
        <v>0</v>
      </c>
      <c r="T324" s="211"/>
      <c r="U324" s="211"/>
      <c r="V324" s="211"/>
      <c r="W324" s="211"/>
      <c r="X324" s="211"/>
      <c r="Y324" s="211"/>
      <c r="Z324" s="211"/>
      <c r="AA324" s="211"/>
      <c r="AB324" s="211"/>
      <c r="AC324" s="211"/>
      <c r="AD324" s="211"/>
      <c r="AE324" s="211"/>
      <c r="AF324" s="211"/>
      <c r="AG324" s="211"/>
      <c r="AH324" s="211"/>
      <c r="AI324" s="211"/>
      <c r="AJ324" s="211"/>
      <c r="AK324" s="211"/>
      <c r="AL324" s="211"/>
      <c r="AM324" s="211"/>
      <c r="AN324" s="211"/>
      <c r="AO324" s="211"/>
      <c r="AP324" s="211"/>
      <c r="AQ324" s="211"/>
      <c r="AR324" s="211"/>
      <c r="AS324" s="211"/>
      <c r="AT324" s="211"/>
      <c r="AU324" s="211"/>
    </row>
    <row r="325" spans="1:47" outlineLevel="1" x14ac:dyDescent="0.2">
      <c r="A325" s="152">
        <v>85</v>
      </c>
      <c r="B325" s="154" t="s">
        <v>1153</v>
      </c>
      <c r="C325" s="170" t="s">
        <v>1154</v>
      </c>
      <c r="D325" s="187" t="s">
        <v>127</v>
      </c>
      <c r="E325" s="212">
        <v>2.8</v>
      </c>
      <c r="F325" s="212"/>
      <c r="G325" s="212">
        <f>ROUND(E325*F325,2)</f>
        <v>0</v>
      </c>
      <c r="H325" s="181" t="s">
        <v>951</v>
      </c>
      <c r="I325" s="211"/>
      <c r="J325" s="211"/>
      <c r="K325" s="211"/>
      <c r="L325" s="211"/>
      <c r="M325" s="211"/>
      <c r="N325" s="211"/>
      <c r="O325" s="211"/>
      <c r="P325" s="211"/>
      <c r="Q325" s="211"/>
      <c r="R325" s="211" t="s">
        <v>121</v>
      </c>
      <c r="S325" s="211"/>
      <c r="T325" s="211"/>
      <c r="U325" s="211"/>
      <c r="V325" s="211"/>
      <c r="W325" s="211"/>
      <c r="X325" s="211"/>
      <c r="Y325" s="211"/>
      <c r="Z325" s="211"/>
      <c r="AA325" s="211"/>
      <c r="AB325" s="211"/>
      <c r="AC325" s="211"/>
      <c r="AD325" s="211"/>
      <c r="AE325" s="211"/>
      <c r="AF325" s="211"/>
      <c r="AG325" s="211"/>
      <c r="AH325" s="211"/>
      <c r="AI325" s="211"/>
      <c r="AJ325" s="211"/>
      <c r="AK325" s="211"/>
      <c r="AL325" s="211"/>
      <c r="AM325" s="211"/>
      <c r="AN325" s="211"/>
      <c r="AO325" s="211"/>
      <c r="AP325" s="211"/>
      <c r="AQ325" s="211"/>
      <c r="AR325" s="211"/>
      <c r="AS325" s="211"/>
      <c r="AT325" s="211"/>
      <c r="AU325" s="211"/>
    </row>
    <row r="326" spans="1:47" outlineLevel="1" x14ac:dyDescent="0.2">
      <c r="A326" s="152"/>
      <c r="B326" s="154"/>
      <c r="C326" s="171" t="s">
        <v>1155</v>
      </c>
      <c r="D326" s="188"/>
      <c r="E326" s="195">
        <v>2.8</v>
      </c>
      <c r="F326" s="212"/>
      <c r="G326" s="212"/>
      <c r="H326" s="181">
        <v>0</v>
      </c>
      <c r="I326" s="211"/>
      <c r="J326" s="211"/>
      <c r="K326" s="211"/>
      <c r="L326" s="211"/>
      <c r="M326" s="211"/>
      <c r="N326" s="211"/>
      <c r="O326" s="211"/>
      <c r="P326" s="211"/>
      <c r="Q326" s="211"/>
      <c r="R326" s="211" t="s">
        <v>123</v>
      </c>
      <c r="S326" s="211">
        <v>0</v>
      </c>
      <c r="T326" s="211"/>
      <c r="U326" s="211"/>
      <c r="V326" s="211"/>
      <c r="W326" s="211"/>
      <c r="X326" s="211"/>
      <c r="Y326" s="211"/>
      <c r="Z326" s="211"/>
      <c r="AA326" s="211"/>
      <c r="AB326" s="211"/>
      <c r="AC326" s="211"/>
      <c r="AD326" s="211"/>
      <c r="AE326" s="211"/>
      <c r="AF326" s="211"/>
      <c r="AG326" s="211"/>
      <c r="AH326" s="211"/>
      <c r="AI326" s="211"/>
      <c r="AJ326" s="211"/>
      <c r="AK326" s="211"/>
      <c r="AL326" s="211"/>
      <c r="AM326" s="211"/>
      <c r="AN326" s="211"/>
      <c r="AO326" s="211"/>
      <c r="AP326" s="211"/>
      <c r="AQ326" s="211"/>
      <c r="AR326" s="211"/>
      <c r="AS326" s="211"/>
      <c r="AT326" s="211"/>
      <c r="AU326" s="211"/>
    </row>
    <row r="327" spans="1:47" outlineLevel="1" x14ac:dyDescent="0.2">
      <c r="A327" s="152">
        <v>86</v>
      </c>
      <c r="B327" s="154" t="s">
        <v>1156</v>
      </c>
      <c r="C327" s="170" t="s">
        <v>1157</v>
      </c>
      <c r="D327" s="187" t="s">
        <v>127</v>
      </c>
      <c r="E327" s="212">
        <v>2.8</v>
      </c>
      <c r="F327" s="212"/>
      <c r="G327" s="212">
        <f>ROUND(E327*F327,2)</f>
        <v>0</v>
      </c>
      <c r="H327" s="181" t="s">
        <v>951</v>
      </c>
      <c r="I327" s="211"/>
      <c r="J327" s="211"/>
      <c r="K327" s="211"/>
      <c r="L327" s="211"/>
      <c r="M327" s="211"/>
      <c r="N327" s="211"/>
      <c r="O327" s="211"/>
      <c r="P327" s="211"/>
      <c r="Q327" s="211"/>
      <c r="R327" s="211" t="s">
        <v>121</v>
      </c>
      <c r="S327" s="211"/>
      <c r="T327" s="211"/>
      <c r="U327" s="211"/>
      <c r="V327" s="211"/>
      <c r="W327" s="211"/>
      <c r="X327" s="211"/>
      <c r="Y327" s="211"/>
      <c r="Z327" s="211"/>
      <c r="AA327" s="211"/>
      <c r="AB327" s="211"/>
      <c r="AC327" s="211"/>
      <c r="AD327" s="211"/>
      <c r="AE327" s="211"/>
      <c r="AF327" s="211"/>
      <c r="AG327" s="211"/>
      <c r="AH327" s="211"/>
      <c r="AI327" s="211"/>
      <c r="AJ327" s="211"/>
      <c r="AK327" s="211"/>
      <c r="AL327" s="211"/>
      <c r="AM327" s="211"/>
      <c r="AN327" s="211"/>
      <c r="AO327" s="211"/>
      <c r="AP327" s="211"/>
      <c r="AQ327" s="211"/>
      <c r="AR327" s="211"/>
      <c r="AS327" s="211"/>
      <c r="AT327" s="211"/>
      <c r="AU327" s="211"/>
    </row>
    <row r="328" spans="1:47" outlineLevel="1" x14ac:dyDescent="0.2">
      <c r="A328" s="152"/>
      <c r="B328" s="154"/>
      <c r="C328" s="171" t="s">
        <v>1155</v>
      </c>
      <c r="D328" s="188"/>
      <c r="E328" s="195">
        <v>2.8</v>
      </c>
      <c r="F328" s="212"/>
      <c r="G328" s="212"/>
      <c r="H328" s="181">
        <v>0</v>
      </c>
      <c r="I328" s="211"/>
      <c r="J328" s="211"/>
      <c r="K328" s="211"/>
      <c r="L328" s="211"/>
      <c r="M328" s="211"/>
      <c r="N328" s="211"/>
      <c r="O328" s="211"/>
      <c r="P328" s="211"/>
      <c r="Q328" s="211"/>
      <c r="R328" s="211" t="s">
        <v>123</v>
      </c>
      <c r="S328" s="211">
        <v>0</v>
      </c>
      <c r="T328" s="211"/>
      <c r="U328" s="211"/>
      <c r="V328" s="211"/>
      <c r="W328" s="211"/>
      <c r="X328" s="211"/>
      <c r="Y328" s="211"/>
      <c r="Z328" s="211"/>
      <c r="AA328" s="211"/>
      <c r="AB328" s="211"/>
      <c r="AC328" s="211"/>
      <c r="AD328" s="211"/>
      <c r="AE328" s="211"/>
      <c r="AF328" s="211"/>
      <c r="AG328" s="211"/>
      <c r="AH328" s="211"/>
      <c r="AI328" s="211"/>
      <c r="AJ328" s="211"/>
      <c r="AK328" s="211"/>
      <c r="AL328" s="211"/>
      <c r="AM328" s="211"/>
      <c r="AN328" s="211"/>
      <c r="AO328" s="211"/>
      <c r="AP328" s="211"/>
      <c r="AQ328" s="211"/>
      <c r="AR328" s="211"/>
      <c r="AS328" s="211"/>
      <c r="AT328" s="211"/>
      <c r="AU328" s="211"/>
    </row>
    <row r="329" spans="1:47" ht="22.5" outlineLevel="1" x14ac:dyDescent="0.2">
      <c r="A329" s="152">
        <v>87</v>
      </c>
      <c r="B329" s="154" t="s">
        <v>511</v>
      </c>
      <c r="C329" s="170" t="s">
        <v>512</v>
      </c>
      <c r="D329" s="187" t="s">
        <v>127</v>
      </c>
      <c r="E329" s="212">
        <v>47.1</v>
      </c>
      <c r="F329" s="212"/>
      <c r="G329" s="212">
        <f>ROUND(E329*F329,2)</f>
        <v>0</v>
      </c>
      <c r="H329" s="181" t="s">
        <v>950</v>
      </c>
      <c r="I329" s="211"/>
      <c r="J329" s="211"/>
      <c r="K329" s="211"/>
      <c r="L329" s="211"/>
      <c r="M329" s="211"/>
      <c r="N329" s="211"/>
      <c r="O329" s="211"/>
      <c r="P329" s="211"/>
      <c r="Q329" s="211"/>
      <c r="R329" s="211" t="s">
        <v>121</v>
      </c>
      <c r="S329" s="211"/>
      <c r="T329" s="211"/>
      <c r="U329" s="211"/>
      <c r="V329" s="211"/>
      <c r="W329" s="211"/>
      <c r="X329" s="211"/>
      <c r="Y329" s="211"/>
      <c r="Z329" s="211"/>
      <c r="AA329" s="211"/>
      <c r="AB329" s="211"/>
      <c r="AC329" s="211"/>
      <c r="AD329" s="211"/>
      <c r="AE329" s="211"/>
      <c r="AF329" s="211"/>
      <c r="AG329" s="211"/>
      <c r="AH329" s="211"/>
      <c r="AI329" s="211"/>
      <c r="AJ329" s="211"/>
      <c r="AK329" s="211"/>
      <c r="AL329" s="211"/>
      <c r="AM329" s="211"/>
      <c r="AN329" s="211"/>
      <c r="AO329" s="211"/>
      <c r="AP329" s="211"/>
      <c r="AQ329" s="211"/>
      <c r="AR329" s="211"/>
      <c r="AS329" s="211"/>
      <c r="AT329" s="211"/>
      <c r="AU329" s="211"/>
    </row>
    <row r="330" spans="1:47" outlineLevel="1" x14ac:dyDescent="0.2">
      <c r="A330" s="152"/>
      <c r="B330" s="154"/>
      <c r="C330" s="171" t="s">
        <v>489</v>
      </c>
      <c r="D330" s="188"/>
      <c r="E330" s="195"/>
      <c r="F330" s="212"/>
      <c r="G330" s="212"/>
      <c r="H330" s="181">
        <v>0</v>
      </c>
      <c r="I330" s="211"/>
      <c r="J330" s="211"/>
      <c r="K330" s="211"/>
      <c r="L330" s="211"/>
      <c r="M330" s="211"/>
      <c r="N330" s="211"/>
      <c r="O330" s="211"/>
      <c r="P330" s="211"/>
      <c r="Q330" s="211"/>
      <c r="R330" s="211" t="s">
        <v>123</v>
      </c>
      <c r="S330" s="211">
        <v>0</v>
      </c>
      <c r="T330" s="211"/>
      <c r="U330" s="211"/>
      <c r="V330" s="211"/>
      <c r="W330" s="211"/>
      <c r="X330" s="211"/>
      <c r="Y330" s="211"/>
      <c r="Z330" s="211"/>
      <c r="AA330" s="211"/>
      <c r="AB330" s="211"/>
      <c r="AC330" s="211"/>
      <c r="AD330" s="211"/>
      <c r="AE330" s="211"/>
      <c r="AF330" s="211"/>
      <c r="AG330" s="211"/>
      <c r="AH330" s="211"/>
      <c r="AI330" s="211"/>
      <c r="AJ330" s="211"/>
      <c r="AK330" s="211"/>
      <c r="AL330" s="211"/>
      <c r="AM330" s="211"/>
      <c r="AN330" s="211"/>
      <c r="AO330" s="211"/>
      <c r="AP330" s="211"/>
      <c r="AQ330" s="211"/>
      <c r="AR330" s="211"/>
      <c r="AS330" s="211"/>
      <c r="AT330" s="211"/>
      <c r="AU330" s="211"/>
    </row>
    <row r="331" spans="1:47" outlineLevel="1" x14ac:dyDescent="0.2">
      <c r="A331" s="152"/>
      <c r="B331" s="154"/>
      <c r="C331" s="171" t="s">
        <v>473</v>
      </c>
      <c r="D331" s="188"/>
      <c r="E331" s="195"/>
      <c r="F331" s="212"/>
      <c r="G331" s="212"/>
      <c r="H331" s="181">
        <v>0</v>
      </c>
      <c r="I331" s="211"/>
      <c r="J331" s="211"/>
      <c r="K331" s="211"/>
      <c r="L331" s="211"/>
      <c r="M331" s="211"/>
      <c r="N331" s="211"/>
      <c r="O331" s="211"/>
      <c r="P331" s="211"/>
      <c r="Q331" s="211"/>
      <c r="R331" s="211" t="s">
        <v>123</v>
      </c>
      <c r="S331" s="211">
        <v>0</v>
      </c>
      <c r="T331" s="211"/>
      <c r="U331" s="211"/>
      <c r="V331" s="211"/>
      <c r="W331" s="211"/>
      <c r="X331" s="211"/>
      <c r="Y331" s="211"/>
      <c r="Z331" s="211"/>
      <c r="AA331" s="211"/>
      <c r="AB331" s="211"/>
      <c r="AC331" s="211"/>
      <c r="AD331" s="211"/>
      <c r="AE331" s="211"/>
      <c r="AF331" s="211"/>
      <c r="AG331" s="211"/>
      <c r="AH331" s="211"/>
      <c r="AI331" s="211"/>
      <c r="AJ331" s="211"/>
      <c r="AK331" s="211"/>
      <c r="AL331" s="211"/>
      <c r="AM331" s="211"/>
      <c r="AN331" s="211"/>
      <c r="AO331" s="211"/>
      <c r="AP331" s="211"/>
      <c r="AQ331" s="211"/>
      <c r="AR331" s="211"/>
      <c r="AS331" s="211"/>
      <c r="AT331" s="211"/>
      <c r="AU331" s="211"/>
    </row>
    <row r="332" spans="1:47" outlineLevel="1" x14ac:dyDescent="0.2">
      <c r="A332" s="152"/>
      <c r="B332" s="154"/>
      <c r="C332" s="171" t="s">
        <v>1137</v>
      </c>
      <c r="D332" s="188"/>
      <c r="E332" s="195">
        <v>40.89</v>
      </c>
      <c r="F332" s="212"/>
      <c r="G332" s="212"/>
      <c r="H332" s="181">
        <v>0</v>
      </c>
      <c r="I332" s="211"/>
      <c r="J332" s="211"/>
      <c r="K332" s="211"/>
      <c r="L332" s="211"/>
      <c r="M332" s="211"/>
      <c r="N332" s="211"/>
      <c r="O332" s="211"/>
      <c r="P332" s="211"/>
      <c r="Q332" s="211"/>
      <c r="R332" s="211" t="s">
        <v>123</v>
      </c>
      <c r="S332" s="211">
        <v>0</v>
      </c>
      <c r="T332" s="211"/>
      <c r="U332" s="211"/>
      <c r="V332" s="211"/>
      <c r="W332" s="211"/>
      <c r="X332" s="211"/>
      <c r="Y332" s="211"/>
      <c r="Z332" s="211"/>
      <c r="AA332" s="211"/>
      <c r="AB332" s="211"/>
      <c r="AC332" s="211"/>
      <c r="AD332" s="211"/>
      <c r="AE332" s="211"/>
      <c r="AF332" s="211"/>
      <c r="AG332" s="211"/>
      <c r="AH332" s="211"/>
      <c r="AI332" s="211"/>
      <c r="AJ332" s="211"/>
      <c r="AK332" s="211"/>
      <c r="AL332" s="211"/>
      <c r="AM332" s="211"/>
      <c r="AN332" s="211"/>
      <c r="AO332" s="211"/>
      <c r="AP332" s="211"/>
      <c r="AQ332" s="211"/>
      <c r="AR332" s="211"/>
      <c r="AS332" s="211"/>
      <c r="AT332" s="211"/>
      <c r="AU332" s="211"/>
    </row>
    <row r="333" spans="1:47" outlineLevel="1" x14ac:dyDescent="0.2">
      <c r="A333" s="152"/>
      <c r="B333" s="154"/>
      <c r="C333" s="171" t="s">
        <v>1158</v>
      </c>
      <c r="D333" s="188"/>
      <c r="E333" s="195">
        <v>6.21</v>
      </c>
      <c r="F333" s="212"/>
      <c r="G333" s="212"/>
      <c r="H333" s="181">
        <v>0</v>
      </c>
      <c r="I333" s="211"/>
      <c r="J333" s="211"/>
      <c r="K333" s="211"/>
      <c r="L333" s="211"/>
      <c r="M333" s="211"/>
      <c r="N333" s="211"/>
      <c r="O333" s="211"/>
      <c r="P333" s="211"/>
      <c r="Q333" s="211"/>
      <c r="R333" s="211" t="s">
        <v>123</v>
      </c>
      <c r="S333" s="211">
        <v>0</v>
      </c>
      <c r="T333" s="211"/>
      <c r="U333" s="211"/>
      <c r="V333" s="211"/>
      <c r="W333" s="211"/>
      <c r="X333" s="211"/>
      <c r="Y333" s="211"/>
      <c r="Z333" s="211"/>
      <c r="AA333" s="211"/>
      <c r="AB333" s="211"/>
      <c r="AC333" s="211"/>
      <c r="AD333" s="211"/>
      <c r="AE333" s="211"/>
      <c r="AF333" s="211"/>
      <c r="AG333" s="211"/>
      <c r="AH333" s="211"/>
      <c r="AI333" s="211"/>
      <c r="AJ333" s="211"/>
      <c r="AK333" s="211"/>
      <c r="AL333" s="211"/>
      <c r="AM333" s="211"/>
      <c r="AN333" s="211"/>
      <c r="AO333" s="211"/>
      <c r="AP333" s="211"/>
      <c r="AQ333" s="211"/>
      <c r="AR333" s="211"/>
      <c r="AS333" s="211"/>
      <c r="AT333" s="211"/>
      <c r="AU333" s="211"/>
    </row>
    <row r="334" spans="1:47" ht="22.5" outlineLevel="1" x14ac:dyDescent="0.2">
      <c r="A334" s="152">
        <v>88</v>
      </c>
      <c r="B334" s="154" t="s">
        <v>514</v>
      </c>
      <c r="C334" s="170" t="s">
        <v>515</v>
      </c>
      <c r="D334" s="187" t="s">
        <v>127</v>
      </c>
      <c r="E334" s="212">
        <v>16.366</v>
      </c>
      <c r="F334" s="212"/>
      <c r="G334" s="212">
        <f>ROUND(E334*F334,2)</f>
        <v>0</v>
      </c>
      <c r="H334" s="181" t="s">
        <v>950</v>
      </c>
      <c r="I334" s="211"/>
      <c r="J334" s="211"/>
      <c r="K334" s="211"/>
      <c r="L334" s="211"/>
      <c r="M334" s="211"/>
      <c r="N334" s="211"/>
      <c r="O334" s="211"/>
      <c r="P334" s="211"/>
      <c r="Q334" s="211"/>
      <c r="R334" s="211" t="s">
        <v>121</v>
      </c>
      <c r="S334" s="211"/>
      <c r="T334" s="211"/>
      <c r="U334" s="211"/>
      <c r="V334" s="211"/>
      <c r="W334" s="211"/>
      <c r="X334" s="211"/>
      <c r="Y334" s="211"/>
      <c r="Z334" s="211"/>
      <c r="AA334" s="211"/>
      <c r="AB334" s="211"/>
      <c r="AC334" s="211"/>
      <c r="AD334" s="211"/>
      <c r="AE334" s="211"/>
      <c r="AF334" s="211"/>
      <c r="AG334" s="211"/>
      <c r="AH334" s="211"/>
      <c r="AI334" s="211"/>
      <c r="AJ334" s="211"/>
      <c r="AK334" s="211"/>
      <c r="AL334" s="211"/>
      <c r="AM334" s="211"/>
      <c r="AN334" s="211"/>
      <c r="AO334" s="211"/>
      <c r="AP334" s="211"/>
      <c r="AQ334" s="211"/>
      <c r="AR334" s="211"/>
      <c r="AS334" s="211"/>
      <c r="AT334" s="211"/>
      <c r="AU334" s="211"/>
    </row>
    <row r="335" spans="1:47" outlineLevel="1" x14ac:dyDescent="0.2">
      <c r="A335" s="152"/>
      <c r="B335" s="154"/>
      <c r="C335" s="171" t="s">
        <v>1159</v>
      </c>
      <c r="D335" s="188"/>
      <c r="E335" s="195"/>
      <c r="F335" s="212"/>
      <c r="G335" s="212"/>
      <c r="H335" s="181">
        <v>0</v>
      </c>
      <c r="I335" s="211"/>
      <c r="J335" s="211"/>
      <c r="K335" s="211"/>
      <c r="L335" s="211"/>
      <c r="M335" s="211"/>
      <c r="N335" s="211"/>
      <c r="O335" s="211"/>
      <c r="P335" s="211"/>
      <c r="Q335" s="211"/>
      <c r="R335" s="211" t="s">
        <v>123</v>
      </c>
      <c r="S335" s="211">
        <v>0</v>
      </c>
      <c r="T335" s="211"/>
      <c r="U335" s="211"/>
      <c r="V335" s="211"/>
      <c r="W335" s="211"/>
      <c r="X335" s="211"/>
      <c r="Y335" s="211"/>
      <c r="Z335" s="211"/>
      <c r="AA335" s="211"/>
      <c r="AB335" s="211"/>
      <c r="AC335" s="211"/>
      <c r="AD335" s="211"/>
      <c r="AE335" s="211"/>
      <c r="AF335" s="211"/>
      <c r="AG335" s="211"/>
      <c r="AH335" s="211"/>
      <c r="AI335" s="211"/>
      <c r="AJ335" s="211"/>
      <c r="AK335" s="211"/>
      <c r="AL335" s="211"/>
      <c r="AM335" s="211"/>
      <c r="AN335" s="211"/>
      <c r="AO335" s="211"/>
      <c r="AP335" s="211"/>
      <c r="AQ335" s="211"/>
      <c r="AR335" s="211"/>
      <c r="AS335" s="211"/>
      <c r="AT335" s="211"/>
      <c r="AU335" s="211"/>
    </row>
    <row r="336" spans="1:47" outlineLevel="1" x14ac:dyDescent="0.2">
      <c r="A336" s="152"/>
      <c r="B336" s="154"/>
      <c r="C336" s="171" t="s">
        <v>1160</v>
      </c>
      <c r="D336" s="188"/>
      <c r="E336" s="195"/>
      <c r="F336" s="212"/>
      <c r="G336" s="212"/>
      <c r="H336" s="181">
        <v>0</v>
      </c>
      <c r="I336" s="211"/>
      <c r="J336" s="211"/>
      <c r="K336" s="211"/>
      <c r="L336" s="211"/>
      <c r="M336" s="211"/>
      <c r="N336" s="211"/>
      <c r="O336" s="211"/>
      <c r="P336" s="211"/>
      <c r="Q336" s="211"/>
      <c r="R336" s="211" t="s">
        <v>123</v>
      </c>
      <c r="S336" s="211">
        <v>0</v>
      </c>
      <c r="T336" s="211"/>
      <c r="U336" s="211"/>
      <c r="V336" s="211"/>
      <c r="W336" s="211"/>
      <c r="X336" s="211"/>
      <c r="Y336" s="211"/>
      <c r="Z336" s="211"/>
      <c r="AA336" s="211"/>
      <c r="AB336" s="211"/>
      <c r="AC336" s="211"/>
      <c r="AD336" s="211"/>
      <c r="AE336" s="211"/>
      <c r="AF336" s="211"/>
      <c r="AG336" s="211"/>
      <c r="AH336" s="211"/>
      <c r="AI336" s="211"/>
      <c r="AJ336" s="211"/>
      <c r="AK336" s="211"/>
      <c r="AL336" s="211"/>
      <c r="AM336" s="211"/>
      <c r="AN336" s="211"/>
      <c r="AO336" s="211"/>
      <c r="AP336" s="211"/>
      <c r="AQ336" s="211"/>
      <c r="AR336" s="211"/>
      <c r="AS336" s="211"/>
      <c r="AT336" s="211"/>
      <c r="AU336" s="211"/>
    </row>
    <row r="337" spans="1:47" outlineLevel="1" x14ac:dyDescent="0.2">
      <c r="A337" s="152"/>
      <c r="B337" s="154"/>
      <c r="C337" s="171" t="s">
        <v>1161</v>
      </c>
      <c r="D337" s="188"/>
      <c r="E337" s="195">
        <v>13</v>
      </c>
      <c r="F337" s="212"/>
      <c r="G337" s="212"/>
      <c r="H337" s="181">
        <v>0</v>
      </c>
      <c r="I337" s="211"/>
      <c r="J337" s="211"/>
      <c r="K337" s="211"/>
      <c r="L337" s="211"/>
      <c r="M337" s="211"/>
      <c r="N337" s="211"/>
      <c r="O337" s="211"/>
      <c r="P337" s="211"/>
      <c r="Q337" s="211"/>
      <c r="R337" s="211" t="s">
        <v>123</v>
      </c>
      <c r="S337" s="211">
        <v>0</v>
      </c>
      <c r="T337" s="211"/>
      <c r="U337" s="211"/>
      <c r="V337" s="211"/>
      <c r="W337" s="211"/>
      <c r="X337" s="211"/>
      <c r="Y337" s="211"/>
      <c r="Z337" s="211"/>
      <c r="AA337" s="211"/>
      <c r="AB337" s="211"/>
      <c r="AC337" s="211"/>
      <c r="AD337" s="211"/>
      <c r="AE337" s="211"/>
      <c r="AF337" s="211"/>
      <c r="AG337" s="211"/>
      <c r="AH337" s="211"/>
      <c r="AI337" s="211"/>
      <c r="AJ337" s="211"/>
      <c r="AK337" s="211"/>
      <c r="AL337" s="211"/>
      <c r="AM337" s="211"/>
      <c r="AN337" s="211"/>
      <c r="AO337" s="211"/>
      <c r="AP337" s="211"/>
      <c r="AQ337" s="211"/>
      <c r="AR337" s="211"/>
      <c r="AS337" s="211"/>
      <c r="AT337" s="211"/>
      <c r="AU337" s="211"/>
    </row>
    <row r="338" spans="1:47" outlineLevel="1" x14ac:dyDescent="0.2">
      <c r="A338" s="152"/>
      <c r="B338" s="154"/>
      <c r="C338" s="171" t="s">
        <v>1162</v>
      </c>
      <c r="D338" s="188"/>
      <c r="E338" s="195">
        <v>3.3660000000000001</v>
      </c>
      <c r="F338" s="212"/>
      <c r="G338" s="212"/>
      <c r="H338" s="181">
        <v>0</v>
      </c>
      <c r="I338" s="211"/>
      <c r="J338" s="211"/>
      <c r="K338" s="211"/>
      <c r="L338" s="211"/>
      <c r="M338" s="211"/>
      <c r="N338" s="211"/>
      <c r="O338" s="211"/>
      <c r="P338" s="211"/>
      <c r="Q338" s="211"/>
      <c r="R338" s="211" t="s">
        <v>123</v>
      </c>
      <c r="S338" s="211">
        <v>0</v>
      </c>
      <c r="T338" s="211"/>
      <c r="U338" s="211"/>
      <c r="V338" s="211"/>
      <c r="W338" s="211"/>
      <c r="X338" s="211"/>
      <c r="Y338" s="211"/>
      <c r="Z338" s="211"/>
      <c r="AA338" s="211"/>
      <c r="AB338" s="211"/>
      <c r="AC338" s="211"/>
      <c r="AD338" s="211"/>
      <c r="AE338" s="211"/>
      <c r="AF338" s="211"/>
      <c r="AG338" s="211"/>
      <c r="AH338" s="211"/>
      <c r="AI338" s="211"/>
      <c r="AJ338" s="211"/>
      <c r="AK338" s="211"/>
      <c r="AL338" s="211"/>
      <c r="AM338" s="211"/>
      <c r="AN338" s="211"/>
      <c r="AO338" s="211"/>
      <c r="AP338" s="211"/>
      <c r="AQ338" s="211"/>
      <c r="AR338" s="211"/>
      <c r="AS338" s="211"/>
      <c r="AT338" s="211"/>
      <c r="AU338" s="211"/>
    </row>
    <row r="339" spans="1:47" outlineLevel="1" x14ac:dyDescent="0.2">
      <c r="A339" s="152">
        <v>89</v>
      </c>
      <c r="B339" s="154" t="s">
        <v>519</v>
      </c>
      <c r="C339" s="170" t="s">
        <v>520</v>
      </c>
      <c r="D339" s="187" t="s">
        <v>130</v>
      </c>
      <c r="E339" s="212">
        <v>3.6</v>
      </c>
      <c r="F339" s="212"/>
      <c r="G339" s="212">
        <f>ROUND(E339*F339,2)</f>
        <v>0</v>
      </c>
      <c r="H339" s="181" t="s">
        <v>950</v>
      </c>
      <c r="I339" s="211"/>
      <c r="J339" s="211"/>
      <c r="K339" s="211"/>
      <c r="L339" s="211"/>
      <c r="M339" s="211"/>
      <c r="N339" s="211"/>
      <c r="O339" s="211"/>
      <c r="P339" s="211"/>
      <c r="Q339" s="211"/>
      <c r="R339" s="211" t="s">
        <v>121</v>
      </c>
      <c r="S339" s="211"/>
      <c r="T339" s="211"/>
      <c r="U339" s="211"/>
      <c r="V339" s="211"/>
      <c r="W339" s="211"/>
      <c r="X339" s="211"/>
      <c r="Y339" s="211"/>
      <c r="Z339" s="211"/>
      <c r="AA339" s="211"/>
      <c r="AB339" s="211"/>
      <c r="AC339" s="211"/>
      <c r="AD339" s="211"/>
      <c r="AE339" s="211"/>
      <c r="AF339" s="211"/>
      <c r="AG339" s="211"/>
      <c r="AH339" s="211"/>
      <c r="AI339" s="211"/>
      <c r="AJ339" s="211"/>
      <c r="AK339" s="211"/>
      <c r="AL339" s="211"/>
      <c r="AM339" s="211"/>
      <c r="AN339" s="211"/>
      <c r="AO339" s="211"/>
      <c r="AP339" s="211"/>
      <c r="AQ339" s="211"/>
      <c r="AR339" s="211"/>
      <c r="AS339" s="211"/>
      <c r="AT339" s="211"/>
      <c r="AU339" s="211"/>
    </row>
    <row r="340" spans="1:47" outlineLevel="1" x14ac:dyDescent="0.2">
      <c r="A340" s="152"/>
      <c r="B340" s="154"/>
      <c r="C340" s="171" t="s">
        <v>489</v>
      </c>
      <c r="D340" s="188"/>
      <c r="E340" s="195"/>
      <c r="F340" s="212"/>
      <c r="G340" s="212"/>
      <c r="H340" s="181">
        <v>0</v>
      </c>
      <c r="I340" s="211"/>
      <c r="J340" s="211"/>
      <c r="K340" s="211"/>
      <c r="L340" s="211"/>
      <c r="M340" s="211"/>
      <c r="N340" s="211"/>
      <c r="O340" s="211"/>
      <c r="P340" s="211"/>
      <c r="Q340" s="211"/>
      <c r="R340" s="211" t="s">
        <v>123</v>
      </c>
      <c r="S340" s="211">
        <v>0</v>
      </c>
      <c r="T340" s="211"/>
      <c r="U340" s="211"/>
      <c r="V340" s="211"/>
      <c r="W340" s="211"/>
      <c r="X340" s="211"/>
      <c r="Y340" s="211"/>
      <c r="Z340" s="211"/>
      <c r="AA340" s="211"/>
      <c r="AB340" s="211"/>
      <c r="AC340" s="211"/>
      <c r="AD340" s="211"/>
      <c r="AE340" s="211"/>
      <c r="AF340" s="211"/>
      <c r="AG340" s="211"/>
      <c r="AH340" s="211"/>
      <c r="AI340" s="211"/>
      <c r="AJ340" s="211"/>
      <c r="AK340" s="211"/>
      <c r="AL340" s="211"/>
      <c r="AM340" s="211"/>
      <c r="AN340" s="211"/>
      <c r="AO340" s="211"/>
      <c r="AP340" s="211"/>
      <c r="AQ340" s="211"/>
      <c r="AR340" s="211"/>
      <c r="AS340" s="211"/>
      <c r="AT340" s="211"/>
      <c r="AU340" s="211"/>
    </row>
    <row r="341" spans="1:47" outlineLevel="1" x14ac:dyDescent="0.2">
      <c r="A341" s="152"/>
      <c r="B341" s="154"/>
      <c r="C341" s="171" t="s">
        <v>473</v>
      </c>
      <c r="D341" s="188"/>
      <c r="E341" s="195"/>
      <c r="F341" s="212"/>
      <c r="G341" s="212"/>
      <c r="H341" s="181">
        <v>0</v>
      </c>
      <c r="I341" s="211"/>
      <c r="J341" s="211"/>
      <c r="K341" s="211"/>
      <c r="L341" s="211"/>
      <c r="M341" s="211"/>
      <c r="N341" s="211"/>
      <c r="O341" s="211"/>
      <c r="P341" s="211"/>
      <c r="Q341" s="211"/>
      <c r="R341" s="211" t="s">
        <v>123</v>
      </c>
      <c r="S341" s="211">
        <v>0</v>
      </c>
      <c r="T341" s="211"/>
      <c r="U341" s="211"/>
      <c r="V341" s="211"/>
      <c r="W341" s="211"/>
      <c r="X341" s="211"/>
      <c r="Y341" s="211"/>
      <c r="Z341" s="211"/>
      <c r="AA341" s="211"/>
      <c r="AB341" s="211"/>
      <c r="AC341" s="211"/>
      <c r="AD341" s="211"/>
      <c r="AE341" s="211"/>
      <c r="AF341" s="211"/>
      <c r="AG341" s="211"/>
      <c r="AH341" s="211"/>
      <c r="AI341" s="211"/>
      <c r="AJ341" s="211"/>
      <c r="AK341" s="211"/>
      <c r="AL341" s="211"/>
      <c r="AM341" s="211"/>
      <c r="AN341" s="211"/>
      <c r="AO341" s="211"/>
      <c r="AP341" s="211"/>
      <c r="AQ341" s="211"/>
      <c r="AR341" s="211"/>
      <c r="AS341" s="211"/>
      <c r="AT341" s="211"/>
      <c r="AU341" s="211"/>
    </row>
    <row r="342" spans="1:47" outlineLevel="1" x14ac:dyDescent="0.2">
      <c r="A342" s="152"/>
      <c r="B342" s="154"/>
      <c r="C342" s="171" t="s">
        <v>1163</v>
      </c>
      <c r="D342" s="188"/>
      <c r="E342" s="195">
        <v>3.6</v>
      </c>
      <c r="F342" s="212"/>
      <c r="G342" s="212"/>
      <c r="H342" s="181">
        <v>0</v>
      </c>
      <c r="I342" s="211"/>
      <c r="J342" s="211"/>
      <c r="K342" s="211"/>
      <c r="L342" s="211"/>
      <c r="M342" s="211"/>
      <c r="N342" s="211"/>
      <c r="O342" s="211"/>
      <c r="P342" s="211"/>
      <c r="Q342" s="211"/>
      <c r="R342" s="211" t="s">
        <v>123</v>
      </c>
      <c r="S342" s="211">
        <v>0</v>
      </c>
      <c r="T342" s="211"/>
      <c r="U342" s="211"/>
      <c r="V342" s="211"/>
      <c r="W342" s="211"/>
      <c r="X342" s="211"/>
      <c r="Y342" s="211"/>
      <c r="Z342" s="211"/>
      <c r="AA342" s="211"/>
      <c r="AB342" s="211"/>
      <c r="AC342" s="211"/>
      <c r="AD342" s="211"/>
      <c r="AE342" s="211"/>
      <c r="AF342" s="211"/>
      <c r="AG342" s="211"/>
      <c r="AH342" s="211"/>
      <c r="AI342" s="211"/>
      <c r="AJ342" s="211"/>
      <c r="AK342" s="211"/>
      <c r="AL342" s="211"/>
      <c r="AM342" s="211"/>
      <c r="AN342" s="211"/>
      <c r="AO342" s="211"/>
      <c r="AP342" s="211"/>
      <c r="AQ342" s="211"/>
      <c r="AR342" s="211"/>
      <c r="AS342" s="211"/>
      <c r="AT342" s="211"/>
      <c r="AU342" s="211"/>
    </row>
    <row r="343" spans="1:47" x14ac:dyDescent="0.2">
      <c r="A343" s="153" t="s">
        <v>116</v>
      </c>
      <c r="B343" s="155" t="s">
        <v>64</v>
      </c>
      <c r="C343" s="172" t="s">
        <v>65</v>
      </c>
      <c r="D343" s="189"/>
      <c r="E343" s="213"/>
      <c r="F343" s="213"/>
      <c r="G343" s="213">
        <f>SUMIF(R344:R369,"&lt;&gt;NOR",G344:G369)</f>
        <v>0</v>
      </c>
      <c r="H343" s="182"/>
      <c r="I343" s="211"/>
      <c r="R343" t="s">
        <v>117</v>
      </c>
    </row>
    <row r="344" spans="1:47" ht="22.5" outlineLevel="1" x14ac:dyDescent="0.2">
      <c r="A344" s="152">
        <v>90</v>
      </c>
      <c r="B344" s="154" t="s">
        <v>1164</v>
      </c>
      <c r="C344" s="170" t="s">
        <v>1165</v>
      </c>
      <c r="D344" s="187" t="s">
        <v>127</v>
      </c>
      <c r="E344" s="212">
        <v>390.43</v>
      </c>
      <c r="F344" s="212"/>
      <c r="G344" s="212">
        <f>ROUND(E344*F344,2)</f>
        <v>0</v>
      </c>
      <c r="H344" s="181" t="s">
        <v>951</v>
      </c>
      <c r="I344" s="211"/>
      <c r="J344" s="211"/>
      <c r="K344" s="211"/>
      <c r="L344" s="211"/>
      <c r="M344" s="211"/>
      <c r="N344" s="211"/>
      <c r="O344" s="211"/>
      <c r="P344" s="211"/>
      <c r="Q344" s="211"/>
      <c r="R344" s="211" t="s">
        <v>121</v>
      </c>
      <c r="S344" s="211"/>
      <c r="T344" s="211"/>
      <c r="U344" s="211"/>
      <c r="V344" s="211"/>
      <c r="W344" s="211"/>
      <c r="X344" s="211"/>
      <c r="Y344" s="211"/>
      <c r="Z344" s="211"/>
      <c r="AA344" s="211"/>
      <c r="AB344" s="211"/>
      <c r="AC344" s="211"/>
      <c r="AD344" s="211"/>
      <c r="AE344" s="211"/>
      <c r="AF344" s="211"/>
      <c r="AG344" s="211"/>
      <c r="AH344" s="211"/>
      <c r="AI344" s="211"/>
      <c r="AJ344" s="211"/>
      <c r="AK344" s="211"/>
      <c r="AL344" s="211"/>
      <c r="AM344" s="211"/>
      <c r="AN344" s="211"/>
      <c r="AO344" s="211"/>
      <c r="AP344" s="211"/>
      <c r="AQ344" s="211"/>
      <c r="AR344" s="211"/>
      <c r="AS344" s="211"/>
      <c r="AT344" s="211"/>
      <c r="AU344" s="211"/>
    </row>
    <row r="345" spans="1:47" outlineLevel="1" x14ac:dyDescent="0.2">
      <c r="A345" s="152"/>
      <c r="B345" s="154"/>
      <c r="C345" s="171" t="s">
        <v>524</v>
      </c>
      <c r="D345" s="188"/>
      <c r="E345" s="195"/>
      <c r="F345" s="212"/>
      <c r="G345" s="212"/>
      <c r="H345" s="181">
        <v>0</v>
      </c>
      <c r="I345" s="211"/>
      <c r="J345" s="211"/>
      <c r="K345" s="211"/>
      <c r="L345" s="211"/>
      <c r="M345" s="211"/>
      <c r="N345" s="211"/>
      <c r="O345" s="211"/>
      <c r="P345" s="211"/>
      <c r="Q345" s="211"/>
      <c r="R345" s="211" t="s">
        <v>123</v>
      </c>
      <c r="S345" s="211">
        <v>0</v>
      </c>
      <c r="T345" s="211"/>
      <c r="U345" s="211"/>
      <c r="V345" s="211"/>
      <c r="W345" s="211"/>
      <c r="X345" s="211"/>
      <c r="Y345" s="211"/>
      <c r="Z345" s="211"/>
      <c r="AA345" s="211"/>
      <c r="AB345" s="211"/>
      <c r="AC345" s="211"/>
      <c r="AD345" s="211"/>
      <c r="AE345" s="211"/>
      <c r="AF345" s="211"/>
      <c r="AG345" s="211"/>
      <c r="AH345" s="211"/>
      <c r="AI345" s="211"/>
      <c r="AJ345" s="211"/>
      <c r="AK345" s="211"/>
      <c r="AL345" s="211"/>
      <c r="AM345" s="211"/>
      <c r="AN345" s="211"/>
      <c r="AO345" s="211"/>
      <c r="AP345" s="211"/>
      <c r="AQ345" s="211"/>
      <c r="AR345" s="211"/>
      <c r="AS345" s="211"/>
      <c r="AT345" s="211"/>
      <c r="AU345" s="211"/>
    </row>
    <row r="346" spans="1:47" outlineLevel="1" x14ac:dyDescent="0.2">
      <c r="A346" s="152"/>
      <c r="B346" s="154"/>
      <c r="C346" s="171" t="s">
        <v>1166</v>
      </c>
      <c r="D346" s="188"/>
      <c r="E346" s="195">
        <v>321.8</v>
      </c>
      <c r="F346" s="212"/>
      <c r="G346" s="212"/>
      <c r="H346" s="181">
        <v>0</v>
      </c>
      <c r="I346" s="211"/>
      <c r="J346" s="211"/>
      <c r="K346" s="211"/>
      <c r="L346" s="211"/>
      <c r="M346" s="211"/>
      <c r="N346" s="211"/>
      <c r="O346" s="211"/>
      <c r="P346" s="211"/>
      <c r="Q346" s="211"/>
      <c r="R346" s="211" t="s">
        <v>123</v>
      </c>
      <c r="S346" s="211">
        <v>0</v>
      </c>
      <c r="T346" s="211"/>
      <c r="U346" s="211"/>
      <c r="V346" s="211"/>
      <c r="W346" s="211"/>
      <c r="X346" s="211"/>
      <c r="Y346" s="211"/>
      <c r="Z346" s="211"/>
      <c r="AA346" s="211"/>
      <c r="AB346" s="211"/>
      <c r="AC346" s="211"/>
      <c r="AD346" s="211"/>
      <c r="AE346" s="211"/>
      <c r="AF346" s="211"/>
      <c r="AG346" s="211"/>
      <c r="AH346" s="211"/>
      <c r="AI346" s="211"/>
      <c r="AJ346" s="211"/>
      <c r="AK346" s="211"/>
      <c r="AL346" s="211"/>
      <c r="AM346" s="211"/>
      <c r="AN346" s="211"/>
      <c r="AO346" s="211"/>
      <c r="AP346" s="211"/>
      <c r="AQ346" s="211"/>
      <c r="AR346" s="211"/>
      <c r="AS346" s="211"/>
      <c r="AT346" s="211"/>
      <c r="AU346" s="211"/>
    </row>
    <row r="347" spans="1:47" outlineLevel="1" x14ac:dyDescent="0.2">
      <c r="A347" s="152"/>
      <c r="B347" s="154"/>
      <c r="C347" s="171" t="s">
        <v>1167</v>
      </c>
      <c r="D347" s="188"/>
      <c r="E347" s="195">
        <v>68.63</v>
      </c>
      <c r="F347" s="212"/>
      <c r="G347" s="212"/>
      <c r="H347" s="181">
        <v>0</v>
      </c>
      <c r="I347" s="211"/>
      <c r="J347" s="211"/>
      <c r="K347" s="211"/>
      <c r="L347" s="211"/>
      <c r="M347" s="211"/>
      <c r="N347" s="211"/>
      <c r="O347" s="211"/>
      <c r="P347" s="211"/>
      <c r="Q347" s="211"/>
      <c r="R347" s="211" t="s">
        <v>123</v>
      </c>
      <c r="S347" s="211">
        <v>0</v>
      </c>
      <c r="T347" s="211"/>
      <c r="U347" s="211"/>
      <c r="V347" s="211"/>
      <c r="W347" s="211"/>
      <c r="X347" s="211"/>
      <c r="Y347" s="211"/>
      <c r="Z347" s="211"/>
      <c r="AA347" s="211"/>
      <c r="AB347" s="211"/>
      <c r="AC347" s="211"/>
      <c r="AD347" s="211"/>
      <c r="AE347" s="211"/>
      <c r="AF347" s="211"/>
      <c r="AG347" s="211"/>
      <c r="AH347" s="211"/>
      <c r="AI347" s="211"/>
      <c r="AJ347" s="211"/>
      <c r="AK347" s="211"/>
      <c r="AL347" s="211"/>
      <c r="AM347" s="211"/>
      <c r="AN347" s="211"/>
      <c r="AO347" s="211"/>
      <c r="AP347" s="211"/>
      <c r="AQ347" s="211"/>
      <c r="AR347" s="211"/>
      <c r="AS347" s="211"/>
      <c r="AT347" s="211"/>
      <c r="AU347" s="211"/>
    </row>
    <row r="348" spans="1:47" ht="22.5" outlineLevel="1" x14ac:dyDescent="0.2">
      <c r="A348" s="152">
        <v>91</v>
      </c>
      <c r="B348" s="154" t="s">
        <v>522</v>
      </c>
      <c r="C348" s="170" t="s">
        <v>523</v>
      </c>
      <c r="D348" s="187" t="s">
        <v>127</v>
      </c>
      <c r="E348" s="212">
        <v>236.71</v>
      </c>
      <c r="F348" s="212"/>
      <c r="G348" s="212">
        <f>ROUND(E348*F348,2)</f>
        <v>0</v>
      </c>
      <c r="H348" s="181" t="s">
        <v>951</v>
      </c>
      <c r="I348" s="211"/>
      <c r="J348" s="211"/>
      <c r="K348" s="211"/>
      <c r="L348" s="211"/>
      <c r="M348" s="211"/>
      <c r="N348" s="211"/>
      <c r="O348" s="211"/>
      <c r="P348" s="211"/>
      <c r="Q348" s="211"/>
      <c r="R348" s="211" t="s">
        <v>121</v>
      </c>
      <c r="S348" s="211"/>
      <c r="T348" s="211"/>
      <c r="U348" s="211"/>
      <c r="V348" s="211"/>
      <c r="W348" s="211"/>
      <c r="X348" s="211"/>
      <c r="Y348" s="211"/>
      <c r="Z348" s="211"/>
      <c r="AA348" s="211"/>
      <c r="AB348" s="211"/>
      <c r="AC348" s="211"/>
      <c r="AD348" s="211"/>
      <c r="AE348" s="211"/>
      <c r="AF348" s="211"/>
      <c r="AG348" s="211"/>
      <c r="AH348" s="211"/>
      <c r="AI348" s="211"/>
      <c r="AJ348" s="211"/>
      <c r="AK348" s="211"/>
      <c r="AL348" s="211"/>
      <c r="AM348" s="211"/>
      <c r="AN348" s="211"/>
      <c r="AO348" s="211"/>
      <c r="AP348" s="211"/>
      <c r="AQ348" s="211"/>
      <c r="AR348" s="211"/>
      <c r="AS348" s="211"/>
      <c r="AT348" s="211"/>
      <c r="AU348" s="211"/>
    </row>
    <row r="349" spans="1:47" outlineLevel="1" x14ac:dyDescent="0.2">
      <c r="A349" s="152"/>
      <c r="B349" s="154"/>
      <c r="C349" s="171" t="s">
        <v>524</v>
      </c>
      <c r="D349" s="188"/>
      <c r="E349" s="195"/>
      <c r="F349" s="212"/>
      <c r="G349" s="212"/>
      <c r="H349" s="181">
        <v>0</v>
      </c>
      <c r="I349" s="211"/>
      <c r="J349" s="211"/>
      <c r="K349" s="211"/>
      <c r="L349" s="211"/>
      <c r="M349" s="211"/>
      <c r="N349" s="211"/>
      <c r="O349" s="211"/>
      <c r="P349" s="211"/>
      <c r="Q349" s="211"/>
      <c r="R349" s="211" t="s">
        <v>123</v>
      </c>
      <c r="S349" s="211">
        <v>0</v>
      </c>
      <c r="T349" s="211"/>
      <c r="U349" s="211"/>
      <c r="V349" s="211"/>
      <c r="W349" s="211"/>
      <c r="X349" s="211"/>
      <c r="Y349" s="211"/>
      <c r="Z349" s="211"/>
      <c r="AA349" s="211"/>
      <c r="AB349" s="211"/>
      <c r="AC349" s="211"/>
      <c r="AD349" s="211"/>
      <c r="AE349" s="211"/>
      <c r="AF349" s="211"/>
      <c r="AG349" s="211"/>
      <c r="AH349" s="211"/>
      <c r="AI349" s="211"/>
      <c r="AJ349" s="211"/>
      <c r="AK349" s="211"/>
      <c r="AL349" s="211"/>
      <c r="AM349" s="211"/>
      <c r="AN349" s="211"/>
      <c r="AO349" s="211"/>
      <c r="AP349" s="211"/>
      <c r="AQ349" s="211"/>
      <c r="AR349" s="211"/>
      <c r="AS349" s="211"/>
      <c r="AT349" s="211"/>
      <c r="AU349" s="211"/>
    </row>
    <row r="350" spans="1:47" outlineLevel="1" x14ac:dyDescent="0.2">
      <c r="A350" s="152"/>
      <c r="B350" s="154"/>
      <c r="C350" s="171" t="s">
        <v>1168</v>
      </c>
      <c r="D350" s="188"/>
      <c r="E350" s="195">
        <v>192.21</v>
      </c>
      <c r="F350" s="212"/>
      <c r="G350" s="212"/>
      <c r="H350" s="181">
        <v>0</v>
      </c>
      <c r="I350" s="211"/>
      <c r="J350" s="211"/>
      <c r="K350" s="211"/>
      <c r="L350" s="211"/>
      <c r="M350" s="211"/>
      <c r="N350" s="211"/>
      <c r="O350" s="211"/>
      <c r="P350" s="211"/>
      <c r="Q350" s="211"/>
      <c r="R350" s="211" t="s">
        <v>123</v>
      </c>
      <c r="S350" s="211">
        <v>0</v>
      </c>
      <c r="T350" s="211"/>
      <c r="U350" s="211"/>
      <c r="V350" s="211"/>
      <c r="W350" s="211"/>
      <c r="X350" s="211"/>
      <c r="Y350" s="211"/>
      <c r="Z350" s="211"/>
      <c r="AA350" s="211"/>
      <c r="AB350" s="211"/>
      <c r="AC350" s="211"/>
      <c r="AD350" s="211"/>
      <c r="AE350" s="211"/>
      <c r="AF350" s="211"/>
      <c r="AG350" s="211"/>
      <c r="AH350" s="211"/>
      <c r="AI350" s="211"/>
      <c r="AJ350" s="211"/>
      <c r="AK350" s="211"/>
      <c r="AL350" s="211"/>
      <c r="AM350" s="211"/>
      <c r="AN350" s="211"/>
      <c r="AO350" s="211"/>
      <c r="AP350" s="211"/>
      <c r="AQ350" s="211"/>
      <c r="AR350" s="211"/>
      <c r="AS350" s="211"/>
      <c r="AT350" s="211"/>
      <c r="AU350" s="211"/>
    </row>
    <row r="351" spans="1:47" outlineLevel="1" x14ac:dyDescent="0.2">
      <c r="A351" s="152"/>
      <c r="B351" s="154"/>
      <c r="C351" s="171" t="s">
        <v>1169</v>
      </c>
      <c r="D351" s="188"/>
      <c r="E351" s="195">
        <v>44.5</v>
      </c>
      <c r="F351" s="212"/>
      <c r="G351" s="212"/>
      <c r="H351" s="181">
        <v>0</v>
      </c>
      <c r="I351" s="211"/>
      <c r="J351" s="211"/>
      <c r="K351" s="211"/>
      <c r="L351" s="211"/>
      <c r="M351" s="211"/>
      <c r="N351" s="211"/>
      <c r="O351" s="211"/>
      <c r="P351" s="211"/>
      <c r="Q351" s="211"/>
      <c r="R351" s="211" t="s">
        <v>123</v>
      </c>
      <c r="S351" s="211">
        <v>0</v>
      </c>
      <c r="T351" s="211"/>
      <c r="U351" s="211"/>
      <c r="V351" s="211"/>
      <c r="W351" s="211"/>
      <c r="X351" s="211"/>
      <c r="Y351" s="211"/>
      <c r="Z351" s="211"/>
      <c r="AA351" s="211"/>
      <c r="AB351" s="211"/>
      <c r="AC351" s="211"/>
      <c r="AD351" s="211"/>
      <c r="AE351" s="211"/>
      <c r="AF351" s="211"/>
      <c r="AG351" s="211"/>
      <c r="AH351" s="211"/>
      <c r="AI351" s="211"/>
      <c r="AJ351" s="211"/>
      <c r="AK351" s="211"/>
      <c r="AL351" s="211"/>
      <c r="AM351" s="211"/>
      <c r="AN351" s="211"/>
      <c r="AO351" s="211"/>
      <c r="AP351" s="211"/>
      <c r="AQ351" s="211"/>
      <c r="AR351" s="211"/>
      <c r="AS351" s="211"/>
      <c r="AT351" s="211"/>
      <c r="AU351" s="211"/>
    </row>
    <row r="352" spans="1:47" outlineLevel="1" x14ac:dyDescent="0.2">
      <c r="A352" s="152">
        <v>92</v>
      </c>
      <c r="B352" s="154" t="s">
        <v>526</v>
      </c>
      <c r="C352" s="170" t="s">
        <v>527</v>
      </c>
      <c r="D352" s="187" t="s">
        <v>127</v>
      </c>
      <c r="E352" s="212">
        <v>627.14</v>
      </c>
      <c r="F352" s="212"/>
      <c r="G352" s="212">
        <f>ROUND(E352*F352,2)</f>
        <v>0</v>
      </c>
      <c r="H352" s="181" t="s">
        <v>951</v>
      </c>
      <c r="I352" s="211"/>
      <c r="J352" s="211"/>
      <c r="K352" s="211"/>
      <c r="L352" s="211"/>
      <c r="M352" s="211"/>
      <c r="N352" s="211"/>
      <c r="O352" s="211"/>
      <c r="P352" s="211"/>
      <c r="Q352" s="211"/>
      <c r="R352" s="211" t="s">
        <v>121</v>
      </c>
      <c r="S352" s="211"/>
      <c r="T352" s="211"/>
      <c r="U352" s="211"/>
      <c r="V352" s="211"/>
      <c r="W352" s="211"/>
      <c r="X352" s="211"/>
      <c r="Y352" s="211"/>
      <c r="Z352" s="211"/>
      <c r="AA352" s="211"/>
      <c r="AB352" s="211"/>
      <c r="AC352" s="211"/>
      <c r="AD352" s="211"/>
      <c r="AE352" s="211"/>
      <c r="AF352" s="211"/>
      <c r="AG352" s="211"/>
      <c r="AH352" s="211"/>
      <c r="AI352" s="211"/>
      <c r="AJ352" s="211"/>
      <c r="AK352" s="211"/>
      <c r="AL352" s="211"/>
      <c r="AM352" s="211"/>
      <c r="AN352" s="211"/>
      <c r="AO352" s="211"/>
      <c r="AP352" s="211"/>
      <c r="AQ352" s="211"/>
      <c r="AR352" s="211"/>
      <c r="AS352" s="211"/>
      <c r="AT352" s="211"/>
      <c r="AU352" s="211"/>
    </row>
    <row r="353" spans="1:47" outlineLevel="1" x14ac:dyDescent="0.2">
      <c r="A353" s="152"/>
      <c r="B353" s="154"/>
      <c r="C353" s="171" t="s">
        <v>524</v>
      </c>
      <c r="D353" s="188"/>
      <c r="E353" s="195"/>
      <c r="F353" s="212"/>
      <c r="G353" s="212"/>
      <c r="H353" s="181">
        <v>0</v>
      </c>
      <c r="I353" s="211"/>
      <c r="J353" s="211"/>
      <c r="K353" s="211"/>
      <c r="L353" s="211"/>
      <c r="M353" s="211"/>
      <c r="N353" s="211"/>
      <c r="O353" s="211"/>
      <c r="P353" s="211"/>
      <c r="Q353" s="211"/>
      <c r="R353" s="211" t="s">
        <v>123</v>
      </c>
      <c r="S353" s="211">
        <v>0</v>
      </c>
      <c r="T353" s="211"/>
      <c r="U353" s="211"/>
      <c r="V353" s="211"/>
      <c r="W353" s="211"/>
      <c r="X353" s="211"/>
      <c r="Y353" s="211"/>
      <c r="Z353" s="211"/>
      <c r="AA353" s="211"/>
      <c r="AB353" s="211"/>
      <c r="AC353" s="211"/>
      <c r="AD353" s="211"/>
      <c r="AE353" s="211"/>
      <c r="AF353" s="211"/>
      <c r="AG353" s="211"/>
      <c r="AH353" s="211"/>
      <c r="AI353" s="211"/>
      <c r="AJ353" s="211"/>
      <c r="AK353" s="211"/>
      <c r="AL353" s="211"/>
      <c r="AM353" s="211"/>
      <c r="AN353" s="211"/>
      <c r="AO353" s="211"/>
      <c r="AP353" s="211"/>
      <c r="AQ353" s="211"/>
      <c r="AR353" s="211"/>
      <c r="AS353" s="211"/>
      <c r="AT353" s="211"/>
      <c r="AU353" s="211"/>
    </row>
    <row r="354" spans="1:47" outlineLevel="1" x14ac:dyDescent="0.2">
      <c r="A354" s="152"/>
      <c r="B354" s="154"/>
      <c r="C354" s="171" t="s">
        <v>1166</v>
      </c>
      <c r="D354" s="188"/>
      <c r="E354" s="195">
        <v>321.8</v>
      </c>
      <c r="F354" s="212"/>
      <c r="G354" s="212"/>
      <c r="H354" s="181">
        <v>0</v>
      </c>
      <c r="I354" s="211"/>
      <c r="J354" s="211"/>
      <c r="K354" s="211"/>
      <c r="L354" s="211"/>
      <c r="M354" s="211"/>
      <c r="N354" s="211"/>
      <c r="O354" s="211"/>
      <c r="P354" s="211"/>
      <c r="Q354" s="211"/>
      <c r="R354" s="211" t="s">
        <v>123</v>
      </c>
      <c r="S354" s="211">
        <v>0</v>
      </c>
      <c r="T354" s="211"/>
      <c r="U354" s="211"/>
      <c r="V354" s="211"/>
      <c r="W354" s="211"/>
      <c r="X354" s="211"/>
      <c r="Y354" s="211"/>
      <c r="Z354" s="211"/>
      <c r="AA354" s="211"/>
      <c r="AB354" s="211"/>
      <c r="AC354" s="211"/>
      <c r="AD354" s="211"/>
      <c r="AE354" s="211"/>
      <c r="AF354" s="211"/>
      <c r="AG354" s="211"/>
      <c r="AH354" s="211"/>
      <c r="AI354" s="211"/>
      <c r="AJ354" s="211"/>
      <c r="AK354" s="211"/>
      <c r="AL354" s="211"/>
      <c r="AM354" s="211"/>
      <c r="AN354" s="211"/>
      <c r="AO354" s="211"/>
      <c r="AP354" s="211"/>
      <c r="AQ354" s="211"/>
      <c r="AR354" s="211"/>
      <c r="AS354" s="211"/>
      <c r="AT354" s="211"/>
      <c r="AU354" s="211"/>
    </row>
    <row r="355" spans="1:47" outlineLevel="1" x14ac:dyDescent="0.2">
      <c r="A355" s="152"/>
      <c r="B355" s="154"/>
      <c r="C355" s="171" t="s">
        <v>1168</v>
      </c>
      <c r="D355" s="188"/>
      <c r="E355" s="195">
        <v>192.21</v>
      </c>
      <c r="F355" s="212"/>
      <c r="G355" s="212"/>
      <c r="H355" s="181">
        <v>0</v>
      </c>
      <c r="I355" s="211"/>
      <c r="J355" s="211"/>
      <c r="K355" s="211"/>
      <c r="L355" s="211"/>
      <c r="M355" s="211"/>
      <c r="N355" s="211"/>
      <c r="O355" s="211"/>
      <c r="P355" s="211"/>
      <c r="Q355" s="211"/>
      <c r="R355" s="211" t="s">
        <v>123</v>
      </c>
      <c r="S355" s="211">
        <v>0</v>
      </c>
      <c r="T355" s="211"/>
      <c r="U355" s="211"/>
      <c r="V355" s="211"/>
      <c r="W355" s="211"/>
      <c r="X355" s="211"/>
      <c r="Y355" s="211"/>
      <c r="Z355" s="211"/>
      <c r="AA355" s="211"/>
      <c r="AB355" s="211"/>
      <c r="AC355" s="211"/>
      <c r="AD355" s="211"/>
      <c r="AE355" s="211"/>
      <c r="AF355" s="211"/>
      <c r="AG355" s="211"/>
      <c r="AH355" s="211"/>
      <c r="AI355" s="211"/>
      <c r="AJ355" s="211"/>
      <c r="AK355" s="211"/>
      <c r="AL355" s="211"/>
      <c r="AM355" s="211"/>
      <c r="AN355" s="211"/>
      <c r="AO355" s="211"/>
      <c r="AP355" s="211"/>
      <c r="AQ355" s="211"/>
      <c r="AR355" s="211"/>
      <c r="AS355" s="211"/>
      <c r="AT355" s="211"/>
      <c r="AU355" s="211"/>
    </row>
    <row r="356" spans="1:47" outlineLevel="1" x14ac:dyDescent="0.2">
      <c r="A356" s="152"/>
      <c r="B356" s="154"/>
      <c r="C356" s="171" t="s">
        <v>1167</v>
      </c>
      <c r="D356" s="188"/>
      <c r="E356" s="195">
        <v>68.63</v>
      </c>
      <c r="F356" s="212"/>
      <c r="G356" s="212"/>
      <c r="H356" s="181">
        <v>0</v>
      </c>
      <c r="I356" s="211"/>
      <c r="J356" s="211"/>
      <c r="K356" s="211"/>
      <c r="L356" s="211"/>
      <c r="M356" s="211"/>
      <c r="N356" s="211"/>
      <c r="O356" s="211"/>
      <c r="P356" s="211"/>
      <c r="Q356" s="211"/>
      <c r="R356" s="211" t="s">
        <v>123</v>
      </c>
      <c r="S356" s="211">
        <v>0</v>
      </c>
      <c r="T356" s="211"/>
      <c r="U356" s="211"/>
      <c r="V356" s="211"/>
      <c r="W356" s="211"/>
      <c r="X356" s="211"/>
      <c r="Y356" s="211"/>
      <c r="Z356" s="211"/>
      <c r="AA356" s="211"/>
      <c r="AB356" s="211"/>
      <c r="AC356" s="211"/>
      <c r="AD356" s="211"/>
      <c r="AE356" s="211"/>
      <c r="AF356" s="211"/>
      <c r="AG356" s="211"/>
      <c r="AH356" s="211"/>
      <c r="AI356" s="211"/>
      <c r="AJ356" s="211"/>
      <c r="AK356" s="211"/>
      <c r="AL356" s="211"/>
      <c r="AM356" s="211"/>
      <c r="AN356" s="211"/>
      <c r="AO356" s="211"/>
      <c r="AP356" s="211"/>
      <c r="AQ356" s="211"/>
      <c r="AR356" s="211"/>
      <c r="AS356" s="211"/>
      <c r="AT356" s="211"/>
      <c r="AU356" s="211"/>
    </row>
    <row r="357" spans="1:47" outlineLevel="1" x14ac:dyDescent="0.2">
      <c r="A357" s="152"/>
      <c r="B357" s="154"/>
      <c r="C357" s="171" t="s">
        <v>1169</v>
      </c>
      <c r="D357" s="188"/>
      <c r="E357" s="195">
        <v>44.5</v>
      </c>
      <c r="F357" s="212"/>
      <c r="G357" s="212"/>
      <c r="H357" s="181">
        <v>0</v>
      </c>
      <c r="I357" s="211"/>
      <c r="J357" s="211"/>
      <c r="K357" s="211"/>
      <c r="L357" s="211"/>
      <c r="M357" s="211"/>
      <c r="N357" s="211"/>
      <c r="O357" s="211"/>
      <c r="P357" s="211"/>
      <c r="Q357" s="211"/>
      <c r="R357" s="211" t="s">
        <v>123</v>
      </c>
      <c r="S357" s="211">
        <v>0</v>
      </c>
      <c r="T357" s="211"/>
      <c r="U357" s="211"/>
      <c r="V357" s="211"/>
      <c r="W357" s="211"/>
      <c r="X357" s="211"/>
      <c r="Y357" s="211"/>
      <c r="Z357" s="211"/>
      <c r="AA357" s="211"/>
      <c r="AB357" s="211"/>
      <c r="AC357" s="211"/>
      <c r="AD357" s="211"/>
      <c r="AE357" s="211"/>
      <c r="AF357" s="211"/>
      <c r="AG357" s="211"/>
      <c r="AH357" s="211"/>
      <c r="AI357" s="211"/>
      <c r="AJ357" s="211"/>
      <c r="AK357" s="211"/>
      <c r="AL357" s="211"/>
      <c r="AM357" s="211"/>
      <c r="AN357" s="211"/>
      <c r="AO357" s="211"/>
      <c r="AP357" s="211"/>
      <c r="AQ357" s="211"/>
      <c r="AR357" s="211"/>
      <c r="AS357" s="211"/>
      <c r="AT357" s="211"/>
      <c r="AU357" s="211"/>
    </row>
    <row r="358" spans="1:47" outlineLevel="1" x14ac:dyDescent="0.2">
      <c r="A358" s="152">
        <v>93</v>
      </c>
      <c r="B358" s="154" t="s">
        <v>1170</v>
      </c>
      <c r="C358" s="170" t="s">
        <v>1171</v>
      </c>
      <c r="D358" s="187" t="s">
        <v>130</v>
      </c>
      <c r="E358" s="212">
        <v>12.311999999999999</v>
      </c>
      <c r="F358" s="212"/>
      <c r="G358" s="212">
        <f>ROUND(E358*F358,2)</f>
        <v>0</v>
      </c>
      <c r="H358" s="181" t="s">
        <v>951</v>
      </c>
      <c r="I358" s="211"/>
      <c r="J358" s="211"/>
      <c r="K358" s="211"/>
      <c r="L358" s="211"/>
      <c r="M358" s="211"/>
      <c r="N358" s="211"/>
      <c r="O358" s="211"/>
      <c r="P358" s="211"/>
      <c r="Q358" s="211"/>
      <c r="R358" s="211" t="s">
        <v>121</v>
      </c>
      <c r="S358" s="211"/>
      <c r="T358" s="211"/>
      <c r="U358" s="211"/>
      <c r="V358" s="211"/>
      <c r="W358" s="211"/>
      <c r="X358" s="211"/>
      <c r="Y358" s="211"/>
      <c r="Z358" s="211"/>
      <c r="AA358" s="211"/>
      <c r="AB358" s="211"/>
      <c r="AC358" s="211"/>
      <c r="AD358" s="211"/>
      <c r="AE358" s="211"/>
      <c r="AF358" s="211"/>
      <c r="AG358" s="211"/>
      <c r="AH358" s="211"/>
      <c r="AI358" s="211"/>
      <c r="AJ358" s="211"/>
      <c r="AK358" s="211"/>
      <c r="AL358" s="211"/>
      <c r="AM358" s="211"/>
      <c r="AN358" s="211"/>
      <c r="AO358" s="211"/>
      <c r="AP358" s="211"/>
      <c r="AQ358" s="211"/>
      <c r="AR358" s="211"/>
      <c r="AS358" s="211"/>
      <c r="AT358" s="211"/>
      <c r="AU358" s="211"/>
    </row>
    <row r="359" spans="1:47" outlineLevel="1" x14ac:dyDescent="0.2">
      <c r="A359" s="152"/>
      <c r="B359" s="154"/>
      <c r="C359" s="171" t="s">
        <v>524</v>
      </c>
      <c r="D359" s="188"/>
      <c r="E359" s="195"/>
      <c r="F359" s="212"/>
      <c r="G359" s="212"/>
      <c r="H359" s="181">
        <v>0</v>
      </c>
      <c r="I359" s="211"/>
      <c r="J359" s="211"/>
      <c r="K359" s="211"/>
      <c r="L359" s="211"/>
      <c r="M359" s="211"/>
      <c r="N359" s="211"/>
      <c r="O359" s="211"/>
      <c r="P359" s="211"/>
      <c r="Q359" s="211"/>
      <c r="R359" s="211" t="s">
        <v>123</v>
      </c>
      <c r="S359" s="211">
        <v>0</v>
      </c>
      <c r="T359" s="211"/>
      <c r="U359" s="211"/>
      <c r="V359" s="211"/>
      <c r="W359" s="211"/>
      <c r="X359" s="211"/>
      <c r="Y359" s="211"/>
      <c r="Z359" s="211"/>
      <c r="AA359" s="211"/>
      <c r="AB359" s="211"/>
      <c r="AC359" s="211"/>
      <c r="AD359" s="211"/>
      <c r="AE359" s="211"/>
      <c r="AF359" s="211"/>
      <c r="AG359" s="211"/>
      <c r="AH359" s="211"/>
      <c r="AI359" s="211"/>
      <c r="AJ359" s="211"/>
      <c r="AK359" s="211"/>
      <c r="AL359" s="211"/>
      <c r="AM359" s="211"/>
      <c r="AN359" s="211"/>
      <c r="AO359" s="211"/>
      <c r="AP359" s="211"/>
      <c r="AQ359" s="211"/>
      <c r="AR359" s="211"/>
      <c r="AS359" s="211"/>
      <c r="AT359" s="211"/>
      <c r="AU359" s="211"/>
    </row>
    <row r="360" spans="1:47" outlineLevel="1" x14ac:dyDescent="0.2">
      <c r="A360" s="152"/>
      <c r="B360" s="154"/>
      <c r="C360" s="171" t="s">
        <v>1172</v>
      </c>
      <c r="D360" s="188"/>
      <c r="E360" s="195">
        <v>11.112</v>
      </c>
      <c r="F360" s="212"/>
      <c r="G360" s="212"/>
      <c r="H360" s="181">
        <v>0</v>
      </c>
      <c r="I360" s="211"/>
      <c r="J360" s="211"/>
      <c r="K360" s="211"/>
      <c r="L360" s="211"/>
      <c r="M360" s="211"/>
      <c r="N360" s="211"/>
      <c r="O360" s="211"/>
      <c r="P360" s="211"/>
      <c r="Q360" s="211"/>
      <c r="R360" s="211" t="s">
        <v>123</v>
      </c>
      <c r="S360" s="211">
        <v>0</v>
      </c>
      <c r="T360" s="211"/>
      <c r="U360" s="211"/>
      <c r="V360" s="211"/>
      <c r="W360" s="211"/>
      <c r="X360" s="211"/>
      <c r="Y360" s="211"/>
      <c r="Z360" s="211"/>
      <c r="AA360" s="211"/>
      <c r="AB360" s="211"/>
      <c r="AC360" s="211"/>
      <c r="AD360" s="211"/>
      <c r="AE360" s="211"/>
      <c r="AF360" s="211"/>
      <c r="AG360" s="211"/>
      <c r="AH360" s="211"/>
      <c r="AI360" s="211"/>
      <c r="AJ360" s="211"/>
      <c r="AK360" s="211"/>
      <c r="AL360" s="211"/>
      <c r="AM360" s="211"/>
      <c r="AN360" s="211"/>
      <c r="AO360" s="211"/>
      <c r="AP360" s="211"/>
      <c r="AQ360" s="211"/>
      <c r="AR360" s="211"/>
      <c r="AS360" s="211"/>
      <c r="AT360" s="211"/>
      <c r="AU360" s="211"/>
    </row>
    <row r="361" spans="1:47" outlineLevel="1" x14ac:dyDescent="0.2">
      <c r="A361" s="152"/>
      <c r="B361" s="154"/>
      <c r="C361" s="171" t="s">
        <v>1173</v>
      </c>
      <c r="D361" s="188"/>
      <c r="E361" s="195">
        <v>1.2</v>
      </c>
      <c r="F361" s="212"/>
      <c r="G361" s="212"/>
      <c r="H361" s="181">
        <v>0</v>
      </c>
      <c r="I361" s="211"/>
      <c r="J361" s="211"/>
      <c r="K361" s="211"/>
      <c r="L361" s="211"/>
      <c r="M361" s="211"/>
      <c r="N361" s="211"/>
      <c r="O361" s="211"/>
      <c r="P361" s="211"/>
      <c r="Q361" s="211"/>
      <c r="R361" s="211" t="s">
        <v>123</v>
      </c>
      <c r="S361" s="211">
        <v>0</v>
      </c>
      <c r="T361" s="211"/>
      <c r="U361" s="211"/>
      <c r="V361" s="211"/>
      <c r="W361" s="211"/>
      <c r="X361" s="211"/>
      <c r="Y361" s="211"/>
      <c r="Z361" s="211"/>
      <c r="AA361" s="211"/>
      <c r="AB361" s="211"/>
      <c r="AC361" s="211"/>
      <c r="AD361" s="211"/>
      <c r="AE361" s="211"/>
      <c r="AF361" s="211"/>
      <c r="AG361" s="211"/>
      <c r="AH361" s="211"/>
      <c r="AI361" s="211"/>
      <c r="AJ361" s="211"/>
      <c r="AK361" s="211"/>
      <c r="AL361" s="211"/>
      <c r="AM361" s="211"/>
      <c r="AN361" s="211"/>
      <c r="AO361" s="211"/>
      <c r="AP361" s="211"/>
      <c r="AQ361" s="211"/>
      <c r="AR361" s="211"/>
      <c r="AS361" s="211"/>
      <c r="AT361" s="211"/>
      <c r="AU361" s="211"/>
    </row>
    <row r="362" spans="1:47" outlineLevel="1" x14ac:dyDescent="0.2">
      <c r="A362" s="152">
        <v>94</v>
      </c>
      <c r="B362" s="154" t="s">
        <v>1174</v>
      </c>
      <c r="C362" s="170" t="s">
        <v>1175</v>
      </c>
      <c r="D362" s="187" t="s">
        <v>130</v>
      </c>
      <c r="E362" s="212">
        <v>12.311999999999999</v>
      </c>
      <c r="F362" s="212"/>
      <c r="G362" s="212">
        <f>ROUND(E362*F362,2)</f>
        <v>0</v>
      </c>
      <c r="H362" s="181" t="s">
        <v>951</v>
      </c>
      <c r="I362" s="211"/>
      <c r="J362" s="211"/>
      <c r="K362" s="211"/>
      <c r="L362" s="211"/>
      <c r="M362" s="211"/>
      <c r="N362" s="211"/>
      <c r="O362" s="211"/>
      <c r="P362" s="211"/>
      <c r="Q362" s="211"/>
      <c r="R362" s="211" t="s">
        <v>121</v>
      </c>
      <c r="S362" s="211"/>
      <c r="T362" s="211"/>
      <c r="U362" s="211"/>
      <c r="V362" s="211"/>
      <c r="W362" s="211"/>
      <c r="X362" s="211"/>
      <c r="Y362" s="211"/>
      <c r="Z362" s="211"/>
      <c r="AA362" s="211"/>
      <c r="AB362" s="211"/>
      <c r="AC362" s="211"/>
      <c r="AD362" s="211"/>
      <c r="AE362" s="211"/>
      <c r="AF362" s="211"/>
      <c r="AG362" s="211"/>
      <c r="AH362" s="211"/>
      <c r="AI362" s="211"/>
      <c r="AJ362" s="211"/>
      <c r="AK362" s="211"/>
      <c r="AL362" s="211"/>
      <c r="AM362" s="211"/>
      <c r="AN362" s="211"/>
      <c r="AO362" s="211"/>
      <c r="AP362" s="211"/>
      <c r="AQ362" s="211"/>
      <c r="AR362" s="211"/>
      <c r="AS362" s="211"/>
      <c r="AT362" s="211"/>
      <c r="AU362" s="211"/>
    </row>
    <row r="363" spans="1:47" outlineLevel="1" x14ac:dyDescent="0.2">
      <c r="A363" s="152"/>
      <c r="B363" s="154"/>
      <c r="C363" s="171" t="s">
        <v>524</v>
      </c>
      <c r="D363" s="188"/>
      <c r="E363" s="195"/>
      <c r="F363" s="212"/>
      <c r="G363" s="212"/>
      <c r="H363" s="181">
        <v>0</v>
      </c>
      <c r="I363" s="211"/>
      <c r="J363" s="211"/>
      <c r="K363" s="211"/>
      <c r="L363" s="211"/>
      <c r="M363" s="211"/>
      <c r="N363" s="211"/>
      <c r="O363" s="211"/>
      <c r="P363" s="211"/>
      <c r="Q363" s="211"/>
      <c r="R363" s="211" t="s">
        <v>123</v>
      </c>
      <c r="S363" s="211">
        <v>0</v>
      </c>
      <c r="T363" s="211"/>
      <c r="U363" s="211"/>
      <c r="V363" s="211"/>
      <c r="W363" s="211"/>
      <c r="X363" s="211"/>
      <c r="Y363" s="211"/>
      <c r="Z363" s="211"/>
      <c r="AA363" s="211"/>
      <c r="AB363" s="211"/>
      <c r="AC363" s="211"/>
      <c r="AD363" s="211"/>
      <c r="AE363" s="211"/>
      <c r="AF363" s="211"/>
      <c r="AG363" s="211"/>
      <c r="AH363" s="211"/>
      <c r="AI363" s="211"/>
      <c r="AJ363" s="211"/>
      <c r="AK363" s="211"/>
      <c r="AL363" s="211"/>
      <c r="AM363" s="211"/>
      <c r="AN363" s="211"/>
      <c r="AO363" s="211"/>
      <c r="AP363" s="211"/>
      <c r="AQ363" s="211"/>
      <c r="AR363" s="211"/>
      <c r="AS363" s="211"/>
      <c r="AT363" s="211"/>
      <c r="AU363" s="211"/>
    </row>
    <row r="364" spans="1:47" outlineLevel="1" x14ac:dyDescent="0.2">
      <c r="A364" s="152"/>
      <c r="B364" s="154"/>
      <c r="C364" s="171" t="s">
        <v>1172</v>
      </c>
      <c r="D364" s="188"/>
      <c r="E364" s="195">
        <v>11.112</v>
      </c>
      <c r="F364" s="212"/>
      <c r="G364" s="212"/>
      <c r="H364" s="181">
        <v>0</v>
      </c>
      <c r="I364" s="211"/>
      <c r="J364" s="211"/>
      <c r="K364" s="211"/>
      <c r="L364" s="211"/>
      <c r="M364" s="211"/>
      <c r="N364" s="211"/>
      <c r="O364" s="211"/>
      <c r="P364" s="211"/>
      <c r="Q364" s="211"/>
      <c r="R364" s="211" t="s">
        <v>123</v>
      </c>
      <c r="S364" s="211">
        <v>0</v>
      </c>
      <c r="T364" s="211"/>
      <c r="U364" s="211"/>
      <c r="V364" s="211"/>
      <c r="W364" s="211"/>
      <c r="X364" s="211"/>
      <c r="Y364" s="211"/>
      <c r="Z364" s="211"/>
      <c r="AA364" s="211"/>
      <c r="AB364" s="211"/>
      <c r="AC364" s="211"/>
      <c r="AD364" s="211"/>
      <c r="AE364" s="211"/>
      <c r="AF364" s="211"/>
      <c r="AG364" s="211"/>
      <c r="AH364" s="211"/>
      <c r="AI364" s="211"/>
      <c r="AJ364" s="211"/>
      <c r="AK364" s="211"/>
      <c r="AL364" s="211"/>
      <c r="AM364" s="211"/>
      <c r="AN364" s="211"/>
      <c r="AO364" s="211"/>
      <c r="AP364" s="211"/>
      <c r="AQ364" s="211"/>
      <c r="AR364" s="211"/>
      <c r="AS364" s="211"/>
      <c r="AT364" s="211"/>
      <c r="AU364" s="211"/>
    </row>
    <row r="365" spans="1:47" outlineLevel="1" x14ac:dyDescent="0.2">
      <c r="A365" s="152"/>
      <c r="B365" s="154"/>
      <c r="C365" s="171" t="s">
        <v>1173</v>
      </c>
      <c r="D365" s="188"/>
      <c r="E365" s="195">
        <v>1.2</v>
      </c>
      <c r="F365" s="212"/>
      <c r="G365" s="212"/>
      <c r="H365" s="181">
        <v>0</v>
      </c>
      <c r="I365" s="211"/>
      <c r="J365" s="211"/>
      <c r="K365" s="211"/>
      <c r="L365" s="211"/>
      <c r="M365" s="211"/>
      <c r="N365" s="211"/>
      <c r="O365" s="211"/>
      <c r="P365" s="211"/>
      <c r="Q365" s="211"/>
      <c r="R365" s="211" t="s">
        <v>123</v>
      </c>
      <c r="S365" s="211">
        <v>0</v>
      </c>
      <c r="T365" s="211"/>
      <c r="U365" s="211"/>
      <c r="V365" s="211"/>
      <c r="W365" s="211"/>
      <c r="X365" s="211"/>
      <c r="Y365" s="211"/>
      <c r="Z365" s="211"/>
      <c r="AA365" s="211"/>
      <c r="AB365" s="211"/>
      <c r="AC365" s="211"/>
      <c r="AD365" s="211"/>
      <c r="AE365" s="211"/>
      <c r="AF365" s="211"/>
      <c r="AG365" s="211"/>
      <c r="AH365" s="211"/>
      <c r="AI365" s="211"/>
      <c r="AJ365" s="211"/>
      <c r="AK365" s="211"/>
      <c r="AL365" s="211"/>
      <c r="AM365" s="211"/>
      <c r="AN365" s="211"/>
      <c r="AO365" s="211"/>
      <c r="AP365" s="211"/>
      <c r="AQ365" s="211"/>
      <c r="AR365" s="211"/>
      <c r="AS365" s="211"/>
      <c r="AT365" s="211"/>
      <c r="AU365" s="211"/>
    </row>
    <row r="366" spans="1:47" ht="22.5" outlineLevel="1" x14ac:dyDescent="0.2">
      <c r="A366" s="152">
        <v>95</v>
      </c>
      <c r="B366" s="154" t="s">
        <v>1176</v>
      </c>
      <c r="C366" s="170" t="s">
        <v>1177</v>
      </c>
      <c r="D366" s="187" t="s">
        <v>197</v>
      </c>
      <c r="E366" s="212">
        <v>0.64459999999999995</v>
      </c>
      <c r="F366" s="212"/>
      <c r="G366" s="212">
        <f>ROUND(E366*F366,2)</f>
        <v>0</v>
      </c>
      <c r="H366" s="181" t="s">
        <v>951</v>
      </c>
      <c r="I366" s="211"/>
      <c r="J366" s="211"/>
      <c r="K366" s="211"/>
      <c r="L366" s="211"/>
      <c r="M366" s="211"/>
      <c r="N366" s="211"/>
      <c r="O366" s="211"/>
      <c r="P366" s="211"/>
      <c r="Q366" s="211"/>
      <c r="R366" s="211" t="s">
        <v>121</v>
      </c>
      <c r="S366" s="211"/>
      <c r="T366" s="211"/>
      <c r="U366" s="211"/>
      <c r="V366" s="211"/>
      <c r="W366" s="211"/>
      <c r="X366" s="211"/>
      <c r="Y366" s="211"/>
      <c r="Z366" s="211"/>
      <c r="AA366" s="211"/>
      <c r="AB366" s="211"/>
      <c r="AC366" s="211"/>
      <c r="AD366" s="211"/>
      <c r="AE366" s="211"/>
      <c r="AF366" s="211"/>
      <c r="AG366" s="211"/>
      <c r="AH366" s="211"/>
      <c r="AI366" s="211"/>
      <c r="AJ366" s="211"/>
      <c r="AK366" s="211"/>
      <c r="AL366" s="211"/>
      <c r="AM366" s="211"/>
      <c r="AN366" s="211"/>
      <c r="AO366" s="211"/>
      <c r="AP366" s="211"/>
      <c r="AQ366" s="211"/>
      <c r="AR366" s="211"/>
      <c r="AS366" s="211"/>
      <c r="AT366" s="211"/>
      <c r="AU366" s="211"/>
    </row>
    <row r="367" spans="1:47" outlineLevel="1" x14ac:dyDescent="0.2">
      <c r="A367" s="152"/>
      <c r="B367" s="154"/>
      <c r="C367" s="171" t="s">
        <v>524</v>
      </c>
      <c r="D367" s="188"/>
      <c r="E367" s="195"/>
      <c r="F367" s="212"/>
      <c r="G367" s="212"/>
      <c r="H367" s="181">
        <v>0</v>
      </c>
      <c r="I367" s="211"/>
      <c r="J367" s="211"/>
      <c r="K367" s="211"/>
      <c r="L367" s="211"/>
      <c r="M367" s="211"/>
      <c r="N367" s="211"/>
      <c r="O367" s="211"/>
      <c r="P367" s="211"/>
      <c r="Q367" s="211"/>
      <c r="R367" s="211" t="s">
        <v>123</v>
      </c>
      <c r="S367" s="211">
        <v>0</v>
      </c>
      <c r="T367" s="211"/>
      <c r="U367" s="211"/>
      <c r="V367" s="211"/>
      <c r="W367" s="211"/>
      <c r="X367" s="211"/>
      <c r="Y367" s="211"/>
      <c r="Z367" s="211"/>
      <c r="AA367" s="211"/>
      <c r="AB367" s="211"/>
      <c r="AC367" s="211"/>
      <c r="AD367" s="211"/>
      <c r="AE367" s="211"/>
      <c r="AF367" s="211"/>
      <c r="AG367" s="211"/>
      <c r="AH367" s="211"/>
      <c r="AI367" s="211"/>
      <c r="AJ367" s="211"/>
      <c r="AK367" s="211"/>
      <c r="AL367" s="211"/>
      <c r="AM367" s="211"/>
      <c r="AN367" s="211"/>
      <c r="AO367" s="211"/>
      <c r="AP367" s="211"/>
      <c r="AQ367" s="211"/>
      <c r="AR367" s="211"/>
      <c r="AS367" s="211"/>
      <c r="AT367" s="211"/>
      <c r="AU367" s="211"/>
    </row>
    <row r="368" spans="1:47" outlineLevel="1" x14ac:dyDescent="0.2">
      <c r="A368" s="152"/>
      <c r="B368" s="154"/>
      <c r="C368" s="171" t="s">
        <v>1178</v>
      </c>
      <c r="D368" s="188"/>
      <c r="E368" s="195">
        <v>0.6179</v>
      </c>
      <c r="F368" s="212"/>
      <c r="G368" s="212"/>
      <c r="H368" s="181">
        <v>0</v>
      </c>
      <c r="I368" s="211"/>
      <c r="J368" s="211"/>
      <c r="K368" s="211"/>
      <c r="L368" s="211"/>
      <c r="M368" s="211"/>
      <c r="N368" s="211"/>
      <c r="O368" s="211"/>
      <c r="P368" s="211"/>
      <c r="Q368" s="211"/>
      <c r="R368" s="211" t="s">
        <v>123</v>
      </c>
      <c r="S368" s="211">
        <v>0</v>
      </c>
      <c r="T368" s="211"/>
      <c r="U368" s="211"/>
      <c r="V368" s="211"/>
      <c r="W368" s="211"/>
      <c r="X368" s="211"/>
      <c r="Y368" s="211"/>
      <c r="Z368" s="211"/>
      <c r="AA368" s="211"/>
      <c r="AB368" s="211"/>
      <c r="AC368" s="211"/>
      <c r="AD368" s="211"/>
      <c r="AE368" s="211"/>
      <c r="AF368" s="211"/>
      <c r="AG368" s="211"/>
      <c r="AH368" s="211"/>
      <c r="AI368" s="211"/>
      <c r="AJ368" s="211"/>
      <c r="AK368" s="211"/>
      <c r="AL368" s="211"/>
      <c r="AM368" s="211"/>
      <c r="AN368" s="211"/>
      <c r="AO368" s="211"/>
      <c r="AP368" s="211"/>
      <c r="AQ368" s="211"/>
      <c r="AR368" s="211"/>
      <c r="AS368" s="211"/>
      <c r="AT368" s="211"/>
      <c r="AU368" s="211"/>
    </row>
    <row r="369" spans="1:47" outlineLevel="1" x14ac:dyDescent="0.2">
      <c r="A369" s="152"/>
      <c r="B369" s="154"/>
      <c r="C369" s="171" t="s">
        <v>1179</v>
      </c>
      <c r="D369" s="188"/>
      <c r="E369" s="195">
        <v>2.6700000000000002E-2</v>
      </c>
      <c r="F369" s="212"/>
      <c r="G369" s="212"/>
      <c r="H369" s="181">
        <v>0</v>
      </c>
      <c r="I369" s="211"/>
      <c r="J369" s="211"/>
      <c r="K369" s="211"/>
      <c r="L369" s="211"/>
      <c r="M369" s="211"/>
      <c r="N369" s="211"/>
      <c r="O369" s="211"/>
      <c r="P369" s="211"/>
      <c r="Q369" s="211"/>
      <c r="R369" s="211" t="s">
        <v>123</v>
      </c>
      <c r="S369" s="211">
        <v>0</v>
      </c>
      <c r="T369" s="211"/>
      <c r="U369" s="211"/>
      <c r="V369" s="211"/>
      <c r="W369" s="211"/>
      <c r="X369" s="211"/>
      <c r="Y369" s="211"/>
      <c r="Z369" s="211"/>
      <c r="AA369" s="211"/>
      <c r="AB369" s="211"/>
      <c r="AC369" s="211"/>
      <c r="AD369" s="211"/>
      <c r="AE369" s="211"/>
      <c r="AF369" s="211"/>
      <c r="AG369" s="211"/>
      <c r="AH369" s="211"/>
      <c r="AI369" s="211"/>
      <c r="AJ369" s="211"/>
      <c r="AK369" s="211"/>
      <c r="AL369" s="211"/>
      <c r="AM369" s="211"/>
      <c r="AN369" s="211"/>
      <c r="AO369" s="211"/>
      <c r="AP369" s="211"/>
      <c r="AQ369" s="211"/>
      <c r="AR369" s="211"/>
      <c r="AS369" s="211"/>
      <c r="AT369" s="211"/>
      <c r="AU369" s="211"/>
    </row>
    <row r="370" spans="1:47" x14ac:dyDescent="0.2">
      <c r="A370" s="153" t="s">
        <v>116</v>
      </c>
      <c r="B370" s="155" t="s">
        <v>68</v>
      </c>
      <c r="C370" s="172" t="s">
        <v>69</v>
      </c>
      <c r="D370" s="189"/>
      <c r="E370" s="213"/>
      <c r="F370" s="213"/>
      <c r="G370" s="213">
        <f>SUMIF(R371:R389,"&lt;&gt;NOR",G371:G389)</f>
        <v>0</v>
      </c>
      <c r="H370" s="182"/>
      <c r="I370" s="211"/>
      <c r="R370" t="s">
        <v>117</v>
      </c>
    </row>
    <row r="371" spans="1:47" outlineLevel="1" x14ac:dyDescent="0.2">
      <c r="A371" s="152">
        <v>96</v>
      </c>
      <c r="B371" s="154" t="s">
        <v>539</v>
      </c>
      <c r="C371" s="170" t="s">
        <v>540</v>
      </c>
      <c r="D371" s="187" t="s">
        <v>127</v>
      </c>
      <c r="E371" s="212">
        <v>812.34</v>
      </c>
      <c r="F371" s="212"/>
      <c r="G371" s="212">
        <f>ROUND(E371*F371,2)</f>
        <v>0</v>
      </c>
      <c r="H371" s="181" t="s">
        <v>951</v>
      </c>
      <c r="I371" s="211"/>
      <c r="J371" s="211"/>
      <c r="K371" s="211"/>
      <c r="L371" s="211"/>
      <c r="M371" s="211"/>
      <c r="N371" s="211"/>
      <c r="O371" s="211"/>
      <c r="P371" s="211"/>
      <c r="Q371" s="211"/>
      <c r="R371" s="211" t="s">
        <v>121</v>
      </c>
      <c r="S371" s="211"/>
      <c r="T371" s="211"/>
      <c r="U371" s="211"/>
      <c r="V371" s="211"/>
      <c r="W371" s="211"/>
      <c r="X371" s="211"/>
      <c r="Y371" s="211"/>
      <c r="Z371" s="211"/>
      <c r="AA371" s="211"/>
      <c r="AB371" s="211"/>
      <c r="AC371" s="211"/>
      <c r="AD371" s="211"/>
      <c r="AE371" s="211"/>
      <c r="AF371" s="211"/>
      <c r="AG371" s="211"/>
      <c r="AH371" s="211"/>
      <c r="AI371" s="211"/>
      <c r="AJ371" s="211"/>
      <c r="AK371" s="211"/>
      <c r="AL371" s="211"/>
      <c r="AM371" s="211"/>
      <c r="AN371" s="211"/>
      <c r="AO371" s="211"/>
      <c r="AP371" s="211"/>
      <c r="AQ371" s="211"/>
      <c r="AR371" s="211"/>
      <c r="AS371" s="211"/>
      <c r="AT371" s="211"/>
      <c r="AU371" s="211"/>
    </row>
    <row r="372" spans="1:47" outlineLevel="1" x14ac:dyDescent="0.2">
      <c r="A372" s="152"/>
      <c r="B372" s="154"/>
      <c r="C372" s="171" t="s">
        <v>524</v>
      </c>
      <c r="D372" s="188"/>
      <c r="E372" s="195"/>
      <c r="F372" s="212"/>
      <c r="G372" s="212"/>
      <c r="H372" s="181">
        <v>0</v>
      </c>
      <c r="I372" s="211"/>
      <c r="J372" s="211"/>
      <c r="K372" s="211"/>
      <c r="L372" s="211"/>
      <c r="M372" s="211"/>
      <c r="N372" s="211"/>
      <c r="O372" s="211"/>
      <c r="P372" s="211"/>
      <c r="Q372" s="211"/>
      <c r="R372" s="211" t="s">
        <v>123</v>
      </c>
      <c r="S372" s="211">
        <v>0</v>
      </c>
      <c r="T372" s="211"/>
      <c r="U372" s="211"/>
      <c r="V372" s="211"/>
      <c r="W372" s="211"/>
      <c r="X372" s="211"/>
      <c r="Y372" s="211"/>
      <c r="Z372" s="211"/>
      <c r="AA372" s="211"/>
      <c r="AB372" s="211"/>
      <c r="AC372" s="211"/>
      <c r="AD372" s="211"/>
      <c r="AE372" s="211"/>
      <c r="AF372" s="211"/>
      <c r="AG372" s="211"/>
      <c r="AH372" s="211"/>
      <c r="AI372" s="211"/>
      <c r="AJ372" s="211"/>
      <c r="AK372" s="211"/>
      <c r="AL372" s="211"/>
      <c r="AM372" s="211"/>
      <c r="AN372" s="211"/>
      <c r="AO372" s="211"/>
      <c r="AP372" s="211"/>
      <c r="AQ372" s="211"/>
      <c r="AR372" s="211"/>
      <c r="AS372" s="211"/>
      <c r="AT372" s="211"/>
      <c r="AU372" s="211"/>
    </row>
    <row r="373" spans="1:47" outlineLevel="1" x14ac:dyDescent="0.2">
      <c r="A373" s="152"/>
      <c r="B373" s="154"/>
      <c r="C373" s="171" t="s">
        <v>1166</v>
      </c>
      <c r="D373" s="188"/>
      <c r="E373" s="195">
        <v>321.8</v>
      </c>
      <c r="F373" s="212"/>
      <c r="G373" s="212"/>
      <c r="H373" s="181">
        <v>0</v>
      </c>
      <c r="I373" s="211"/>
      <c r="J373" s="211"/>
      <c r="K373" s="211"/>
      <c r="L373" s="211"/>
      <c r="M373" s="211"/>
      <c r="N373" s="211"/>
      <c r="O373" s="211"/>
      <c r="P373" s="211"/>
      <c r="Q373" s="211"/>
      <c r="R373" s="211" t="s">
        <v>123</v>
      </c>
      <c r="S373" s="211">
        <v>0</v>
      </c>
      <c r="T373" s="211"/>
      <c r="U373" s="211"/>
      <c r="V373" s="211"/>
      <c r="W373" s="211"/>
      <c r="X373" s="211"/>
      <c r="Y373" s="211"/>
      <c r="Z373" s="211"/>
      <c r="AA373" s="211"/>
      <c r="AB373" s="211"/>
      <c r="AC373" s="211"/>
      <c r="AD373" s="211"/>
      <c r="AE373" s="211"/>
      <c r="AF373" s="211"/>
      <c r="AG373" s="211"/>
      <c r="AH373" s="211"/>
      <c r="AI373" s="211"/>
      <c r="AJ373" s="211"/>
      <c r="AK373" s="211"/>
      <c r="AL373" s="211"/>
      <c r="AM373" s="211"/>
      <c r="AN373" s="211"/>
      <c r="AO373" s="211"/>
      <c r="AP373" s="211"/>
      <c r="AQ373" s="211"/>
      <c r="AR373" s="211"/>
      <c r="AS373" s="211"/>
      <c r="AT373" s="211"/>
      <c r="AU373" s="211"/>
    </row>
    <row r="374" spans="1:47" outlineLevel="1" x14ac:dyDescent="0.2">
      <c r="A374" s="152"/>
      <c r="B374" s="154"/>
      <c r="C374" s="171" t="s">
        <v>1168</v>
      </c>
      <c r="D374" s="188"/>
      <c r="E374" s="195">
        <v>192.21</v>
      </c>
      <c r="F374" s="212"/>
      <c r="G374" s="212"/>
      <c r="H374" s="181">
        <v>0</v>
      </c>
      <c r="I374" s="211"/>
      <c r="J374" s="211"/>
      <c r="K374" s="211"/>
      <c r="L374" s="211"/>
      <c r="M374" s="211"/>
      <c r="N374" s="211"/>
      <c r="O374" s="211"/>
      <c r="P374" s="211"/>
      <c r="Q374" s="211"/>
      <c r="R374" s="211" t="s">
        <v>123</v>
      </c>
      <c r="S374" s="211">
        <v>0</v>
      </c>
      <c r="T374" s="211"/>
      <c r="U374" s="211"/>
      <c r="V374" s="211"/>
      <c r="W374" s="211"/>
      <c r="X374" s="211"/>
      <c r="Y374" s="211"/>
      <c r="Z374" s="211"/>
      <c r="AA374" s="211"/>
      <c r="AB374" s="211"/>
      <c r="AC374" s="211"/>
      <c r="AD374" s="211"/>
      <c r="AE374" s="211"/>
      <c r="AF374" s="211"/>
      <c r="AG374" s="211"/>
      <c r="AH374" s="211"/>
      <c r="AI374" s="211"/>
      <c r="AJ374" s="211"/>
      <c r="AK374" s="211"/>
      <c r="AL374" s="211"/>
      <c r="AM374" s="211"/>
      <c r="AN374" s="211"/>
      <c r="AO374" s="211"/>
      <c r="AP374" s="211"/>
      <c r="AQ374" s="211"/>
      <c r="AR374" s="211"/>
      <c r="AS374" s="211"/>
      <c r="AT374" s="211"/>
      <c r="AU374" s="211"/>
    </row>
    <row r="375" spans="1:47" outlineLevel="1" x14ac:dyDescent="0.2">
      <c r="A375" s="152"/>
      <c r="B375" s="154"/>
      <c r="C375" s="171" t="s">
        <v>1167</v>
      </c>
      <c r="D375" s="188"/>
      <c r="E375" s="195">
        <v>68.63</v>
      </c>
      <c r="F375" s="212"/>
      <c r="G375" s="212"/>
      <c r="H375" s="181">
        <v>0</v>
      </c>
      <c r="I375" s="211"/>
      <c r="J375" s="211"/>
      <c r="K375" s="211"/>
      <c r="L375" s="211"/>
      <c r="M375" s="211"/>
      <c r="N375" s="211"/>
      <c r="O375" s="211"/>
      <c r="P375" s="211"/>
      <c r="Q375" s="211"/>
      <c r="R375" s="211" t="s">
        <v>123</v>
      </c>
      <c r="S375" s="211">
        <v>0</v>
      </c>
      <c r="T375" s="211"/>
      <c r="U375" s="211"/>
      <c r="V375" s="211"/>
      <c r="W375" s="211"/>
      <c r="X375" s="211"/>
      <c r="Y375" s="211"/>
      <c r="Z375" s="211"/>
      <c r="AA375" s="211"/>
      <c r="AB375" s="211"/>
      <c r="AC375" s="211"/>
      <c r="AD375" s="211"/>
      <c r="AE375" s="211"/>
      <c r="AF375" s="211"/>
      <c r="AG375" s="211"/>
      <c r="AH375" s="211"/>
      <c r="AI375" s="211"/>
      <c r="AJ375" s="211"/>
      <c r="AK375" s="211"/>
      <c r="AL375" s="211"/>
      <c r="AM375" s="211"/>
      <c r="AN375" s="211"/>
      <c r="AO375" s="211"/>
      <c r="AP375" s="211"/>
      <c r="AQ375" s="211"/>
      <c r="AR375" s="211"/>
      <c r="AS375" s="211"/>
      <c r="AT375" s="211"/>
      <c r="AU375" s="211"/>
    </row>
    <row r="376" spans="1:47" outlineLevel="1" x14ac:dyDescent="0.2">
      <c r="A376" s="152"/>
      <c r="B376" s="154"/>
      <c r="C376" s="171" t="s">
        <v>1169</v>
      </c>
      <c r="D376" s="188"/>
      <c r="E376" s="195">
        <v>44.5</v>
      </c>
      <c r="F376" s="212"/>
      <c r="G376" s="212"/>
      <c r="H376" s="181">
        <v>0</v>
      </c>
      <c r="I376" s="211"/>
      <c r="J376" s="211"/>
      <c r="K376" s="211"/>
      <c r="L376" s="211"/>
      <c r="M376" s="211"/>
      <c r="N376" s="211"/>
      <c r="O376" s="211"/>
      <c r="P376" s="211"/>
      <c r="Q376" s="211"/>
      <c r="R376" s="211" t="s">
        <v>123</v>
      </c>
      <c r="S376" s="211">
        <v>0</v>
      </c>
      <c r="T376" s="211"/>
      <c r="U376" s="211"/>
      <c r="V376" s="211"/>
      <c r="W376" s="211"/>
      <c r="X376" s="211"/>
      <c r="Y376" s="211"/>
      <c r="Z376" s="211"/>
      <c r="AA376" s="211"/>
      <c r="AB376" s="211"/>
      <c r="AC376" s="211"/>
      <c r="AD376" s="211"/>
      <c r="AE376" s="211"/>
      <c r="AF376" s="211"/>
      <c r="AG376" s="211"/>
      <c r="AH376" s="211"/>
      <c r="AI376" s="211"/>
      <c r="AJ376" s="211"/>
      <c r="AK376" s="211"/>
      <c r="AL376" s="211"/>
      <c r="AM376" s="211"/>
      <c r="AN376" s="211"/>
      <c r="AO376" s="211"/>
      <c r="AP376" s="211"/>
      <c r="AQ376" s="211"/>
      <c r="AR376" s="211"/>
      <c r="AS376" s="211"/>
      <c r="AT376" s="211"/>
      <c r="AU376" s="211"/>
    </row>
    <row r="377" spans="1:47" outlineLevel="1" x14ac:dyDescent="0.2">
      <c r="A377" s="152"/>
      <c r="B377" s="154"/>
      <c r="C377" s="171" t="s">
        <v>1180</v>
      </c>
      <c r="D377" s="188"/>
      <c r="E377" s="195">
        <v>185.2</v>
      </c>
      <c r="F377" s="212"/>
      <c r="G377" s="212"/>
      <c r="H377" s="181">
        <v>0</v>
      </c>
      <c r="I377" s="211"/>
      <c r="J377" s="211"/>
      <c r="K377" s="211"/>
      <c r="L377" s="211"/>
      <c r="M377" s="211"/>
      <c r="N377" s="211"/>
      <c r="O377" s="211"/>
      <c r="P377" s="211"/>
      <c r="Q377" s="211"/>
      <c r="R377" s="211" t="s">
        <v>123</v>
      </c>
      <c r="S377" s="211">
        <v>0</v>
      </c>
      <c r="T377" s="211"/>
      <c r="U377" s="211"/>
      <c r="V377" s="211"/>
      <c r="W377" s="211"/>
      <c r="X377" s="211"/>
      <c r="Y377" s="211"/>
      <c r="Z377" s="211"/>
      <c r="AA377" s="211"/>
      <c r="AB377" s="211"/>
      <c r="AC377" s="211"/>
      <c r="AD377" s="211"/>
      <c r="AE377" s="211"/>
      <c r="AF377" s="211"/>
      <c r="AG377" s="211"/>
      <c r="AH377" s="211"/>
      <c r="AI377" s="211"/>
      <c r="AJ377" s="211"/>
      <c r="AK377" s="211"/>
      <c r="AL377" s="211"/>
      <c r="AM377" s="211"/>
      <c r="AN377" s="211"/>
      <c r="AO377" s="211"/>
      <c r="AP377" s="211"/>
      <c r="AQ377" s="211"/>
      <c r="AR377" s="211"/>
      <c r="AS377" s="211"/>
      <c r="AT377" s="211"/>
      <c r="AU377" s="211"/>
    </row>
    <row r="378" spans="1:47" ht="22.5" outlineLevel="1" x14ac:dyDescent="0.2">
      <c r="A378" s="152">
        <v>97</v>
      </c>
      <c r="B378" s="154" t="s">
        <v>541</v>
      </c>
      <c r="C378" s="170" t="s">
        <v>542</v>
      </c>
      <c r="D378" s="187" t="s">
        <v>127</v>
      </c>
      <c r="E378" s="212">
        <v>677.28</v>
      </c>
      <c r="F378" s="212"/>
      <c r="G378" s="212">
        <f>ROUND(E378*F378,2)</f>
        <v>0</v>
      </c>
      <c r="H378" s="181" t="s">
        <v>951</v>
      </c>
      <c r="I378" s="211"/>
      <c r="J378" s="211"/>
      <c r="K378" s="211"/>
      <c r="L378" s="211"/>
      <c r="M378" s="211"/>
      <c r="N378" s="211"/>
      <c r="O378" s="211"/>
      <c r="P378" s="211"/>
      <c r="Q378" s="211"/>
      <c r="R378" s="211" t="s">
        <v>121</v>
      </c>
      <c r="S378" s="211"/>
      <c r="T378" s="211"/>
      <c r="U378" s="211"/>
      <c r="V378" s="211"/>
      <c r="W378" s="211"/>
      <c r="X378" s="211"/>
      <c r="Y378" s="211"/>
      <c r="Z378" s="211"/>
      <c r="AA378" s="211"/>
      <c r="AB378" s="211"/>
      <c r="AC378" s="211"/>
      <c r="AD378" s="211"/>
      <c r="AE378" s="211"/>
      <c r="AF378" s="211"/>
      <c r="AG378" s="211"/>
      <c r="AH378" s="211"/>
      <c r="AI378" s="211"/>
      <c r="AJ378" s="211"/>
      <c r="AK378" s="211"/>
      <c r="AL378" s="211"/>
      <c r="AM378" s="211"/>
      <c r="AN378" s="211"/>
      <c r="AO378" s="211"/>
      <c r="AP378" s="211"/>
      <c r="AQ378" s="211"/>
      <c r="AR378" s="211"/>
      <c r="AS378" s="211"/>
      <c r="AT378" s="211"/>
      <c r="AU378" s="211"/>
    </row>
    <row r="379" spans="1:47" outlineLevel="1" x14ac:dyDescent="0.2">
      <c r="A379" s="152"/>
      <c r="B379" s="154"/>
      <c r="C379" s="171" t="s">
        <v>1181</v>
      </c>
      <c r="D379" s="188"/>
      <c r="E379" s="195">
        <v>677.28</v>
      </c>
      <c r="F379" s="212"/>
      <c r="G379" s="212"/>
      <c r="H379" s="181">
        <v>0</v>
      </c>
      <c r="I379" s="211"/>
      <c r="J379" s="211"/>
      <c r="K379" s="211"/>
      <c r="L379" s="211"/>
      <c r="M379" s="211"/>
      <c r="N379" s="211"/>
      <c r="O379" s="211"/>
      <c r="P379" s="211"/>
      <c r="Q379" s="211"/>
      <c r="R379" s="211" t="s">
        <v>123</v>
      </c>
      <c r="S379" s="211">
        <v>0</v>
      </c>
      <c r="T379" s="211"/>
      <c r="U379" s="211"/>
      <c r="V379" s="211"/>
      <c r="W379" s="211"/>
      <c r="X379" s="211"/>
      <c r="Y379" s="211"/>
      <c r="Z379" s="211"/>
      <c r="AA379" s="211"/>
      <c r="AB379" s="211"/>
      <c r="AC379" s="211"/>
      <c r="AD379" s="211"/>
      <c r="AE379" s="211"/>
      <c r="AF379" s="211"/>
      <c r="AG379" s="211"/>
      <c r="AH379" s="211"/>
      <c r="AI379" s="211"/>
      <c r="AJ379" s="211"/>
      <c r="AK379" s="211"/>
      <c r="AL379" s="211"/>
      <c r="AM379" s="211"/>
      <c r="AN379" s="211"/>
      <c r="AO379" s="211"/>
      <c r="AP379" s="211"/>
      <c r="AQ379" s="211"/>
      <c r="AR379" s="211"/>
      <c r="AS379" s="211"/>
      <c r="AT379" s="211"/>
      <c r="AU379" s="211"/>
    </row>
    <row r="380" spans="1:47" outlineLevel="1" x14ac:dyDescent="0.2">
      <c r="A380" s="152">
        <v>98</v>
      </c>
      <c r="B380" s="154" t="s">
        <v>544</v>
      </c>
      <c r="C380" s="170" t="s">
        <v>545</v>
      </c>
      <c r="D380" s="187" t="s">
        <v>127</v>
      </c>
      <c r="E380" s="212">
        <v>3386.4</v>
      </c>
      <c r="F380" s="212"/>
      <c r="G380" s="212">
        <f>ROUND(E380*F380,2)</f>
        <v>0</v>
      </c>
      <c r="H380" s="181" t="s">
        <v>951</v>
      </c>
      <c r="I380" s="211"/>
      <c r="J380" s="211"/>
      <c r="K380" s="211"/>
      <c r="L380" s="211"/>
      <c r="M380" s="211"/>
      <c r="N380" s="211"/>
      <c r="O380" s="211"/>
      <c r="P380" s="211"/>
      <c r="Q380" s="211"/>
      <c r="R380" s="211" t="s">
        <v>121</v>
      </c>
      <c r="S380" s="211"/>
      <c r="T380" s="211"/>
      <c r="U380" s="211"/>
      <c r="V380" s="211"/>
      <c r="W380" s="211"/>
      <c r="X380" s="211"/>
      <c r="Y380" s="211"/>
      <c r="Z380" s="211"/>
      <c r="AA380" s="211"/>
      <c r="AB380" s="211"/>
      <c r="AC380" s="211"/>
      <c r="AD380" s="211"/>
      <c r="AE380" s="211"/>
      <c r="AF380" s="211"/>
      <c r="AG380" s="211"/>
      <c r="AH380" s="211"/>
      <c r="AI380" s="211"/>
      <c r="AJ380" s="211"/>
      <c r="AK380" s="211"/>
      <c r="AL380" s="211"/>
      <c r="AM380" s="211"/>
      <c r="AN380" s="211"/>
      <c r="AO380" s="211"/>
      <c r="AP380" s="211"/>
      <c r="AQ380" s="211"/>
      <c r="AR380" s="211"/>
      <c r="AS380" s="211"/>
      <c r="AT380" s="211"/>
      <c r="AU380" s="211"/>
    </row>
    <row r="381" spans="1:47" outlineLevel="1" x14ac:dyDescent="0.2">
      <c r="A381" s="152"/>
      <c r="B381" s="154"/>
      <c r="C381" s="171" t="s">
        <v>1182</v>
      </c>
      <c r="D381" s="188"/>
      <c r="E381" s="195">
        <v>3386.4</v>
      </c>
      <c r="F381" s="212"/>
      <c r="G381" s="212"/>
      <c r="H381" s="181">
        <v>0</v>
      </c>
      <c r="I381" s="211"/>
      <c r="J381" s="211"/>
      <c r="K381" s="211"/>
      <c r="L381" s="211"/>
      <c r="M381" s="211"/>
      <c r="N381" s="211"/>
      <c r="O381" s="211"/>
      <c r="P381" s="211"/>
      <c r="Q381" s="211"/>
      <c r="R381" s="211" t="s">
        <v>123</v>
      </c>
      <c r="S381" s="211">
        <v>0</v>
      </c>
      <c r="T381" s="211"/>
      <c r="U381" s="211"/>
      <c r="V381" s="211"/>
      <c r="W381" s="211"/>
      <c r="X381" s="211"/>
      <c r="Y381" s="211"/>
      <c r="Z381" s="211"/>
      <c r="AA381" s="211"/>
      <c r="AB381" s="211"/>
      <c r="AC381" s="211"/>
      <c r="AD381" s="211"/>
      <c r="AE381" s="211"/>
      <c r="AF381" s="211"/>
      <c r="AG381" s="211"/>
      <c r="AH381" s="211"/>
      <c r="AI381" s="211"/>
      <c r="AJ381" s="211"/>
      <c r="AK381" s="211"/>
      <c r="AL381" s="211"/>
      <c r="AM381" s="211"/>
      <c r="AN381" s="211"/>
      <c r="AO381" s="211"/>
      <c r="AP381" s="211"/>
      <c r="AQ381" s="211"/>
      <c r="AR381" s="211"/>
      <c r="AS381" s="211"/>
      <c r="AT381" s="211"/>
      <c r="AU381" s="211"/>
    </row>
    <row r="382" spans="1:47" ht="22.5" outlineLevel="1" x14ac:dyDescent="0.2">
      <c r="A382" s="152">
        <v>99</v>
      </c>
      <c r="B382" s="154" t="s">
        <v>547</v>
      </c>
      <c r="C382" s="170" t="s">
        <v>548</v>
      </c>
      <c r="D382" s="187" t="s">
        <v>127</v>
      </c>
      <c r="E382" s="212">
        <v>677.28</v>
      </c>
      <c r="F382" s="212"/>
      <c r="G382" s="212">
        <f>ROUND(E382*F382,2)</f>
        <v>0</v>
      </c>
      <c r="H382" s="181" t="s">
        <v>951</v>
      </c>
      <c r="I382" s="211"/>
      <c r="J382" s="211"/>
      <c r="K382" s="211"/>
      <c r="L382" s="211"/>
      <c r="M382" s="211"/>
      <c r="N382" s="211"/>
      <c r="O382" s="211"/>
      <c r="P382" s="211"/>
      <c r="Q382" s="211"/>
      <c r="R382" s="211" t="s">
        <v>121</v>
      </c>
      <c r="S382" s="211"/>
      <c r="T382" s="211"/>
      <c r="U382" s="211"/>
      <c r="V382" s="211"/>
      <c r="W382" s="211"/>
      <c r="X382" s="211"/>
      <c r="Y382" s="211"/>
      <c r="Z382" s="211"/>
      <c r="AA382" s="211"/>
      <c r="AB382" s="211"/>
      <c r="AC382" s="211"/>
      <c r="AD382" s="211"/>
      <c r="AE382" s="211"/>
      <c r="AF382" s="211"/>
      <c r="AG382" s="211"/>
      <c r="AH382" s="211"/>
      <c r="AI382" s="211"/>
      <c r="AJ382" s="211"/>
      <c r="AK382" s="211"/>
      <c r="AL382" s="211"/>
      <c r="AM382" s="211"/>
      <c r="AN382" s="211"/>
      <c r="AO382" s="211"/>
      <c r="AP382" s="211"/>
      <c r="AQ382" s="211"/>
      <c r="AR382" s="211"/>
      <c r="AS382" s="211"/>
      <c r="AT382" s="211"/>
      <c r="AU382" s="211"/>
    </row>
    <row r="383" spans="1:47" outlineLevel="1" x14ac:dyDescent="0.2">
      <c r="A383" s="152"/>
      <c r="B383" s="154"/>
      <c r="C383" s="171" t="s">
        <v>1181</v>
      </c>
      <c r="D383" s="188"/>
      <c r="E383" s="195">
        <v>677.28</v>
      </c>
      <c r="F383" s="212"/>
      <c r="G383" s="212"/>
      <c r="H383" s="181">
        <v>0</v>
      </c>
      <c r="I383" s="211"/>
      <c r="J383" s="211"/>
      <c r="K383" s="211"/>
      <c r="L383" s="211"/>
      <c r="M383" s="211"/>
      <c r="N383" s="211"/>
      <c r="O383" s="211"/>
      <c r="P383" s="211"/>
      <c r="Q383" s="211"/>
      <c r="R383" s="211" t="s">
        <v>123</v>
      </c>
      <c r="S383" s="211">
        <v>0</v>
      </c>
      <c r="T383" s="211"/>
      <c r="U383" s="211"/>
      <c r="V383" s="211"/>
      <c r="W383" s="211"/>
      <c r="X383" s="211"/>
      <c r="Y383" s="211"/>
      <c r="Z383" s="211"/>
      <c r="AA383" s="211"/>
      <c r="AB383" s="211"/>
      <c r="AC383" s="211"/>
      <c r="AD383" s="211"/>
      <c r="AE383" s="211"/>
      <c r="AF383" s="211"/>
      <c r="AG383" s="211"/>
      <c r="AH383" s="211"/>
      <c r="AI383" s="211"/>
      <c r="AJ383" s="211"/>
      <c r="AK383" s="211"/>
      <c r="AL383" s="211"/>
      <c r="AM383" s="211"/>
      <c r="AN383" s="211"/>
      <c r="AO383" s="211"/>
      <c r="AP383" s="211"/>
      <c r="AQ383" s="211"/>
      <c r="AR383" s="211"/>
      <c r="AS383" s="211"/>
      <c r="AT383" s="211"/>
      <c r="AU383" s="211"/>
    </row>
    <row r="384" spans="1:47" outlineLevel="1" x14ac:dyDescent="0.2">
      <c r="A384" s="152">
        <v>100</v>
      </c>
      <c r="B384" s="154" t="s">
        <v>549</v>
      </c>
      <c r="C384" s="170" t="s">
        <v>550</v>
      </c>
      <c r="D384" s="187" t="s">
        <v>127</v>
      </c>
      <c r="E384" s="212">
        <v>677.28</v>
      </c>
      <c r="F384" s="212"/>
      <c r="G384" s="212">
        <f>ROUND(E384*F384,2)</f>
        <v>0</v>
      </c>
      <c r="H384" s="181" t="s">
        <v>951</v>
      </c>
      <c r="I384" s="211"/>
      <c r="J384" s="211"/>
      <c r="K384" s="211"/>
      <c r="L384" s="211"/>
      <c r="M384" s="211"/>
      <c r="N384" s="211"/>
      <c r="O384" s="211"/>
      <c r="P384" s="211"/>
      <c r="Q384" s="211"/>
      <c r="R384" s="211" t="s">
        <v>121</v>
      </c>
      <c r="S384" s="211"/>
      <c r="T384" s="211"/>
      <c r="U384" s="211"/>
      <c r="V384" s="211"/>
      <c r="W384" s="211"/>
      <c r="X384" s="211"/>
      <c r="Y384" s="211"/>
      <c r="Z384" s="211"/>
      <c r="AA384" s="211"/>
      <c r="AB384" s="211"/>
      <c r="AC384" s="211"/>
      <c r="AD384" s="211"/>
      <c r="AE384" s="211"/>
      <c r="AF384" s="211"/>
      <c r="AG384" s="211"/>
      <c r="AH384" s="211"/>
      <c r="AI384" s="211"/>
      <c r="AJ384" s="211"/>
      <c r="AK384" s="211"/>
      <c r="AL384" s="211"/>
      <c r="AM384" s="211"/>
      <c r="AN384" s="211"/>
      <c r="AO384" s="211"/>
      <c r="AP384" s="211"/>
      <c r="AQ384" s="211"/>
      <c r="AR384" s="211"/>
      <c r="AS384" s="211"/>
      <c r="AT384" s="211"/>
      <c r="AU384" s="211"/>
    </row>
    <row r="385" spans="1:47" outlineLevel="1" x14ac:dyDescent="0.2">
      <c r="A385" s="152"/>
      <c r="B385" s="154"/>
      <c r="C385" s="171" t="s">
        <v>1181</v>
      </c>
      <c r="D385" s="188"/>
      <c r="E385" s="195">
        <v>677.28</v>
      </c>
      <c r="F385" s="212"/>
      <c r="G385" s="212"/>
      <c r="H385" s="181">
        <v>0</v>
      </c>
      <c r="I385" s="211"/>
      <c r="J385" s="211"/>
      <c r="K385" s="211"/>
      <c r="L385" s="211"/>
      <c r="M385" s="211"/>
      <c r="N385" s="211"/>
      <c r="O385" s="211"/>
      <c r="P385" s="211"/>
      <c r="Q385" s="211"/>
      <c r="R385" s="211" t="s">
        <v>123</v>
      </c>
      <c r="S385" s="211">
        <v>0</v>
      </c>
      <c r="T385" s="211"/>
      <c r="U385" s="211"/>
      <c r="V385" s="211"/>
      <c r="W385" s="211"/>
      <c r="X385" s="211"/>
      <c r="Y385" s="211"/>
      <c r="Z385" s="211"/>
      <c r="AA385" s="211"/>
      <c r="AB385" s="211"/>
      <c r="AC385" s="211"/>
      <c r="AD385" s="211"/>
      <c r="AE385" s="211"/>
      <c r="AF385" s="211"/>
      <c r="AG385" s="211"/>
      <c r="AH385" s="211"/>
      <c r="AI385" s="211"/>
      <c r="AJ385" s="211"/>
      <c r="AK385" s="211"/>
      <c r="AL385" s="211"/>
      <c r="AM385" s="211"/>
      <c r="AN385" s="211"/>
      <c r="AO385" s="211"/>
      <c r="AP385" s="211"/>
      <c r="AQ385" s="211"/>
      <c r="AR385" s="211"/>
      <c r="AS385" s="211"/>
      <c r="AT385" s="211"/>
      <c r="AU385" s="211"/>
    </row>
    <row r="386" spans="1:47" outlineLevel="1" x14ac:dyDescent="0.2">
      <c r="A386" s="152">
        <v>101</v>
      </c>
      <c r="B386" s="154" t="s">
        <v>551</v>
      </c>
      <c r="C386" s="170" t="s">
        <v>552</v>
      </c>
      <c r="D386" s="187" t="s">
        <v>127</v>
      </c>
      <c r="E386" s="212">
        <v>3386.4</v>
      </c>
      <c r="F386" s="212"/>
      <c r="G386" s="212">
        <f>ROUND(E386*F386,2)</f>
        <v>0</v>
      </c>
      <c r="H386" s="181" t="s">
        <v>951</v>
      </c>
      <c r="I386" s="211"/>
      <c r="J386" s="211"/>
      <c r="K386" s="211"/>
      <c r="L386" s="211"/>
      <c r="M386" s="211"/>
      <c r="N386" s="211"/>
      <c r="O386" s="211"/>
      <c r="P386" s="211"/>
      <c r="Q386" s="211"/>
      <c r="R386" s="211" t="s">
        <v>121</v>
      </c>
      <c r="S386" s="211"/>
      <c r="T386" s="211"/>
      <c r="U386" s="211"/>
      <c r="V386" s="211"/>
      <c r="W386" s="211"/>
      <c r="X386" s="211"/>
      <c r="Y386" s="211"/>
      <c r="Z386" s="211"/>
      <c r="AA386" s="211"/>
      <c r="AB386" s="211"/>
      <c r="AC386" s="211"/>
      <c r="AD386" s="211"/>
      <c r="AE386" s="211"/>
      <c r="AF386" s="211"/>
      <c r="AG386" s="211"/>
      <c r="AH386" s="211"/>
      <c r="AI386" s="211"/>
      <c r="AJ386" s="211"/>
      <c r="AK386" s="211"/>
      <c r="AL386" s="211"/>
      <c r="AM386" s="211"/>
      <c r="AN386" s="211"/>
      <c r="AO386" s="211"/>
      <c r="AP386" s="211"/>
      <c r="AQ386" s="211"/>
      <c r="AR386" s="211"/>
      <c r="AS386" s="211"/>
      <c r="AT386" s="211"/>
      <c r="AU386" s="211"/>
    </row>
    <row r="387" spans="1:47" outlineLevel="1" x14ac:dyDescent="0.2">
      <c r="A387" s="152"/>
      <c r="B387" s="154"/>
      <c r="C387" s="171" t="s">
        <v>1182</v>
      </c>
      <c r="D387" s="188"/>
      <c r="E387" s="195">
        <v>3386.4</v>
      </c>
      <c r="F387" s="212"/>
      <c r="G387" s="212"/>
      <c r="H387" s="181">
        <v>0</v>
      </c>
      <c r="I387" s="211"/>
      <c r="J387" s="211"/>
      <c r="K387" s="211"/>
      <c r="L387" s="211"/>
      <c r="M387" s="211"/>
      <c r="N387" s="211"/>
      <c r="O387" s="211"/>
      <c r="P387" s="211"/>
      <c r="Q387" s="211"/>
      <c r="R387" s="211" t="s">
        <v>123</v>
      </c>
      <c r="S387" s="211">
        <v>0</v>
      </c>
      <c r="T387" s="211"/>
      <c r="U387" s="211"/>
      <c r="V387" s="211"/>
      <c r="W387" s="211"/>
      <c r="X387" s="211"/>
      <c r="Y387" s="211"/>
      <c r="Z387" s="211"/>
      <c r="AA387" s="211"/>
      <c r="AB387" s="211"/>
      <c r="AC387" s="211"/>
      <c r="AD387" s="211"/>
      <c r="AE387" s="211"/>
      <c r="AF387" s="211"/>
      <c r="AG387" s="211"/>
      <c r="AH387" s="211"/>
      <c r="AI387" s="211"/>
      <c r="AJ387" s="211"/>
      <c r="AK387" s="211"/>
      <c r="AL387" s="211"/>
      <c r="AM387" s="211"/>
      <c r="AN387" s="211"/>
      <c r="AO387" s="211"/>
      <c r="AP387" s="211"/>
      <c r="AQ387" s="211"/>
      <c r="AR387" s="211"/>
      <c r="AS387" s="211"/>
      <c r="AT387" s="211"/>
      <c r="AU387" s="211"/>
    </row>
    <row r="388" spans="1:47" outlineLevel="1" x14ac:dyDescent="0.2">
      <c r="A388" s="152">
        <v>102</v>
      </c>
      <c r="B388" s="154" t="s">
        <v>553</v>
      </c>
      <c r="C388" s="170" t="s">
        <v>554</v>
      </c>
      <c r="D388" s="187" t="s">
        <v>127</v>
      </c>
      <c r="E388" s="212">
        <v>677.28</v>
      </c>
      <c r="F388" s="212"/>
      <c r="G388" s="212">
        <f>ROUND(E388*F388,2)</f>
        <v>0</v>
      </c>
      <c r="H388" s="181" t="s">
        <v>951</v>
      </c>
      <c r="I388" s="211"/>
      <c r="J388" s="211"/>
      <c r="K388" s="211"/>
      <c r="L388" s="211"/>
      <c r="M388" s="211"/>
      <c r="N388" s="211"/>
      <c r="O388" s="211"/>
      <c r="P388" s="211"/>
      <c r="Q388" s="211"/>
      <c r="R388" s="211" t="s">
        <v>121</v>
      </c>
      <c r="S388" s="211"/>
      <c r="T388" s="211"/>
      <c r="U388" s="211"/>
      <c r="V388" s="211"/>
      <c r="W388" s="211"/>
      <c r="X388" s="211"/>
      <c r="Y388" s="211"/>
      <c r="Z388" s="211"/>
      <c r="AA388" s="211"/>
      <c r="AB388" s="211"/>
      <c r="AC388" s="211"/>
      <c r="AD388" s="211"/>
      <c r="AE388" s="211"/>
      <c r="AF388" s="211"/>
      <c r="AG388" s="211"/>
      <c r="AH388" s="211"/>
      <c r="AI388" s="211"/>
      <c r="AJ388" s="211"/>
      <c r="AK388" s="211"/>
      <c r="AL388" s="211"/>
      <c r="AM388" s="211"/>
      <c r="AN388" s="211"/>
      <c r="AO388" s="211"/>
      <c r="AP388" s="211"/>
      <c r="AQ388" s="211"/>
      <c r="AR388" s="211"/>
      <c r="AS388" s="211"/>
      <c r="AT388" s="211"/>
      <c r="AU388" s="211"/>
    </row>
    <row r="389" spans="1:47" outlineLevel="1" x14ac:dyDescent="0.2">
      <c r="A389" s="152"/>
      <c r="B389" s="154"/>
      <c r="C389" s="171" t="s">
        <v>1181</v>
      </c>
      <c r="D389" s="188"/>
      <c r="E389" s="195">
        <v>677.28</v>
      </c>
      <c r="F389" s="212"/>
      <c r="G389" s="212"/>
      <c r="H389" s="181">
        <v>0</v>
      </c>
      <c r="I389" s="211"/>
      <c r="J389" s="211"/>
      <c r="K389" s="211"/>
      <c r="L389" s="211"/>
      <c r="M389" s="211"/>
      <c r="N389" s="211"/>
      <c r="O389" s="211"/>
      <c r="P389" s="211"/>
      <c r="Q389" s="211"/>
      <c r="R389" s="211" t="s">
        <v>123</v>
      </c>
      <c r="S389" s="211">
        <v>0</v>
      </c>
      <c r="T389" s="211"/>
      <c r="U389" s="211"/>
      <c r="V389" s="211"/>
      <c r="W389" s="211"/>
      <c r="X389" s="211"/>
      <c r="Y389" s="211"/>
      <c r="Z389" s="211"/>
      <c r="AA389" s="211"/>
      <c r="AB389" s="211"/>
      <c r="AC389" s="211"/>
      <c r="AD389" s="211"/>
      <c r="AE389" s="211"/>
      <c r="AF389" s="211"/>
      <c r="AG389" s="211"/>
      <c r="AH389" s="211"/>
      <c r="AI389" s="211"/>
      <c r="AJ389" s="211"/>
      <c r="AK389" s="211"/>
      <c r="AL389" s="211"/>
      <c r="AM389" s="211"/>
      <c r="AN389" s="211"/>
      <c r="AO389" s="211"/>
      <c r="AP389" s="211"/>
      <c r="AQ389" s="211"/>
      <c r="AR389" s="211"/>
      <c r="AS389" s="211"/>
      <c r="AT389" s="211"/>
      <c r="AU389" s="211"/>
    </row>
    <row r="390" spans="1:47" x14ac:dyDescent="0.2">
      <c r="A390" s="153" t="s">
        <v>116</v>
      </c>
      <c r="B390" s="155" t="s">
        <v>70</v>
      </c>
      <c r="C390" s="172" t="s">
        <v>71</v>
      </c>
      <c r="D390" s="189"/>
      <c r="E390" s="213"/>
      <c r="F390" s="213"/>
      <c r="G390" s="213">
        <f>SUMIF(R391:R401,"&lt;&gt;NOR",G391:G401)</f>
        <v>0</v>
      </c>
      <c r="H390" s="182"/>
      <c r="I390" s="211"/>
      <c r="R390" t="s">
        <v>117</v>
      </c>
    </row>
    <row r="391" spans="1:47" outlineLevel="1" x14ac:dyDescent="0.2">
      <c r="A391" s="152">
        <v>103</v>
      </c>
      <c r="B391" s="154" t="s">
        <v>555</v>
      </c>
      <c r="C391" s="170" t="s">
        <v>556</v>
      </c>
      <c r="D391" s="187" t="s">
        <v>127</v>
      </c>
      <c r="E391" s="212">
        <v>812.34</v>
      </c>
      <c r="F391" s="212"/>
      <c r="G391" s="212">
        <f>ROUND(E391*F391,2)</f>
        <v>0</v>
      </c>
      <c r="H391" s="181" t="s">
        <v>951</v>
      </c>
      <c r="I391" s="211"/>
      <c r="J391" s="211"/>
      <c r="K391" s="211"/>
      <c r="L391" s="211"/>
      <c r="M391" s="211"/>
      <c r="N391" s="211"/>
      <c r="O391" s="211"/>
      <c r="P391" s="211"/>
      <c r="Q391" s="211"/>
      <c r="R391" s="211" t="s">
        <v>121</v>
      </c>
      <c r="S391" s="211"/>
      <c r="T391" s="211"/>
      <c r="U391" s="211"/>
      <c r="V391" s="211"/>
      <c r="W391" s="211"/>
      <c r="X391" s="211"/>
      <c r="Y391" s="211"/>
      <c r="Z391" s="211"/>
      <c r="AA391" s="211"/>
      <c r="AB391" s="211"/>
      <c r="AC391" s="211"/>
      <c r="AD391" s="211"/>
      <c r="AE391" s="211"/>
      <c r="AF391" s="211"/>
      <c r="AG391" s="211"/>
      <c r="AH391" s="211"/>
      <c r="AI391" s="211"/>
      <c r="AJ391" s="211"/>
      <c r="AK391" s="211"/>
      <c r="AL391" s="211"/>
      <c r="AM391" s="211"/>
      <c r="AN391" s="211"/>
      <c r="AO391" s="211"/>
      <c r="AP391" s="211"/>
      <c r="AQ391" s="211"/>
      <c r="AR391" s="211"/>
      <c r="AS391" s="211"/>
      <c r="AT391" s="211"/>
      <c r="AU391" s="211"/>
    </row>
    <row r="392" spans="1:47" outlineLevel="1" x14ac:dyDescent="0.2">
      <c r="A392" s="152"/>
      <c r="B392" s="154"/>
      <c r="C392" s="171" t="s">
        <v>524</v>
      </c>
      <c r="D392" s="188"/>
      <c r="E392" s="195"/>
      <c r="F392" s="212"/>
      <c r="G392" s="212"/>
      <c r="H392" s="181">
        <v>0</v>
      </c>
      <c r="I392" s="211"/>
      <c r="J392" s="211"/>
      <c r="K392" s="211"/>
      <c r="L392" s="211"/>
      <c r="M392" s="211"/>
      <c r="N392" s="211"/>
      <c r="O392" s="211"/>
      <c r="P392" s="211"/>
      <c r="Q392" s="211"/>
      <c r="R392" s="211" t="s">
        <v>123</v>
      </c>
      <c r="S392" s="211">
        <v>0</v>
      </c>
      <c r="T392" s="211"/>
      <c r="U392" s="211"/>
      <c r="V392" s="211"/>
      <c r="W392" s="211"/>
      <c r="X392" s="211"/>
      <c r="Y392" s="211"/>
      <c r="Z392" s="211"/>
      <c r="AA392" s="211"/>
      <c r="AB392" s="211"/>
      <c r="AC392" s="211"/>
      <c r="AD392" s="211"/>
      <c r="AE392" s="211"/>
      <c r="AF392" s="211"/>
      <c r="AG392" s="211"/>
      <c r="AH392" s="211"/>
      <c r="AI392" s="211"/>
      <c r="AJ392" s="211"/>
      <c r="AK392" s="211"/>
      <c r="AL392" s="211"/>
      <c r="AM392" s="211"/>
      <c r="AN392" s="211"/>
      <c r="AO392" s="211"/>
      <c r="AP392" s="211"/>
      <c r="AQ392" s="211"/>
      <c r="AR392" s="211"/>
      <c r="AS392" s="211"/>
      <c r="AT392" s="211"/>
      <c r="AU392" s="211"/>
    </row>
    <row r="393" spans="1:47" outlineLevel="1" x14ac:dyDescent="0.2">
      <c r="A393" s="152"/>
      <c r="B393" s="154"/>
      <c r="C393" s="171" t="s">
        <v>1166</v>
      </c>
      <c r="D393" s="188"/>
      <c r="E393" s="195">
        <v>321.8</v>
      </c>
      <c r="F393" s="212"/>
      <c r="G393" s="212"/>
      <c r="H393" s="181">
        <v>0</v>
      </c>
      <c r="I393" s="211"/>
      <c r="J393" s="211"/>
      <c r="K393" s="211"/>
      <c r="L393" s="211"/>
      <c r="M393" s="211"/>
      <c r="N393" s="211"/>
      <c r="O393" s="211"/>
      <c r="P393" s="211"/>
      <c r="Q393" s="211"/>
      <c r="R393" s="211" t="s">
        <v>123</v>
      </c>
      <c r="S393" s="211">
        <v>0</v>
      </c>
      <c r="T393" s="211"/>
      <c r="U393" s="211"/>
      <c r="V393" s="211"/>
      <c r="W393" s="211"/>
      <c r="X393" s="211"/>
      <c r="Y393" s="211"/>
      <c r="Z393" s="211"/>
      <c r="AA393" s="211"/>
      <c r="AB393" s="211"/>
      <c r="AC393" s="211"/>
      <c r="AD393" s="211"/>
      <c r="AE393" s="211"/>
      <c r="AF393" s="211"/>
      <c r="AG393" s="211"/>
      <c r="AH393" s="211"/>
      <c r="AI393" s="211"/>
      <c r="AJ393" s="211"/>
      <c r="AK393" s="211"/>
      <c r="AL393" s="211"/>
      <c r="AM393" s="211"/>
      <c r="AN393" s="211"/>
      <c r="AO393" s="211"/>
      <c r="AP393" s="211"/>
      <c r="AQ393" s="211"/>
      <c r="AR393" s="211"/>
      <c r="AS393" s="211"/>
      <c r="AT393" s="211"/>
      <c r="AU393" s="211"/>
    </row>
    <row r="394" spans="1:47" outlineLevel="1" x14ac:dyDescent="0.2">
      <c r="A394" s="152"/>
      <c r="B394" s="154"/>
      <c r="C394" s="171" t="s">
        <v>1168</v>
      </c>
      <c r="D394" s="188"/>
      <c r="E394" s="195">
        <v>192.21</v>
      </c>
      <c r="F394" s="212"/>
      <c r="G394" s="212"/>
      <c r="H394" s="181">
        <v>0</v>
      </c>
      <c r="I394" s="211"/>
      <c r="J394" s="211"/>
      <c r="K394" s="211"/>
      <c r="L394" s="211"/>
      <c r="M394" s="211"/>
      <c r="N394" s="211"/>
      <c r="O394" s="211"/>
      <c r="P394" s="211"/>
      <c r="Q394" s="211"/>
      <c r="R394" s="211" t="s">
        <v>123</v>
      </c>
      <c r="S394" s="211">
        <v>0</v>
      </c>
      <c r="T394" s="211"/>
      <c r="U394" s="211"/>
      <c r="V394" s="211"/>
      <c r="W394" s="211"/>
      <c r="X394" s="211"/>
      <c r="Y394" s="211"/>
      <c r="Z394" s="211"/>
      <c r="AA394" s="211"/>
      <c r="AB394" s="211"/>
      <c r="AC394" s="211"/>
      <c r="AD394" s="211"/>
      <c r="AE394" s="211"/>
      <c r="AF394" s="211"/>
      <c r="AG394" s="211"/>
      <c r="AH394" s="211"/>
      <c r="AI394" s="211"/>
      <c r="AJ394" s="211"/>
      <c r="AK394" s="211"/>
      <c r="AL394" s="211"/>
      <c r="AM394" s="211"/>
      <c r="AN394" s="211"/>
      <c r="AO394" s="211"/>
      <c r="AP394" s="211"/>
      <c r="AQ394" s="211"/>
      <c r="AR394" s="211"/>
      <c r="AS394" s="211"/>
      <c r="AT394" s="211"/>
      <c r="AU394" s="211"/>
    </row>
    <row r="395" spans="1:47" outlineLevel="1" x14ac:dyDescent="0.2">
      <c r="A395" s="152"/>
      <c r="B395" s="154"/>
      <c r="C395" s="171" t="s">
        <v>1167</v>
      </c>
      <c r="D395" s="188"/>
      <c r="E395" s="195">
        <v>68.63</v>
      </c>
      <c r="F395" s="212"/>
      <c r="G395" s="212"/>
      <c r="H395" s="181">
        <v>0</v>
      </c>
      <c r="I395" s="211"/>
      <c r="J395" s="211"/>
      <c r="K395" s="211"/>
      <c r="L395" s="211"/>
      <c r="M395" s="211"/>
      <c r="N395" s="211"/>
      <c r="O395" s="211"/>
      <c r="P395" s="211"/>
      <c r="Q395" s="211"/>
      <c r="R395" s="211" t="s">
        <v>123</v>
      </c>
      <c r="S395" s="211">
        <v>0</v>
      </c>
      <c r="T395" s="211"/>
      <c r="U395" s="211"/>
      <c r="V395" s="211"/>
      <c r="W395" s="211"/>
      <c r="X395" s="211"/>
      <c r="Y395" s="211"/>
      <c r="Z395" s="211"/>
      <c r="AA395" s="211"/>
      <c r="AB395" s="211"/>
      <c r="AC395" s="211"/>
      <c r="AD395" s="211"/>
      <c r="AE395" s="211"/>
      <c r="AF395" s="211"/>
      <c r="AG395" s="211"/>
      <c r="AH395" s="211"/>
      <c r="AI395" s="211"/>
      <c r="AJ395" s="211"/>
      <c r="AK395" s="211"/>
      <c r="AL395" s="211"/>
      <c r="AM395" s="211"/>
      <c r="AN395" s="211"/>
      <c r="AO395" s="211"/>
      <c r="AP395" s="211"/>
      <c r="AQ395" s="211"/>
      <c r="AR395" s="211"/>
      <c r="AS395" s="211"/>
      <c r="AT395" s="211"/>
      <c r="AU395" s="211"/>
    </row>
    <row r="396" spans="1:47" outlineLevel="1" x14ac:dyDescent="0.2">
      <c r="A396" s="152"/>
      <c r="B396" s="154"/>
      <c r="C396" s="171" t="s">
        <v>1169</v>
      </c>
      <c r="D396" s="188"/>
      <c r="E396" s="195">
        <v>44.5</v>
      </c>
      <c r="F396" s="212"/>
      <c r="G396" s="212"/>
      <c r="H396" s="181">
        <v>0</v>
      </c>
      <c r="I396" s="211"/>
      <c r="J396" s="211"/>
      <c r="K396" s="211"/>
      <c r="L396" s="211"/>
      <c r="M396" s="211"/>
      <c r="N396" s="211"/>
      <c r="O396" s="211"/>
      <c r="P396" s="211"/>
      <c r="Q396" s="211"/>
      <c r="R396" s="211" t="s">
        <v>123</v>
      </c>
      <c r="S396" s="211">
        <v>0</v>
      </c>
      <c r="T396" s="211"/>
      <c r="U396" s="211"/>
      <c r="V396" s="211"/>
      <c r="W396" s="211"/>
      <c r="X396" s="211"/>
      <c r="Y396" s="211"/>
      <c r="Z396" s="211"/>
      <c r="AA396" s="211"/>
      <c r="AB396" s="211"/>
      <c r="AC396" s="211"/>
      <c r="AD396" s="211"/>
      <c r="AE396" s="211"/>
      <c r="AF396" s="211"/>
      <c r="AG396" s="211"/>
      <c r="AH396" s="211"/>
      <c r="AI396" s="211"/>
      <c r="AJ396" s="211"/>
      <c r="AK396" s="211"/>
      <c r="AL396" s="211"/>
      <c r="AM396" s="211"/>
      <c r="AN396" s="211"/>
      <c r="AO396" s="211"/>
      <c r="AP396" s="211"/>
      <c r="AQ396" s="211"/>
      <c r="AR396" s="211"/>
      <c r="AS396" s="211"/>
      <c r="AT396" s="211"/>
      <c r="AU396" s="211"/>
    </row>
    <row r="397" spans="1:47" outlineLevel="1" x14ac:dyDescent="0.2">
      <c r="A397" s="152"/>
      <c r="B397" s="154"/>
      <c r="C397" s="171" t="s">
        <v>1180</v>
      </c>
      <c r="D397" s="188"/>
      <c r="E397" s="195">
        <v>185.2</v>
      </c>
      <c r="F397" s="212"/>
      <c r="G397" s="212"/>
      <c r="H397" s="181">
        <v>0</v>
      </c>
      <c r="I397" s="211"/>
      <c r="J397" s="211"/>
      <c r="K397" s="211"/>
      <c r="L397" s="211"/>
      <c r="M397" s="211"/>
      <c r="N397" s="211"/>
      <c r="O397" s="211"/>
      <c r="P397" s="211"/>
      <c r="Q397" s="211"/>
      <c r="R397" s="211" t="s">
        <v>123</v>
      </c>
      <c r="S397" s="211">
        <v>0</v>
      </c>
      <c r="T397" s="211"/>
      <c r="U397" s="211"/>
      <c r="V397" s="211"/>
      <c r="W397" s="211"/>
      <c r="X397" s="211"/>
      <c r="Y397" s="211"/>
      <c r="Z397" s="211"/>
      <c r="AA397" s="211"/>
      <c r="AB397" s="211"/>
      <c r="AC397" s="211"/>
      <c r="AD397" s="211"/>
      <c r="AE397" s="211"/>
      <c r="AF397" s="211"/>
      <c r="AG397" s="211"/>
      <c r="AH397" s="211"/>
      <c r="AI397" s="211"/>
      <c r="AJ397" s="211"/>
      <c r="AK397" s="211"/>
      <c r="AL397" s="211"/>
      <c r="AM397" s="211"/>
      <c r="AN397" s="211"/>
      <c r="AO397" s="211"/>
      <c r="AP397" s="211"/>
      <c r="AQ397" s="211"/>
      <c r="AR397" s="211"/>
      <c r="AS397" s="211"/>
      <c r="AT397" s="211"/>
      <c r="AU397" s="211"/>
    </row>
    <row r="398" spans="1:47" outlineLevel="1" x14ac:dyDescent="0.2">
      <c r="A398" s="152">
        <v>104</v>
      </c>
      <c r="B398" s="154" t="s">
        <v>557</v>
      </c>
      <c r="C398" s="170" t="s">
        <v>558</v>
      </c>
      <c r="D398" s="187" t="s">
        <v>559</v>
      </c>
      <c r="E398" s="212">
        <v>165</v>
      </c>
      <c r="F398" s="212"/>
      <c r="G398" s="212">
        <f>ROUND(E398*F398,2)</f>
        <v>0</v>
      </c>
      <c r="H398" s="181" t="s">
        <v>950</v>
      </c>
      <c r="I398" s="211"/>
      <c r="J398" s="211"/>
      <c r="K398" s="211"/>
      <c r="L398" s="211"/>
      <c r="M398" s="211"/>
      <c r="N398" s="211"/>
      <c r="O398" s="211"/>
      <c r="P398" s="211"/>
      <c r="Q398" s="211"/>
      <c r="R398" s="211" t="s">
        <v>121</v>
      </c>
      <c r="S398" s="211"/>
      <c r="T398" s="211"/>
      <c r="U398" s="211"/>
      <c r="V398" s="211"/>
      <c r="W398" s="211"/>
      <c r="X398" s="211"/>
      <c r="Y398" s="211"/>
      <c r="Z398" s="211"/>
      <c r="AA398" s="211"/>
      <c r="AB398" s="211"/>
      <c r="AC398" s="211"/>
      <c r="AD398" s="211"/>
      <c r="AE398" s="211"/>
      <c r="AF398" s="211"/>
      <c r="AG398" s="211"/>
      <c r="AH398" s="211"/>
      <c r="AI398" s="211"/>
      <c r="AJ398" s="211"/>
      <c r="AK398" s="211"/>
      <c r="AL398" s="211"/>
      <c r="AM398" s="211"/>
      <c r="AN398" s="211"/>
      <c r="AO398" s="211"/>
      <c r="AP398" s="211"/>
      <c r="AQ398" s="211"/>
      <c r="AR398" s="211"/>
      <c r="AS398" s="211"/>
      <c r="AT398" s="211"/>
      <c r="AU398" s="211"/>
    </row>
    <row r="399" spans="1:47" outlineLevel="1" x14ac:dyDescent="0.2">
      <c r="A399" s="152"/>
      <c r="B399" s="154"/>
      <c r="C399" s="171" t="s">
        <v>1183</v>
      </c>
      <c r="D399" s="188"/>
      <c r="E399" s="195">
        <v>165</v>
      </c>
      <c r="F399" s="212"/>
      <c r="G399" s="212"/>
      <c r="H399" s="181">
        <v>0</v>
      </c>
      <c r="I399" s="211"/>
      <c r="J399" s="211"/>
      <c r="K399" s="211"/>
      <c r="L399" s="211"/>
      <c r="M399" s="211"/>
      <c r="N399" s="211"/>
      <c r="O399" s="211"/>
      <c r="P399" s="211"/>
      <c r="Q399" s="211"/>
      <c r="R399" s="211" t="s">
        <v>123</v>
      </c>
      <c r="S399" s="211">
        <v>0</v>
      </c>
      <c r="T399" s="211"/>
      <c r="U399" s="211"/>
      <c r="V399" s="211"/>
      <c r="W399" s="211"/>
      <c r="X399" s="211"/>
      <c r="Y399" s="211"/>
      <c r="Z399" s="211"/>
      <c r="AA399" s="211"/>
      <c r="AB399" s="211"/>
      <c r="AC399" s="211"/>
      <c r="AD399" s="211"/>
      <c r="AE399" s="211"/>
      <c r="AF399" s="211"/>
      <c r="AG399" s="211"/>
      <c r="AH399" s="211"/>
      <c r="AI399" s="211"/>
      <c r="AJ399" s="211"/>
      <c r="AK399" s="211"/>
      <c r="AL399" s="211"/>
      <c r="AM399" s="211"/>
      <c r="AN399" s="211"/>
      <c r="AO399" s="211"/>
      <c r="AP399" s="211"/>
      <c r="AQ399" s="211"/>
      <c r="AR399" s="211"/>
      <c r="AS399" s="211"/>
      <c r="AT399" s="211"/>
      <c r="AU399" s="211"/>
    </row>
    <row r="400" spans="1:47" outlineLevel="1" x14ac:dyDescent="0.2">
      <c r="A400" s="152">
        <v>105</v>
      </c>
      <c r="B400" s="154" t="s">
        <v>561</v>
      </c>
      <c r="C400" s="170" t="s">
        <v>562</v>
      </c>
      <c r="D400" s="187" t="s">
        <v>563</v>
      </c>
      <c r="E400" s="212">
        <v>182</v>
      </c>
      <c r="F400" s="212"/>
      <c r="G400" s="212">
        <f>ROUND(E400*F400,2)</f>
        <v>0</v>
      </c>
      <c r="H400" s="181" t="s">
        <v>951</v>
      </c>
      <c r="I400" s="211"/>
      <c r="J400" s="211"/>
      <c r="K400" s="211"/>
      <c r="L400" s="211"/>
      <c r="M400" s="211"/>
      <c r="N400" s="211"/>
      <c r="O400" s="211"/>
      <c r="P400" s="211"/>
      <c r="Q400" s="211"/>
      <c r="R400" s="211" t="s">
        <v>121</v>
      </c>
      <c r="S400" s="211"/>
      <c r="T400" s="211"/>
      <c r="U400" s="211"/>
      <c r="V400" s="211"/>
      <c r="W400" s="211"/>
      <c r="X400" s="211"/>
      <c r="Y400" s="211"/>
      <c r="Z400" s="211"/>
      <c r="AA400" s="211"/>
      <c r="AB400" s="211"/>
      <c r="AC400" s="211"/>
      <c r="AD400" s="211"/>
      <c r="AE400" s="211"/>
      <c r="AF400" s="211"/>
      <c r="AG400" s="211"/>
      <c r="AH400" s="211"/>
      <c r="AI400" s="211"/>
      <c r="AJ400" s="211"/>
      <c r="AK400" s="211"/>
      <c r="AL400" s="211"/>
      <c r="AM400" s="211"/>
      <c r="AN400" s="211"/>
      <c r="AO400" s="211"/>
      <c r="AP400" s="211"/>
      <c r="AQ400" s="211"/>
      <c r="AR400" s="211"/>
      <c r="AS400" s="211"/>
      <c r="AT400" s="211"/>
      <c r="AU400" s="211"/>
    </row>
    <row r="401" spans="1:47" outlineLevel="1" x14ac:dyDescent="0.2">
      <c r="A401" s="152"/>
      <c r="B401" s="154"/>
      <c r="C401" s="171" t="s">
        <v>1184</v>
      </c>
      <c r="D401" s="188"/>
      <c r="E401" s="195">
        <v>182</v>
      </c>
      <c r="F401" s="212"/>
      <c r="G401" s="212"/>
      <c r="H401" s="181">
        <v>0</v>
      </c>
      <c r="I401" s="211"/>
      <c r="J401" s="211"/>
      <c r="K401" s="211"/>
      <c r="L401" s="211"/>
      <c r="M401" s="211"/>
      <c r="N401" s="211"/>
      <c r="O401" s="211"/>
      <c r="P401" s="211"/>
      <c r="Q401" s="211"/>
      <c r="R401" s="211" t="s">
        <v>123</v>
      </c>
      <c r="S401" s="211">
        <v>0</v>
      </c>
      <c r="T401" s="211"/>
      <c r="U401" s="211"/>
      <c r="V401" s="211"/>
      <c r="W401" s="211"/>
      <c r="X401" s="211"/>
      <c r="Y401" s="211"/>
      <c r="Z401" s="211"/>
      <c r="AA401" s="211"/>
      <c r="AB401" s="211"/>
      <c r="AC401" s="211"/>
      <c r="AD401" s="211"/>
      <c r="AE401" s="211"/>
      <c r="AF401" s="211"/>
      <c r="AG401" s="211"/>
      <c r="AH401" s="211"/>
      <c r="AI401" s="211"/>
      <c r="AJ401" s="211"/>
      <c r="AK401" s="211"/>
      <c r="AL401" s="211"/>
      <c r="AM401" s="211"/>
      <c r="AN401" s="211"/>
      <c r="AO401" s="211"/>
      <c r="AP401" s="211"/>
      <c r="AQ401" s="211"/>
      <c r="AR401" s="211"/>
      <c r="AS401" s="211"/>
      <c r="AT401" s="211"/>
      <c r="AU401" s="211"/>
    </row>
    <row r="402" spans="1:47" x14ac:dyDescent="0.2">
      <c r="A402" s="153" t="s">
        <v>116</v>
      </c>
      <c r="B402" s="155" t="s">
        <v>72</v>
      </c>
      <c r="C402" s="172" t="s">
        <v>73</v>
      </c>
      <c r="D402" s="189"/>
      <c r="E402" s="213"/>
      <c r="F402" s="213"/>
      <c r="G402" s="213">
        <f>SUMIF(R403:R684,"&lt;&gt;NOR",G403:G684)</f>
        <v>0</v>
      </c>
      <c r="H402" s="182"/>
      <c r="I402" s="211"/>
      <c r="R402" t="s">
        <v>117</v>
      </c>
    </row>
    <row r="403" spans="1:47" outlineLevel="1" x14ac:dyDescent="0.2">
      <c r="A403" s="152">
        <v>106</v>
      </c>
      <c r="B403" s="154" t="s">
        <v>1185</v>
      </c>
      <c r="C403" s="170" t="s">
        <v>1186</v>
      </c>
      <c r="D403" s="187" t="s">
        <v>130</v>
      </c>
      <c r="E403" s="212">
        <v>33.957000000000001</v>
      </c>
      <c r="F403" s="212"/>
      <c r="G403" s="212">
        <f>ROUND(E403*F403,2)</f>
        <v>0</v>
      </c>
      <c r="H403" s="181" t="s">
        <v>951</v>
      </c>
      <c r="I403" s="211"/>
      <c r="J403" s="211"/>
      <c r="K403" s="211"/>
      <c r="L403" s="211"/>
      <c r="M403" s="211"/>
      <c r="N403" s="211"/>
      <c r="O403" s="211"/>
      <c r="P403" s="211"/>
      <c r="Q403" s="211"/>
      <c r="R403" s="211" t="s">
        <v>121</v>
      </c>
      <c r="S403" s="211"/>
      <c r="T403" s="211"/>
      <c r="U403" s="211"/>
      <c r="V403" s="211"/>
      <c r="W403" s="211"/>
      <c r="X403" s="211"/>
      <c r="Y403" s="211"/>
      <c r="Z403" s="211"/>
      <c r="AA403" s="211"/>
      <c r="AB403" s="211"/>
      <c r="AC403" s="211"/>
      <c r="AD403" s="211"/>
      <c r="AE403" s="211"/>
      <c r="AF403" s="211"/>
      <c r="AG403" s="211"/>
      <c r="AH403" s="211"/>
      <c r="AI403" s="211"/>
      <c r="AJ403" s="211"/>
      <c r="AK403" s="211"/>
      <c r="AL403" s="211"/>
      <c r="AM403" s="211"/>
      <c r="AN403" s="211"/>
      <c r="AO403" s="211"/>
      <c r="AP403" s="211"/>
      <c r="AQ403" s="211"/>
      <c r="AR403" s="211"/>
      <c r="AS403" s="211"/>
      <c r="AT403" s="211"/>
      <c r="AU403" s="211"/>
    </row>
    <row r="404" spans="1:47" outlineLevel="1" x14ac:dyDescent="0.2">
      <c r="A404" s="152"/>
      <c r="B404" s="154"/>
      <c r="C404" s="171" t="s">
        <v>1187</v>
      </c>
      <c r="D404" s="188"/>
      <c r="E404" s="195"/>
      <c r="F404" s="212"/>
      <c r="G404" s="212"/>
      <c r="H404" s="181">
        <v>0</v>
      </c>
      <c r="I404" s="211"/>
      <c r="J404" s="211"/>
      <c r="K404" s="211"/>
      <c r="L404" s="211"/>
      <c r="M404" s="211"/>
      <c r="N404" s="211"/>
      <c r="O404" s="211"/>
      <c r="P404" s="211"/>
      <c r="Q404" s="211"/>
      <c r="R404" s="211" t="s">
        <v>123</v>
      </c>
      <c r="S404" s="211">
        <v>0</v>
      </c>
      <c r="T404" s="211"/>
      <c r="U404" s="211"/>
      <c r="V404" s="211"/>
      <c r="W404" s="211"/>
      <c r="X404" s="211"/>
      <c r="Y404" s="211"/>
      <c r="Z404" s="211"/>
      <c r="AA404" s="211"/>
      <c r="AB404" s="211"/>
      <c r="AC404" s="211"/>
      <c r="AD404" s="211"/>
      <c r="AE404" s="211"/>
      <c r="AF404" s="211"/>
      <c r="AG404" s="211"/>
      <c r="AH404" s="211"/>
      <c r="AI404" s="211"/>
      <c r="AJ404" s="211"/>
      <c r="AK404" s="211"/>
      <c r="AL404" s="211"/>
      <c r="AM404" s="211"/>
      <c r="AN404" s="211"/>
      <c r="AO404" s="211"/>
      <c r="AP404" s="211"/>
      <c r="AQ404" s="211"/>
      <c r="AR404" s="211"/>
      <c r="AS404" s="211"/>
      <c r="AT404" s="211"/>
      <c r="AU404" s="211"/>
    </row>
    <row r="405" spans="1:47" outlineLevel="1" x14ac:dyDescent="0.2">
      <c r="A405" s="152"/>
      <c r="B405" s="154"/>
      <c r="C405" s="171" t="s">
        <v>1188</v>
      </c>
      <c r="D405" s="188"/>
      <c r="E405" s="195">
        <v>33.957000000000001</v>
      </c>
      <c r="F405" s="212"/>
      <c r="G405" s="212"/>
      <c r="H405" s="181">
        <v>0</v>
      </c>
      <c r="I405" s="211"/>
      <c r="J405" s="211"/>
      <c r="K405" s="211"/>
      <c r="L405" s="211"/>
      <c r="M405" s="211"/>
      <c r="N405" s="211"/>
      <c r="O405" s="211"/>
      <c r="P405" s="211"/>
      <c r="Q405" s="211"/>
      <c r="R405" s="211" t="s">
        <v>123</v>
      </c>
      <c r="S405" s="211">
        <v>0</v>
      </c>
      <c r="T405" s="211"/>
      <c r="U405" s="211"/>
      <c r="V405" s="211"/>
      <c r="W405" s="211"/>
      <c r="X405" s="211"/>
      <c r="Y405" s="211"/>
      <c r="Z405" s="211"/>
      <c r="AA405" s="211"/>
      <c r="AB405" s="211"/>
      <c r="AC405" s="211"/>
      <c r="AD405" s="211"/>
      <c r="AE405" s="211"/>
      <c r="AF405" s="211"/>
      <c r="AG405" s="211"/>
      <c r="AH405" s="211"/>
      <c r="AI405" s="211"/>
      <c r="AJ405" s="211"/>
      <c r="AK405" s="211"/>
      <c r="AL405" s="211"/>
      <c r="AM405" s="211"/>
      <c r="AN405" s="211"/>
      <c r="AO405" s="211"/>
      <c r="AP405" s="211"/>
      <c r="AQ405" s="211"/>
      <c r="AR405" s="211"/>
      <c r="AS405" s="211"/>
      <c r="AT405" s="211"/>
      <c r="AU405" s="211"/>
    </row>
    <row r="406" spans="1:47" outlineLevel="1" x14ac:dyDescent="0.2">
      <c r="A406" s="152">
        <v>107</v>
      </c>
      <c r="B406" s="154" t="s">
        <v>1189</v>
      </c>
      <c r="C406" s="170" t="s">
        <v>1190</v>
      </c>
      <c r="D406" s="187" t="s">
        <v>130</v>
      </c>
      <c r="E406" s="212">
        <v>13.8</v>
      </c>
      <c r="F406" s="212"/>
      <c r="G406" s="212">
        <f>ROUND(E406*F406,2)</f>
        <v>0</v>
      </c>
      <c r="H406" s="181" t="s">
        <v>951</v>
      </c>
      <c r="I406" s="211"/>
      <c r="J406" s="211"/>
      <c r="K406" s="211"/>
      <c r="L406" s="211"/>
      <c r="M406" s="211"/>
      <c r="N406" s="211"/>
      <c r="O406" s="211"/>
      <c r="P406" s="211"/>
      <c r="Q406" s="211"/>
      <c r="R406" s="211" t="s">
        <v>121</v>
      </c>
      <c r="S406" s="211"/>
      <c r="T406" s="211"/>
      <c r="U406" s="211"/>
      <c r="V406" s="211"/>
      <c r="W406" s="211"/>
      <c r="X406" s="211"/>
      <c r="Y406" s="211"/>
      <c r="Z406" s="211"/>
      <c r="AA406" s="211"/>
      <c r="AB406" s="211"/>
      <c r="AC406" s="211"/>
      <c r="AD406" s="211"/>
      <c r="AE406" s="211"/>
      <c r="AF406" s="211"/>
      <c r="AG406" s="211"/>
      <c r="AH406" s="211"/>
      <c r="AI406" s="211"/>
      <c r="AJ406" s="211"/>
      <c r="AK406" s="211"/>
      <c r="AL406" s="211"/>
      <c r="AM406" s="211"/>
      <c r="AN406" s="211"/>
      <c r="AO406" s="211"/>
      <c r="AP406" s="211"/>
      <c r="AQ406" s="211"/>
      <c r="AR406" s="211"/>
      <c r="AS406" s="211"/>
      <c r="AT406" s="211"/>
      <c r="AU406" s="211"/>
    </row>
    <row r="407" spans="1:47" outlineLevel="1" x14ac:dyDescent="0.2">
      <c r="A407" s="152"/>
      <c r="B407" s="154"/>
      <c r="C407" s="171" t="s">
        <v>1191</v>
      </c>
      <c r="D407" s="188"/>
      <c r="E407" s="195"/>
      <c r="F407" s="212"/>
      <c r="G407" s="212"/>
      <c r="H407" s="181">
        <v>0</v>
      </c>
      <c r="I407" s="211"/>
      <c r="J407" s="211"/>
      <c r="K407" s="211"/>
      <c r="L407" s="211"/>
      <c r="M407" s="211"/>
      <c r="N407" s="211"/>
      <c r="O407" s="211"/>
      <c r="P407" s="211"/>
      <c r="Q407" s="211"/>
      <c r="R407" s="211" t="s">
        <v>123</v>
      </c>
      <c r="S407" s="211">
        <v>0</v>
      </c>
      <c r="T407" s="211"/>
      <c r="U407" s="211"/>
      <c r="V407" s="211"/>
      <c r="W407" s="211"/>
      <c r="X407" s="211"/>
      <c r="Y407" s="211"/>
      <c r="Z407" s="211"/>
      <c r="AA407" s="211"/>
      <c r="AB407" s="211"/>
      <c r="AC407" s="211"/>
      <c r="AD407" s="211"/>
      <c r="AE407" s="211"/>
      <c r="AF407" s="211"/>
      <c r="AG407" s="211"/>
      <c r="AH407" s="211"/>
      <c r="AI407" s="211"/>
      <c r="AJ407" s="211"/>
      <c r="AK407" s="211"/>
      <c r="AL407" s="211"/>
      <c r="AM407" s="211"/>
      <c r="AN407" s="211"/>
      <c r="AO407" s="211"/>
      <c r="AP407" s="211"/>
      <c r="AQ407" s="211"/>
      <c r="AR407" s="211"/>
      <c r="AS407" s="211"/>
      <c r="AT407" s="211"/>
      <c r="AU407" s="211"/>
    </row>
    <row r="408" spans="1:47" outlineLevel="1" x14ac:dyDescent="0.2">
      <c r="A408" s="152"/>
      <c r="B408" s="154"/>
      <c r="C408" s="171" t="s">
        <v>1192</v>
      </c>
      <c r="D408" s="188"/>
      <c r="E408" s="195">
        <v>13.8</v>
      </c>
      <c r="F408" s="212"/>
      <c r="G408" s="212"/>
      <c r="H408" s="181">
        <v>0</v>
      </c>
      <c r="I408" s="211"/>
      <c r="J408" s="211"/>
      <c r="K408" s="211"/>
      <c r="L408" s="211"/>
      <c r="M408" s="211"/>
      <c r="N408" s="211"/>
      <c r="O408" s="211"/>
      <c r="P408" s="211"/>
      <c r="Q408" s="211"/>
      <c r="R408" s="211" t="s">
        <v>123</v>
      </c>
      <c r="S408" s="211">
        <v>0</v>
      </c>
      <c r="T408" s="211"/>
      <c r="U408" s="211"/>
      <c r="V408" s="211"/>
      <c r="W408" s="211"/>
      <c r="X408" s="211"/>
      <c r="Y408" s="211"/>
      <c r="Z408" s="211"/>
      <c r="AA408" s="211"/>
      <c r="AB408" s="211"/>
      <c r="AC408" s="211"/>
      <c r="AD408" s="211"/>
      <c r="AE408" s="211"/>
      <c r="AF408" s="211"/>
      <c r="AG408" s="211"/>
      <c r="AH408" s="211"/>
      <c r="AI408" s="211"/>
      <c r="AJ408" s="211"/>
      <c r="AK408" s="211"/>
      <c r="AL408" s="211"/>
      <c r="AM408" s="211"/>
      <c r="AN408" s="211"/>
      <c r="AO408" s="211"/>
      <c r="AP408" s="211"/>
      <c r="AQ408" s="211"/>
      <c r="AR408" s="211"/>
      <c r="AS408" s="211"/>
      <c r="AT408" s="211"/>
      <c r="AU408" s="211"/>
    </row>
    <row r="409" spans="1:47" outlineLevel="1" x14ac:dyDescent="0.2">
      <c r="A409" s="152">
        <v>108</v>
      </c>
      <c r="B409" s="154" t="s">
        <v>1193</v>
      </c>
      <c r="C409" s="170" t="s">
        <v>1194</v>
      </c>
      <c r="D409" s="187" t="s">
        <v>120</v>
      </c>
      <c r="E409" s="212">
        <v>59</v>
      </c>
      <c r="F409" s="212"/>
      <c r="G409" s="212">
        <f>ROUND(E409*F409,2)</f>
        <v>0</v>
      </c>
      <c r="H409" s="181" t="s">
        <v>951</v>
      </c>
      <c r="I409" s="211"/>
      <c r="J409" s="211"/>
      <c r="K409" s="211"/>
      <c r="L409" s="211"/>
      <c r="M409" s="211"/>
      <c r="N409" s="211"/>
      <c r="O409" s="211"/>
      <c r="P409" s="211"/>
      <c r="Q409" s="211"/>
      <c r="R409" s="211" t="s">
        <v>121</v>
      </c>
      <c r="S409" s="211"/>
      <c r="T409" s="211"/>
      <c r="U409" s="211"/>
      <c r="V409" s="211"/>
      <c r="W409" s="211"/>
      <c r="X409" s="211"/>
      <c r="Y409" s="211"/>
      <c r="Z409" s="211"/>
      <c r="AA409" s="211"/>
      <c r="AB409" s="211"/>
      <c r="AC409" s="211"/>
      <c r="AD409" s="211"/>
      <c r="AE409" s="211"/>
      <c r="AF409" s="211"/>
      <c r="AG409" s="211"/>
      <c r="AH409" s="211"/>
      <c r="AI409" s="211"/>
      <c r="AJ409" s="211"/>
      <c r="AK409" s="211"/>
      <c r="AL409" s="211"/>
      <c r="AM409" s="211"/>
      <c r="AN409" s="211"/>
      <c r="AO409" s="211"/>
      <c r="AP409" s="211"/>
      <c r="AQ409" s="211"/>
      <c r="AR409" s="211"/>
      <c r="AS409" s="211"/>
      <c r="AT409" s="211"/>
      <c r="AU409" s="211"/>
    </row>
    <row r="410" spans="1:47" outlineLevel="1" x14ac:dyDescent="0.2">
      <c r="A410" s="152"/>
      <c r="B410" s="154"/>
      <c r="C410" s="171" t="s">
        <v>1195</v>
      </c>
      <c r="D410" s="188"/>
      <c r="E410" s="195">
        <v>8</v>
      </c>
      <c r="F410" s="212"/>
      <c r="G410" s="212"/>
      <c r="H410" s="181">
        <v>0</v>
      </c>
      <c r="I410" s="211"/>
      <c r="J410" s="211"/>
      <c r="K410" s="211"/>
      <c r="L410" s="211"/>
      <c r="M410" s="211"/>
      <c r="N410" s="211"/>
      <c r="O410" s="211"/>
      <c r="P410" s="211"/>
      <c r="Q410" s="211"/>
      <c r="R410" s="211" t="s">
        <v>123</v>
      </c>
      <c r="S410" s="211">
        <v>0</v>
      </c>
      <c r="T410" s="211"/>
      <c r="U410" s="211"/>
      <c r="V410" s="211"/>
      <c r="W410" s="211"/>
      <c r="X410" s="211"/>
      <c r="Y410" s="211"/>
      <c r="Z410" s="211"/>
      <c r="AA410" s="211"/>
      <c r="AB410" s="211"/>
      <c r="AC410" s="211"/>
      <c r="AD410" s="211"/>
      <c r="AE410" s="211"/>
      <c r="AF410" s="211"/>
      <c r="AG410" s="211"/>
      <c r="AH410" s="211"/>
      <c r="AI410" s="211"/>
      <c r="AJ410" s="211"/>
      <c r="AK410" s="211"/>
      <c r="AL410" s="211"/>
      <c r="AM410" s="211"/>
      <c r="AN410" s="211"/>
      <c r="AO410" s="211"/>
      <c r="AP410" s="211"/>
      <c r="AQ410" s="211"/>
      <c r="AR410" s="211"/>
      <c r="AS410" s="211"/>
      <c r="AT410" s="211"/>
      <c r="AU410" s="211"/>
    </row>
    <row r="411" spans="1:47" outlineLevel="1" x14ac:dyDescent="0.2">
      <c r="A411" s="152"/>
      <c r="B411" s="154"/>
      <c r="C411" s="171" t="s">
        <v>1196</v>
      </c>
      <c r="D411" s="188"/>
      <c r="E411" s="195">
        <v>17</v>
      </c>
      <c r="F411" s="212"/>
      <c r="G411" s="212"/>
      <c r="H411" s="181">
        <v>0</v>
      </c>
      <c r="I411" s="211"/>
      <c r="J411" s="211"/>
      <c r="K411" s="211"/>
      <c r="L411" s="211"/>
      <c r="M411" s="211"/>
      <c r="N411" s="211"/>
      <c r="O411" s="211"/>
      <c r="P411" s="211"/>
      <c r="Q411" s="211"/>
      <c r="R411" s="211" t="s">
        <v>123</v>
      </c>
      <c r="S411" s="211">
        <v>0</v>
      </c>
      <c r="T411" s="211"/>
      <c r="U411" s="211"/>
      <c r="V411" s="211"/>
      <c r="W411" s="211"/>
      <c r="X411" s="211"/>
      <c r="Y411" s="211"/>
      <c r="Z411" s="211"/>
      <c r="AA411" s="211"/>
      <c r="AB411" s="211"/>
      <c r="AC411" s="211"/>
      <c r="AD411" s="211"/>
      <c r="AE411" s="211"/>
      <c r="AF411" s="211"/>
      <c r="AG411" s="211"/>
      <c r="AH411" s="211"/>
      <c r="AI411" s="211"/>
      <c r="AJ411" s="211"/>
      <c r="AK411" s="211"/>
      <c r="AL411" s="211"/>
      <c r="AM411" s="211"/>
      <c r="AN411" s="211"/>
      <c r="AO411" s="211"/>
      <c r="AP411" s="211"/>
      <c r="AQ411" s="211"/>
      <c r="AR411" s="211"/>
      <c r="AS411" s="211"/>
      <c r="AT411" s="211"/>
      <c r="AU411" s="211"/>
    </row>
    <row r="412" spans="1:47" outlineLevel="1" x14ac:dyDescent="0.2">
      <c r="A412" s="152"/>
      <c r="B412" s="154"/>
      <c r="C412" s="171" t="s">
        <v>1197</v>
      </c>
      <c r="D412" s="188"/>
      <c r="E412" s="195">
        <v>17</v>
      </c>
      <c r="F412" s="212"/>
      <c r="G412" s="212"/>
      <c r="H412" s="181">
        <v>0</v>
      </c>
      <c r="I412" s="211"/>
      <c r="J412" s="211"/>
      <c r="K412" s="211"/>
      <c r="L412" s="211"/>
      <c r="M412" s="211"/>
      <c r="N412" s="211"/>
      <c r="O412" s="211"/>
      <c r="P412" s="211"/>
      <c r="Q412" s="211"/>
      <c r="R412" s="211" t="s">
        <v>123</v>
      </c>
      <c r="S412" s="211">
        <v>0</v>
      </c>
      <c r="T412" s="211"/>
      <c r="U412" s="211"/>
      <c r="V412" s="211"/>
      <c r="W412" s="211"/>
      <c r="X412" s="211"/>
      <c r="Y412" s="211"/>
      <c r="Z412" s="211"/>
      <c r="AA412" s="211"/>
      <c r="AB412" s="211"/>
      <c r="AC412" s="211"/>
      <c r="AD412" s="211"/>
      <c r="AE412" s="211"/>
      <c r="AF412" s="211"/>
      <c r="AG412" s="211"/>
      <c r="AH412" s="211"/>
      <c r="AI412" s="211"/>
      <c r="AJ412" s="211"/>
      <c r="AK412" s="211"/>
      <c r="AL412" s="211"/>
      <c r="AM412" s="211"/>
      <c r="AN412" s="211"/>
      <c r="AO412" s="211"/>
      <c r="AP412" s="211"/>
      <c r="AQ412" s="211"/>
      <c r="AR412" s="211"/>
      <c r="AS412" s="211"/>
      <c r="AT412" s="211"/>
      <c r="AU412" s="211"/>
    </row>
    <row r="413" spans="1:47" outlineLevel="1" x14ac:dyDescent="0.2">
      <c r="A413" s="152"/>
      <c r="B413" s="154"/>
      <c r="C413" s="171" t="s">
        <v>1198</v>
      </c>
      <c r="D413" s="188"/>
      <c r="E413" s="195">
        <v>17</v>
      </c>
      <c r="F413" s="212"/>
      <c r="G413" s="212"/>
      <c r="H413" s="181">
        <v>0</v>
      </c>
      <c r="I413" s="211"/>
      <c r="J413" s="211"/>
      <c r="K413" s="211"/>
      <c r="L413" s="211"/>
      <c r="M413" s="211"/>
      <c r="N413" s="211"/>
      <c r="O413" s="211"/>
      <c r="P413" s="211"/>
      <c r="Q413" s="211"/>
      <c r="R413" s="211" t="s">
        <v>123</v>
      </c>
      <c r="S413" s="211">
        <v>0</v>
      </c>
      <c r="T413" s="211"/>
      <c r="U413" s="211"/>
      <c r="V413" s="211"/>
      <c r="W413" s="211"/>
      <c r="X413" s="211"/>
      <c r="Y413" s="211"/>
      <c r="Z413" s="211"/>
      <c r="AA413" s="211"/>
      <c r="AB413" s="211"/>
      <c r="AC413" s="211"/>
      <c r="AD413" s="211"/>
      <c r="AE413" s="211"/>
      <c r="AF413" s="211"/>
      <c r="AG413" s="211"/>
      <c r="AH413" s="211"/>
      <c r="AI413" s="211"/>
      <c r="AJ413" s="211"/>
      <c r="AK413" s="211"/>
      <c r="AL413" s="211"/>
      <c r="AM413" s="211"/>
      <c r="AN413" s="211"/>
      <c r="AO413" s="211"/>
      <c r="AP413" s="211"/>
      <c r="AQ413" s="211"/>
      <c r="AR413" s="211"/>
      <c r="AS413" s="211"/>
      <c r="AT413" s="211"/>
      <c r="AU413" s="211"/>
    </row>
    <row r="414" spans="1:47" outlineLevel="1" x14ac:dyDescent="0.2">
      <c r="A414" s="152">
        <v>109</v>
      </c>
      <c r="B414" s="154" t="s">
        <v>1199</v>
      </c>
      <c r="C414" s="170" t="s">
        <v>1200</v>
      </c>
      <c r="D414" s="187" t="s">
        <v>120</v>
      </c>
      <c r="E414" s="212">
        <v>4</v>
      </c>
      <c r="F414" s="212"/>
      <c r="G414" s="212">
        <f>ROUND(E414*F414,2)</f>
        <v>0</v>
      </c>
      <c r="H414" s="181" t="s">
        <v>951</v>
      </c>
      <c r="I414" s="211"/>
      <c r="J414" s="211"/>
      <c r="K414" s="211"/>
      <c r="L414" s="211"/>
      <c r="M414" s="211"/>
      <c r="N414" s="211"/>
      <c r="O414" s="211"/>
      <c r="P414" s="211"/>
      <c r="Q414" s="211"/>
      <c r="R414" s="211" t="s">
        <v>121</v>
      </c>
      <c r="S414" s="211"/>
      <c r="T414" s="211"/>
      <c r="U414" s="211"/>
      <c r="V414" s="211"/>
      <c r="W414" s="211"/>
      <c r="X414" s="211"/>
      <c r="Y414" s="211"/>
      <c r="Z414" s="211"/>
      <c r="AA414" s="211"/>
      <c r="AB414" s="211"/>
      <c r="AC414" s="211"/>
      <c r="AD414" s="211"/>
      <c r="AE414" s="211"/>
      <c r="AF414" s="211"/>
      <c r="AG414" s="211"/>
      <c r="AH414" s="211"/>
      <c r="AI414" s="211"/>
      <c r="AJ414" s="211"/>
      <c r="AK414" s="211"/>
      <c r="AL414" s="211"/>
      <c r="AM414" s="211"/>
      <c r="AN414" s="211"/>
      <c r="AO414" s="211"/>
      <c r="AP414" s="211"/>
      <c r="AQ414" s="211"/>
      <c r="AR414" s="211"/>
      <c r="AS414" s="211"/>
      <c r="AT414" s="211"/>
      <c r="AU414" s="211"/>
    </row>
    <row r="415" spans="1:47" outlineLevel="1" x14ac:dyDescent="0.2">
      <c r="A415" s="152"/>
      <c r="B415" s="154"/>
      <c r="C415" s="171" t="s">
        <v>1201</v>
      </c>
      <c r="D415" s="188"/>
      <c r="E415" s="195">
        <v>2</v>
      </c>
      <c r="F415" s="212"/>
      <c r="G415" s="212"/>
      <c r="H415" s="181">
        <v>0</v>
      </c>
      <c r="I415" s="211"/>
      <c r="J415" s="211"/>
      <c r="K415" s="211"/>
      <c r="L415" s="211"/>
      <c r="M415" s="211"/>
      <c r="N415" s="211"/>
      <c r="O415" s="211"/>
      <c r="P415" s="211"/>
      <c r="Q415" s="211"/>
      <c r="R415" s="211" t="s">
        <v>123</v>
      </c>
      <c r="S415" s="211">
        <v>0</v>
      </c>
      <c r="T415" s="211"/>
      <c r="U415" s="211"/>
      <c r="V415" s="211"/>
      <c r="W415" s="211"/>
      <c r="X415" s="211"/>
      <c r="Y415" s="211"/>
      <c r="Z415" s="211"/>
      <c r="AA415" s="211"/>
      <c r="AB415" s="211"/>
      <c r="AC415" s="211"/>
      <c r="AD415" s="211"/>
      <c r="AE415" s="211"/>
      <c r="AF415" s="211"/>
      <c r="AG415" s="211"/>
      <c r="AH415" s="211"/>
      <c r="AI415" s="211"/>
      <c r="AJ415" s="211"/>
      <c r="AK415" s="211"/>
      <c r="AL415" s="211"/>
      <c r="AM415" s="211"/>
      <c r="AN415" s="211"/>
      <c r="AO415" s="211"/>
      <c r="AP415" s="211"/>
      <c r="AQ415" s="211"/>
      <c r="AR415" s="211"/>
      <c r="AS415" s="211"/>
      <c r="AT415" s="211"/>
      <c r="AU415" s="211"/>
    </row>
    <row r="416" spans="1:47" outlineLevel="1" x14ac:dyDescent="0.2">
      <c r="A416" s="152"/>
      <c r="B416" s="154"/>
      <c r="C416" s="171" t="s">
        <v>1202</v>
      </c>
      <c r="D416" s="188"/>
      <c r="E416" s="195">
        <v>1</v>
      </c>
      <c r="F416" s="212"/>
      <c r="G416" s="212"/>
      <c r="H416" s="181">
        <v>0</v>
      </c>
      <c r="I416" s="211"/>
      <c r="J416" s="211"/>
      <c r="K416" s="211"/>
      <c r="L416" s="211"/>
      <c r="M416" s="211"/>
      <c r="N416" s="211"/>
      <c r="O416" s="211"/>
      <c r="P416" s="211"/>
      <c r="Q416" s="211"/>
      <c r="R416" s="211" t="s">
        <v>123</v>
      </c>
      <c r="S416" s="211">
        <v>0</v>
      </c>
      <c r="T416" s="211"/>
      <c r="U416" s="211"/>
      <c r="V416" s="211"/>
      <c r="W416" s="211"/>
      <c r="X416" s="211"/>
      <c r="Y416" s="211"/>
      <c r="Z416" s="211"/>
      <c r="AA416" s="211"/>
      <c r="AB416" s="211"/>
      <c r="AC416" s="211"/>
      <c r="AD416" s="211"/>
      <c r="AE416" s="211"/>
      <c r="AF416" s="211"/>
      <c r="AG416" s="211"/>
      <c r="AH416" s="211"/>
      <c r="AI416" s="211"/>
      <c r="AJ416" s="211"/>
      <c r="AK416" s="211"/>
      <c r="AL416" s="211"/>
      <c r="AM416" s="211"/>
      <c r="AN416" s="211"/>
      <c r="AO416" s="211"/>
      <c r="AP416" s="211"/>
      <c r="AQ416" s="211"/>
      <c r="AR416" s="211"/>
      <c r="AS416" s="211"/>
      <c r="AT416" s="211"/>
      <c r="AU416" s="211"/>
    </row>
    <row r="417" spans="1:47" outlineLevel="1" x14ac:dyDescent="0.2">
      <c r="A417" s="152"/>
      <c r="B417" s="154"/>
      <c r="C417" s="171" t="s">
        <v>1203</v>
      </c>
      <c r="D417" s="188"/>
      <c r="E417" s="195">
        <v>1</v>
      </c>
      <c r="F417" s="212"/>
      <c r="G417" s="212"/>
      <c r="H417" s="181">
        <v>0</v>
      </c>
      <c r="I417" s="211"/>
      <c r="J417" s="211"/>
      <c r="K417" s="211"/>
      <c r="L417" s="211"/>
      <c r="M417" s="211"/>
      <c r="N417" s="211"/>
      <c r="O417" s="211"/>
      <c r="P417" s="211"/>
      <c r="Q417" s="211"/>
      <c r="R417" s="211" t="s">
        <v>123</v>
      </c>
      <c r="S417" s="211">
        <v>0</v>
      </c>
      <c r="T417" s="211"/>
      <c r="U417" s="211"/>
      <c r="V417" s="211"/>
      <c r="W417" s="211"/>
      <c r="X417" s="211"/>
      <c r="Y417" s="211"/>
      <c r="Z417" s="211"/>
      <c r="AA417" s="211"/>
      <c r="AB417" s="211"/>
      <c r="AC417" s="211"/>
      <c r="AD417" s="211"/>
      <c r="AE417" s="211"/>
      <c r="AF417" s="211"/>
      <c r="AG417" s="211"/>
      <c r="AH417" s="211"/>
      <c r="AI417" s="211"/>
      <c r="AJ417" s="211"/>
      <c r="AK417" s="211"/>
      <c r="AL417" s="211"/>
      <c r="AM417" s="211"/>
      <c r="AN417" s="211"/>
      <c r="AO417" s="211"/>
      <c r="AP417" s="211"/>
      <c r="AQ417" s="211"/>
      <c r="AR417" s="211"/>
      <c r="AS417" s="211"/>
      <c r="AT417" s="211"/>
      <c r="AU417" s="211"/>
    </row>
    <row r="418" spans="1:47" outlineLevel="1" x14ac:dyDescent="0.2">
      <c r="A418" s="152">
        <v>110</v>
      </c>
      <c r="B418" s="154" t="s">
        <v>1204</v>
      </c>
      <c r="C418" s="170" t="s">
        <v>1205</v>
      </c>
      <c r="D418" s="187" t="s">
        <v>120</v>
      </c>
      <c r="E418" s="212">
        <v>25</v>
      </c>
      <c r="F418" s="212"/>
      <c r="G418" s="212">
        <f>ROUND(E418*F418,2)</f>
        <v>0</v>
      </c>
      <c r="H418" s="181" t="s">
        <v>951</v>
      </c>
      <c r="I418" s="211"/>
      <c r="J418" s="211"/>
      <c r="K418" s="211"/>
      <c r="L418" s="211"/>
      <c r="M418" s="211"/>
      <c r="N418" s="211"/>
      <c r="O418" s="211"/>
      <c r="P418" s="211"/>
      <c r="Q418" s="211"/>
      <c r="R418" s="211" t="s">
        <v>121</v>
      </c>
      <c r="S418" s="211"/>
      <c r="T418" s="211"/>
      <c r="U418" s="211"/>
      <c r="V418" s="211"/>
      <c r="W418" s="211"/>
      <c r="X418" s="211"/>
      <c r="Y418" s="211"/>
      <c r="Z418" s="211"/>
      <c r="AA418" s="211"/>
      <c r="AB418" s="211"/>
      <c r="AC418" s="211"/>
      <c r="AD418" s="211"/>
      <c r="AE418" s="211"/>
      <c r="AF418" s="211"/>
      <c r="AG418" s="211"/>
      <c r="AH418" s="211"/>
      <c r="AI418" s="211"/>
      <c r="AJ418" s="211"/>
      <c r="AK418" s="211"/>
      <c r="AL418" s="211"/>
      <c r="AM418" s="211"/>
      <c r="AN418" s="211"/>
      <c r="AO418" s="211"/>
      <c r="AP418" s="211"/>
      <c r="AQ418" s="211"/>
      <c r="AR418" s="211"/>
      <c r="AS418" s="211"/>
      <c r="AT418" s="211"/>
      <c r="AU418" s="211"/>
    </row>
    <row r="419" spans="1:47" outlineLevel="1" x14ac:dyDescent="0.2">
      <c r="A419" s="152"/>
      <c r="B419" s="154"/>
      <c r="C419" s="171" t="s">
        <v>1206</v>
      </c>
      <c r="D419" s="188"/>
      <c r="E419" s="195">
        <v>16</v>
      </c>
      <c r="F419" s="212"/>
      <c r="G419" s="212"/>
      <c r="H419" s="181">
        <v>0</v>
      </c>
      <c r="I419" s="211"/>
      <c r="J419" s="211"/>
      <c r="K419" s="211"/>
      <c r="L419" s="211"/>
      <c r="M419" s="211"/>
      <c r="N419" s="211"/>
      <c r="O419" s="211"/>
      <c r="P419" s="211"/>
      <c r="Q419" s="211"/>
      <c r="R419" s="211" t="s">
        <v>123</v>
      </c>
      <c r="S419" s="211">
        <v>0</v>
      </c>
      <c r="T419" s="211"/>
      <c r="U419" s="211"/>
      <c r="V419" s="211"/>
      <c r="W419" s="211"/>
      <c r="X419" s="211"/>
      <c r="Y419" s="211"/>
      <c r="Z419" s="211"/>
      <c r="AA419" s="211"/>
      <c r="AB419" s="211"/>
      <c r="AC419" s="211"/>
      <c r="AD419" s="211"/>
      <c r="AE419" s="211"/>
      <c r="AF419" s="211"/>
      <c r="AG419" s="211"/>
      <c r="AH419" s="211"/>
      <c r="AI419" s="211"/>
      <c r="AJ419" s="211"/>
      <c r="AK419" s="211"/>
      <c r="AL419" s="211"/>
      <c r="AM419" s="211"/>
      <c r="AN419" s="211"/>
      <c r="AO419" s="211"/>
      <c r="AP419" s="211"/>
      <c r="AQ419" s="211"/>
      <c r="AR419" s="211"/>
      <c r="AS419" s="211"/>
      <c r="AT419" s="211"/>
      <c r="AU419" s="211"/>
    </row>
    <row r="420" spans="1:47" outlineLevel="1" x14ac:dyDescent="0.2">
      <c r="A420" s="152"/>
      <c r="B420" s="154"/>
      <c r="C420" s="171" t="s">
        <v>1207</v>
      </c>
      <c r="D420" s="188"/>
      <c r="E420" s="195">
        <v>3</v>
      </c>
      <c r="F420" s="212"/>
      <c r="G420" s="212"/>
      <c r="H420" s="181">
        <v>0</v>
      </c>
      <c r="I420" s="211"/>
      <c r="J420" s="211"/>
      <c r="K420" s="211"/>
      <c r="L420" s="211"/>
      <c r="M420" s="211"/>
      <c r="N420" s="211"/>
      <c r="O420" s="211"/>
      <c r="P420" s="211"/>
      <c r="Q420" s="211"/>
      <c r="R420" s="211" t="s">
        <v>123</v>
      </c>
      <c r="S420" s="211">
        <v>0</v>
      </c>
      <c r="T420" s="211"/>
      <c r="U420" s="211"/>
      <c r="V420" s="211"/>
      <c r="W420" s="211"/>
      <c r="X420" s="211"/>
      <c r="Y420" s="211"/>
      <c r="Z420" s="211"/>
      <c r="AA420" s="211"/>
      <c r="AB420" s="211"/>
      <c r="AC420" s="211"/>
      <c r="AD420" s="211"/>
      <c r="AE420" s="211"/>
      <c r="AF420" s="211"/>
      <c r="AG420" s="211"/>
      <c r="AH420" s="211"/>
      <c r="AI420" s="211"/>
      <c r="AJ420" s="211"/>
      <c r="AK420" s="211"/>
      <c r="AL420" s="211"/>
      <c r="AM420" s="211"/>
      <c r="AN420" s="211"/>
      <c r="AO420" s="211"/>
      <c r="AP420" s="211"/>
      <c r="AQ420" s="211"/>
      <c r="AR420" s="211"/>
      <c r="AS420" s="211"/>
      <c r="AT420" s="211"/>
      <c r="AU420" s="211"/>
    </row>
    <row r="421" spans="1:47" outlineLevel="1" x14ac:dyDescent="0.2">
      <c r="A421" s="152"/>
      <c r="B421" s="154"/>
      <c r="C421" s="171" t="s">
        <v>1208</v>
      </c>
      <c r="D421" s="188"/>
      <c r="E421" s="195">
        <v>3</v>
      </c>
      <c r="F421" s="212"/>
      <c r="G421" s="212"/>
      <c r="H421" s="181">
        <v>0</v>
      </c>
      <c r="I421" s="211"/>
      <c r="J421" s="211"/>
      <c r="K421" s="211"/>
      <c r="L421" s="211"/>
      <c r="M421" s="211"/>
      <c r="N421" s="211"/>
      <c r="O421" s="211"/>
      <c r="P421" s="211"/>
      <c r="Q421" s="211"/>
      <c r="R421" s="211" t="s">
        <v>123</v>
      </c>
      <c r="S421" s="211">
        <v>0</v>
      </c>
      <c r="T421" s="211"/>
      <c r="U421" s="211"/>
      <c r="V421" s="211"/>
      <c r="W421" s="211"/>
      <c r="X421" s="211"/>
      <c r="Y421" s="211"/>
      <c r="Z421" s="211"/>
      <c r="AA421" s="211"/>
      <c r="AB421" s="211"/>
      <c r="AC421" s="211"/>
      <c r="AD421" s="211"/>
      <c r="AE421" s="211"/>
      <c r="AF421" s="211"/>
      <c r="AG421" s="211"/>
      <c r="AH421" s="211"/>
      <c r="AI421" s="211"/>
      <c r="AJ421" s="211"/>
      <c r="AK421" s="211"/>
      <c r="AL421" s="211"/>
      <c r="AM421" s="211"/>
      <c r="AN421" s="211"/>
      <c r="AO421" s="211"/>
      <c r="AP421" s="211"/>
      <c r="AQ421" s="211"/>
      <c r="AR421" s="211"/>
      <c r="AS421" s="211"/>
      <c r="AT421" s="211"/>
      <c r="AU421" s="211"/>
    </row>
    <row r="422" spans="1:47" outlineLevel="1" x14ac:dyDescent="0.2">
      <c r="A422" s="152"/>
      <c r="B422" s="154"/>
      <c r="C422" s="171" t="s">
        <v>1209</v>
      </c>
      <c r="D422" s="188"/>
      <c r="E422" s="195">
        <v>3</v>
      </c>
      <c r="F422" s="212"/>
      <c r="G422" s="212"/>
      <c r="H422" s="181">
        <v>0</v>
      </c>
      <c r="I422" s="211"/>
      <c r="J422" s="211"/>
      <c r="K422" s="211"/>
      <c r="L422" s="211"/>
      <c r="M422" s="211"/>
      <c r="N422" s="211"/>
      <c r="O422" s="211"/>
      <c r="P422" s="211"/>
      <c r="Q422" s="211"/>
      <c r="R422" s="211" t="s">
        <v>123</v>
      </c>
      <c r="S422" s="211">
        <v>0</v>
      </c>
      <c r="T422" s="211"/>
      <c r="U422" s="211"/>
      <c r="V422" s="211"/>
      <c r="W422" s="211"/>
      <c r="X422" s="211"/>
      <c r="Y422" s="211"/>
      <c r="Z422" s="211"/>
      <c r="AA422" s="211"/>
      <c r="AB422" s="211"/>
      <c r="AC422" s="211"/>
      <c r="AD422" s="211"/>
      <c r="AE422" s="211"/>
      <c r="AF422" s="211"/>
      <c r="AG422" s="211"/>
      <c r="AH422" s="211"/>
      <c r="AI422" s="211"/>
      <c r="AJ422" s="211"/>
      <c r="AK422" s="211"/>
      <c r="AL422" s="211"/>
      <c r="AM422" s="211"/>
      <c r="AN422" s="211"/>
      <c r="AO422" s="211"/>
      <c r="AP422" s="211"/>
      <c r="AQ422" s="211"/>
      <c r="AR422" s="211"/>
      <c r="AS422" s="211"/>
      <c r="AT422" s="211"/>
      <c r="AU422" s="211"/>
    </row>
    <row r="423" spans="1:47" outlineLevel="1" x14ac:dyDescent="0.2">
      <c r="A423" s="152">
        <v>111</v>
      </c>
      <c r="B423" s="154" t="s">
        <v>1210</v>
      </c>
      <c r="C423" s="170" t="s">
        <v>1211</v>
      </c>
      <c r="D423" s="187" t="s">
        <v>120</v>
      </c>
      <c r="E423" s="212">
        <v>48</v>
      </c>
      <c r="F423" s="212"/>
      <c r="G423" s="212">
        <f>ROUND(E423*F423,2)</f>
        <v>0</v>
      </c>
      <c r="H423" s="181" t="s">
        <v>951</v>
      </c>
      <c r="I423" s="211"/>
      <c r="J423" s="211"/>
      <c r="K423" s="211"/>
      <c r="L423" s="211"/>
      <c r="M423" s="211"/>
      <c r="N423" s="211"/>
      <c r="O423" s="211"/>
      <c r="P423" s="211"/>
      <c r="Q423" s="211"/>
      <c r="R423" s="211" t="s">
        <v>121</v>
      </c>
      <c r="S423" s="211"/>
      <c r="T423" s="211"/>
      <c r="U423" s="211"/>
      <c r="V423" s="211"/>
      <c r="W423" s="211"/>
      <c r="X423" s="211"/>
      <c r="Y423" s="211"/>
      <c r="Z423" s="211"/>
      <c r="AA423" s="211"/>
      <c r="AB423" s="211"/>
      <c r="AC423" s="211"/>
      <c r="AD423" s="211"/>
      <c r="AE423" s="211"/>
      <c r="AF423" s="211"/>
      <c r="AG423" s="211"/>
      <c r="AH423" s="211"/>
      <c r="AI423" s="211"/>
      <c r="AJ423" s="211"/>
      <c r="AK423" s="211"/>
      <c r="AL423" s="211"/>
      <c r="AM423" s="211"/>
      <c r="AN423" s="211"/>
      <c r="AO423" s="211"/>
      <c r="AP423" s="211"/>
      <c r="AQ423" s="211"/>
      <c r="AR423" s="211"/>
      <c r="AS423" s="211"/>
      <c r="AT423" s="211"/>
      <c r="AU423" s="211"/>
    </row>
    <row r="424" spans="1:47" outlineLevel="1" x14ac:dyDescent="0.2">
      <c r="A424" s="152"/>
      <c r="B424" s="154"/>
      <c r="C424" s="171" t="s">
        <v>1212</v>
      </c>
      <c r="D424" s="188"/>
      <c r="E424" s="195">
        <v>6</v>
      </c>
      <c r="F424" s="212"/>
      <c r="G424" s="212"/>
      <c r="H424" s="181">
        <v>0</v>
      </c>
      <c r="I424" s="211"/>
      <c r="J424" s="211"/>
      <c r="K424" s="211"/>
      <c r="L424" s="211"/>
      <c r="M424" s="211"/>
      <c r="N424" s="211"/>
      <c r="O424" s="211"/>
      <c r="P424" s="211"/>
      <c r="Q424" s="211"/>
      <c r="R424" s="211" t="s">
        <v>123</v>
      </c>
      <c r="S424" s="211">
        <v>0</v>
      </c>
      <c r="T424" s="211"/>
      <c r="U424" s="211"/>
      <c r="V424" s="211"/>
      <c r="W424" s="211"/>
      <c r="X424" s="211"/>
      <c r="Y424" s="211"/>
      <c r="Z424" s="211"/>
      <c r="AA424" s="211"/>
      <c r="AB424" s="211"/>
      <c r="AC424" s="211"/>
      <c r="AD424" s="211"/>
      <c r="AE424" s="211"/>
      <c r="AF424" s="211"/>
      <c r="AG424" s="211"/>
      <c r="AH424" s="211"/>
      <c r="AI424" s="211"/>
      <c r="AJ424" s="211"/>
      <c r="AK424" s="211"/>
      <c r="AL424" s="211"/>
      <c r="AM424" s="211"/>
      <c r="AN424" s="211"/>
      <c r="AO424" s="211"/>
      <c r="AP424" s="211"/>
      <c r="AQ424" s="211"/>
      <c r="AR424" s="211"/>
      <c r="AS424" s="211"/>
      <c r="AT424" s="211"/>
      <c r="AU424" s="211"/>
    </row>
    <row r="425" spans="1:47" outlineLevel="1" x14ac:dyDescent="0.2">
      <c r="A425" s="152"/>
      <c r="B425" s="154"/>
      <c r="C425" s="171" t="s">
        <v>1213</v>
      </c>
      <c r="D425" s="188"/>
      <c r="E425" s="195">
        <v>13</v>
      </c>
      <c r="F425" s="212"/>
      <c r="G425" s="212"/>
      <c r="H425" s="181">
        <v>0</v>
      </c>
      <c r="I425" s="211"/>
      <c r="J425" s="211"/>
      <c r="K425" s="211"/>
      <c r="L425" s="211"/>
      <c r="M425" s="211"/>
      <c r="N425" s="211"/>
      <c r="O425" s="211"/>
      <c r="P425" s="211"/>
      <c r="Q425" s="211"/>
      <c r="R425" s="211" t="s">
        <v>123</v>
      </c>
      <c r="S425" s="211">
        <v>0</v>
      </c>
      <c r="T425" s="211"/>
      <c r="U425" s="211"/>
      <c r="V425" s="211"/>
      <c r="W425" s="211"/>
      <c r="X425" s="211"/>
      <c r="Y425" s="211"/>
      <c r="Z425" s="211"/>
      <c r="AA425" s="211"/>
      <c r="AB425" s="211"/>
      <c r="AC425" s="211"/>
      <c r="AD425" s="211"/>
      <c r="AE425" s="211"/>
      <c r="AF425" s="211"/>
      <c r="AG425" s="211"/>
      <c r="AH425" s="211"/>
      <c r="AI425" s="211"/>
      <c r="AJ425" s="211"/>
      <c r="AK425" s="211"/>
      <c r="AL425" s="211"/>
      <c r="AM425" s="211"/>
      <c r="AN425" s="211"/>
      <c r="AO425" s="211"/>
      <c r="AP425" s="211"/>
      <c r="AQ425" s="211"/>
      <c r="AR425" s="211"/>
      <c r="AS425" s="211"/>
      <c r="AT425" s="211"/>
      <c r="AU425" s="211"/>
    </row>
    <row r="426" spans="1:47" outlineLevel="1" x14ac:dyDescent="0.2">
      <c r="A426" s="152"/>
      <c r="B426" s="154"/>
      <c r="C426" s="171" t="s">
        <v>1214</v>
      </c>
      <c r="D426" s="188"/>
      <c r="E426" s="195">
        <v>15</v>
      </c>
      <c r="F426" s="212"/>
      <c r="G426" s="212"/>
      <c r="H426" s="181">
        <v>0</v>
      </c>
      <c r="I426" s="211"/>
      <c r="J426" s="211"/>
      <c r="K426" s="211"/>
      <c r="L426" s="211"/>
      <c r="M426" s="211"/>
      <c r="N426" s="211"/>
      <c r="O426" s="211"/>
      <c r="P426" s="211"/>
      <c r="Q426" s="211"/>
      <c r="R426" s="211" t="s">
        <v>123</v>
      </c>
      <c r="S426" s="211">
        <v>0</v>
      </c>
      <c r="T426" s="211"/>
      <c r="U426" s="211"/>
      <c r="V426" s="211"/>
      <c r="W426" s="211"/>
      <c r="X426" s="211"/>
      <c r="Y426" s="211"/>
      <c r="Z426" s="211"/>
      <c r="AA426" s="211"/>
      <c r="AB426" s="211"/>
      <c r="AC426" s="211"/>
      <c r="AD426" s="211"/>
      <c r="AE426" s="211"/>
      <c r="AF426" s="211"/>
      <c r="AG426" s="211"/>
      <c r="AH426" s="211"/>
      <c r="AI426" s="211"/>
      <c r="AJ426" s="211"/>
      <c r="AK426" s="211"/>
      <c r="AL426" s="211"/>
      <c r="AM426" s="211"/>
      <c r="AN426" s="211"/>
      <c r="AO426" s="211"/>
      <c r="AP426" s="211"/>
      <c r="AQ426" s="211"/>
      <c r="AR426" s="211"/>
      <c r="AS426" s="211"/>
      <c r="AT426" s="211"/>
      <c r="AU426" s="211"/>
    </row>
    <row r="427" spans="1:47" outlineLevel="1" x14ac:dyDescent="0.2">
      <c r="A427" s="152"/>
      <c r="B427" s="154"/>
      <c r="C427" s="171" t="s">
        <v>1215</v>
      </c>
      <c r="D427" s="188"/>
      <c r="E427" s="195">
        <v>14</v>
      </c>
      <c r="F427" s="212"/>
      <c r="G427" s="212"/>
      <c r="H427" s="181">
        <v>0</v>
      </c>
      <c r="I427" s="211"/>
      <c r="J427" s="211"/>
      <c r="K427" s="211"/>
      <c r="L427" s="211"/>
      <c r="M427" s="211"/>
      <c r="N427" s="211"/>
      <c r="O427" s="211"/>
      <c r="P427" s="211"/>
      <c r="Q427" s="211"/>
      <c r="R427" s="211" t="s">
        <v>123</v>
      </c>
      <c r="S427" s="211">
        <v>0</v>
      </c>
      <c r="T427" s="211"/>
      <c r="U427" s="211"/>
      <c r="V427" s="211"/>
      <c r="W427" s="211"/>
      <c r="X427" s="211"/>
      <c r="Y427" s="211"/>
      <c r="Z427" s="211"/>
      <c r="AA427" s="211"/>
      <c r="AB427" s="211"/>
      <c r="AC427" s="211"/>
      <c r="AD427" s="211"/>
      <c r="AE427" s="211"/>
      <c r="AF427" s="211"/>
      <c r="AG427" s="211"/>
      <c r="AH427" s="211"/>
      <c r="AI427" s="211"/>
      <c r="AJ427" s="211"/>
      <c r="AK427" s="211"/>
      <c r="AL427" s="211"/>
      <c r="AM427" s="211"/>
      <c r="AN427" s="211"/>
      <c r="AO427" s="211"/>
      <c r="AP427" s="211"/>
      <c r="AQ427" s="211"/>
      <c r="AR427" s="211"/>
      <c r="AS427" s="211"/>
      <c r="AT427" s="211"/>
      <c r="AU427" s="211"/>
    </row>
    <row r="428" spans="1:47" outlineLevel="1" x14ac:dyDescent="0.2">
      <c r="A428" s="152">
        <v>112</v>
      </c>
      <c r="B428" s="154" t="s">
        <v>1216</v>
      </c>
      <c r="C428" s="170" t="s">
        <v>1217</v>
      </c>
      <c r="D428" s="187" t="s">
        <v>127</v>
      </c>
      <c r="E428" s="212">
        <v>87.861999999999995</v>
      </c>
      <c r="F428" s="212"/>
      <c r="G428" s="212">
        <f>ROUND(E428*F428,2)</f>
        <v>0</v>
      </c>
      <c r="H428" s="181" t="s">
        <v>951</v>
      </c>
      <c r="I428" s="211"/>
      <c r="J428" s="211"/>
      <c r="K428" s="211"/>
      <c r="L428" s="211"/>
      <c r="M428" s="211"/>
      <c r="N428" s="211"/>
      <c r="O428" s="211"/>
      <c r="P428" s="211"/>
      <c r="Q428" s="211"/>
      <c r="R428" s="211" t="s">
        <v>121</v>
      </c>
      <c r="S428" s="211"/>
      <c r="T428" s="211"/>
      <c r="U428" s="211"/>
      <c r="V428" s="211"/>
      <c r="W428" s="211"/>
      <c r="X428" s="211"/>
      <c r="Y428" s="211"/>
      <c r="Z428" s="211"/>
      <c r="AA428" s="211"/>
      <c r="AB428" s="211"/>
      <c r="AC428" s="211"/>
      <c r="AD428" s="211"/>
      <c r="AE428" s="211"/>
      <c r="AF428" s="211"/>
      <c r="AG428" s="211"/>
      <c r="AH428" s="211"/>
      <c r="AI428" s="211"/>
      <c r="AJ428" s="211"/>
      <c r="AK428" s="211"/>
      <c r="AL428" s="211"/>
      <c r="AM428" s="211"/>
      <c r="AN428" s="211"/>
      <c r="AO428" s="211"/>
      <c r="AP428" s="211"/>
      <c r="AQ428" s="211"/>
      <c r="AR428" s="211"/>
      <c r="AS428" s="211"/>
      <c r="AT428" s="211"/>
      <c r="AU428" s="211"/>
    </row>
    <row r="429" spans="1:47" outlineLevel="1" x14ac:dyDescent="0.2">
      <c r="A429" s="152"/>
      <c r="B429" s="154"/>
      <c r="C429" s="171" t="s">
        <v>1218</v>
      </c>
      <c r="D429" s="188"/>
      <c r="E429" s="195">
        <v>12.608000000000001</v>
      </c>
      <c r="F429" s="212"/>
      <c r="G429" s="212"/>
      <c r="H429" s="181">
        <v>0</v>
      </c>
      <c r="I429" s="211"/>
      <c r="J429" s="211"/>
      <c r="K429" s="211"/>
      <c r="L429" s="211"/>
      <c r="M429" s="211"/>
      <c r="N429" s="211"/>
      <c r="O429" s="211"/>
      <c r="P429" s="211"/>
      <c r="Q429" s="211"/>
      <c r="R429" s="211" t="s">
        <v>123</v>
      </c>
      <c r="S429" s="211">
        <v>0</v>
      </c>
      <c r="T429" s="211"/>
      <c r="U429" s="211"/>
      <c r="V429" s="211"/>
      <c r="W429" s="211"/>
      <c r="X429" s="211"/>
      <c r="Y429" s="211"/>
      <c r="Z429" s="211"/>
      <c r="AA429" s="211"/>
      <c r="AB429" s="211"/>
      <c r="AC429" s="211"/>
      <c r="AD429" s="211"/>
      <c r="AE429" s="211"/>
      <c r="AF429" s="211"/>
      <c r="AG429" s="211"/>
      <c r="AH429" s="211"/>
      <c r="AI429" s="211"/>
      <c r="AJ429" s="211"/>
      <c r="AK429" s="211"/>
      <c r="AL429" s="211"/>
      <c r="AM429" s="211"/>
      <c r="AN429" s="211"/>
      <c r="AO429" s="211"/>
      <c r="AP429" s="211"/>
      <c r="AQ429" s="211"/>
      <c r="AR429" s="211"/>
      <c r="AS429" s="211"/>
      <c r="AT429" s="211"/>
      <c r="AU429" s="211"/>
    </row>
    <row r="430" spans="1:47" outlineLevel="1" x14ac:dyDescent="0.2">
      <c r="A430" s="152"/>
      <c r="B430" s="154"/>
      <c r="C430" s="171" t="s">
        <v>1219</v>
      </c>
      <c r="D430" s="188"/>
      <c r="E430" s="195">
        <v>24.821999999999999</v>
      </c>
      <c r="F430" s="212"/>
      <c r="G430" s="212"/>
      <c r="H430" s="181">
        <v>0</v>
      </c>
      <c r="I430" s="211"/>
      <c r="J430" s="211"/>
      <c r="K430" s="211"/>
      <c r="L430" s="211"/>
      <c r="M430" s="211"/>
      <c r="N430" s="211"/>
      <c r="O430" s="211"/>
      <c r="P430" s="211"/>
      <c r="Q430" s="211"/>
      <c r="R430" s="211" t="s">
        <v>123</v>
      </c>
      <c r="S430" s="211">
        <v>0</v>
      </c>
      <c r="T430" s="211"/>
      <c r="U430" s="211"/>
      <c r="V430" s="211"/>
      <c r="W430" s="211"/>
      <c r="X430" s="211"/>
      <c r="Y430" s="211"/>
      <c r="Z430" s="211"/>
      <c r="AA430" s="211"/>
      <c r="AB430" s="211"/>
      <c r="AC430" s="211"/>
      <c r="AD430" s="211"/>
      <c r="AE430" s="211"/>
      <c r="AF430" s="211"/>
      <c r="AG430" s="211"/>
      <c r="AH430" s="211"/>
      <c r="AI430" s="211"/>
      <c r="AJ430" s="211"/>
      <c r="AK430" s="211"/>
      <c r="AL430" s="211"/>
      <c r="AM430" s="211"/>
      <c r="AN430" s="211"/>
      <c r="AO430" s="211"/>
      <c r="AP430" s="211"/>
      <c r="AQ430" s="211"/>
      <c r="AR430" s="211"/>
      <c r="AS430" s="211"/>
      <c r="AT430" s="211"/>
      <c r="AU430" s="211"/>
    </row>
    <row r="431" spans="1:47" outlineLevel="1" x14ac:dyDescent="0.2">
      <c r="A431" s="152"/>
      <c r="B431" s="154"/>
      <c r="C431" s="171" t="s">
        <v>1220</v>
      </c>
      <c r="D431" s="188"/>
      <c r="E431" s="195">
        <v>25.216000000000001</v>
      </c>
      <c r="F431" s="212"/>
      <c r="G431" s="212"/>
      <c r="H431" s="181">
        <v>0</v>
      </c>
      <c r="I431" s="211"/>
      <c r="J431" s="211"/>
      <c r="K431" s="211"/>
      <c r="L431" s="211"/>
      <c r="M431" s="211"/>
      <c r="N431" s="211"/>
      <c r="O431" s="211"/>
      <c r="P431" s="211"/>
      <c r="Q431" s="211"/>
      <c r="R431" s="211" t="s">
        <v>123</v>
      </c>
      <c r="S431" s="211">
        <v>0</v>
      </c>
      <c r="T431" s="211"/>
      <c r="U431" s="211"/>
      <c r="V431" s="211"/>
      <c r="W431" s="211"/>
      <c r="X431" s="211"/>
      <c r="Y431" s="211"/>
      <c r="Z431" s="211"/>
      <c r="AA431" s="211"/>
      <c r="AB431" s="211"/>
      <c r="AC431" s="211"/>
      <c r="AD431" s="211"/>
      <c r="AE431" s="211"/>
      <c r="AF431" s="211"/>
      <c r="AG431" s="211"/>
      <c r="AH431" s="211"/>
      <c r="AI431" s="211"/>
      <c r="AJ431" s="211"/>
      <c r="AK431" s="211"/>
      <c r="AL431" s="211"/>
      <c r="AM431" s="211"/>
      <c r="AN431" s="211"/>
      <c r="AO431" s="211"/>
      <c r="AP431" s="211"/>
      <c r="AQ431" s="211"/>
      <c r="AR431" s="211"/>
      <c r="AS431" s="211"/>
      <c r="AT431" s="211"/>
      <c r="AU431" s="211"/>
    </row>
    <row r="432" spans="1:47" outlineLevel="1" x14ac:dyDescent="0.2">
      <c r="A432" s="152"/>
      <c r="B432" s="154"/>
      <c r="C432" s="171" t="s">
        <v>1221</v>
      </c>
      <c r="D432" s="188"/>
      <c r="E432" s="195">
        <v>25.216000000000001</v>
      </c>
      <c r="F432" s="212"/>
      <c r="G432" s="212"/>
      <c r="H432" s="181">
        <v>0</v>
      </c>
      <c r="I432" s="211"/>
      <c r="J432" s="211"/>
      <c r="K432" s="211"/>
      <c r="L432" s="211"/>
      <c r="M432" s="211"/>
      <c r="N432" s="211"/>
      <c r="O432" s="211"/>
      <c r="P432" s="211"/>
      <c r="Q432" s="211"/>
      <c r="R432" s="211" t="s">
        <v>123</v>
      </c>
      <c r="S432" s="211">
        <v>0</v>
      </c>
      <c r="T432" s="211"/>
      <c r="U432" s="211"/>
      <c r="V432" s="211"/>
      <c r="W432" s="211"/>
      <c r="X432" s="211"/>
      <c r="Y432" s="211"/>
      <c r="Z432" s="211"/>
      <c r="AA432" s="211"/>
      <c r="AB432" s="211"/>
      <c r="AC432" s="211"/>
      <c r="AD432" s="211"/>
      <c r="AE432" s="211"/>
      <c r="AF432" s="211"/>
      <c r="AG432" s="211"/>
      <c r="AH432" s="211"/>
      <c r="AI432" s="211"/>
      <c r="AJ432" s="211"/>
      <c r="AK432" s="211"/>
      <c r="AL432" s="211"/>
      <c r="AM432" s="211"/>
      <c r="AN432" s="211"/>
      <c r="AO432" s="211"/>
      <c r="AP432" s="211"/>
      <c r="AQ432" s="211"/>
      <c r="AR432" s="211"/>
      <c r="AS432" s="211"/>
      <c r="AT432" s="211"/>
      <c r="AU432" s="211"/>
    </row>
    <row r="433" spans="1:47" outlineLevel="1" x14ac:dyDescent="0.2">
      <c r="A433" s="152">
        <v>113</v>
      </c>
      <c r="B433" s="154" t="s">
        <v>1222</v>
      </c>
      <c r="C433" s="170" t="s">
        <v>1223</v>
      </c>
      <c r="D433" s="187" t="s">
        <v>127</v>
      </c>
      <c r="E433" s="212">
        <v>16.842500000000001</v>
      </c>
      <c r="F433" s="212"/>
      <c r="G433" s="212">
        <f>ROUND(E433*F433,2)</f>
        <v>0</v>
      </c>
      <c r="H433" s="181" t="s">
        <v>951</v>
      </c>
      <c r="I433" s="211"/>
      <c r="J433" s="211"/>
      <c r="K433" s="211"/>
      <c r="L433" s="211"/>
      <c r="M433" s="211"/>
      <c r="N433" s="211"/>
      <c r="O433" s="211"/>
      <c r="P433" s="211"/>
      <c r="Q433" s="211"/>
      <c r="R433" s="211" t="s">
        <v>121</v>
      </c>
      <c r="S433" s="211"/>
      <c r="T433" s="211"/>
      <c r="U433" s="211"/>
      <c r="V433" s="211"/>
      <c r="W433" s="211"/>
      <c r="X433" s="211"/>
      <c r="Y433" s="211"/>
      <c r="Z433" s="211"/>
      <c r="AA433" s="211"/>
      <c r="AB433" s="211"/>
      <c r="AC433" s="211"/>
      <c r="AD433" s="211"/>
      <c r="AE433" s="211"/>
      <c r="AF433" s="211"/>
      <c r="AG433" s="211"/>
      <c r="AH433" s="211"/>
      <c r="AI433" s="211"/>
      <c r="AJ433" s="211"/>
      <c r="AK433" s="211"/>
      <c r="AL433" s="211"/>
      <c r="AM433" s="211"/>
      <c r="AN433" s="211"/>
      <c r="AO433" s="211"/>
      <c r="AP433" s="211"/>
      <c r="AQ433" s="211"/>
      <c r="AR433" s="211"/>
      <c r="AS433" s="211"/>
      <c r="AT433" s="211"/>
      <c r="AU433" s="211"/>
    </row>
    <row r="434" spans="1:47" outlineLevel="1" x14ac:dyDescent="0.2">
      <c r="A434" s="152"/>
      <c r="B434" s="154"/>
      <c r="C434" s="171" t="s">
        <v>1224</v>
      </c>
      <c r="D434" s="188"/>
      <c r="E434" s="195">
        <v>7.6924999999999999</v>
      </c>
      <c r="F434" s="212"/>
      <c r="G434" s="212"/>
      <c r="H434" s="181">
        <v>0</v>
      </c>
      <c r="I434" s="211"/>
      <c r="J434" s="211"/>
      <c r="K434" s="211"/>
      <c r="L434" s="211"/>
      <c r="M434" s="211"/>
      <c r="N434" s="211"/>
      <c r="O434" s="211"/>
      <c r="P434" s="211"/>
      <c r="Q434" s="211"/>
      <c r="R434" s="211" t="s">
        <v>123</v>
      </c>
      <c r="S434" s="211">
        <v>0</v>
      </c>
      <c r="T434" s="211"/>
      <c r="U434" s="211"/>
      <c r="V434" s="211"/>
      <c r="W434" s="211"/>
      <c r="X434" s="211"/>
      <c r="Y434" s="211"/>
      <c r="Z434" s="211"/>
      <c r="AA434" s="211"/>
      <c r="AB434" s="211"/>
      <c r="AC434" s="211"/>
      <c r="AD434" s="211"/>
      <c r="AE434" s="211"/>
      <c r="AF434" s="211"/>
      <c r="AG434" s="211"/>
      <c r="AH434" s="211"/>
      <c r="AI434" s="211"/>
      <c r="AJ434" s="211"/>
      <c r="AK434" s="211"/>
      <c r="AL434" s="211"/>
      <c r="AM434" s="211"/>
      <c r="AN434" s="211"/>
      <c r="AO434" s="211"/>
      <c r="AP434" s="211"/>
      <c r="AQ434" s="211"/>
      <c r="AR434" s="211"/>
      <c r="AS434" s="211"/>
      <c r="AT434" s="211"/>
      <c r="AU434" s="211"/>
    </row>
    <row r="435" spans="1:47" outlineLevel="1" x14ac:dyDescent="0.2">
      <c r="A435" s="152"/>
      <c r="B435" s="154"/>
      <c r="C435" s="171" t="s">
        <v>1225</v>
      </c>
      <c r="D435" s="188"/>
      <c r="E435" s="195">
        <v>4.5750000000000002</v>
      </c>
      <c r="F435" s="212"/>
      <c r="G435" s="212"/>
      <c r="H435" s="181">
        <v>0</v>
      </c>
      <c r="I435" s="211"/>
      <c r="J435" s="211"/>
      <c r="K435" s="211"/>
      <c r="L435" s="211"/>
      <c r="M435" s="211"/>
      <c r="N435" s="211"/>
      <c r="O435" s="211"/>
      <c r="P435" s="211"/>
      <c r="Q435" s="211"/>
      <c r="R435" s="211" t="s">
        <v>123</v>
      </c>
      <c r="S435" s="211">
        <v>0</v>
      </c>
      <c r="T435" s="211"/>
      <c r="U435" s="211"/>
      <c r="V435" s="211"/>
      <c r="W435" s="211"/>
      <c r="X435" s="211"/>
      <c r="Y435" s="211"/>
      <c r="Z435" s="211"/>
      <c r="AA435" s="211"/>
      <c r="AB435" s="211"/>
      <c r="AC435" s="211"/>
      <c r="AD435" s="211"/>
      <c r="AE435" s="211"/>
      <c r="AF435" s="211"/>
      <c r="AG435" s="211"/>
      <c r="AH435" s="211"/>
      <c r="AI435" s="211"/>
      <c r="AJ435" s="211"/>
      <c r="AK435" s="211"/>
      <c r="AL435" s="211"/>
      <c r="AM435" s="211"/>
      <c r="AN435" s="211"/>
      <c r="AO435" s="211"/>
      <c r="AP435" s="211"/>
      <c r="AQ435" s="211"/>
      <c r="AR435" s="211"/>
      <c r="AS435" s="211"/>
      <c r="AT435" s="211"/>
      <c r="AU435" s="211"/>
    </row>
    <row r="436" spans="1:47" outlineLevel="1" x14ac:dyDescent="0.2">
      <c r="A436" s="152"/>
      <c r="B436" s="154"/>
      <c r="C436" s="171" t="s">
        <v>1226</v>
      </c>
      <c r="D436" s="188"/>
      <c r="E436" s="195">
        <v>4.5750000000000002</v>
      </c>
      <c r="F436" s="212"/>
      <c r="G436" s="212"/>
      <c r="H436" s="181">
        <v>0</v>
      </c>
      <c r="I436" s="211"/>
      <c r="J436" s="211"/>
      <c r="K436" s="211"/>
      <c r="L436" s="211"/>
      <c r="M436" s="211"/>
      <c r="N436" s="211"/>
      <c r="O436" s="211"/>
      <c r="P436" s="211"/>
      <c r="Q436" s="211"/>
      <c r="R436" s="211" t="s">
        <v>123</v>
      </c>
      <c r="S436" s="211">
        <v>0</v>
      </c>
      <c r="T436" s="211"/>
      <c r="U436" s="211"/>
      <c r="V436" s="211"/>
      <c r="W436" s="211"/>
      <c r="X436" s="211"/>
      <c r="Y436" s="211"/>
      <c r="Z436" s="211"/>
      <c r="AA436" s="211"/>
      <c r="AB436" s="211"/>
      <c r="AC436" s="211"/>
      <c r="AD436" s="211"/>
      <c r="AE436" s="211"/>
      <c r="AF436" s="211"/>
      <c r="AG436" s="211"/>
      <c r="AH436" s="211"/>
      <c r="AI436" s="211"/>
      <c r="AJ436" s="211"/>
      <c r="AK436" s="211"/>
      <c r="AL436" s="211"/>
      <c r="AM436" s="211"/>
      <c r="AN436" s="211"/>
      <c r="AO436" s="211"/>
      <c r="AP436" s="211"/>
      <c r="AQ436" s="211"/>
      <c r="AR436" s="211"/>
      <c r="AS436" s="211"/>
      <c r="AT436" s="211"/>
      <c r="AU436" s="211"/>
    </row>
    <row r="437" spans="1:47" outlineLevel="1" x14ac:dyDescent="0.2">
      <c r="A437" s="152">
        <v>114</v>
      </c>
      <c r="B437" s="154" t="s">
        <v>1227</v>
      </c>
      <c r="C437" s="170" t="s">
        <v>1228</v>
      </c>
      <c r="D437" s="187" t="s">
        <v>127</v>
      </c>
      <c r="E437" s="212">
        <v>21.2</v>
      </c>
      <c r="F437" s="212"/>
      <c r="G437" s="212">
        <f>ROUND(E437*F437,2)</f>
        <v>0</v>
      </c>
      <c r="H437" s="181" t="s">
        <v>951</v>
      </c>
      <c r="I437" s="211"/>
      <c r="J437" s="211"/>
      <c r="K437" s="211"/>
      <c r="L437" s="211"/>
      <c r="M437" s="211"/>
      <c r="N437" s="211"/>
      <c r="O437" s="211"/>
      <c r="P437" s="211"/>
      <c r="Q437" s="211"/>
      <c r="R437" s="211" t="s">
        <v>121</v>
      </c>
      <c r="S437" s="211"/>
      <c r="T437" s="211"/>
      <c r="U437" s="211"/>
      <c r="V437" s="211"/>
      <c r="W437" s="211"/>
      <c r="X437" s="211"/>
      <c r="Y437" s="211"/>
      <c r="Z437" s="211"/>
      <c r="AA437" s="211"/>
      <c r="AB437" s="211"/>
      <c r="AC437" s="211"/>
      <c r="AD437" s="211"/>
      <c r="AE437" s="211"/>
      <c r="AF437" s="211"/>
      <c r="AG437" s="211"/>
      <c r="AH437" s="211"/>
      <c r="AI437" s="211"/>
      <c r="AJ437" s="211"/>
      <c r="AK437" s="211"/>
      <c r="AL437" s="211"/>
      <c r="AM437" s="211"/>
      <c r="AN437" s="211"/>
      <c r="AO437" s="211"/>
      <c r="AP437" s="211"/>
      <c r="AQ437" s="211"/>
      <c r="AR437" s="211"/>
      <c r="AS437" s="211"/>
      <c r="AT437" s="211"/>
      <c r="AU437" s="211"/>
    </row>
    <row r="438" spans="1:47" outlineLevel="1" x14ac:dyDescent="0.2">
      <c r="A438" s="152"/>
      <c r="B438" s="154"/>
      <c r="C438" s="171" t="s">
        <v>1229</v>
      </c>
      <c r="D438" s="188"/>
      <c r="E438" s="195">
        <v>14.72</v>
      </c>
      <c r="F438" s="212"/>
      <c r="G438" s="212"/>
      <c r="H438" s="181">
        <v>0</v>
      </c>
      <c r="I438" s="211"/>
      <c r="J438" s="211"/>
      <c r="K438" s="211"/>
      <c r="L438" s="211"/>
      <c r="M438" s="211"/>
      <c r="N438" s="211"/>
      <c r="O438" s="211"/>
      <c r="P438" s="211"/>
      <c r="Q438" s="211"/>
      <c r="R438" s="211" t="s">
        <v>123</v>
      </c>
      <c r="S438" s="211">
        <v>0</v>
      </c>
      <c r="T438" s="211"/>
      <c r="U438" s="211"/>
      <c r="V438" s="211"/>
      <c r="W438" s="211"/>
      <c r="X438" s="211"/>
      <c r="Y438" s="211"/>
      <c r="Z438" s="211"/>
      <c r="AA438" s="211"/>
      <c r="AB438" s="211"/>
      <c r="AC438" s="211"/>
      <c r="AD438" s="211"/>
      <c r="AE438" s="211"/>
      <c r="AF438" s="211"/>
      <c r="AG438" s="211"/>
      <c r="AH438" s="211"/>
      <c r="AI438" s="211"/>
      <c r="AJ438" s="211"/>
      <c r="AK438" s="211"/>
      <c r="AL438" s="211"/>
      <c r="AM438" s="211"/>
      <c r="AN438" s="211"/>
      <c r="AO438" s="211"/>
      <c r="AP438" s="211"/>
      <c r="AQ438" s="211"/>
      <c r="AR438" s="211"/>
      <c r="AS438" s="211"/>
      <c r="AT438" s="211"/>
      <c r="AU438" s="211"/>
    </row>
    <row r="439" spans="1:47" outlineLevel="1" x14ac:dyDescent="0.2">
      <c r="A439" s="152"/>
      <c r="B439" s="154"/>
      <c r="C439" s="171" t="s">
        <v>1230</v>
      </c>
      <c r="D439" s="188"/>
      <c r="E439" s="195">
        <v>2.16</v>
      </c>
      <c r="F439" s="212"/>
      <c r="G439" s="212"/>
      <c r="H439" s="181">
        <v>0</v>
      </c>
      <c r="I439" s="211"/>
      <c r="J439" s="211"/>
      <c r="K439" s="211"/>
      <c r="L439" s="211"/>
      <c r="M439" s="211"/>
      <c r="N439" s="211"/>
      <c r="O439" s="211"/>
      <c r="P439" s="211"/>
      <c r="Q439" s="211"/>
      <c r="R439" s="211" t="s">
        <v>123</v>
      </c>
      <c r="S439" s="211">
        <v>0</v>
      </c>
      <c r="T439" s="211"/>
      <c r="U439" s="211"/>
      <c r="V439" s="211"/>
      <c r="W439" s="211"/>
      <c r="X439" s="211"/>
      <c r="Y439" s="211"/>
      <c r="Z439" s="211"/>
      <c r="AA439" s="211"/>
      <c r="AB439" s="211"/>
      <c r="AC439" s="211"/>
      <c r="AD439" s="211"/>
      <c r="AE439" s="211"/>
      <c r="AF439" s="211"/>
      <c r="AG439" s="211"/>
      <c r="AH439" s="211"/>
      <c r="AI439" s="211"/>
      <c r="AJ439" s="211"/>
      <c r="AK439" s="211"/>
      <c r="AL439" s="211"/>
      <c r="AM439" s="211"/>
      <c r="AN439" s="211"/>
      <c r="AO439" s="211"/>
      <c r="AP439" s="211"/>
      <c r="AQ439" s="211"/>
      <c r="AR439" s="211"/>
      <c r="AS439" s="211"/>
      <c r="AT439" s="211"/>
      <c r="AU439" s="211"/>
    </row>
    <row r="440" spans="1:47" outlineLevel="1" x14ac:dyDescent="0.2">
      <c r="A440" s="152"/>
      <c r="B440" s="154"/>
      <c r="C440" s="171" t="s">
        <v>1231</v>
      </c>
      <c r="D440" s="188"/>
      <c r="E440" s="195">
        <v>2.16</v>
      </c>
      <c r="F440" s="212"/>
      <c r="G440" s="212"/>
      <c r="H440" s="181">
        <v>0</v>
      </c>
      <c r="I440" s="211"/>
      <c r="J440" s="211"/>
      <c r="K440" s="211"/>
      <c r="L440" s="211"/>
      <c r="M440" s="211"/>
      <c r="N440" s="211"/>
      <c r="O440" s="211"/>
      <c r="P440" s="211"/>
      <c r="Q440" s="211"/>
      <c r="R440" s="211" t="s">
        <v>123</v>
      </c>
      <c r="S440" s="211">
        <v>0</v>
      </c>
      <c r="T440" s="211"/>
      <c r="U440" s="211"/>
      <c r="V440" s="211"/>
      <c r="W440" s="211"/>
      <c r="X440" s="211"/>
      <c r="Y440" s="211"/>
      <c r="Z440" s="211"/>
      <c r="AA440" s="211"/>
      <c r="AB440" s="211"/>
      <c r="AC440" s="211"/>
      <c r="AD440" s="211"/>
      <c r="AE440" s="211"/>
      <c r="AF440" s="211"/>
      <c r="AG440" s="211"/>
      <c r="AH440" s="211"/>
      <c r="AI440" s="211"/>
      <c r="AJ440" s="211"/>
      <c r="AK440" s="211"/>
      <c r="AL440" s="211"/>
      <c r="AM440" s="211"/>
      <c r="AN440" s="211"/>
      <c r="AO440" s="211"/>
      <c r="AP440" s="211"/>
      <c r="AQ440" s="211"/>
      <c r="AR440" s="211"/>
      <c r="AS440" s="211"/>
      <c r="AT440" s="211"/>
      <c r="AU440" s="211"/>
    </row>
    <row r="441" spans="1:47" outlineLevel="1" x14ac:dyDescent="0.2">
      <c r="A441" s="152"/>
      <c r="B441" s="154"/>
      <c r="C441" s="171" t="s">
        <v>1232</v>
      </c>
      <c r="D441" s="188"/>
      <c r="E441" s="195">
        <v>2.16</v>
      </c>
      <c r="F441" s="212"/>
      <c r="G441" s="212"/>
      <c r="H441" s="181">
        <v>0</v>
      </c>
      <c r="I441" s="211"/>
      <c r="J441" s="211"/>
      <c r="K441" s="211"/>
      <c r="L441" s="211"/>
      <c r="M441" s="211"/>
      <c r="N441" s="211"/>
      <c r="O441" s="211"/>
      <c r="P441" s="211"/>
      <c r="Q441" s="211"/>
      <c r="R441" s="211" t="s">
        <v>123</v>
      </c>
      <c r="S441" s="211">
        <v>0</v>
      </c>
      <c r="T441" s="211"/>
      <c r="U441" s="211"/>
      <c r="V441" s="211"/>
      <c r="W441" s="211"/>
      <c r="X441" s="211"/>
      <c r="Y441" s="211"/>
      <c r="Z441" s="211"/>
      <c r="AA441" s="211"/>
      <c r="AB441" s="211"/>
      <c r="AC441" s="211"/>
      <c r="AD441" s="211"/>
      <c r="AE441" s="211"/>
      <c r="AF441" s="211"/>
      <c r="AG441" s="211"/>
      <c r="AH441" s="211"/>
      <c r="AI441" s="211"/>
      <c r="AJ441" s="211"/>
      <c r="AK441" s="211"/>
      <c r="AL441" s="211"/>
      <c r="AM441" s="211"/>
      <c r="AN441" s="211"/>
      <c r="AO441" s="211"/>
      <c r="AP441" s="211"/>
      <c r="AQ441" s="211"/>
      <c r="AR441" s="211"/>
      <c r="AS441" s="211"/>
      <c r="AT441" s="211"/>
      <c r="AU441" s="211"/>
    </row>
    <row r="442" spans="1:47" outlineLevel="1" x14ac:dyDescent="0.2">
      <c r="A442" s="152">
        <v>115</v>
      </c>
      <c r="B442" s="154" t="s">
        <v>1233</v>
      </c>
      <c r="C442" s="170" t="s">
        <v>1234</v>
      </c>
      <c r="D442" s="187" t="s">
        <v>127</v>
      </c>
      <c r="E442" s="212">
        <v>148.44</v>
      </c>
      <c r="F442" s="212"/>
      <c r="G442" s="212">
        <f>ROUND(E442*F442,2)</f>
        <v>0</v>
      </c>
      <c r="H442" s="181" t="s">
        <v>951</v>
      </c>
      <c r="I442" s="211"/>
      <c r="J442" s="211"/>
      <c r="K442" s="211"/>
      <c r="L442" s="211"/>
      <c r="M442" s="211"/>
      <c r="N442" s="211"/>
      <c r="O442" s="211"/>
      <c r="P442" s="211"/>
      <c r="Q442" s="211"/>
      <c r="R442" s="211" t="s">
        <v>121</v>
      </c>
      <c r="S442" s="211"/>
      <c r="T442" s="211"/>
      <c r="U442" s="211"/>
      <c r="V442" s="211"/>
      <c r="W442" s="211"/>
      <c r="X442" s="211"/>
      <c r="Y442" s="211"/>
      <c r="Z442" s="211"/>
      <c r="AA442" s="211"/>
      <c r="AB442" s="211"/>
      <c r="AC442" s="211"/>
      <c r="AD442" s="211"/>
      <c r="AE442" s="211"/>
      <c r="AF442" s="211"/>
      <c r="AG442" s="211"/>
      <c r="AH442" s="211"/>
      <c r="AI442" s="211"/>
      <c r="AJ442" s="211"/>
      <c r="AK442" s="211"/>
      <c r="AL442" s="211"/>
      <c r="AM442" s="211"/>
      <c r="AN442" s="211"/>
      <c r="AO442" s="211"/>
      <c r="AP442" s="211"/>
      <c r="AQ442" s="211"/>
      <c r="AR442" s="211"/>
      <c r="AS442" s="211"/>
      <c r="AT442" s="211"/>
      <c r="AU442" s="211"/>
    </row>
    <row r="443" spans="1:47" outlineLevel="1" x14ac:dyDescent="0.2">
      <c r="A443" s="152"/>
      <c r="B443" s="154"/>
      <c r="C443" s="171" t="s">
        <v>1235</v>
      </c>
      <c r="D443" s="188"/>
      <c r="E443" s="195">
        <v>13.875</v>
      </c>
      <c r="F443" s="212"/>
      <c r="G443" s="212"/>
      <c r="H443" s="181">
        <v>0</v>
      </c>
      <c r="I443" s="211"/>
      <c r="J443" s="211"/>
      <c r="K443" s="211"/>
      <c r="L443" s="211"/>
      <c r="M443" s="211"/>
      <c r="N443" s="211"/>
      <c r="O443" s="211"/>
      <c r="P443" s="211"/>
      <c r="Q443" s="211"/>
      <c r="R443" s="211" t="s">
        <v>123</v>
      </c>
      <c r="S443" s="211">
        <v>0</v>
      </c>
      <c r="T443" s="211"/>
      <c r="U443" s="211"/>
      <c r="V443" s="211"/>
      <c r="W443" s="211"/>
      <c r="X443" s="211"/>
      <c r="Y443" s="211"/>
      <c r="Z443" s="211"/>
      <c r="AA443" s="211"/>
      <c r="AB443" s="211"/>
      <c r="AC443" s="211"/>
      <c r="AD443" s="211"/>
      <c r="AE443" s="211"/>
      <c r="AF443" s="211"/>
      <c r="AG443" s="211"/>
      <c r="AH443" s="211"/>
      <c r="AI443" s="211"/>
      <c r="AJ443" s="211"/>
      <c r="AK443" s="211"/>
      <c r="AL443" s="211"/>
      <c r="AM443" s="211"/>
      <c r="AN443" s="211"/>
      <c r="AO443" s="211"/>
      <c r="AP443" s="211"/>
      <c r="AQ443" s="211"/>
      <c r="AR443" s="211"/>
      <c r="AS443" s="211"/>
      <c r="AT443" s="211"/>
      <c r="AU443" s="211"/>
    </row>
    <row r="444" spans="1:47" outlineLevel="1" x14ac:dyDescent="0.2">
      <c r="A444" s="152"/>
      <c r="B444" s="154"/>
      <c r="C444" s="171" t="s">
        <v>1236</v>
      </c>
      <c r="D444" s="188"/>
      <c r="E444" s="195">
        <v>44.625</v>
      </c>
      <c r="F444" s="212"/>
      <c r="G444" s="212"/>
      <c r="H444" s="181">
        <v>0</v>
      </c>
      <c r="I444" s="211"/>
      <c r="J444" s="211"/>
      <c r="K444" s="211"/>
      <c r="L444" s="211"/>
      <c r="M444" s="211"/>
      <c r="N444" s="211"/>
      <c r="O444" s="211"/>
      <c r="P444" s="211"/>
      <c r="Q444" s="211"/>
      <c r="R444" s="211" t="s">
        <v>123</v>
      </c>
      <c r="S444" s="211">
        <v>0</v>
      </c>
      <c r="T444" s="211"/>
      <c r="U444" s="211"/>
      <c r="V444" s="211"/>
      <c r="W444" s="211"/>
      <c r="X444" s="211"/>
      <c r="Y444" s="211"/>
      <c r="Z444" s="211"/>
      <c r="AA444" s="211"/>
      <c r="AB444" s="211"/>
      <c r="AC444" s="211"/>
      <c r="AD444" s="211"/>
      <c r="AE444" s="211"/>
      <c r="AF444" s="211"/>
      <c r="AG444" s="211"/>
      <c r="AH444" s="211"/>
      <c r="AI444" s="211"/>
      <c r="AJ444" s="211"/>
      <c r="AK444" s="211"/>
      <c r="AL444" s="211"/>
      <c r="AM444" s="211"/>
      <c r="AN444" s="211"/>
      <c r="AO444" s="211"/>
      <c r="AP444" s="211"/>
      <c r="AQ444" s="211"/>
      <c r="AR444" s="211"/>
      <c r="AS444" s="211"/>
      <c r="AT444" s="211"/>
      <c r="AU444" s="211"/>
    </row>
    <row r="445" spans="1:47" outlineLevel="1" x14ac:dyDescent="0.2">
      <c r="A445" s="152"/>
      <c r="B445" s="154"/>
      <c r="C445" s="171" t="s">
        <v>1237</v>
      </c>
      <c r="D445" s="188"/>
      <c r="E445" s="195">
        <v>46.725000000000001</v>
      </c>
      <c r="F445" s="212"/>
      <c r="G445" s="212"/>
      <c r="H445" s="181">
        <v>0</v>
      </c>
      <c r="I445" s="211"/>
      <c r="J445" s="211"/>
      <c r="K445" s="211"/>
      <c r="L445" s="211"/>
      <c r="M445" s="211"/>
      <c r="N445" s="211"/>
      <c r="O445" s="211"/>
      <c r="P445" s="211"/>
      <c r="Q445" s="211"/>
      <c r="R445" s="211" t="s">
        <v>123</v>
      </c>
      <c r="S445" s="211">
        <v>0</v>
      </c>
      <c r="T445" s="211"/>
      <c r="U445" s="211"/>
      <c r="V445" s="211"/>
      <c r="W445" s="211"/>
      <c r="X445" s="211"/>
      <c r="Y445" s="211"/>
      <c r="Z445" s="211"/>
      <c r="AA445" s="211"/>
      <c r="AB445" s="211"/>
      <c r="AC445" s="211"/>
      <c r="AD445" s="211"/>
      <c r="AE445" s="211"/>
      <c r="AF445" s="211"/>
      <c r="AG445" s="211"/>
      <c r="AH445" s="211"/>
      <c r="AI445" s="211"/>
      <c r="AJ445" s="211"/>
      <c r="AK445" s="211"/>
      <c r="AL445" s="211"/>
      <c r="AM445" s="211"/>
      <c r="AN445" s="211"/>
      <c r="AO445" s="211"/>
      <c r="AP445" s="211"/>
      <c r="AQ445" s="211"/>
      <c r="AR445" s="211"/>
      <c r="AS445" s="211"/>
      <c r="AT445" s="211"/>
      <c r="AU445" s="211"/>
    </row>
    <row r="446" spans="1:47" outlineLevel="1" x14ac:dyDescent="0.2">
      <c r="A446" s="152"/>
      <c r="B446" s="154"/>
      <c r="C446" s="171" t="s">
        <v>1238</v>
      </c>
      <c r="D446" s="188"/>
      <c r="E446" s="195">
        <v>43.215000000000003</v>
      </c>
      <c r="F446" s="212"/>
      <c r="G446" s="212"/>
      <c r="H446" s="181">
        <v>0</v>
      </c>
      <c r="I446" s="211"/>
      <c r="J446" s="211"/>
      <c r="K446" s="211"/>
      <c r="L446" s="211"/>
      <c r="M446" s="211"/>
      <c r="N446" s="211"/>
      <c r="O446" s="211"/>
      <c r="P446" s="211"/>
      <c r="Q446" s="211"/>
      <c r="R446" s="211" t="s">
        <v>123</v>
      </c>
      <c r="S446" s="211">
        <v>0</v>
      </c>
      <c r="T446" s="211"/>
      <c r="U446" s="211"/>
      <c r="V446" s="211"/>
      <c r="W446" s="211"/>
      <c r="X446" s="211"/>
      <c r="Y446" s="211"/>
      <c r="Z446" s="211"/>
      <c r="AA446" s="211"/>
      <c r="AB446" s="211"/>
      <c r="AC446" s="211"/>
      <c r="AD446" s="211"/>
      <c r="AE446" s="211"/>
      <c r="AF446" s="211"/>
      <c r="AG446" s="211"/>
      <c r="AH446" s="211"/>
      <c r="AI446" s="211"/>
      <c r="AJ446" s="211"/>
      <c r="AK446" s="211"/>
      <c r="AL446" s="211"/>
      <c r="AM446" s="211"/>
      <c r="AN446" s="211"/>
      <c r="AO446" s="211"/>
      <c r="AP446" s="211"/>
      <c r="AQ446" s="211"/>
      <c r="AR446" s="211"/>
      <c r="AS446" s="211"/>
      <c r="AT446" s="211"/>
      <c r="AU446" s="211"/>
    </row>
    <row r="447" spans="1:47" outlineLevel="1" x14ac:dyDescent="0.2">
      <c r="A447" s="152">
        <v>116</v>
      </c>
      <c r="B447" s="154" t="s">
        <v>1239</v>
      </c>
      <c r="C447" s="170" t="s">
        <v>1240</v>
      </c>
      <c r="D447" s="187" t="s">
        <v>232</v>
      </c>
      <c r="E447" s="212">
        <v>100.4</v>
      </c>
      <c r="F447" s="212"/>
      <c r="G447" s="212">
        <f>ROUND(E447*F447,2)</f>
        <v>0</v>
      </c>
      <c r="H447" s="181" t="s">
        <v>951</v>
      </c>
      <c r="I447" s="211"/>
      <c r="J447" s="211"/>
      <c r="K447" s="211"/>
      <c r="L447" s="211"/>
      <c r="M447" s="211"/>
      <c r="N447" s="211"/>
      <c r="O447" s="211"/>
      <c r="P447" s="211"/>
      <c r="Q447" s="211"/>
      <c r="R447" s="211" t="s">
        <v>121</v>
      </c>
      <c r="S447" s="211"/>
      <c r="T447" s="211"/>
      <c r="U447" s="211"/>
      <c r="V447" s="211"/>
      <c r="W447" s="211"/>
      <c r="X447" s="211"/>
      <c r="Y447" s="211"/>
      <c r="Z447" s="211"/>
      <c r="AA447" s="211"/>
      <c r="AB447" s="211"/>
      <c r="AC447" s="211"/>
      <c r="AD447" s="211"/>
      <c r="AE447" s="211"/>
      <c r="AF447" s="211"/>
      <c r="AG447" s="211"/>
      <c r="AH447" s="211"/>
      <c r="AI447" s="211"/>
      <c r="AJ447" s="211"/>
      <c r="AK447" s="211"/>
      <c r="AL447" s="211"/>
      <c r="AM447" s="211"/>
      <c r="AN447" s="211"/>
      <c r="AO447" s="211"/>
      <c r="AP447" s="211"/>
      <c r="AQ447" s="211"/>
      <c r="AR447" s="211"/>
      <c r="AS447" s="211"/>
      <c r="AT447" s="211"/>
      <c r="AU447" s="211"/>
    </row>
    <row r="448" spans="1:47" outlineLevel="1" x14ac:dyDescent="0.2">
      <c r="A448" s="152"/>
      <c r="B448" s="154"/>
      <c r="C448" s="171" t="s">
        <v>1241</v>
      </c>
      <c r="D448" s="188"/>
      <c r="E448" s="195">
        <v>21.2</v>
      </c>
      <c r="F448" s="212"/>
      <c r="G448" s="212"/>
      <c r="H448" s="181">
        <v>0</v>
      </c>
      <c r="I448" s="211"/>
      <c r="J448" s="211"/>
      <c r="K448" s="211"/>
      <c r="L448" s="211"/>
      <c r="M448" s="211"/>
      <c r="N448" s="211"/>
      <c r="O448" s="211"/>
      <c r="P448" s="211"/>
      <c r="Q448" s="211"/>
      <c r="R448" s="211" t="s">
        <v>123</v>
      </c>
      <c r="S448" s="211">
        <v>0</v>
      </c>
      <c r="T448" s="211"/>
      <c r="U448" s="211"/>
      <c r="V448" s="211"/>
      <c r="W448" s="211"/>
      <c r="X448" s="211"/>
      <c r="Y448" s="211"/>
      <c r="Z448" s="211"/>
      <c r="AA448" s="211"/>
      <c r="AB448" s="211"/>
      <c r="AC448" s="211"/>
      <c r="AD448" s="211"/>
      <c r="AE448" s="211"/>
      <c r="AF448" s="211"/>
      <c r="AG448" s="211"/>
      <c r="AH448" s="211"/>
      <c r="AI448" s="211"/>
      <c r="AJ448" s="211"/>
      <c r="AK448" s="211"/>
      <c r="AL448" s="211"/>
      <c r="AM448" s="211"/>
      <c r="AN448" s="211"/>
      <c r="AO448" s="211"/>
      <c r="AP448" s="211"/>
      <c r="AQ448" s="211"/>
      <c r="AR448" s="211"/>
      <c r="AS448" s="211"/>
      <c r="AT448" s="211"/>
      <c r="AU448" s="211"/>
    </row>
    <row r="449" spans="1:47" outlineLevel="1" x14ac:dyDescent="0.2">
      <c r="A449" s="152"/>
      <c r="B449" s="154"/>
      <c r="C449" s="171" t="s">
        <v>1242</v>
      </c>
      <c r="D449" s="188"/>
      <c r="E449" s="195">
        <v>24.3</v>
      </c>
      <c r="F449" s="212"/>
      <c r="G449" s="212"/>
      <c r="H449" s="181">
        <v>0</v>
      </c>
      <c r="I449" s="211"/>
      <c r="J449" s="211"/>
      <c r="K449" s="211"/>
      <c r="L449" s="211"/>
      <c r="M449" s="211"/>
      <c r="N449" s="211"/>
      <c r="O449" s="211"/>
      <c r="P449" s="211"/>
      <c r="Q449" s="211"/>
      <c r="R449" s="211" t="s">
        <v>123</v>
      </c>
      <c r="S449" s="211">
        <v>0</v>
      </c>
      <c r="T449" s="211"/>
      <c r="U449" s="211"/>
      <c r="V449" s="211"/>
      <c r="W449" s="211"/>
      <c r="X449" s="211"/>
      <c r="Y449" s="211"/>
      <c r="Z449" s="211"/>
      <c r="AA449" s="211"/>
      <c r="AB449" s="211"/>
      <c r="AC449" s="211"/>
      <c r="AD449" s="211"/>
      <c r="AE449" s="211"/>
      <c r="AF449" s="211"/>
      <c r="AG449" s="211"/>
      <c r="AH449" s="211"/>
      <c r="AI449" s="211"/>
      <c r="AJ449" s="211"/>
      <c r="AK449" s="211"/>
      <c r="AL449" s="211"/>
      <c r="AM449" s="211"/>
      <c r="AN449" s="211"/>
      <c r="AO449" s="211"/>
      <c r="AP449" s="211"/>
      <c r="AQ449" s="211"/>
      <c r="AR449" s="211"/>
      <c r="AS449" s="211"/>
      <c r="AT449" s="211"/>
      <c r="AU449" s="211"/>
    </row>
    <row r="450" spans="1:47" outlineLevel="1" x14ac:dyDescent="0.2">
      <c r="A450" s="152"/>
      <c r="B450" s="154"/>
      <c r="C450" s="171" t="s">
        <v>1243</v>
      </c>
      <c r="D450" s="188"/>
      <c r="E450" s="195">
        <v>28.5</v>
      </c>
      <c r="F450" s="212"/>
      <c r="G450" s="212"/>
      <c r="H450" s="181">
        <v>0</v>
      </c>
      <c r="I450" s="211"/>
      <c r="J450" s="211"/>
      <c r="K450" s="211"/>
      <c r="L450" s="211"/>
      <c r="M450" s="211"/>
      <c r="N450" s="211"/>
      <c r="O450" s="211"/>
      <c r="P450" s="211"/>
      <c r="Q450" s="211"/>
      <c r="R450" s="211" t="s">
        <v>123</v>
      </c>
      <c r="S450" s="211">
        <v>0</v>
      </c>
      <c r="T450" s="211"/>
      <c r="U450" s="211"/>
      <c r="V450" s="211"/>
      <c r="W450" s="211"/>
      <c r="X450" s="211"/>
      <c r="Y450" s="211"/>
      <c r="Z450" s="211"/>
      <c r="AA450" s="211"/>
      <c r="AB450" s="211"/>
      <c r="AC450" s="211"/>
      <c r="AD450" s="211"/>
      <c r="AE450" s="211"/>
      <c r="AF450" s="211"/>
      <c r="AG450" s="211"/>
      <c r="AH450" s="211"/>
      <c r="AI450" s="211"/>
      <c r="AJ450" s="211"/>
      <c r="AK450" s="211"/>
      <c r="AL450" s="211"/>
      <c r="AM450" s="211"/>
      <c r="AN450" s="211"/>
      <c r="AO450" s="211"/>
      <c r="AP450" s="211"/>
      <c r="AQ450" s="211"/>
      <c r="AR450" s="211"/>
      <c r="AS450" s="211"/>
      <c r="AT450" s="211"/>
      <c r="AU450" s="211"/>
    </row>
    <row r="451" spans="1:47" outlineLevel="1" x14ac:dyDescent="0.2">
      <c r="A451" s="152"/>
      <c r="B451" s="154"/>
      <c r="C451" s="171" t="s">
        <v>1244</v>
      </c>
      <c r="D451" s="188"/>
      <c r="E451" s="195">
        <v>26.4</v>
      </c>
      <c r="F451" s="212"/>
      <c r="G451" s="212"/>
      <c r="H451" s="181">
        <v>0</v>
      </c>
      <c r="I451" s="211"/>
      <c r="J451" s="211"/>
      <c r="K451" s="211"/>
      <c r="L451" s="211"/>
      <c r="M451" s="211"/>
      <c r="N451" s="211"/>
      <c r="O451" s="211"/>
      <c r="P451" s="211"/>
      <c r="Q451" s="211"/>
      <c r="R451" s="211" t="s">
        <v>123</v>
      </c>
      <c r="S451" s="211">
        <v>0</v>
      </c>
      <c r="T451" s="211"/>
      <c r="U451" s="211"/>
      <c r="V451" s="211"/>
      <c r="W451" s="211"/>
      <c r="X451" s="211"/>
      <c r="Y451" s="211"/>
      <c r="Z451" s="211"/>
      <c r="AA451" s="211"/>
      <c r="AB451" s="211"/>
      <c r="AC451" s="211"/>
      <c r="AD451" s="211"/>
      <c r="AE451" s="211"/>
      <c r="AF451" s="211"/>
      <c r="AG451" s="211"/>
      <c r="AH451" s="211"/>
      <c r="AI451" s="211"/>
      <c r="AJ451" s="211"/>
      <c r="AK451" s="211"/>
      <c r="AL451" s="211"/>
      <c r="AM451" s="211"/>
      <c r="AN451" s="211"/>
      <c r="AO451" s="211"/>
      <c r="AP451" s="211"/>
      <c r="AQ451" s="211"/>
      <c r="AR451" s="211"/>
      <c r="AS451" s="211"/>
      <c r="AT451" s="211"/>
      <c r="AU451" s="211"/>
    </row>
    <row r="452" spans="1:47" outlineLevel="1" x14ac:dyDescent="0.2">
      <c r="A452" s="152">
        <v>117</v>
      </c>
      <c r="B452" s="154" t="s">
        <v>1245</v>
      </c>
      <c r="C452" s="170" t="s">
        <v>1246</v>
      </c>
      <c r="D452" s="187" t="s">
        <v>130</v>
      </c>
      <c r="E452" s="212">
        <v>41.147199999999998</v>
      </c>
      <c r="F452" s="212"/>
      <c r="G452" s="212">
        <f>ROUND(E452*F452,2)</f>
        <v>0</v>
      </c>
      <c r="H452" s="181" t="s">
        <v>951</v>
      </c>
      <c r="I452" s="211"/>
      <c r="J452" s="211"/>
      <c r="K452" s="211"/>
      <c r="L452" s="211"/>
      <c r="M452" s="211"/>
      <c r="N452" s="211"/>
      <c r="O452" s="211"/>
      <c r="P452" s="211"/>
      <c r="Q452" s="211"/>
      <c r="R452" s="211" t="s">
        <v>121</v>
      </c>
      <c r="S452" s="211"/>
      <c r="T452" s="211"/>
      <c r="U452" s="211"/>
      <c r="V452" s="211"/>
      <c r="W452" s="211"/>
      <c r="X452" s="211"/>
      <c r="Y452" s="211"/>
      <c r="Z452" s="211"/>
      <c r="AA452" s="211"/>
      <c r="AB452" s="211"/>
      <c r="AC452" s="211"/>
      <c r="AD452" s="211"/>
      <c r="AE452" s="211"/>
      <c r="AF452" s="211"/>
      <c r="AG452" s="211"/>
      <c r="AH452" s="211"/>
      <c r="AI452" s="211"/>
      <c r="AJ452" s="211"/>
      <c r="AK452" s="211"/>
      <c r="AL452" s="211"/>
      <c r="AM452" s="211"/>
      <c r="AN452" s="211"/>
      <c r="AO452" s="211"/>
      <c r="AP452" s="211"/>
      <c r="AQ452" s="211"/>
      <c r="AR452" s="211"/>
      <c r="AS452" s="211"/>
      <c r="AT452" s="211"/>
      <c r="AU452" s="211"/>
    </row>
    <row r="453" spans="1:47" outlineLevel="1" x14ac:dyDescent="0.2">
      <c r="A453" s="152"/>
      <c r="B453" s="154"/>
      <c r="C453" s="171" t="s">
        <v>1247</v>
      </c>
      <c r="D453" s="188"/>
      <c r="E453" s="195">
        <v>6.9195000000000002</v>
      </c>
      <c r="F453" s="212"/>
      <c r="G453" s="212"/>
      <c r="H453" s="181">
        <v>0</v>
      </c>
      <c r="I453" s="211"/>
      <c r="J453" s="211"/>
      <c r="K453" s="211"/>
      <c r="L453" s="211"/>
      <c r="M453" s="211"/>
      <c r="N453" s="211"/>
      <c r="O453" s="211"/>
      <c r="P453" s="211"/>
      <c r="Q453" s="211"/>
      <c r="R453" s="211" t="s">
        <v>123</v>
      </c>
      <c r="S453" s="211">
        <v>0</v>
      </c>
      <c r="T453" s="211"/>
      <c r="U453" s="211"/>
      <c r="V453" s="211"/>
      <c r="W453" s="211"/>
      <c r="X453" s="211"/>
      <c r="Y453" s="211"/>
      <c r="Z453" s="211"/>
      <c r="AA453" s="211"/>
      <c r="AB453" s="211"/>
      <c r="AC453" s="211"/>
      <c r="AD453" s="211"/>
      <c r="AE453" s="211"/>
      <c r="AF453" s="211"/>
      <c r="AG453" s="211"/>
      <c r="AH453" s="211"/>
      <c r="AI453" s="211"/>
      <c r="AJ453" s="211"/>
      <c r="AK453" s="211"/>
      <c r="AL453" s="211"/>
      <c r="AM453" s="211"/>
      <c r="AN453" s="211"/>
      <c r="AO453" s="211"/>
      <c r="AP453" s="211"/>
      <c r="AQ453" s="211"/>
      <c r="AR453" s="211"/>
      <c r="AS453" s="211"/>
      <c r="AT453" s="211"/>
      <c r="AU453" s="211"/>
    </row>
    <row r="454" spans="1:47" outlineLevel="1" x14ac:dyDescent="0.2">
      <c r="A454" s="152"/>
      <c r="B454" s="154"/>
      <c r="C454" s="171" t="s">
        <v>1248</v>
      </c>
      <c r="D454" s="188"/>
      <c r="E454" s="195">
        <v>15.802899999999999</v>
      </c>
      <c r="F454" s="212"/>
      <c r="G454" s="212"/>
      <c r="H454" s="181">
        <v>0</v>
      </c>
      <c r="I454" s="211"/>
      <c r="J454" s="211"/>
      <c r="K454" s="211"/>
      <c r="L454" s="211"/>
      <c r="M454" s="211"/>
      <c r="N454" s="211"/>
      <c r="O454" s="211"/>
      <c r="P454" s="211"/>
      <c r="Q454" s="211"/>
      <c r="R454" s="211" t="s">
        <v>123</v>
      </c>
      <c r="S454" s="211">
        <v>0</v>
      </c>
      <c r="T454" s="211"/>
      <c r="U454" s="211"/>
      <c r="V454" s="211"/>
      <c r="W454" s="211"/>
      <c r="X454" s="211"/>
      <c r="Y454" s="211"/>
      <c r="Z454" s="211"/>
      <c r="AA454" s="211"/>
      <c r="AB454" s="211"/>
      <c r="AC454" s="211"/>
      <c r="AD454" s="211"/>
      <c r="AE454" s="211"/>
      <c r="AF454" s="211"/>
      <c r="AG454" s="211"/>
      <c r="AH454" s="211"/>
      <c r="AI454" s="211"/>
      <c r="AJ454" s="211"/>
      <c r="AK454" s="211"/>
      <c r="AL454" s="211"/>
      <c r="AM454" s="211"/>
      <c r="AN454" s="211"/>
      <c r="AO454" s="211"/>
      <c r="AP454" s="211"/>
      <c r="AQ454" s="211"/>
      <c r="AR454" s="211"/>
      <c r="AS454" s="211"/>
      <c r="AT454" s="211"/>
      <c r="AU454" s="211"/>
    </row>
    <row r="455" spans="1:47" outlineLevel="1" x14ac:dyDescent="0.2">
      <c r="A455" s="152"/>
      <c r="B455" s="154"/>
      <c r="C455" s="171" t="s">
        <v>1249</v>
      </c>
      <c r="D455" s="188"/>
      <c r="E455" s="195">
        <v>9.2124000000000006</v>
      </c>
      <c r="F455" s="212"/>
      <c r="G455" s="212"/>
      <c r="H455" s="181">
        <v>0</v>
      </c>
      <c r="I455" s="211"/>
      <c r="J455" s="211"/>
      <c r="K455" s="211"/>
      <c r="L455" s="211"/>
      <c r="M455" s="211"/>
      <c r="N455" s="211"/>
      <c r="O455" s="211"/>
      <c r="P455" s="211"/>
      <c r="Q455" s="211"/>
      <c r="R455" s="211" t="s">
        <v>123</v>
      </c>
      <c r="S455" s="211">
        <v>0</v>
      </c>
      <c r="T455" s="211"/>
      <c r="U455" s="211"/>
      <c r="V455" s="211"/>
      <c r="W455" s="211"/>
      <c r="X455" s="211"/>
      <c r="Y455" s="211"/>
      <c r="Z455" s="211"/>
      <c r="AA455" s="211"/>
      <c r="AB455" s="211"/>
      <c r="AC455" s="211"/>
      <c r="AD455" s="211"/>
      <c r="AE455" s="211"/>
      <c r="AF455" s="211"/>
      <c r="AG455" s="211"/>
      <c r="AH455" s="211"/>
      <c r="AI455" s="211"/>
      <c r="AJ455" s="211"/>
      <c r="AK455" s="211"/>
      <c r="AL455" s="211"/>
      <c r="AM455" s="211"/>
      <c r="AN455" s="211"/>
      <c r="AO455" s="211"/>
      <c r="AP455" s="211"/>
      <c r="AQ455" s="211"/>
      <c r="AR455" s="211"/>
      <c r="AS455" s="211"/>
      <c r="AT455" s="211"/>
      <c r="AU455" s="211"/>
    </row>
    <row r="456" spans="1:47" outlineLevel="1" x14ac:dyDescent="0.2">
      <c r="A456" s="152"/>
      <c r="B456" s="154"/>
      <c r="C456" s="171" t="s">
        <v>1250</v>
      </c>
      <c r="D456" s="188"/>
      <c r="E456" s="195">
        <v>9.2124000000000006</v>
      </c>
      <c r="F456" s="212"/>
      <c r="G456" s="212"/>
      <c r="H456" s="181">
        <v>0</v>
      </c>
      <c r="I456" s="211"/>
      <c r="J456" s="211"/>
      <c r="K456" s="211"/>
      <c r="L456" s="211"/>
      <c r="M456" s="211"/>
      <c r="N456" s="211"/>
      <c r="O456" s="211"/>
      <c r="P456" s="211"/>
      <c r="Q456" s="211"/>
      <c r="R456" s="211" t="s">
        <v>123</v>
      </c>
      <c r="S456" s="211">
        <v>0</v>
      </c>
      <c r="T456" s="211"/>
      <c r="U456" s="211"/>
      <c r="V456" s="211"/>
      <c r="W456" s="211"/>
      <c r="X456" s="211"/>
      <c r="Y456" s="211"/>
      <c r="Z456" s="211"/>
      <c r="AA456" s="211"/>
      <c r="AB456" s="211"/>
      <c r="AC456" s="211"/>
      <c r="AD456" s="211"/>
      <c r="AE456" s="211"/>
      <c r="AF456" s="211"/>
      <c r="AG456" s="211"/>
      <c r="AH456" s="211"/>
      <c r="AI456" s="211"/>
      <c r="AJ456" s="211"/>
      <c r="AK456" s="211"/>
      <c r="AL456" s="211"/>
      <c r="AM456" s="211"/>
      <c r="AN456" s="211"/>
      <c r="AO456" s="211"/>
      <c r="AP456" s="211"/>
      <c r="AQ456" s="211"/>
      <c r="AR456" s="211"/>
      <c r="AS456" s="211"/>
      <c r="AT456" s="211"/>
      <c r="AU456" s="211"/>
    </row>
    <row r="457" spans="1:47" outlineLevel="1" x14ac:dyDescent="0.2">
      <c r="A457" s="152">
        <v>118</v>
      </c>
      <c r="B457" s="154" t="s">
        <v>1251</v>
      </c>
      <c r="C457" s="170" t="s">
        <v>1252</v>
      </c>
      <c r="D457" s="187" t="s">
        <v>127</v>
      </c>
      <c r="E457" s="212">
        <v>94.808999999999997</v>
      </c>
      <c r="F457" s="212"/>
      <c r="G457" s="212">
        <f>ROUND(E457*F457,2)</f>
        <v>0</v>
      </c>
      <c r="H457" s="181" t="s">
        <v>951</v>
      </c>
      <c r="I457" s="211"/>
      <c r="J457" s="211"/>
      <c r="K457" s="211"/>
      <c r="L457" s="211"/>
      <c r="M457" s="211"/>
      <c r="N457" s="211"/>
      <c r="O457" s="211"/>
      <c r="P457" s="211"/>
      <c r="Q457" s="211"/>
      <c r="R457" s="211" t="s">
        <v>121</v>
      </c>
      <c r="S457" s="211"/>
      <c r="T457" s="211"/>
      <c r="U457" s="211"/>
      <c r="V457" s="211"/>
      <c r="W457" s="211"/>
      <c r="X457" s="211"/>
      <c r="Y457" s="211"/>
      <c r="Z457" s="211"/>
      <c r="AA457" s="211"/>
      <c r="AB457" s="211"/>
      <c r="AC457" s="211"/>
      <c r="AD457" s="211"/>
      <c r="AE457" s="211"/>
      <c r="AF457" s="211"/>
      <c r="AG457" s="211"/>
      <c r="AH457" s="211"/>
      <c r="AI457" s="211"/>
      <c r="AJ457" s="211"/>
      <c r="AK457" s="211"/>
      <c r="AL457" s="211"/>
      <c r="AM457" s="211"/>
      <c r="AN457" s="211"/>
      <c r="AO457" s="211"/>
      <c r="AP457" s="211"/>
      <c r="AQ457" s="211"/>
      <c r="AR457" s="211"/>
      <c r="AS457" s="211"/>
      <c r="AT457" s="211"/>
      <c r="AU457" s="211"/>
    </row>
    <row r="458" spans="1:47" outlineLevel="1" x14ac:dyDescent="0.2">
      <c r="A458" s="152"/>
      <c r="B458" s="154"/>
      <c r="C458" s="171" t="s">
        <v>1253</v>
      </c>
      <c r="D458" s="188"/>
      <c r="E458" s="195">
        <v>27.009</v>
      </c>
      <c r="F458" s="212"/>
      <c r="G458" s="212"/>
      <c r="H458" s="181">
        <v>0</v>
      </c>
      <c r="I458" s="211"/>
      <c r="J458" s="211"/>
      <c r="K458" s="211"/>
      <c r="L458" s="211"/>
      <c r="M458" s="211"/>
      <c r="N458" s="211"/>
      <c r="O458" s="211"/>
      <c r="P458" s="211"/>
      <c r="Q458" s="211"/>
      <c r="R458" s="211" t="s">
        <v>123</v>
      </c>
      <c r="S458" s="211">
        <v>0</v>
      </c>
      <c r="T458" s="211"/>
      <c r="U458" s="211"/>
      <c r="V458" s="211"/>
      <c r="W458" s="211"/>
      <c r="X458" s="211"/>
      <c r="Y458" s="211"/>
      <c r="Z458" s="211"/>
      <c r="AA458" s="211"/>
      <c r="AB458" s="211"/>
      <c r="AC458" s="211"/>
      <c r="AD458" s="211"/>
      <c r="AE458" s="211"/>
      <c r="AF458" s="211"/>
      <c r="AG458" s="211"/>
      <c r="AH458" s="211"/>
      <c r="AI458" s="211"/>
      <c r="AJ458" s="211"/>
      <c r="AK458" s="211"/>
      <c r="AL458" s="211"/>
      <c r="AM458" s="211"/>
      <c r="AN458" s="211"/>
      <c r="AO458" s="211"/>
      <c r="AP458" s="211"/>
      <c r="AQ458" s="211"/>
      <c r="AR458" s="211"/>
      <c r="AS458" s="211"/>
      <c r="AT458" s="211"/>
      <c r="AU458" s="211"/>
    </row>
    <row r="459" spans="1:47" outlineLevel="1" x14ac:dyDescent="0.2">
      <c r="A459" s="152"/>
      <c r="B459" s="154"/>
      <c r="C459" s="171" t="s">
        <v>1254</v>
      </c>
      <c r="D459" s="188"/>
      <c r="E459" s="195">
        <v>31.812000000000001</v>
      </c>
      <c r="F459" s="212"/>
      <c r="G459" s="212"/>
      <c r="H459" s="181">
        <v>0</v>
      </c>
      <c r="I459" s="211"/>
      <c r="J459" s="211"/>
      <c r="K459" s="211"/>
      <c r="L459" s="211"/>
      <c r="M459" s="211"/>
      <c r="N459" s="211"/>
      <c r="O459" s="211"/>
      <c r="P459" s="211"/>
      <c r="Q459" s="211"/>
      <c r="R459" s="211" t="s">
        <v>123</v>
      </c>
      <c r="S459" s="211">
        <v>0</v>
      </c>
      <c r="T459" s="211"/>
      <c r="U459" s="211"/>
      <c r="V459" s="211"/>
      <c r="W459" s="211"/>
      <c r="X459" s="211"/>
      <c r="Y459" s="211"/>
      <c r="Z459" s="211"/>
      <c r="AA459" s="211"/>
      <c r="AB459" s="211"/>
      <c r="AC459" s="211"/>
      <c r="AD459" s="211"/>
      <c r="AE459" s="211"/>
      <c r="AF459" s="211"/>
      <c r="AG459" s="211"/>
      <c r="AH459" s="211"/>
      <c r="AI459" s="211"/>
      <c r="AJ459" s="211"/>
      <c r="AK459" s="211"/>
      <c r="AL459" s="211"/>
      <c r="AM459" s="211"/>
      <c r="AN459" s="211"/>
      <c r="AO459" s="211"/>
      <c r="AP459" s="211"/>
      <c r="AQ459" s="211"/>
      <c r="AR459" s="211"/>
      <c r="AS459" s="211"/>
      <c r="AT459" s="211"/>
      <c r="AU459" s="211"/>
    </row>
    <row r="460" spans="1:47" outlineLevel="1" x14ac:dyDescent="0.2">
      <c r="A460" s="152"/>
      <c r="B460" s="154"/>
      <c r="C460" s="171" t="s">
        <v>1255</v>
      </c>
      <c r="D460" s="188"/>
      <c r="E460" s="195">
        <v>35.988</v>
      </c>
      <c r="F460" s="212"/>
      <c r="G460" s="212"/>
      <c r="H460" s="181">
        <v>0</v>
      </c>
      <c r="I460" s="211"/>
      <c r="J460" s="211"/>
      <c r="K460" s="211"/>
      <c r="L460" s="211"/>
      <c r="M460" s="211"/>
      <c r="N460" s="211"/>
      <c r="O460" s="211"/>
      <c r="P460" s="211"/>
      <c r="Q460" s="211"/>
      <c r="R460" s="211" t="s">
        <v>123</v>
      </c>
      <c r="S460" s="211">
        <v>0</v>
      </c>
      <c r="T460" s="211"/>
      <c r="U460" s="211"/>
      <c r="V460" s="211"/>
      <c r="W460" s="211"/>
      <c r="X460" s="211"/>
      <c r="Y460" s="211"/>
      <c r="Z460" s="211"/>
      <c r="AA460" s="211"/>
      <c r="AB460" s="211"/>
      <c r="AC460" s="211"/>
      <c r="AD460" s="211"/>
      <c r="AE460" s="211"/>
      <c r="AF460" s="211"/>
      <c r="AG460" s="211"/>
      <c r="AH460" s="211"/>
      <c r="AI460" s="211"/>
      <c r="AJ460" s="211"/>
      <c r="AK460" s="211"/>
      <c r="AL460" s="211"/>
      <c r="AM460" s="211"/>
      <c r="AN460" s="211"/>
      <c r="AO460" s="211"/>
      <c r="AP460" s="211"/>
      <c r="AQ460" s="211"/>
      <c r="AR460" s="211"/>
      <c r="AS460" s="211"/>
      <c r="AT460" s="211"/>
      <c r="AU460" s="211"/>
    </row>
    <row r="461" spans="1:47" outlineLevel="1" x14ac:dyDescent="0.2">
      <c r="A461" s="152">
        <v>119</v>
      </c>
      <c r="B461" s="154" t="s">
        <v>1256</v>
      </c>
      <c r="C461" s="170" t="s">
        <v>1257</v>
      </c>
      <c r="D461" s="187" t="s">
        <v>127</v>
      </c>
      <c r="E461" s="212">
        <v>398.30849999999998</v>
      </c>
      <c r="F461" s="212"/>
      <c r="G461" s="212">
        <f>ROUND(E461*F461,2)</f>
        <v>0</v>
      </c>
      <c r="H461" s="181" t="s">
        <v>951</v>
      </c>
      <c r="I461" s="211"/>
      <c r="J461" s="211"/>
      <c r="K461" s="211"/>
      <c r="L461" s="211"/>
      <c r="M461" s="211"/>
      <c r="N461" s="211"/>
      <c r="O461" s="211"/>
      <c r="P461" s="211"/>
      <c r="Q461" s="211"/>
      <c r="R461" s="211" t="s">
        <v>121</v>
      </c>
      <c r="S461" s="211"/>
      <c r="T461" s="211"/>
      <c r="U461" s="211"/>
      <c r="V461" s="211"/>
      <c r="W461" s="211"/>
      <c r="X461" s="211"/>
      <c r="Y461" s="211"/>
      <c r="Z461" s="211"/>
      <c r="AA461" s="211"/>
      <c r="AB461" s="211"/>
      <c r="AC461" s="211"/>
      <c r="AD461" s="211"/>
      <c r="AE461" s="211"/>
      <c r="AF461" s="211"/>
      <c r="AG461" s="211"/>
      <c r="AH461" s="211"/>
      <c r="AI461" s="211"/>
      <c r="AJ461" s="211"/>
      <c r="AK461" s="211"/>
      <c r="AL461" s="211"/>
      <c r="AM461" s="211"/>
      <c r="AN461" s="211"/>
      <c r="AO461" s="211"/>
      <c r="AP461" s="211"/>
      <c r="AQ461" s="211"/>
      <c r="AR461" s="211"/>
      <c r="AS461" s="211"/>
      <c r="AT461" s="211"/>
      <c r="AU461" s="211"/>
    </row>
    <row r="462" spans="1:47" outlineLevel="1" x14ac:dyDescent="0.2">
      <c r="A462" s="152"/>
      <c r="B462" s="154"/>
      <c r="C462" s="171" t="s">
        <v>1258</v>
      </c>
      <c r="D462" s="188"/>
      <c r="E462" s="195">
        <v>158.4375</v>
      </c>
      <c r="F462" s="212"/>
      <c r="G462" s="212"/>
      <c r="H462" s="181">
        <v>0</v>
      </c>
      <c r="I462" s="211"/>
      <c r="J462" s="211"/>
      <c r="K462" s="211"/>
      <c r="L462" s="211"/>
      <c r="M462" s="211"/>
      <c r="N462" s="211"/>
      <c r="O462" s="211"/>
      <c r="P462" s="211"/>
      <c r="Q462" s="211"/>
      <c r="R462" s="211" t="s">
        <v>123</v>
      </c>
      <c r="S462" s="211">
        <v>0</v>
      </c>
      <c r="T462" s="211"/>
      <c r="U462" s="211"/>
      <c r="V462" s="211"/>
      <c r="W462" s="211"/>
      <c r="X462" s="211"/>
      <c r="Y462" s="211"/>
      <c r="Z462" s="211"/>
      <c r="AA462" s="211"/>
      <c r="AB462" s="211"/>
      <c r="AC462" s="211"/>
      <c r="AD462" s="211"/>
      <c r="AE462" s="211"/>
      <c r="AF462" s="211"/>
      <c r="AG462" s="211"/>
      <c r="AH462" s="211"/>
      <c r="AI462" s="211"/>
      <c r="AJ462" s="211"/>
      <c r="AK462" s="211"/>
      <c r="AL462" s="211"/>
      <c r="AM462" s="211"/>
      <c r="AN462" s="211"/>
      <c r="AO462" s="211"/>
      <c r="AP462" s="211"/>
      <c r="AQ462" s="211"/>
      <c r="AR462" s="211"/>
      <c r="AS462" s="211"/>
      <c r="AT462" s="211"/>
      <c r="AU462" s="211"/>
    </row>
    <row r="463" spans="1:47" outlineLevel="1" x14ac:dyDescent="0.2">
      <c r="A463" s="152"/>
      <c r="B463" s="154"/>
      <c r="C463" s="171" t="s">
        <v>1259</v>
      </c>
      <c r="D463" s="188"/>
      <c r="E463" s="195">
        <v>132.06299999999999</v>
      </c>
      <c r="F463" s="212"/>
      <c r="G463" s="212"/>
      <c r="H463" s="181">
        <v>0</v>
      </c>
      <c r="I463" s="211"/>
      <c r="J463" s="211"/>
      <c r="K463" s="211"/>
      <c r="L463" s="211"/>
      <c r="M463" s="211"/>
      <c r="N463" s="211"/>
      <c r="O463" s="211"/>
      <c r="P463" s="211"/>
      <c r="Q463" s="211"/>
      <c r="R463" s="211" t="s">
        <v>123</v>
      </c>
      <c r="S463" s="211">
        <v>0</v>
      </c>
      <c r="T463" s="211"/>
      <c r="U463" s="211"/>
      <c r="V463" s="211"/>
      <c r="W463" s="211"/>
      <c r="X463" s="211"/>
      <c r="Y463" s="211"/>
      <c r="Z463" s="211"/>
      <c r="AA463" s="211"/>
      <c r="AB463" s="211"/>
      <c r="AC463" s="211"/>
      <c r="AD463" s="211"/>
      <c r="AE463" s="211"/>
      <c r="AF463" s="211"/>
      <c r="AG463" s="211"/>
      <c r="AH463" s="211"/>
      <c r="AI463" s="211"/>
      <c r="AJ463" s="211"/>
      <c r="AK463" s="211"/>
      <c r="AL463" s="211"/>
      <c r="AM463" s="211"/>
      <c r="AN463" s="211"/>
      <c r="AO463" s="211"/>
      <c r="AP463" s="211"/>
      <c r="AQ463" s="211"/>
      <c r="AR463" s="211"/>
      <c r="AS463" s="211"/>
      <c r="AT463" s="211"/>
      <c r="AU463" s="211"/>
    </row>
    <row r="464" spans="1:47" outlineLevel="1" x14ac:dyDescent="0.2">
      <c r="A464" s="152"/>
      <c r="B464" s="154"/>
      <c r="C464" s="171" t="s">
        <v>1260</v>
      </c>
      <c r="D464" s="188"/>
      <c r="E464" s="195">
        <v>107.80800000000001</v>
      </c>
      <c r="F464" s="212"/>
      <c r="G464" s="212"/>
      <c r="H464" s="181">
        <v>0</v>
      </c>
      <c r="I464" s="211"/>
      <c r="J464" s="211"/>
      <c r="K464" s="211"/>
      <c r="L464" s="211"/>
      <c r="M464" s="211"/>
      <c r="N464" s="211"/>
      <c r="O464" s="211"/>
      <c r="P464" s="211"/>
      <c r="Q464" s="211"/>
      <c r="R464" s="211" t="s">
        <v>123</v>
      </c>
      <c r="S464" s="211">
        <v>0</v>
      </c>
      <c r="T464" s="211"/>
      <c r="U464" s="211"/>
      <c r="V464" s="211"/>
      <c r="W464" s="211"/>
      <c r="X464" s="211"/>
      <c r="Y464" s="211"/>
      <c r="Z464" s="211"/>
      <c r="AA464" s="211"/>
      <c r="AB464" s="211"/>
      <c r="AC464" s="211"/>
      <c r="AD464" s="211"/>
      <c r="AE464" s="211"/>
      <c r="AF464" s="211"/>
      <c r="AG464" s="211"/>
      <c r="AH464" s="211"/>
      <c r="AI464" s="211"/>
      <c r="AJ464" s="211"/>
      <c r="AK464" s="211"/>
      <c r="AL464" s="211"/>
      <c r="AM464" s="211"/>
      <c r="AN464" s="211"/>
      <c r="AO464" s="211"/>
      <c r="AP464" s="211"/>
      <c r="AQ464" s="211"/>
      <c r="AR464" s="211"/>
      <c r="AS464" s="211"/>
      <c r="AT464" s="211"/>
      <c r="AU464" s="211"/>
    </row>
    <row r="465" spans="1:47" outlineLevel="1" x14ac:dyDescent="0.2">
      <c r="A465" s="152">
        <v>120</v>
      </c>
      <c r="B465" s="154" t="s">
        <v>1261</v>
      </c>
      <c r="C465" s="170" t="s">
        <v>1262</v>
      </c>
      <c r="D465" s="187" t="s">
        <v>127</v>
      </c>
      <c r="E465" s="212">
        <v>16.8</v>
      </c>
      <c r="F465" s="212"/>
      <c r="G465" s="212">
        <f>ROUND(E465*F465,2)</f>
        <v>0</v>
      </c>
      <c r="H465" s="181" t="s">
        <v>951</v>
      </c>
      <c r="I465" s="211"/>
      <c r="J465" s="211"/>
      <c r="K465" s="211"/>
      <c r="L465" s="211"/>
      <c r="M465" s="211"/>
      <c r="N465" s="211"/>
      <c r="O465" s="211"/>
      <c r="P465" s="211"/>
      <c r="Q465" s="211"/>
      <c r="R465" s="211" t="s">
        <v>162</v>
      </c>
      <c r="S465" s="211"/>
      <c r="T465" s="211"/>
      <c r="U465" s="211"/>
      <c r="V465" s="211"/>
      <c r="W465" s="211"/>
      <c r="X465" s="211"/>
      <c r="Y465" s="211"/>
      <c r="Z465" s="211"/>
      <c r="AA465" s="211"/>
      <c r="AB465" s="211"/>
      <c r="AC465" s="211"/>
      <c r="AD465" s="211"/>
      <c r="AE465" s="211"/>
      <c r="AF465" s="211"/>
      <c r="AG465" s="211"/>
      <c r="AH465" s="211"/>
      <c r="AI465" s="211"/>
      <c r="AJ465" s="211"/>
      <c r="AK465" s="211"/>
      <c r="AL465" s="211"/>
      <c r="AM465" s="211"/>
      <c r="AN465" s="211"/>
      <c r="AO465" s="211"/>
      <c r="AP465" s="211"/>
      <c r="AQ465" s="211"/>
      <c r="AR465" s="211"/>
      <c r="AS465" s="211"/>
      <c r="AT465" s="211"/>
      <c r="AU465" s="211"/>
    </row>
    <row r="466" spans="1:47" outlineLevel="1" x14ac:dyDescent="0.2">
      <c r="A466" s="152"/>
      <c r="B466" s="154"/>
      <c r="C466" s="171" t="s">
        <v>1263</v>
      </c>
      <c r="D466" s="188"/>
      <c r="E466" s="195">
        <v>16.8</v>
      </c>
      <c r="F466" s="212"/>
      <c r="G466" s="212"/>
      <c r="H466" s="181">
        <v>0</v>
      </c>
      <c r="I466" s="211"/>
      <c r="J466" s="211"/>
      <c r="K466" s="211"/>
      <c r="L466" s="211"/>
      <c r="M466" s="211"/>
      <c r="N466" s="211"/>
      <c r="O466" s="211"/>
      <c r="P466" s="211"/>
      <c r="Q466" s="211"/>
      <c r="R466" s="211" t="s">
        <v>123</v>
      </c>
      <c r="S466" s="211">
        <v>0</v>
      </c>
      <c r="T466" s="211"/>
      <c r="U466" s="211"/>
      <c r="V466" s="211"/>
      <c r="W466" s="211"/>
      <c r="X466" s="211"/>
      <c r="Y466" s="211"/>
      <c r="Z466" s="211"/>
      <c r="AA466" s="211"/>
      <c r="AB466" s="211"/>
      <c r="AC466" s="211"/>
      <c r="AD466" s="211"/>
      <c r="AE466" s="211"/>
      <c r="AF466" s="211"/>
      <c r="AG466" s="211"/>
      <c r="AH466" s="211"/>
      <c r="AI466" s="211"/>
      <c r="AJ466" s="211"/>
      <c r="AK466" s="211"/>
      <c r="AL466" s="211"/>
      <c r="AM466" s="211"/>
      <c r="AN466" s="211"/>
      <c r="AO466" s="211"/>
      <c r="AP466" s="211"/>
      <c r="AQ466" s="211"/>
      <c r="AR466" s="211"/>
      <c r="AS466" s="211"/>
      <c r="AT466" s="211"/>
      <c r="AU466" s="211"/>
    </row>
    <row r="467" spans="1:47" outlineLevel="1" x14ac:dyDescent="0.2">
      <c r="A467" s="152">
        <v>121</v>
      </c>
      <c r="B467" s="154" t="s">
        <v>1264</v>
      </c>
      <c r="C467" s="170" t="s">
        <v>1265</v>
      </c>
      <c r="D467" s="187" t="s">
        <v>232</v>
      </c>
      <c r="E467" s="212">
        <v>44.2</v>
      </c>
      <c r="F467" s="212"/>
      <c r="G467" s="212">
        <f>ROUND(E467*F467,2)</f>
        <v>0</v>
      </c>
      <c r="H467" s="181" t="s">
        <v>951</v>
      </c>
      <c r="I467" s="211"/>
      <c r="J467" s="211"/>
      <c r="K467" s="211"/>
      <c r="L467" s="211"/>
      <c r="M467" s="211"/>
      <c r="N467" s="211"/>
      <c r="O467" s="211"/>
      <c r="P467" s="211"/>
      <c r="Q467" s="211"/>
      <c r="R467" s="211" t="s">
        <v>121</v>
      </c>
      <c r="S467" s="211"/>
      <c r="T467" s="211"/>
      <c r="U467" s="211"/>
      <c r="V467" s="211"/>
      <c r="W467" s="211"/>
      <c r="X467" s="211"/>
      <c r="Y467" s="211"/>
      <c r="Z467" s="211"/>
      <c r="AA467" s="211"/>
      <c r="AB467" s="211"/>
      <c r="AC467" s="211"/>
      <c r="AD467" s="211"/>
      <c r="AE467" s="211"/>
      <c r="AF467" s="211"/>
      <c r="AG467" s="211"/>
      <c r="AH467" s="211"/>
      <c r="AI467" s="211"/>
      <c r="AJ467" s="211"/>
      <c r="AK467" s="211"/>
      <c r="AL467" s="211"/>
      <c r="AM467" s="211"/>
      <c r="AN467" s="211"/>
      <c r="AO467" s="211"/>
      <c r="AP467" s="211"/>
      <c r="AQ467" s="211"/>
      <c r="AR467" s="211"/>
      <c r="AS467" s="211"/>
      <c r="AT467" s="211"/>
      <c r="AU467" s="211"/>
    </row>
    <row r="468" spans="1:47" outlineLevel="1" x14ac:dyDescent="0.2">
      <c r="A468" s="152"/>
      <c r="B468" s="154"/>
      <c r="C468" s="171" t="s">
        <v>1266</v>
      </c>
      <c r="D468" s="188"/>
      <c r="E468" s="195">
        <v>44.2</v>
      </c>
      <c r="F468" s="212"/>
      <c r="G468" s="212"/>
      <c r="H468" s="181">
        <v>0</v>
      </c>
      <c r="I468" s="211"/>
      <c r="J468" s="211"/>
      <c r="K468" s="211"/>
      <c r="L468" s="211"/>
      <c r="M468" s="211"/>
      <c r="N468" s="211"/>
      <c r="O468" s="211"/>
      <c r="P468" s="211"/>
      <c r="Q468" s="211"/>
      <c r="R468" s="211" t="s">
        <v>123</v>
      </c>
      <c r="S468" s="211">
        <v>0</v>
      </c>
      <c r="T468" s="211"/>
      <c r="U468" s="211"/>
      <c r="V468" s="211"/>
      <c r="W468" s="211"/>
      <c r="X468" s="211"/>
      <c r="Y468" s="211"/>
      <c r="Z468" s="211"/>
      <c r="AA468" s="211"/>
      <c r="AB468" s="211"/>
      <c r="AC468" s="211"/>
      <c r="AD468" s="211"/>
      <c r="AE468" s="211"/>
      <c r="AF468" s="211"/>
      <c r="AG468" s="211"/>
      <c r="AH468" s="211"/>
      <c r="AI468" s="211"/>
      <c r="AJ468" s="211"/>
      <c r="AK468" s="211"/>
      <c r="AL468" s="211"/>
      <c r="AM468" s="211"/>
      <c r="AN468" s="211"/>
      <c r="AO468" s="211"/>
      <c r="AP468" s="211"/>
      <c r="AQ468" s="211"/>
      <c r="AR468" s="211"/>
      <c r="AS468" s="211"/>
      <c r="AT468" s="211"/>
      <c r="AU468" s="211"/>
    </row>
    <row r="469" spans="1:47" outlineLevel="1" x14ac:dyDescent="0.2">
      <c r="A469" s="152">
        <v>122</v>
      </c>
      <c r="B469" s="154" t="s">
        <v>1267</v>
      </c>
      <c r="C469" s="170" t="s">
        <v>1268</v>
      </c>
      <c r="D469" s="187" t="s">
        <v>127</v>
      </c>
      <c r="E469" s="212">
        <v>71.990499999999997</v>
      </c>
      <c r="F469" s="212"/>
      <c r="G469" s="212">
        <f>ROUND(E469*F469,2)</f>
        <v>0</v>
      </c>
      <c r="H469" s="181" t="s">
        <v>951</v>
      </c>
      <c r="I469" s="211"/>
      <c r="J469" s="211"/>
      <c r="K469" s="211"/>
      <c r="L469" s="211"/>
      <c r="M469" s="211"/>
      <c r="N469" s="211"/>
      <c r="O469" s="211"/>
      <c r="P469" s="211"/>
      <c r="Q469" s="211"/>
      <c r="R469" s="211" t="s">
        <v>121</v>
      </c>
      <c r="S469" s="211"/>
      <c r="T469" s="211"/>
      <c r="U469" s="211"/>
      <c r="V469" s="211"/>
      <c r="W469" s="211"/>
      <c r="X469" s="211"/>
      <c r="Y469" s="211"/>
      <c r="Z469" s="211"/>
      <c r="AA469" s="211"/>
      <c r="AB469" s="211"/>
      <c r="AC469" s="211"/>
      <c r="AD469" s="211"/>
      <c r="AE469" s="211"/>
      <c r="AF469" s="211"/>
      <c r="AG469" s="211"/>
      <c r="AH469" s="211"/>
      <c r="AI469" s="211"/>
      <c r="AJ469" s="211"/>
      <c r="AK469" s="211"/>
      <c r="AL469" s="211"/>
      <c r="AM469" s="211"/>
      <c r="AN469" s="211"/>
      <c r="AO469" s="211"/>
      <c r="AP469" s="211"/>
      <c r="AQ469" s="211"/>
      <c r="AR469" s="211"/>
      <c r="AS469" s="211"/>
      <c r="AT469" s="211"/>
      <c r="AU469" s="211"/>
    </row>
    <row r="470" spans="1:47" ht="22.5" outlineLevel="1" x14ac:dyDescent="0.2">
      <c r="A470" s="152"/>
      <c r="B470" s="154"/>
      <c r="C470" s="171" t="s">
        <v>1269</v>
      </c>
      <c r="D470" s="188"/>
      <c r="E470" s="195">
        <v>14.695499999999999</v>
      </c>
      <c r="F470" s="212"/>
      <c r="G470" s="212"/>
      <c r="H470" s="181">
        <v>0</v>
      </c>
      <c r="I470" s="211"/>
      <c r="J470" s="211"/>
      <c r="K470" s="211"/>
      <c r="L470" s="211"/>
      <c r="M470" s="211"/>
      <c r="N470" s="211"/>
      <c r="O470" s="211"/>
      <c r="P470" s="211"/>
      <c r="Q470" s="211"/>
      <c r="R470" s="211" t="s">
        <v>123</v>
      </c>
      <c r="S470" s="211">
        <v>0</v>
      </c>
      <c r="T470" s="211"/>
      <c r="U470" s="211"/>
      <c r="V470" s="211"/>
      <c r="W470" s="211"/>
      <c r="X470" s="211"/>
      <c r="Y470" s="211"/>
      <c r="Z470" s="211"/>
      <c r="AA470" s="211"/>
      <c r="AB470" s="211"/>
      <c r="AC470" s="211"/>
      <c r="AD470" s="211"/>
      <c r="AE470" s="211"/>
      <c r="AF470" s="211"/>
      <c r="AG470" s="211"/>
      <c r="AH470" s="211"/>
      <c r="AI470" s="211"/>
      <c r="AJ470" s="211"/>
      <c r="AK470" s="211"/>
      <c r="AL470" s="211"/>
      <c r="AM470" s="211"/>
      <c r="AN470" s="211"/>
      <c r="AO470" s="211"/>
      <c r="AP470" s="211"/>
      <c r="AQ470" s="211"/>
      <c r="AR470" s="211"/>
      <c r="AS470" s="211"/>
      <c r="AT470" s="211"/>
      <c r="AU470" s="211"/>
    </row>
    <row r="471" spans="1:47" outlineLevel="1" x14ac:dyDescent="0.2">
      <c r="A471" s="152"/>
      <c r="B471" s="154"/>
      <c r="C471" s="171" t="s">
        <v>1270</v>
      </c>
      <c r="D471" s="188"/>
      <c r="E471" s="195">
        <v>10.965</v>
      </c>
      <c r="F471" s="212"/>
      <c r="G471" s="212"/>
      <c r="H471" s="181">
        <v>0</v>
      </c>
      <c r="I471" s="211"/>
      <c r="J471" s="211"/>
      <c r="K471" s="211"/>
      <c r="L471" s="211"/>
      <c r="M471" s="211"/>
      <c r="N471" s="211"/>
      <c r="O471" s="211"/>
      <c r="P471" s="211"/>
      <c r="Q471" s="211"/>
      <c r="R471" s="211" t="s">
        <v>123</v>
      </c>
      <c r="S471" s="211">
        <v>0</v>
      </c>
      <c r="T471" s="211"/>
      <c r="U471" s="211"/>
      <c r="V471" s="211"/>
      <c r="W471" s="211"/>
      <c r="X471" s="211"/>
      <c r="Y471" s="211"/>
      <c r="Z471" s="211"/>
      <c r="AA471" s="211"/>
      <c r="AB471" s="211"/>
      <c r="AC471" s="211"/>
      <c r="AD471" s="211"/>
      <c r="AE471" s="211"/>
      <c r="AF471" s="211"/>
      <c r="AG471" s="211"/>
      <c r="AH471" s="211"/>
      <c r="AI471" s="211"/>
      <c r="AJ471" s="211"/>
      <c r="AK471" s="211"/>
      <c r="AL471" s="211"/>
      <c r="AM471" s="211"/>
      <c r="AN471" s="211"/>
      <c r="AO471" s="211"/>
      <c r="AP471" s="211"/>
      <c r="AQ471" s="211"/>
      <c r="AR471" s="211"/>
      <c r="AS471" s="211"/>
      <c r="AT471" s="211"/>
      <c r="AU471" s="211"/>
    </row>
    <row r="472" spans="1:47" outlineLevel="1" x14ac:dyDescent="0.2">
      <c r="A472" s="152"/>
      <c r="B472" s="154"/>
      <c r="C472" s="171" t="s">
        <v>1271</v>
      </c>
      <c r="D472" s="188"/>
      <c r="E472" s="195">
        <v>17.010000000000002</v>
      </c>
      <c r="F472" s="212"/>
      <c r="G472" s="212"/>
      <c r="H472" s="181">
        <v>0</v>
      </c>
      <c r="I472" s="211"/>
      <c r="J472" s="211"/>
      <c r="K472" s="211"/>
      <c r="L472" s="211"/>
      <c r="M472" s="211"/>
      <c r="N472" s="211"/>
      <c r="O472" s="211"/>
      <c r="P472" s="211"/>
      <c r="Q472" s="211"/>
      <c r="R472" s="211" t="s">
        <v>123</v>
      </c>
      <c r="S472" s="211">
        <v>0</v>
      </c>
      <c r="T472" s="211"/>
      <c r="U472" s="211"/>
      <c r="V472" s="211"/>
      <c r="W472" s="211"/>
      <c r="X472" s="211"/>
      <c r="Y472" s="211"/>
      <c r="Z472" s="211"/>
      <c r="AA472" s="211"/>
      <c r="AB472" s="211"/>
      <c r="AC472" s="211"/>
      <c r="AD472" s="211"/>
      <c r="AE472" s="211"/>
      <c r="AF472" s="211"/>
      <c r="AG472" s="211"/>
      <c r="AH472" s="211"/>
      <c r="AI472" s="211"/>
      <c r="AJ472" s="211"/>
      <c r="AK472" s="211"/>
      <c r="AL472" s="211"/>
      <c r="AM472" s="211"/>
      <c r="AN472" s="211"/>
      <c r="AO472" s="211"/>
      <c r="AP472" s="211"/>
      <c r="AQ472" s="211"/>
      <c r="AR472" s="211"/>
      <c r="AS472" s="211"/>
      <c r="AT472" s="211"/>
      <c r="AU472" s="211"/>
    </row>
    <row r="473" spans="1:47" outlineLevel="1" x14ac:dyDescent="0.2">
      <c r="A473" s="152"/>
      <c r="B473" s="154"/>
      <c r="C473" s="171" t="s">
        <v>1272</v>
      </c>
      <c r="D473" s="188"/>
      <c r="E473" s="195">
        <v>18.27</v>
      </c>
      <c r="F473" s="212"/>
      <c r="G473" s="212"/>
      <c r="H473" s="181">
        <v>0</v>
      </c>
      <c r="I473" s="211"/>
      <c r="J473" s="211"/>
      <c r="K473" s="211"/>
      <c r="L473" s="211"/>
      <c r="M473" s="211"/>
      <c r="N473" s="211"/>
      <c r="O473" s="211"/>
      <c r="P473" s="211"/>
      <c r="Q473" s="211"/>
      <c r="R473" s="211" t="s">
        <v>123</v>
      </c>
      <c r="S473" s="211">
        <v>0</v>
      </c>
      <c r="T473" s="211"/>
      <c r="U473" s="211"/>
      <c r="V473" s="211"/>
      <c r="W473" s="211"/>
      <c r="X473" s="211"/>
      <c r="Y473" s="211"/>
      <c r="Z473" s="211"/>
      <c r="AA473" s="211"/>
      <c r="AB473" s="211"/>
      <c r="AC473" s="211"/>
      <c r="AD473" s="211"/>
      <c r="AE473" s="211"/>
      <c r="AF473" s="211"/>
      <c r="AG473" s="211"/>
      <c r="AH473" s="211"/>
      <c r="AI473" s="211"/>
      <c r="AJ473" s="211"/>
      <c r="AK473" s="211"/>
      <c r="AL473" s="211"/>
      <c r="AM473" s="211"/>
      <c r="AN473" s="211"/>
      <c r="AO473" s="211"/>
      <c r="AP473" s="211"/>
      <c r="AQ473" s="211"/>
      <c r="AR473" s="211"/>
      <c r="AS473" s="211"/>
      <c r="AT473" s="211"/>
      <c r="AU473" s="211"/>
    </row>
    <row r="474" spans="1:47" outlineLevel="1" x14ac:dyDescent="0.2">
      <c r="A474" s="152"/>
      <c r="B474" s="154"/>
      <c r="C474" s="171" t="s">
        <v>1273</v>
      </c>
      <c r="D474" s="188"/>
      <c r="E474" s="195">
        <v>11.05</v>
      </c>
      <c r="F474" s="212"/>
      <c r="G474" s="212"/>
      <c r="H474" s="181">
        <v>0</v>
      </c>
      <c r="I474" s="211"/>
      <c r="J474" s="211"/>
      <c r="K474" s="211"/>
      <c r="L474" s="211"/>
      <c r="M474" s="211"/>
      <c r="N474" s="211"/>
      <c r="O474" s="211"/>
      <c r="P474" s="211"/>
      <c r="Q474" s="211"/>
      <c r="R474" s="211" t="s">
        <v>123</v>
      </c>
      <c r="S474" s="211">
        <v>0</v>
      </c>
      <c r="T474" s="211"/>
      <c r="U474" s="211"/>
      <c r="V474" s="211"/>
      <c r="W474" s="211"/>
      <c r="X474" s="211"/>
      <c r="Y474" s="211"/>
      <c r="Z474" s="211"/>
      <c r="AA474" s="211"/>
      <c r="AB474" s="211"/>
      <c r="AC474" s="211"/>
      <c r="AD474" s="211"/>
      <c r="AE474" s="211"/>
      <c r="AF474" s="211"/>
      <c r="AG474" s="211"/>
      <c r="AH474" s="211"/>
      <c r="AI474" s="211"/>
      <c r="AJ474" s="211"/>
      <c r="AK474" s="211"/>
      <c r="AL474" s="211"/>
      <c r="AM474" s="211"/>
      <c r="AN474" s="211"/>
      <c r="AO474" s="211"/>
      <c r="AP474" s="211"/>
      <c r="AQ474" s="211"/>
      <c r="AR474" s="211"/>
      <c r="AS474" s="211"/>
      <c r="AT474" s="211"/>
      <c r="AU474" s="211"/>
    </row>
    <row r="475" spans="1:47" outlineLevel="1" x14ac:dyDescent="0.2">
      <c r="A475" s="152">
        <v>123</v>
      </c>
      <c r="B475" s="154" t="s">
        <v>1274</v>
      </c>
      <c r="C475" s="170" t="s">
        <v>1275</v>
      </c>
      <c r="D475" s="187" t="s">
        <v>127</v>
      </c>
      <c r="E475" s="212">
        <v>14.8</v>
      </c>
      <c r="F475" s="212"/>
      <c r="G475" s="212">
        <f>ROUND(E475*F475,2)</f>
        <v>0</v>
      </c>
      <c r="H475" s="181" t="s">
        <v>951</v>
      </c>
      <c r="I475" s="211"/>
      <c r="J475" s="211"/>
      <c r="K475" s="211"/>
      <c r="L475" s="211"/>
      <c r="M475" s="211"/>
      <c r="N475" s="211"/>
      <c r="O475" s="211"/>
      <c r="P475" s="211"/>
      <c r="Q475" s="211"/>
      <c r="R475" s="211" t="s">
        <v>121</v>
      </c>
      <c r="S475" s="211"/>
      <c r="T475" s="211"/>
      <c r="U475" s="211"/>
      <c r="V475" s="211"/>
      <c r="W475" s="211"/>
      <c r="X475" s="211"/>
      <c r="Y475" s="211"/>
      <c r="Z475" s="211"/>
      <c r="AA475" s="211"/>
      <c r="AB475" s="211"/>
      <c r="AC475" s="211"/>
      <c r="AD475" s="211"/>
      <c r="AE475" s="211"/>
      <c r="AF475" s="211"/>
      <c r="AG475" s="211"/>
      <c r="AH475" s="211"/>
      <c r="AI475" s="211"/>
      <c r="AJ475" s="211"/>
      <c r="AK475" s="211"/>
      <c r="AL475" s="211"/>
      <c r="AM475" s="211"/>
      <c r="AN475" s="211"/>
      <c r="AO475" s="211"/>
      <c r="AP475" s="211"/>
      <c r="AQ475" s="211"/>
      <c r="AR475" s="211"/>
      <c r="AS475" s="211"/>
      <c r="AT475" s="211"/>
      <c r="AU475" s="211"/>
    </row>
    <row r="476" spans="1:47" outlineLevel="1" x14ac:dyDescent="0.2">
      <c r="A476" s="152"/>
      <c r="B476" s="154"/>
      <c r="C476" s="171" t="s">
        <v>1276</v>
      </c>
      <c r="D476" s="188"/>
      <c r="E476" s="195">
        <v>14.8</v>
      </c>
      <c r="F476" s="212"/>
      <c r="G476" s="212"/>
      <c r="H476" s="181">
        <v>0</v>
      </c>
      <c r="I476" s="211"/>
      <c r="J476" s="211"/>
      <c r="K476" s="211"/>
      <c r="L476" s="211"/>
      <c r="M476" s="211"/>
      <c r="N476" s="211"/>
      <c r="O476" s="211"/>
      <c r="P476" s="211"/>
      <c r="Q476" s="211"/>
      <c r="R476" s="211" t="s">
        <v>123</v>
      </c>
      <c r="S476" s="211">
        <v>0</v>
      </c>
      <c r="T476" s="211"/>
      <c r="U476" s="211"/>
      <c r="V476" s="211"/>
      <c r="W476" s="211"/>
      <c r="X476" s="211"/>
      <c r="Y476" s="211"/>
      <c r="Z476" s="211"/>
      <c r="AA476" s="211"/>
      <c r="AB476" s="211"/>
      <c r="AC476" s="211"/>
      <c r="AD476" s="211"/>
      <c r="AE476" s="211"/>
      <c r="AF476" s="211"/>
      <c r="AG476" s="211"/>
      <c r="AH476" s="211"/>
      <c r="AI476" s="211"/>
      <c r="AJ476" s="211"/>
      <c r="AK476" s="211"/>
      <c r="AL476" s="211"/>
      <c r="AM476" s="211"/>
      <c r="AN476" s="211"/>
      <c r="AO476" s="211"/>
      <c r="AP476" s="211"/>
      <c r="AQ476" s="211"/>
      <c r="AR476" s="211"/>
      <c r="AS476" s="211"/>
      <c r="AT476" s="211"/>
      <c r="AU476" s="211"/>
    </row>
    <row r="477" spans="1:47" outlineLevel="1" x14ac:dyDescent="0.2">
      <c r="A477" s="152">
        <v>124</v>
      </c>
      <c r="B477" s="154" t="s">
        <v>1277</v>
      </c>
      <c r="C477" s="170" t="s">
        <v>1278</v>
      </c>
      <c r="D477" s="187" t="s">
        <v>130</v>
      </c>
      <c r="E477" s="212">
        <v>0.76</v>
      </c>
      <c r="F477" s="212"/>
      <c r="G477" s="212">
        <f>ROUND(E477*F477,2)</f>
        <v>0</v>
      </c>
      <c r="H477" s="181" t="s">
        <v>951</v>
      </c>
      <c r="I477" s="211"/>
      <c r="J477" s="211"/>
      <c r="K477" s="211"/>
      <c r="L477" s="211"/>
      <c r="M477" s="211"/>
      <c r="N477" s="211"/>
      <c r="O477" s="211"/>
      <c r="P477" s="211"/>
      <c r="Q477" s="211"/>
      <c r="R477" s="211" t="s">
        <v>121</v>
      </c>
      <c r="S477" s="211"/>
      <c r="T477" s="211"/>
      <c r="U477" s="211"/>
      <c r="V477" s="211"/>
      <c r="W477" s="211"/>
      <c r="X477" s="211"/>
      <c r="Y477" s="211"/>
      <c r="Z477" s="211"/>
      <c r="AA477" s="211"/>
      <c r="AB477" s="211"/>
      <c r="AC477" s="211"/>
      <c r="AD477" s="211"/>
      <c r="AE477" s="211"/>
      <c r="AF477" s="211"/>
      <c r="AG477" s="211"/>
      <c r="AH477" s="211"/>
      <c r="AI477" s="211"/>
      <c r="AJ477" s="211"/>
      <c r="AK477" s="211"/>
      <c r="AL477" s="211"/>
      <c r="AM477" s="211"/>
      <c r="AN477" s="211"/>
      <c r="AO477" s="211"/>
      <c r="AP477" s="211"/>
      <c r="AQ477" s="211"/>
      <c r="AR477" s="211"/>
      <c r="AS477" s="211"/>
      <c r="AT477" s="211"/>
      <c r="AU477" s="211"/>
    </row>
    <row r="478" spans="1:47" outlineLevel="1" x14ac:dyDescent="0.2">
      <c r="A478" s="152"/>
      <c r="B478" s="154"/>
      <c r="C478" s="171" t="s">
        <v>1279</v>
      </c>
      <c r="D478" s="188"/>
      <c r="E478" s="195">
        <v>0.36</v>
      </c>
      <c r="F478" s="212"/>
      <c r="G478" s="212"/>
      <c r="H478" s="181">
        <v>0</v>
      </c>
      <c r="I478" s="211"/>
      <c r="J478" s="211"/>
      <c r="K478" s="211"/>
      <c r="L478" s="211"/>
      <c r="M478" s="211"/>
      <c r="N478" s="211"/>
      <c r="O478" s="211"/>
      <c r="P478" s="211"/>
      <c r="Q478" s="211"/>
      <c r="R478" s="211" t="s">
        <v>123</v>
      </c>
      <c r="S478" s="211">
        <v>0</v>
      </c>
      <c r="T478" s="211"/>
      <c r="U478" s="211"/>
      <c r="V478" s="211"/>
      <c r="W478" s="211"/>
      <c r="X478" s="211"/>
      <c r="Y478" s="211"/>
      <c r="Z478" s="211"/>
      <c r="AA478" s="211"/>
      <c r="AB478" s="211"/>
      <c r="AC478" s="211"/>
      <c r="AD478" s="211"/>
      <c r="AE478" s="211"/>
      <c r="AF478" s="211"/>
      <c r="AG478" s="211"/>
      <c r="AH478" s="211"/>
      <c r="AI478" s="211"/>
      <c r="AJ478" s="211"/>
      <c r="AK478" s="211"/>
      <c r="AL478" s="211"/>
      <c r="AM478" s="211"/>
      <c r="AN478" s="211"/>
      <c r="AO478" s="211"/>
      <c r="AP478" s="211"/>
      <c r="AQ478" s="211"/>
      <c r="AR478" s="211"/>
      <c r="AS478" s="211"/>
      <c r="AT478" s="211"/>
      <c r="AU478" s="211"/>
    </row>
    <row r="479" spans="1:47" outlineLevel="1" x14ac:dyDescent="0.2">
      <c r="A479" s="152"/>
      <c r="B479" s="154"/>
      <c r="C479" s="171" t="s">
        <v>1280</v>
      </c>
      <c r="D479" s="188"/>
      <c r="E479" s="195">
        <v>0.4</v>
      </c>
      <c r="F479" s="212"/>
      <c r="G479" s="212"/>
      <c r="H479" s="181">
        <v>0</v>
      </c>
      <c r="I479" s="211"/>
      <c r="J479" s="211"/>
      <c r="K479" s="211"/>
      <c r="L479" s="211"/>
      <c r="M479" s="211"/>
      <c r="N479" s="211"/>
      <c r="O479" s="211"/>
      <c r="P479" s="211"/>
      <c r="Q479" s="211"/>
      <c r="R479" s="211" t="s">
        <v>123</v>
      </c>
      <c r="S479" s="211">
        <v>0</v>
      </c>
      <c r="T479" s="211"/>
      <c r="U479" s="211"/>
      <c r="V479" s="211"/>
      <c r="W479" s="211"/>
      <c r="X479" s="211"/>
      <c r="Y479" s="211"/>
      <c r="Z479" s="211"/>
      <c r="AA479" s="211"/>
      <c r="AB479" s="211"/>
      <c r="AC479" s="211"/>
      <c r="AD479" s="211"/>
      <c r="AE479" s="211"/>
      <c r="AF479" s="211"/>
      <c r="AG479" s="211"/>
      <c r="AH479" s="211"/>
      <c r="AI479" s="211"/>
      <c r="AJ479" s="211"/>
      <c r="AK479" s="211"/>
      <c r="AL479" s="211"/>
      <c r="AM479" s="211"/>
      <c r="AN479" s="211"/>
      <c r="AO479" s="211"/>
      <c r="AP479" s="211"/>
      <c r="AQ479" s="211"/>
      <c r="AR479" s="211"/>
      <c r="AS479" s="211"/>
      <c r="AT479" s="211"/>
      <c r="AU479" s="211"/>
    </row>
    <row r="480" spans="1:47" outlineLevel="1" x14ac:dyDescent="0.2">
      <c r="A480" s="152">
        <v>125</v>
      </c>
      <c r="B480" s="154" t="s">
        <v>1281</v>
      </c>
      <c r="C480" s="170" t="s">
        <v>1282</v>
      </c>
      <c r="D480" s="187" t="s">
        <v>232</v>
      </c>
      <c r="E480" s="212">
        <v>18.93</v>
      </c>
      <c r="F480" s="212"/>
      <c r="G480" s="212">
        <f>ROUND(E480*F480,2)</f>
        <v>0</v>
      </c>
      <c r="H480" s="181" t="s">
        <v>951</v>
      </c>
      <c r="I480" s="211"/>
      <c r="J480" s="211"/>
      <c r="K480" s="211"/>
      <c r="L480" s="211"/>
      <c r="M480" s="211"/>
      <c r="N480" s="211"/>
      <c r="O480" s="211"/>
      <c r="P480" s="211"/>
      <c r="Q480" s="211"/>
      <c r="R480" s="211" t="s">
        <v>121</v>
      </c>
      <c r="S480" s="211"/>
      <c r="T480" s="211"/>
      <c r="U480" s="211"/>
      <c r="V480" s="211"/>
      <c r="W480" s="211"/>
      <c r="X480" s="211"/>
      <c r="Y480" s="211"/>
      <c r="Z480" s="211"/>
      <c r="AA480" s="211"/>
      <c r="AB480" s="211"/>
      <c r="AC480" s="211"/>
      <c r="AD480" s="211"/>
      <c r="AE480" s="211"/>
      <c r="AF480" s="211"/>
      <c r="AG480" s="211"/>
      <c r="AH480" s="211"/>
      <c r="AI480" s="211"/>
      <c r="AJ480" s="211"/>
      <c r="AK480" s="211"/>
      <c r="AL480" s="211"/>
      <c r="AM480" s="211"/>
      <c r="AN480" s="211"/>
      <c r="AO480" s="211"/>
      <c r="AP480" s="211"/>
      <c r="AQ480" s="211"/>
      <c r="AR480" s="211"/>
      <c r="AS480" s="211"/>
      <c r="AT480" s="211"/>
      <c r="AU480" s="211"/>
    </row>
    <row r="481" spans="1:47" outlineLevel="1" x14ac:dyDescent="0.2">
      <c r="A481" s="152"/>
      <c r="B481" s="154"/>
      <c r="C481" s="171" t="s">
        <v>1283</v>
      </c>
      <c r="D481" s="188"/>
      <c r="E481" s="195">
        <v>7.9</v>
      </c>
      <c r="F481" s="212"/>
      <c r="G481" s="212"/>
      <c r="H481" s="181">
        <v>0</v>
      </c>
      <c r="I481" s="211"/>
      <c r="J481" s="211"/>
      <c r="K481" s="211"/>
      <c r="L481" s="211"/>
      <c r="M481" s="211"/>
      <c r="N481" s="211"/>
      <c r="O481" s="211"/>
      <c r="P481" s="211"/>
      <c r="Q481" s="211"/>
      <c r="R481" s="211" t="s">
        <v>123</v>
      </c>
      <c r="S481" s="211">
        <v>0</v>
      </c>
      <c r="T481" s="211"/>
      <c r="U481" s="211"/>
      <c r="V481" s="211"/>
      <c r="W481" s="211"/>
      <c r="X481" s="211"/>
      <c r="Y481" s="211"/>
      <c r="Z481" s="211"/>
      <c r="AA481" s="211"/>
      <c r="AB481" s="211"/>
      <c r="AC481" s="211"/>
      <c r="AD481" s="211"/>
      <c r="AE481" s="211"/>
      <c r="AF481" s="211"/>
      <c r="AG481" s="211"/>
      <c r="AH481" s="211"/>
      <c r="AI481" s="211"/>
      <c r="AJ481" s="211"/>
      <c r="AK481" s="211"/>
      <c r="AL481" s="211"/>
      <c r="AM481" s="211"/>
      <c r="AN481" s="211"/>
      <c r="AO481" s="211"/>
      <c r="AP481" s="211"/>
      <c r="AQ481" s="211"/>
      <c r="AR481" s="211"/>
      <c r="AS481" s="211"/>
      <c r="AT481" s="211"/>
      <c r="AU481" s="211"/>
    </row>
    <row r="482" spans="1:47" outlineLevel="1" x14ac:dyDescent="0.2">
      <c r="A482" s="152"/>
      <c r="B482" s="154"/>
      <c r="C482" s="171" t="s">
        <v>1284</v>
      </c>
      <c r="D482" s="188"/>
      <c r="E482" s="195">
        <v>6.63</v>
      </c>
      <c r="F482" s="212"/>
      <c r="G482" s="212"/>
      <c r="H482" s="181">
        <v>0</v>
      </c>
      <c r="I482" s="211"/>
      <c r="J482" s="211"/>
      <c r="K482" s="211"/>
      <c r="L482" s="211"/>
      <c r="M482" s="211"/>
      <c r="N482" s="211"/>
      <c r="O482" s="211"/>
      <c r="P482" s="211"/>
      <c r="Q482" s="211"/>
      <c r="R482" s="211" t="s">
        <v>123</v>
      </c>
      <c r="S482" s="211">
        <v>0</v>
      </c>
      <c r="T482" s="211"/>
      <c r="U482" s="211"/>
      <c r="V482" s="211"/>
      <c r="W482" s="211"/>
      <c r="X482" s="211"/>
      <c r="Y482" s="211"/>
      <c r="Z482" s="211"/>
      <c r="AA482" s="211"/>
      <c r="AB482" s="211"/>
      <c r="AC482" s="211"/>
      <c r="AD482" s="211"/>
      <c r="AE482" s="211"/>
      <c r="AF482" s="211"/>
      <c r="AG482" s="211"/>
      <c r="AH482" s="211"/>
      <c r="AI482" s="211"/>
      <c r="AJ482" s="211"/>
      <c r="AK482" s="211"/>
      <c r="AL482" s="211"/>
      <c r="AM482" s="211"/>
      <c r="AN482" s="211"/>
      <c r="AO482" s="211"/>
      <c r="AP482" s="211"/>
      <c r="AQ482" s="211"/>
      <c r="AR482" s="211"/>
      <c r="AS482" s="211"/>
      <c r="AT482" s="211"/>
      <c r="AU482" s="211"/>
    </row>
    <row r="483" spans="1:47" outlineLevel="1" x14ac:dyDescent="0.2">
      <c r="A483" s="152"/>
      <c r="B483" s="154"/>
      <c r="C483" s="171" t="s">
        <v>1285</v>
      </c>
      <c r="D483" s="188"/>
      <c r="E483" s="195">
        <v>4.4000000000000004</v>
      </c>
      <c r="F483" s="212"/>
      <c r="G483" s="212"/>
      <c r="H483" s="181">
        <v>0</v>
      </c>
      <c r="I483" s="211"/>
      <c r="J483" s="211"/>
      <c r="K483" s="211"/>
      <c r="L483" s="211"/>
      <c r="M483" s="211"/>
      <c r="N483" s="211"/>
      <c r="O483" s="211"/>
      <c r="P483" s="211"/>
      <c r="Q483" s="211"/>
      <c r="R483" s="211" t="s">
        <v>123</v>
      </c>
      <c r="S483" s="211">
        <v>0</v>
      </c>
      <c r="T483" s="211"/>
      <c r="U483" s="211"/>
      <c r="V483" s="211"/>
      <c r="W483" s="211"/>
      <c r="X483" s="211"/>
      <c r="Y483" s="211"/>
      <c r="Z483" s="211"/>
      <c r="AA483" s="211"/>
      <c r="AB483" s="211"/>
      <c r="AC483" s="211"/>
      <c r="AD483" s="211"/>
      <c r="AE483" s="211"/>
      <c r="AF483" s="211"/>
      <c r="AG483" s="211"/>
      <c r="AH483" s="211"/>
      <c r="AI483" s="211"/>
      <c r="AJ483" s="211"/>
      <c r="AK483" s="211"/>
      <c r="AL483" s="211"/>
      <c r="AM483" s="211"/>
      <c r="AN483" s="211"/>
      <c r="AO483" s="211"/>
      <c r="AP483" s="211"/>
      <c r="AQ483" s="211"/>
      <c r="AR483" s="211"/>
      <c r="AS483" s="211"/>
      <c r="AT483" s="211"/>
      <c r="AU483" s="211"/>
    </row>
    <row r="484" spans="1:47" outlineLevel="1" x14ac:dyDescent="0.2">
      <c r="A484" s="152">
        <v>126</v>
      </c>
      <c r="B484" s="154" t="s">
        <v>1286</v>
      </c>
      <c r="C484" s="170" t="s">
        <v>1287</v>
      </c>
      <c r="D484" s="187" t="s">
        <v>127</v>
      </c>
      <c r="E484" s="212">
        <v>1604.99</v>
      </c>
      <c r="F484" s="212"/>
      <c r="G484" s="212">
        <f>ROUND(E484*F484,2)</f>
        <v>0</v>
      </c>
      <c r="H484" s="181" t="s">
        <v>951</v>
      </c>
      <c r="I484" s="211"/>
      <c r="J484" s="211"/>
      <c r="K484" s="211"/>
      <c r="L484" s="211"/>
      <c r="M484" s="211"/>
      <c r="N484" s="211"/>
      <c r="O484" s="211"/>
      <c r="P484" s="211"/>
      <c r="Q484" s="211"/>
      <c r="R484" s="211" t="s">
        <v>121</v>
      </c>
      <c r="S484" s="211"/>
      <c r="T484" s="211"/>
      <c r="U484" s="211"/>
      <c r="V484" s="211"/>
      <c r="W484" s="211"/>
      <c r="X484" s="211"/>
      <c r="Y484" s="211"/>
      <c r="Z484" s="211"/>
      <c r="AA484" s="211"/>
      <c r="AB484" s="211"/>
      <c r="AC484" s="211"/>
      <c r="AD484" s="211"/>
      <c r="AE484" s="211"/>
      <c r="AF484" s="211"/>
      <c r="AG484" s="211"/>
      <c r="AH484" s="211"/>
      <c r="AI484" s="211"/>
      <c r="AJ484" s="211"/>
      <c r="AK484" s="211"/>
      <c r="AL484" s="211"/>
      <c r="AM484" s="211"/>
      <c r="AN484" s="211"/>
      <c r="AO484" s="211"/>
      <c r="AP484" s="211"/>
      <c r="AQ484" s="211"/>
      <c r="AR484" s="211"/>
      <c r="AS484" s="211"/>
      <c r="AT484" s="211"/>
      <c r="AU484" s="211"/>
    </row>
    <row r="485" spans="1:47" ht="22.5" outlineLevel="1" x14ac:dyDescent="0.2">
      <c r="A485" s="152"/>
      <c r="B485" s="154"/>
      <c r="C485" s="171" t="s">
        <v>1288</v>
      </c>
      <c r="D485" s="188"/>
      <c r="E485" s="195">
        <v>537.48500000000001</v>
      </c>
      <c r="F485" s="212"/>
      <c r="G485" s="212"/>
      <c r="H485" s="181">
        <v>0</v>
      </c>
      <c r="I485" s="211"/>
      <c r="J485" s="211"/>
      <c r="K485" s="211"/>
      <c r="L485" s="211"/>
      <c r="M485" s="211"/>
      <c r="N485" s="211"/>
      <c r="O485" s="211"/>
      <c r="P485" s="211"/>
      <c r="Q485" s="211"/>
      <c r="R485" s="211" t="s">
        <v>123</v>
      </c>
      <c r="S485" s="211">
        <v>0</v>
      </c>
      <c r="T485" s="211"/>
      <c r="U485" s="211"/>
      <c r="V485" s="211"/>
      <c r="W485" s="211"/>
      <c r="X485" s="211"/>
      <c r="Y485" s="211"/>
      <c r="Z485" s="211"/>
      <c r="AA485" s="211"/>
      <c r="AB485" s="211"/>
      <c r="AC485" s="211"/>
      <c r="AD485" s="211"/>
      <c r="AE485" s="211"/>
      <c r="AF485" s="211"/>
      <c r="AG485" s="211"/>
      <c r="AH485" s="211"/>
      <c r="AI485" s="211"/>
      <c r="AJ485" s="211"/>
      <c r="AK485" s="211"/>
      <c r="AL485" s="211"/>
      <c r="AM485" s="211"/>
      <c r="AN485" s="211"/>
      <c r="AO485" s="211"/>
      <c r="AP485" s="211"/>
      <c r="AQ485" s="211"/>
      <c r="AR485" s="211"/>
      <c r="AS485" s="211"/>
      <c r="AT485" s="211"/>
      <c r="AU485" s="211"/>
    </row>
    <row r="486" spans="1:47" outlineLevel="1" x14ac:dyDescent="0.2">
      <c r="A486" s="152"/>
      <c r="B486" s="154"/>
      <c r="C486" s="171" t="s">
        <v>1289</v>
      </c>
      <c r="D486" s="188"/>
      <c r="E486" s="195">
        <v>280.815</v>
      </c>
      <c r="F486" s="212"/>
      <c r="G486" s="212"/>
      <c r="H486" s="181">
        <v>0</v>
      </c>
      <c r="I486" s="211"/>
      <c r="J486" s="211"/>
      <c r="K486" s="211"/>
      <c r="L486" s="211"/>
      <c r="M486" s="211"/>
      <c r="N486" s="211"/>
      <c r="O486" s="211"/>
      <c r="P486" s="211"/>
      <c r="Q486" s="211"/>
      <c r="R486" s="211" t="s">
        <v>123</v>
      </c>
      <c r="S486" s="211">
        <v>0</v>
      </c>
      <c r="T486" s="211"/>
      <c r="U486" s="211"/>
      <c r="V486" s="211"/>
      <c r="W486" s="211"/>
      <c r="X486" s="211"/>
      <c r="Y486" s="211"/>
      <c r="Z486" s="211"/>
      <c r="AA486" s="211"/>
      <c r="AB486" s="211"/>
      <c r="AC486" s="211"/>
      <c r="AD486" s="211"/>
      <c r="AE486" s="211"/>
      <c r="AF486" s="211"/>
      <c r="AG486" s="211"/>
      <c r="AH486" s="211"/>
      <c r="AI486" s="211"/>
      <c r="AJ486" s="211"/>
      <c r="AK486" s="211"/>
      <c r="AL486" s="211"/>
      <c r="AM486" s="211"/>
      <c r="AN486" s="211"/>
      <c r="AO486" s="211"/>
      <c r="AP486" s="211"/>
      <c r="AQ486" s="211"/>
      <c r="AR486" s="211"/>
      <c r="AS486" s="211"/>
      <c r="AT486" s="211"/>
      <c r="AU486" s="211"/>
    </row>
    <row r="487" spans="1:47" outlineLevel="1" x14ac:dyDescent="0.2">
      <c r="A487" s="152"/>
      <c r="B487" s="154"/>
      <c r="C487" s="171" t="s">
        <v>1290</v>
      </c>
      <c r="D487" s="188"/>
      <c r="E487" s="195">
        <v>436.21499999999997</v>
      </c>
      <c r="F487" s="212"/>
      <c r="G487" s="212"/>
      <c r="H487" s="181">
        <v>0</v>
      </c>
      <c r="I487" s="211"/>
      <c r="J487" s="211"/>
      <c r="K487" s="211"/>
      <c r="L487" s="211"/>
      <c r="M487" s="211"/>
      <c r="N487" s="211"/>
      <c r="O487" s="211"/>
      <c r="P487" s="211"/>
      <c r="Q487" s="211"/>
      <c r="R487" s="211" t="s">
        <v>123</v>
      </c>
      <c r="S487" s="211">
        <v>0</v>
      </c>
      <c r="T487" s="211"/>
      <c r="U487" s="211"/>
      <c r="V487" s="211"/>
      <c r="W487" s="211"/>
      <c r="X487" s="211"/>
      <c r="Y487" s="211"/>
      <c r="Z487" s="211"/>
      <c r="AA487" s="211"/>
      <c r="AB487" s="211"/>
      <c r="AC487" s="211"/>
      <c r="AD487" s="211"/>
      <c r="AE487" s="211"/>
      <c r="AF487" s="211"/>
      <c r="AG487" s="211"/>
      <c r="AH487" s="211"/>
      <c r="AI487" s="211"/>
      <c r="AJ487" s="211"/>
      <c r="AK487" s="211"/>
      <c r="AL487" s="211"/>
      <c r="AM487" s="211"/>
      <c r="AN487" s="211"/>
      <c r="AO487" s="211"/>
      <c r="AP487" s="211"/>
      <c r="AQ487" s="211"/>
      <c r="AR487" s="211"/>
      <c r="AS487" s="211"/>
      <c r="AT487" s="211"/>
      <c r="AU487" s="211"/>
    </row>
    <row r="488" spans="1:47" outlineLevel="1" x14ac:dyDescent="0.2">
      <c r="A488" s="152"/>
      <c r="B488" s="154"/>
      <c r="C488" s="171" t="s">
        <v>1291</v>
      </c>
      <c r="D488" s="188"/>
      <c r="E488" s="195">
        <v>350.47500000000002</v>
      </c>
      <c r="F488" s="212"/>
      <c r="G488" s="212"/>
      <c r="H488" s="181">
        <v>0</v>
      </c>
      <c r="I488" s="211"/>
      <c r="J488" s="211"/>
      <c r="K488" s="211"/>
      <c r="L488" s="211"/>
      <c r="M488" s="211"/>
      <c r="N488" s="211"/>
      <c r="O488" s="211"/>
      <c r="P488" s="211"/>
      <c r="Q488" s="211"/>
      <c r="R488" s="211" t="s">
        <v>123</v>
      </c>
      <c r="S488" s="211">
        <v>0</v>
      </c>
      <c r="T488" s="211"/>
      <c r="U488" s="211"/>
      <c r="V488" s="211"/>
      <c r="W488" s="211"/>
      <c r="X488" s="211"/>
      <c r="Y488" s="211"/>
      <c r="Z488" s="211"/>
      <c r="AA488" s="211"/>
      <c r="AB488" s="211"/>
      <c r="AC488" s="211"/>
      <c r="AD488" s="211"/>
      <c r="AE488" s="211"/>
      <c r="AF488" s="211"/>
      <c r="AG488" s="211"/>
      <c r="AH488" s="211"/>
      <c r="AI488" s="211"/>
      <c r="AJ488" s="211"/>
      <c r="AK488" s="211"/>
      <c r="AL488" s="211"/>
      <c r="AM488" s="211"/>
      <c r="AN488" s="211"/>
      <c r="AO488" s="211"/>
      <c r="AP488" s="211"/>
      <c r="AQ488" s="211"/>
      <c r="AR488" s="211"/>
      <c r="AS488" s="211"/>
      <c r="AT488" s="211"/>
      <c r="AU488" s="211"/>
    </row>
    <row r="489" spans="1:47" outlineLevel="1" x14ac:dyDescent="0.2">
      <c r="A489" s="152">
        <v>127</v>
      </c>
      <c r="B489" s="154" t="s">
        <v>1292</v>
      </c>
      <c r="C489" s="170" t="s">
        <v>1293</v>
      </c>
      <c r="D489" s="187" t="s">
        <v>127</v>
      </c>
      <c r="E489" s="212">
        <v>815.5</v>
      </c>
      <c r="F489" s="212"/>
      <c r="G489" s="212">
        <f>ROUND(E489*F489,2)</f>
        <v>0</v>
      </c>
      <c r="H489" s="181" t="s">
        <v>951</v>
      </c>
      <c r="I489" s="211"/>
      <c r="J489" s="211"/>
      <c r="K489" s="211"/>
      <c r="L489" s="211"/>
      <c r="M489" s="211"/>
      <c r="N489" s="211"/>
      <c r="O489" s="211"/>
      <c r="P489" s="211"/>
      <c r="Q489" s="211"/>
      <c r="R489" s="211" t="s">
        <v>121</v>
      </c>
      <c r="S489" s="211"/>
      <c r="T489" s="211"/>
      <c r="U489" s="211"/>
      <c r="V489" s="211"/>
      <c r="W489" s="211"/>
      <c r="X489" s="211"/>
      <c r="Y489" s="211"/>
      <c r="Z489" s="211"/>
      <c r="AA489" s="211"/>
      <c r="AB489" s="211"/>
      <c r="AC489" s="211"/>
      <c r="AD489" s="211"/>
      <c r="AE489" s="211"/>
      <c r="AF489" s="211"/>
      <c r="AG489" s="211"/>
      <c r="AH489" s="211"/>
      <c r="AI489" s="211"/>
      <c r="AJ489" s="211"/>
      <c r="AK489" s="211"/>
      <c r="AL489" s="211"/>
      <c r="AM489" s="211"/>
      <c r="AN489" s="211"/>
      <c r="AO489" s="211"/>
      <c r="AP489" s="211"/>
      <c r="AQ489" s="211"/>
      <c r="AR489" s="211"/>
      <c r="AS489" s="211"/>
      <c r="AT489" s="211"/>
      <c r="AU489" s="211"/>
    </row>
    <row r="490" spans="1:47" outlineLevel="1" x14ac:dyDescent="0.2">
      <c r="A490" s="152"/>
      <c r="B490" s="154"/>
      <c r="C490" s="171" t="s">
        <v>1294</v>
      </c>
      <c r="D490" s="188"/>
      <c r="E490" s="195">
        <v>198.5</v>
      </c>
      <c r="F490" s="212"/>
      <c r="G490" s="212"/>
      <c r="H490" s="181">
        <v>0</v>
      </c>
      <c r="I490" s="211"/>
      <c r="J490" s="211"/>
      <c r="K490" s="211"/>
      <c r="L490" s="211"/>
      <c r="M490" s="211"/>
      <c r="N490" s="211"/>
      <c r="O490" s="211"/>
      <c r="P490" s="211"/>
      <c r="Q490" s="211"/>
      <c r="R490" s="211" t="s">
        <v>123</v>
      </c>
      <c r="S490" s="211">
        <v>0</v>
      </c>
      <c r="T490" s="211"/>
      <c r="U490" s="211"/>
      <c r="V490" s="211"/>
      <c r="W490" s="211"/>
      <c r="X490" s="211"/>
      <c r="Y490" s="211"/>
      <c r="Z490" s="211"/>
      <c r="AA490" s="211"/>
      <c r="AB490" s="211"/>
      <c r="AC490" s="211"/>
      <c r="AD490" s="211"/>
      <c r="AE490" s="211"/>
      <c r="AF490" s="211"/>
      <c r="AG490" s="211"/>
      <c r="AH490" s="211"/>
      <c r="AI490" s="211"/>
      <c r="AJ490" s="211"/>
      <c r="AK490" s="211"/>
      <c r="AL490" s="211"/>
      <c r="AM490" s="211"/>
      <c r="AN490" s="211"/>
      <c r="AO490" s="211"/>
      <c r="AP490" s="211"/>
      <c r="AQ490" s="211"/>
      <c r="AR490" s="211"/>
      <c r="AS490" s="211"/>
      <c r="AT490" s="211"/>
      <c r="AU490" s="211"/>
    </row>
    <row r="491" spans="1:47" outlineLevel="1" x14ac:dyDescent="0.2">
      <c r="A491" s="152"/>
      <c r="B491" s="154"/>
      <c r="C491" s="171" t="s">
        <v>1295</v>
      </c>
      <c r="D491" s="188"/>
      <c r="E491" s="195">
        <v>209</v>
      </c>
      <c r="F491" s="212"/>
      <c r="G491" s="212"/>
      <c r="H491" s="181">
        <v>0</v>
      </c>
      <c r="I491" s="211"/>
      <c r="J491" s="211"/>
      <c r="K491" s="211"/>
      <c r="L491" s="211"/>
      <c r="M491" s="211"/>
      <c r="N491" s="211"/>
      <c r="O491" s="211"/>
      <c r="P491" s="211"/>
      <c r="Q491" s="211"/>
      <c r="R491" s="211" t="s">
        <v>123</v>
      </c>
      <c r="S491" s="211">
        <v>0</v>
      </c>
      <c r="T491" s="211"/>
      <c r="U491" s="211"/>
      <c r="V491" s="211"/>
      <c r="W491" s="211"/>
      <c r="X491" s="211"/>
      <c r="Y491" s="211"/>
      <c r="Z491" s="211"/>
      <c r="AA491" s="211"/>
      <c r="AB491" s="211"/>
      <c r="AC491" s="211"/>
      <c r="AD491" s="211"/>
      <c r="AE491" s="211"/>
      <c r="AF491" s="211"/>
      <c r="AG491" s="211"/>
      <c r="AH491" s="211"/>
      <c r="AI491" s="211"/>
      <c r="AJ491" s="211"/>
      <c r="AK491" s="211"/>
      <c r="AL491" s="211"/>
      <c r="AM491" s="211"/>
      <c r="AN491" s="211"/>
      <c r="AO491" s="211"/>
      <c r="AP491" s="211"/>
      <c r="AQ491" s="211"/>
      <c r="AR491" s="211"/>
      <c r="AS491" s="211"/>
      <c r="AT491" s="211"/>
      <c r="AU491" s="211"/>
    </row>
    <row r="492" spans="1:47" outlineLevel="1" x14ac:dyDescent="0.2">
      <c r="A492" s="152"/>
      <c r="B492" s="154"/>
      <c r="C492" s="171" t="s">
        <v>1296</v>
      </c>
      <c r="D492" s="188"/>
      <c r="E492" s="195">
        <v>204</v>
      </c>
      <c r="F492" s="212"/>
      <c r="G492" s="212"/>
      <c r="H492" s="181">
        <v>0</v>
      </c>
      <c r="I492" s="211"/>
      <c r="J492" s="211"/>
      <c r="K492" s="211"/>
      <c r="L492" s="211"/>
      <c r="M492" s="211"/>
      <c r="N492" s="211"/>
      <c r="O492" s="211"/>
      <c r="P492" s="211"/>
      <c r="Q492" s="211"/>
      <c r="R492" s="211" t="s">
        <v>123</v>
      </c>
      <c r="S492" s="211">
        <v>0</v>
      </c>
      <c r="T492" s="211"/>
      <c r="U492" s="211"/>
      <c r="V492" s="211"/>
      <c r="W492" s="211"/>
      <c r="X492" s="211"/>
      <c r="Y492" s="211"/>
      <c r="Z492" s="211"/>
      <c r="AA492" s="211"/>
      <c r="AB492" s="211"/>
      <c r="AC492" s="211"/>
      <c r="AD492" s="211"/>
      <c r="AE492" s="211"/>
      <c r="AF492" s="211"/>
      <c r="AG492" s="211"/>
      <c r="AH492" s="211"/>
      <c r="AI492" s="211"/>
      <c r="AJ492" s="211"/>
      <c r="AK492" s="211"/>
      <c r="AL492" s="211"/>
      <c r="AM492" s="211"/>
      <c r="AN492" s="211"/>
      <c r="AO492" s="211"/>
      <c r="AP492" s="211"/>
      <c r="AQ492" s="211"/>
      <c r="AR492" s="211"/>
      <c r="AS492" s="211"/>
      <c r="AT492" s="211"/>
      <c r="AU492" s="211"/>
    </row>
    <row r="493" spans="1:47" outlineLevel="1" x14ac:dyDescent="0.2">
      <c r="A493" s="152"/>
      <c r="B493" s="154"/>
      <c r="C493" s="171" t="s">
        <v>1297</v>
      </c>
      <c r="D493" s="188"/>
      <c r="E493" s="195">
        <v>204</v>
      </c>
      <c r="F493" s="212"/>
      <c r="G493" s="212"/>
      <c r="H493" s="181">
        <v>0</v>
      </c>
      <c r="I493" s="211"/>
      <c r="J493" s="211"/>
      <c r="K493" s="211"/>
      <c r="L493" s="211"/>
      <c r="M493" s="211"/>
      <c r="N493" s="211"/>
      <c r="O493" s="211"/>
      <c r="P493" s="211"/>
      <c r="Q493" s="211"/>
      <c r="R493" s="211" t="s">
        <v>123</v>
      </c>
      <c r="S493" s="211">
        <v>0</v>
      </c>
      <c r="T493" s="211"/>
      <c r="U493" s="211"/>
      <c r="V493" s="211"/>
      <c r="W493" s="211"/>
      <c r="X493" s="211"/>
      <c r="Y493" s="211"/>
      <c r="Z493" s="211"/>
      <c r="AA493" s="211"/>
      <c r="AB493" s="211"/>
      <c r="AC493" s="211"/>
      <c r="AD493" s="211"/>
      <c r="AE493" s="211"/>
      <c r="AF493" s="211"/>
      <c r="AG493" s="211"/>
      <c r="AH493" s="211"/>
      <c r="AI493" s="211"/>
      <c r="AJ493" s="211"/>
      <c r="AK493" s="211"/>
      <c r="AL493" s="211"/>
      <c r="AM493" s="211"/>
      <c r="AN493" s="211"/>
      <c r="AO493" s="211"/>
      <c r="AP493" s="211"/>
      <c r="AQ493" s="211"/>
      <c r="AR493" s="211"/>
      <c r="AS493" s="211"/>
      <c r="AT493" s="211"/>
      <c r="AU493" s="211"/>
    </row>
    <row r="494" spans="1:47" outlineLevel="1" x14ac:dyDescent="0.2">
      <c r="A494" s="152">
        <v>128</v>
      </c>
      <c r="B494" s="154" t="s">
        <v>1298</v>
      </c>
      <c r="C494" s="170" t="s">
        <v>1299</v>
      </c>
      <c r="D494" s="187" t="s">
        <v>239</v>
      </c>
      <c r="E494" s="212">
        <v>39.1</v>
      </c>
      <c r="F494" s="212"/>
      <c r="G494" s="212">
        <f>ROUND(E494*F494,2)</f>
        <v>0</v>
      </c>
      <c r="H494" s="181" t="s">
        <v>950</v>
      </c>
      <c r="I494" s="211"/>
      <c r="J494" s="211"/>
      <c r="K494" s="211"/>
      <c r="L494" s="211"/>
      <c r="M494" s="211"/>
      <c r="N494" s="211"/>
      <c r="O494" s="211"/>
      <c r="P494" s="211"/>
      <c r="Q494" s="211"/>
      <c r="R494" s="211" t="s">
        <v>121</v>
      </c>
      <c r="S494" s="211"/>
      <c r="T494" s="211"/>
      <c r="U494" s="211"/>
      <c r="V494" s="211"/>
      <c r="W494" s="211"/>
      <c r="X494" s="211"/>
      <c r="Y494" s="211"/>
      <c r="Z494" s="211"/>
      <c r="AA494" s="211"/>
      <c r="AB494" s="211"/>
      <c r="AC494" s="211"/>
      <c r="AD494" s="211"/>
      <c r="AE494" s="211"/>
      <c r="AF494" s="211"/>
      <c r="AG494" s="211"/>
      <c r="AH494" s="211"/>
      <c r="AI494" s="211"/>
      <c r="AJ494" s="211"/>
      <c r="AK494" s="211"/>
      <c r="AL494" s="211"/>
      <c r="AM494" s="211"/>
      <c r="AN494" s="211"/>
      <c r="AO494" s="211"/>
      <c r="AP494" s="211"/>
      <c r="AQ494" s="211"/>
      <c r="AR494" s="211"/>
      <c r="AS494" s="211"/>
      <c r="AT494" s="211"/>
      <c r="AU494" s="211"/>
    </row>
    <row r="495" spans="1:47" outlineLevel="1" x14ac:dyDescent="0.2">
      <c r="A495" s="152"/>
      <c r="B495" s="154"/>
      <c r="C495" s="171" t="s">
        <v>1300</v>
      </c>
      <c r="D495" s="188"/>
      <c r="E495" s="195">
        <v>39.1</v>
      </c>
      <c r="F495" s="212"/>
      <c r="G495" s="212"/>
      <c r="H495" s="181">
        <v>0</v>
      </c>
      <c r="I495" s="211"/>
      <c r="J495" s="211"/>
      <c r="K495" s="211"/>
      <c r="L495" s="211"/>
      <c r="M495" s="211"/>
      <c r="N495" s="211"/>
      <c r="O495" s="211"/>
      <c r="P495" s="211"/>
      <c r="Q495" s="211"/>
      <c r="R495" s="211" t="s">
        <v>123</v>
      </c>
      <c r="S495" s="211">
        <v>0</v>
      </c>
      <c r="T495" s="211"/>
      <c r="U495" s="211"/>
      <c r="V495" s="211"/>
      <c r="W495" s="211"/>
      <c r="X495" s="211"/>
      <c r="Y495" s="211"/>
      <c r="Z495" s="211"/>
      <c r="AA495" s="211"/>
      <c r="AB495" s="211"/>
      <c r="AC495" s="211"/>
      <c r="AD495" s="211"/>
      <c r="AE495" s="211"/>
      <c r="AF495" s="211"/>
      <c r="AG495" s="211"/>
      <c r="AH495" s="211"/>
      <c r="AI495" s="211"/>
      <c r="AJ495" s="211"/>
      <c r="AK495" s="211"/>
      <c r="AL495" s="211"/>
      <c r="AM495" s="211"/>
      <c r="AN495" s="211"/>
      <c r="AO495" s="211"/>
      <c r="AP495" s="211"/>
      <c r="AQ495" s="211"/>
      <c r="AR495" s="211"/>
      <c r="AS495" s="211"/>
      <c r="AT495" s="211"/>
      <c r="AU495" s="211"/>
    </row>
    <row r="496" spans="1:47" outlineLevel="1" x14ac:dyDescent="0.2">
      <c r="A496" s="152">
        <v>129</v>
      </c>
      <c r="B496" s="154" t="s">
        <v>1301</v>
      </c>
      <c r="C496" s="170" t="s">
        <v>1302</v>
      </c>
      <c r="D496" s="187" t="s">
        <v>239</v>
      </c>
      <c r="E496" s="212">
        <v>26</v>
      </c>
      <c r="F496" s="212"/>
      <c r="G496" s="212">
        <f>ROUND(E496*F496,2)</f>
        <v>0</v>
      </c>
      <c r="H496" s="181" t="s">
        <v>950</v>
      </c>
      <c r="I496" s="211"/>
      <c r="J496" s="211"/>
      <c r="K496" s="211"/>
      <c r="L496" s="211"/>
      <c r="M496" s="211"/>
      <c r="N496" s="211"/>
      <c r="O496" s="211"/>
      <c r="P496" s="211"/>
      <c r="Q496" s="211"/>
      <c r="R496" s="211" t="s">
        <v>121</v>
      </c>
      <c r="S496" s="211"/>
      <c r="T496" s="211"/>
      <c r="U496" s="211"/>
      <c r="V496" s="211"/>
      <c r="W496" s="211"/>
      <c r="X496" s="211"/>
      <c r="Y496" s="211"/>
      <c r="Z496" s="211"/>
      <c r="AA496" s="211"/>
      <c r="AB496" s="211"/>
      <c r="AC496" s="211"/>
      <c r="AD496" s="211"/>
      <c r="AE496" s="211"/>
      <c r="AF496" s="211"/>
      <c r="AG496" s="211"/>
      <c r="AH496" s="211"/>
      <c r="AI496" s="211"/>
      <c r="AJ496" s="211"/>
      <c r="AK496" s="211"/>
      <c r="AL496" s="211"/>
      <c r="AM496" s="211"/>
      <c r="AN496" s="211"/>
      <c r="AO496" s="211"/>
      <c r="AP496" s="211"/>
      <c r="AQ496" s="211"/>
      <c r="AR496" s="211"/>
      <c r="AS496" s="211"/>
      <c r="AT496" s="211"/>
      <c r="AU496" s="211"/>
    </row>
    <row r="497" spans="1:47" outlineLevel="1" x14ac:dyDescent="0.2">
      <c r="A497" s="152"/>
      <c r="B497" s="154"/>
      <c r="C497" s="171" t="s">
        <v>1303</v>
      </c>
      <c r="D497" s="188"/>
      <c r="E497" s="195">
        <v>26</v>
      </c>
      <c r="F497" s="212"/>
      <c r="G497" s="212"/>
      <c r="H497" s="181">
        <v>0</v>
      </c>
      <c r="I497" s="211"/>
      <c r="J497" s="211"/>
      <c r="K497" s="211"/>
      <c r="L497" s="211"/>
      <c r="M497" s="211"/>
      <c r="N497" s="211"/>
      <c r="O497" s="211"/>
      <c r="P497" s="211"/>
      <c r="Q497" s="211"/>
      <c r="R497" s="211" t="s">
        <v>123</v>
      </c>
      <c r="S497" s="211">
        <v>0</v>
      </c>
      <c r="T497" s="211"/>
      <c r="U497" s="211"/>
      <c r="V497" s="211"/>
      <c r="W497" s="211"/>
      <c r="X497" s="211"/>
      <c r="Y497" s="211"/>
      <c r="Z497" s="211"/>
      <c r="AA497" s="211"/>
      <c r="AB497" s="211"/>
      <c r="AC497" s="211"/>
      <c r="AD497" s="211"/>
      <c r="AE497" s="211"/>
      <c r="AF497" s="211"/>
      <c r="AG497" s="211"/>
      <c r="AH497" s="211"/>
      <c r="AI497" s="211"/>
      <c r="AJ497" s="211"/>
      <c r="AK497" s="211"/>
      <c r="AL497" s="211"/>
      <c r="AM497" s="211"/>
      <c r="AN497" s="211"/>
      <c r="AO497" s="211"/>
      <c r="AP497" s="211"/>
      <c r="AQ497" s="211"/>
      <c r="AR497" s="211"/>
      <c r="AS497" s="211"/>
      <c r="AT497" s="211"/>
      <c r="AU497" s="211"/>
    </row>
    <row r="498" spans="1:47" outlineLevel="1" x14ac:dyDescent="0.2">
      <c r="A498" s="152">
        <v>130</v>
      </c>
      <c r="B498" s="154" t="s">
        <v>1304</v>
      </c>
      <c r="C498" s="170" t="s">
        <v>1305</v>
      </c>
      <c r="D498" s="187" t="s">
        <v>239</v>
      </c>
      <c r="E498" s="212">
        <v>100.4</v>
      </c>
      <c r="F498" s="212"/>
      <c r="G498" s="212">
        <f>ROUND(E498*F498,2)</f>
        <v>0</v>
      </c>
      <c r="H498" s="181" t="s">
        <v>950</v>
      </c>
      <c r="I498" s="211"/>
      <c r="J498" s="211"/>
      <c r="K498" s="211"/>
      <c r="L498" s="211"/>
      <c r="M498" s="211"/>
      <c r="N498" s="211"/>
      <c r="O498" s="211"/>
      <c r="P498" s="211"/>
      <c r="Q498" s="211"/>
      <c r="R498" s="211" t="s">
        <v>121</v>
      </c>
      <c r="S498" s="211"/>
      <c r="T498" s="211"/>
      <c r="U498" s="211"/>
      <c r="V498" s="211"/>
      <c r="W498" s="211"/>
      <c r="X498" s="211"/>
      <c r="Y498" s="211"/>
      <c r="Z498" s="211"/>
      <c r="AA498" s="211"/>
      <c r="AB498" s="211"/>
      <c r="AC498" s="211"/>
      <c r="AD498" s="211"/>
      <c r="AE498" s="211"/>
      <c r="AF498" s="211"/>
      <c r="AG498" s="211"/>
      <c r="AH498" s="211"/>
      <c r="AI498" s="211"/>
      <c r="AJ498" s="211"/>
      <c r="AK498" s="211"/>
      <c r="AL498" s="211"/>
      <c r="AM498" s="211"/>
      <c r="AN498" s="211"/>
      <c r="AO498" s="211"/>
      <c r="AP498" s="211"/>
      <c r="AQ498" s="211"/>
      <c r="AR498" s="211"/>
      <c r="AS498" s="211"/>
      <c r="AT498" s="211"/>
      <c r="AU498" s="211"/>
    </row>
    <row r="499" spans="1:47" outlineLevel="1" x14ac:dyDescent="0.2">
      <c r="A499" s="152"/>
      <c r="B499" s="154"/>
      <c r="C499" s="171" t="s">
        <v>1306</v>
      </c>
      <c r="D499" s="188"/>
      <c r="E499" s="195">
        <v>21.2</v>
      </c>
      <c r="F499" s="212"/>
      <c r="G499" s="212"/>
      <c r="H499" s="181">
        <v>0</v>
      </c>
      <c r="I499" s="211"/>
      <c r="J499" s="211"/>
      <c r="K499" s="211"/>
      <c r="L499" s="211"/>
      <c r="M499" s="211"/>
      <c r="N499" s="211"/>
      <c r="O499" s="211"/>
      <c r="P499" s="211"/>
      <c r="Q499" s="211"/>
      <c r="R499" s="211" t="s">
        <v>123</v>
      </c>
      <c r="S499" s="211">
        <v>0</v>
      </c>
      <c r="T499" s="211"/>
      <c r="U499" s="211"/>
      <c r="V499" s="211"/>
      <c r="W499" s="211"/>
      <c r="X499" s="211"/>
      <c r="Y499" s="211"/>
      <c r="Z499" s="211"/>
      <c r="AA499" s="211"/>
      <c r="AB499" s="211"/>
      <c r="AC499" s="211"/>
      <c r="AD499" s="211"/>
      <c r="AE499" s="211"/>
      <c r="AF499" s="211"/>
      <c r="AG499" s="211"/>
      <c r="AH499" s="211"/>
      <c r="AI499" s="211"/>
      <c r="AJ499" s="211"/>
      <c r="AK499" s="211"/>
      <c r="AL499" s="211"/>
      <c r="AM499" s="211"/>
      <c r="AN499" s="211"/>
      <c r="AO499" s="211"/>
      <c r="AP499" s="211"/>
      <c r="AQ499" s="211"/>
      <c r="AR499" s="211"/>
      <c r="AS499" s="211"/>
      <c r="AT499" s="211"/>
      <c r="AU499" s="211"/>
    </row>
    <row r="500" spans="1:47" outlineLevel="1" x14ac:dyDescent="0.2">
      <c r="A500" s="152"/>
      <c r="B500" s="154"/>
      <c r="C500" s="171" t="s">
        <v>1307</v>
      </c>
      <c r="D500" s="188"/>
      <c r="E500" s="195">
        <v>24.3</v>
      </c>
      <c r="F500" s="212"/>
      <c r="G500" s="212"/>
      <c r="H500" s="181">
        <v>0</v>
      </c>
      <c r="I500" s="211"/>
      <c r="J500" s="211"/>
      <c r="K500" s="211"/>
      <c r="L500" s="211"/>
      <c r="M500" s="211"/>
      <c r="N500" s="211"/>
      <c r="O500" s="211"/>
      <c r="P500" s="211"/>
      <c r="Q500" s="211"/>
      <c r="R500" s="211" t="s">
        <v>123</v>
      </c>
      <c r="S500" s="211">
        <v>0</v>
      </c>
      <c r="T500" s="211"/>
      <c r="U500" s="211"/>
      <c r="V500" s="211"/>
      <c r="W500" s="211"/>
      <c r="X500" s="211"/>
      <c r="Y500" s="211"/>
      <c r="Z500" s="211"/>
      <c r="AA500" s="211"/>
      <c r="AB500" s="211"/>
      <c r="AC500" s="211"/>
      <c r="AD500" s="211"/>
      <c r="AE500" s="211"/>
      <c r="AF500" s="211"/>
      <c r="AG500" s="211"/>
      <c r="AH500" s="211"/>
      <c r="AI500" s="211"/>
      <c r="AJ500" s="211"/>
      <c r="AK500" s="211"/>
      <c r="AL500" s="211"/>
      <c r="AM500" s="211"/>
      <c r="AN500" s="211"/>
      <c r="AO500" s="211"/>
      <c r="AP500" s="211"/>
      <c r="AQ500" s="211"/>
      <c r="AR500" s="211"/>
      <c r="AS500" s="211"/>
      <c r="AT500" s="211"/>
      <c r="AU500" s="211"/>
    </row>
    <row r="501" spans="1:47" outlineLevel="1" x14ac:dyDescent="0.2">
      <c r="A501" s="152"/>
      <c r="B501" s="154"/>
      <c r="C501" s="171" t="s">
        <v>1308</v>
      </c>
      <c r="D501" s="188"/>
      <c r="E501" s="195">
        <v>28.5</v>
      </c>
      <c r="F501" s="212"/>
      <c r="G501" s="212"/>
      <c r="H501" s="181">
        <v>0</v>
      </c>
      <c r="I501" s="211"/>
      <c r="J501" s="211"/>
      <c r="K501" s="211"/>
      <c r="L501" s="211"/>
      <c r="M501" s="211"/>
      <c r="N501" s="211"/>
      <c r="O501" s="211"/>
      <c r="P501" s="211"/>
      <c r="Q501" s="211"/>
      <c r="R501" s="211" t="s">
        <v>123</v>
      </c>
      <c r="S501" s="211">
        <v>0</v>
      </c>
      <c r="T501" s="211"/>
      <c r="U501" s="211"/>
      <c r="V501" s="211"/>
      <c r="W501" s="211"/>
      <c r="X501" s="211"/>
      <c r="Y501" s="211"/>
      <c r="Z501" s="211"/>
      <c r="AA501" s="211"/>
      <c r="AB501" s="211"/>
      <c r="AC501" s="211"/>
      <c r="AD501" s="211"/>
      <c r="AE501" s="211"/>
      <c r="AF501" s="211"/>
      <c r="AG501" s="211"/>
      <c r="AH501" s="211"/>
      <c r="AI501" s="211"/>
      <c r="AJ501" s="211"/>
      <c r="AK501" s="211"/>
      <c r="AL501" s="211"/>
      <c r="AM501" s="211"/>
      <c r="AN501" s="211"/>
      <c r="AO501" s="211"/>
      <c r="AP501" s="211"/>
      <c r="AQ501" s="211"/>
      <c r="AR501" s="211"/>
      <c r="AS501" s="211"/>
      <c r="AT501" s="211"/>
      <c r="AU501" s="211"/>
    </row>
    <row r="502" spans="1:47" outlineLevel="1" x14ac:dyDescent="0.2">
      <c r="A502" s="152"/>
      <c r="B502" s="154"/>
      <c r="C502" s="171" t="s">
        <v>1309</v>
      </c>
      <c r="D502" s="188"/>
      <c r="E502" s="195">
        <v>26.4</v>
      </c>
      <c r="F502" s="212"/>
      <c r="G502" s="212"/>
      <c r="H502" s="181">
        <v>0</v>
      </c>
      <c r="I502" s="211"/>
      <c r="J502" s="211"/>
      <c r="K502" s="211"/>
      <c r="L502" s="211"/>
      <c r="M502" s="211"/>
      <c r="N502" s="211"/>
      <c r="O502" s="211"/>
      <c r="P502" s="211"/>
      <c r="Q502" s="211"/>
      <c r="R502" s="211" t="s">
        <v>123</v>
      </c>
      <c r="S502" s="211">
        <v>0</v>
      </c>
      <c r="T502" s="211"/>
      <c r="U502" s="211"/>
      <c r="V502" s="211"/>
      <c r="W502" s="211"/>
      <c r="X502" s="211"/>
      <c r="Y502" s="211"/>
      <c r="Z502" s="211"/>
      <c r="AA502" s="211"/>
      <c r="AB502" s="211"/>
      <c r="AC502" s="211"/>
      <c r="AD502" s="211"/>
      <c r="AE502" s="211"/>
      <c r="AF502" s="211"/>
      <c r="AG502" s="211"/>
      <c r="AH502" s="211"/>
      <c r="AI502" s="211"/>
      <c r="AJ502" s="211"/>
      <c r="AK502" s="211"/>
      <c r="AL502" s="211"/>
      <c r="AM502" s="211"/>
      <c r="AN502" s="211"/>
      <c r="AO502" s="211"/>
      <c r="AP502" s="211"/>
      <c r="AQ502" s="211"/>
      <c r="AR502" s="211"/>
      <c r="AS502" s="211"/>
      <c r="AT502" s="211"/>
      <c r="AU502" s="211"/>
    </row>
    <row r="503" spans="1:47" outlineLevel="1" x14ac:dyDescent="0.2">
      <c r="A503" s="152">
        <v>131</v>
      </c>
      <c r="B503" s="154" t="s">
        <v>1310</v>
      </c>
      <c r="C503" s="170" t="s">
        <v>1311</v>
      </c>
      <c r="D503" s="187" t="s">
        <v>239</v>
      </c>
      <c r="E503" s="212">
        <v>125</v>
      </c>
      <c r="F503" s="212"/>
      <c r="G503" s="212">
        <f>ROUND(E503*F503,2)</f>
        <v>0</v>
      </c>
      <c r="H503" s="181" t="s">
        <v>950</v>
      </c>
      <c r="I503" s="211"/>
      <c r="J503" s="211"/>
      <c r="K503" s="211"/>
      <c r="L503" s="211"/>
      <c r="M503" s="211"/>
      <c r="N503" s="211"/>
      <c r="O503" s="211"/>
      <c r="P503" s="211"/>
      <c r="Q503" s="211"/>
      <c r="R503" s="211" t="s">
        <v>121</v>
      </c>
      <c r="S503" s="211"/>
      <c r="T503" s="211"/>
      <c r="U503" s="211"/>
      <c r="V503" s="211"/>
      <c r="W503" s="211"/>
      <c r="X503" s="211"/>
      <c r="Y503" s="211"/>
      <c r="Z503" s="211"/>
      <c r="AA503" s="211"/>
      <c r="AB503" s="211"/>
      <c r="AC503" s="211"/>
      <c r="AD503" s="211"/>
      <c r="AE503" s="211"/>
      <c r="AF503" s="211"/>
      <c r="AG503" s="211"/>
      <c r="AH503" s="211"/>
      <c r="AI503" s="211"/>
      <c r="AJ503" s="211"/>
      <c r="AK503" s="211"/>
      <c r="AL503" s="211"/>
      <c r="AM503" s="211"/>
      <c r="AN503" s="211"/>
      <c r="AO503" s="211"/>
      <c r="AP503" s="211"/>
      <c r="AQ503" s="211"/>
      <c r="AR503" s="211"/>
      <c r="AS503" s="211"/>
      <c r="AT503" s="211"/>
      <c r="AU503" s="211"/>
    </row>
    <row r="504" spans="1:47" outlineLevel="1" x14ac:dyDescent="0.2">
      <c r="A504" s="152"/>
      <c r="B504" s="154"/>
      <c r="C504" s="171" t="s">
        <v>1312</v>
      </c>
      <c r="D504" s="188"/>
      <c r="E504" s="195">
        <v>125</v>
      </c>
      <c r="F504" s="212"/>
      <c r="G504" s="212"/>
      <c r="H504" s="181">
        <v>0</v>
      </c>
      <c r="I504" s="211"/>
      <c r="J504" s="211"/>
      <c r="K504" s="211"/>
      <c r="L504" s="211"/>
      <c r="M504" s="211"/>
      <c r="N504" s="211"/>
      <c r="O504" s="211"/>
      <c r="P504" s="211"/>
      <c r="Q504" s="211"/>
      <c r="R504" s="211" t="s">
        <v>123</v>
      </c>
      <c r="S504" s="211">
        <v>0</v>
      </c>
      <c r="T504" s="211"/>
      <c r="U504" s="211"/>
      <c r="V504" s="211"/>
      <c r="W504" s="211"/>
      <c r="X504" s="211"/>
      <c r="Y504" s="211"/>
      <c r="Z504" s="211"/>
      <c r="AA504" s="211"/>
      <c r="AB504" s="211"/>
      <c r="AC504" s="211"/>
      <c r="AD504" s="211"/>
      <c r="AE504" s="211"/>
      <c r="AF504" s="211"/>
      <c r="AG504" s="211"/>
      <c r="AH504" s="211"/>
      <c r="AI504" s="211"/>
      <c r="AJ504" s="211"/>
      <c r="AK504" s="211"/>
      <c r="AL504" s="211"/>
      <c r="AM504" s="211"/>
      <c r="AN504" s="211"/>
      <c r="AO504" s="211"/>
      <c r="AP504" s="211"/>
      <c r="AQ504" s="211"/>
      <c r="AR504" s="211"/>
      <c r="AS504" s="211"/>
      <c r="AT504" s="211"/>
      <c r="AU504" s="211"/>
    </row>
    <row r="505" spans="1:47" outlineLevel="1" x14ac:dyDescent="0.2">
      <c r="A505" s="152">
        <v>132</v>
      </c>
      <c r="B505" s="154" t="s">
        <v>1313</v>
      </c>
      <c r="C505" s="170" t="s">
        <v>1314</v>
      </c>
      <c r="D505" s="187" t="s">
        <v>127</v>
      </c>
      <c r="E505" s="212">
        <v>3</v>
      </c>
      <c r="F505" s="212"/>
      <c r="G505" s="212">
        <f>ROUND(E505*F505,2)</f>
        <v>0</v>
      </c>
      <c r="H505" s="181" t="s">
        <v>950</v>
      </c>
      <c r="I505" s="211"/>
      <c r="J505" s="211"/>
      <c r="K505" s="211"/>
      <c r="L505" s="211"/>
      <c r="M505" s="211"/>
      <c r="N505" s="211"/>
      <c r="O505" s="211"/>
      <c r="P505" s="211"/>
      <c r="Q505" s="211"/>
      <c r="R505" s="211" t="s">
        <v>121</v>
      </c>
      <c r="S505" s="211"/>
      <c r="T505" s="211"/>
      <c r="U505" s="211"/>
      <c r="V505" s="211"/>
      <c r="W505" s="211"/>
      <c r="X505" s="211"/>
      <c r="Y505" s="211"/>
      <c r="Z505" s="211"/>
      <c r="AA505" s="211"/>
      <c r="AB505" s="211"/>
      <c r="AC505" s="211"/>
      <c r="AD505" s="211"/>
      <c r="AE505" s="211"/>
      <c r="AF505" s="211"/>
      <c r="AG505" s="211"/>
      <c r="AH505" s="211"/>
      <c r="AI505" s="211"/>
      <c r="AJ505" s="211"/>
      <c r="AK505" s="211"/>
      <c r="AL505" s="211"/>
      <c r="AM505" s="211"/>
      <c r="AN505" s="211"/>
      <c r="AO505" s="211"/>
      <c r="AP505" s="211"/>
      <c r="AQ505" s="211"/>
      <c r="AR505" s="211"/>
      <c r="AS505" s="211"/>
      <c r="AT505" s="211"/>
      <c r="AU505" s="211"/>
    </row>
    <row r="506" spans="1:47" outlineLevel="1" x14ac:dyDescent="0.2">
      <c r="A506" s="152"/>
      <c r="B506" s="154"/>
      <c r="C506" s="171" t="s">
        <v>1315</v>
      </c>
      <c r="D506" s="188"/>
      <c r="E506" s="195">
        <v>3</v>
      </c>
      <c r="F506" s="212"/>
      <c r="G506" s="212"/>
      <c r="H506" s="181">
        <v>0</v>
      </c>
      <c r="I506" s="211"/>
      <c r="J506" s="211"/>
      <c r="K506" s="211"/>
      <c r="L506" s="211"/>
      <c r="M506" s="211"/>
      <c r="N506" s="211"/>
      <c r="O506" s="211"/>
      <c r="P506" s="211"/>
      <c r="Q506" s="211"/>
      <c r="R506" s="211" t="s">
        <v>123</v>
      </c>
      <c r="S506" s="211">
        <v>0</v>
      </c>
      <c r="T506" s="211"/>
      <c r="U506" s="211"/>
      <c r="V506" s="211"/>
      <c r="W506" s="211"/>
      <c r="X506" s="211"/>
      <c r="Y506" s="211"/>
      <c r="Z506" s="211"/>
      <c r="AA506" s="211"/>
      <c r="AB506" s="211"/>
      <c r="AC506" s="211"/>
      <c r="AD506" s="211"/>
      <c r="AE506" s="211"/>
      <c r="AF506" s="211"/>
      <c r="AG506" s="211"/>
      <c r="AH506" s="211"/>
      <c r="AI506" s="211"/>
      <c r="AJ506" s="211"/>
      <c r="AK506" s="211"/>
      <c r="AL506" s="211"/>
      <c r="AM506" s="211"/>
      <c r="AN506" s="211"/>
      <c r="AO506" s="211"/>
      <c r="AP506" s="211"/>
      <c r="AQ506" s="211"/>
      <c r="AR506" s="211"/>
      <c r="AS506" s="211"/>
      <c r="AT506" s="211"/>
      <c r="AU506" s="211"/>
    </row>
    <row r="507" spans="1:47" outlineLevel="1" x14ac:dyDescent="0.2">
      <c r="A507" s="152">
        <v>133</v>
      </c>
      <c r="B507" s="154" t="s">
        <v>1316</v>
      </c>
      <c r="C507" s="170" t="s">
        <v>1317</v>
      </c>
      <c r="D507" s="187" t="s">
        <v>127</v>
      </c>
      <c r="E507" s="212">
        <v>74.42</v>
      </c>
      <c r="F507" s="212"/>
      <c r="G507" s="212">
        <f>ROUND(E507*F507,2)</f>
        <v>0</v>
      </c>
      <c r="H507" s="181" t="s">
        <v>950</v>
      </c>
      <c r="I507" s="211"/>
      <c r="J507" s="211"/>
      <c r="K507" s="211"/>
      <c r="L507" s="211"/>
      <c r="M507" s="211"/>
      <c r="N507" s="211"/>
      <c r="O507" s="211"/>
      <c r="P507" s="211"/>
      <c r="Q507" s="211"/>
      <c r="R507" s="211" t="s">
        <v>121</v>
      </c>
      <c r="S507" s="211"/>
      <c r="T507" s="211"/>
      <c r="U507" s="211"/>
      <c r="V507" s="211"/>
      <c r="W507" s="211"/>
      <c r="X507" s="211"/>
      <c r="Y507" s="211"/>
      <c r="Z507" s="211"/>
      <c r="AA507" s="211"/>
      <c r="AB507" s="211"/>
      <c r="AC507" s="211"/>
      <c r="AD507" s="211"/>
      <c r="AE507" s="211"/>
      <c r="AF507" s="211"/>
      <c r="AG507" s="211"/>
      <c r="AH507" s="211"/>
      <c r="AI507" s="211"/>
      <c r="AJ507" s="211"/>
      <c r="AK507" s="211"/>
      <c r="AL507" s="211"/>
      <c r="AM507" s="211"/>
      <c r="AN507" s="211"/>
      <c r="AO507" s="211"/>
      <c r="AP507" s="211"/>
      <c r="AQ507" s="211"/>
      <c r="AR507" s="211"/>
      <c r="AS507" s="211"/>
      <c r="AT507" s="211"/>
      <c r="AU507" s="211"/>
    </row>
    <row r="508" spans="1:47" outlineLevel="1" x14ac:dyDescent="0.2">
      <c r="A508" s="152"/>
      <c r="B508" s="154"/>
      <c r="C508" s="171" t="s">
        <v>1318</v>
      </c>
      <c r="D508" s="188"/>
      <c r="E508" s="195">
        <v>28.594999999999999</v>
      </c>
      <c r="F508" s="212"/>
      <c r="G508" s="212"/>
      <c r="H508" s="181">
        <v>0</v>
      </c>
      <c r="I508" s="211"/>
      <c r="J508" s="211"/>
      <c r="K508" s="211"/>
      <c r="L508" s="211"/>
      <c r="M508" s="211"/>
      <c r="N508" s="211"/>
      <c r="O508" s="211"/>
      <c r="P508" s="211"/>
      <c r="Q508" s="211"/>
      <c r="R508" s="211" t="s">
        <v>123</v>
      </c>
      <c r="S508" s="211">
        <v>0</v>
      </c>
      <c r="T508" s="211"/>
      <c r="U508" s="211"/>
      <c r="V508" s="211"/>
      <c r="W508" s="211"/>
      <c r="X508" s="211"/>
      <c r="Y508" s="211"/>
      <c r="Z508" s="211"/>
      <c r="AA508" s="211"/>
      <c r="AB508" s="211"/>
      <c r="AC508" s="211"/>
      <c r="AD508" s="211"/>
      <c r="AE508" s="211"/>
      <c r="AF508" s="211"/>
      <c r="AG508" s="211"/>
      <c r="AH508" s="211"/>
      <c r="AI508" s="211"/>
      <c r="AJ508" s="211"/>
      <c r="AK508" s="211"/>
      <c r="AL508" s="211"/>
      <c r="AM508" s="211"/>
      <c r="AN508" s="211"/>
      <c r="AO508" s="211"/>
      <c r="AP508" s="211"/>
      <c r="AQ508" s="211"/>
      <c r="AR508" s="211"/>
      <c r="AS508" s="211"/>
      <c r="AT508" s="211"/>
      <c r="AU508" s="211"/>
    </row>
    <row r="509" spans="1:47" outlineLevel="1" x14ac:dyDescent="0.2">
      <c r="A509" s="152"/>
      <c r="B509" s="154"/>
      <c r="C509" s="171" t="s">
        <v>1319</v>
      </c>
      <c r="D509" s="188"/>
      <c r="E509" s="195">
        <v>45.825000000000003</v>
      </c>
      <c r="F509" s="212"/>
      <c r="G509" s="212"/>
      <c r="H509" s="181">
        <v>0</v>
      </c>
      <c r="I509" s="211"/>
      <c r="J509" s="211"/>
      <c r="K509" s="211"/>
      <c r="L509" s="211"/>
      <c r="M509" s="211"/>
      <c r="N509" s="211"/>
      <c r="O509" s="211"/>
      <c r="P509" s="211"/>
      <c r="Q509" s="211"/>
      <c r="R509" s="211" t="s">
        <v>123</v>
      </c>
      <c r="S509" s="211">
        <v>0</v>
      </c>
      <c r="T509" s="211"/>
      <c r="U509" s="211"/>
      <c r="V509" s="211"/>
      <c r="W509" s="211"/>
      <c r="X509" s="211"/>
      <c r="Y509" s="211"/>
      <c r="Z509" s="211"/>
      <c r="AA509" s="211"/>
      <c r="AB509" s="211"/>
      <c r="AC509" s="211"/>
      <c r="AD509" s="211"/>
      <c r="AE509" s="211"/>
      <c r="AF509" s="211"/>
      <c r="AG509" s="211"/>
      <c r="AH509" s="211"/>
      <c r="AI509" s="211"/>
      <c r="AJ509" s="211"/>
      <c r="AK509" s="211"/>
      <c r="AL509" s="211"/>
      <c r="AM509" s="211"/>
      <c r="AN509" s="211"/>
      <c r="AO509" s="211"/>
      <c r="AP509" s="211"/>
      <c r="AQ509" s="211"/>
      <c r="AR509" s="211"/>
      <c r="AS509" s="211"/>
      <c r="AT509" s="211"/>
      <c r="AU509" s="211"/>
    </row>
    <row r="510" spans="1:47" ht="22.5" outlineLevel="1" x14ac:dyDescent="0.2">
      <c r="A510" s="152">
        <v>134</v>
      </c>
      <c r="B510" s="154" t="s">
        <v>1320</v>
      </c>
      <c r="C510" s="170" t="s">
        <v>1321</v>
      </c>
      <c r="D510" s="187" t="s">
        <v>127</v>
      </c>
      <c r="E510" s="212">
        <v>16.5</v>
      </c>
      <c r="F510" s="212"/>
      <c r="G510" s="212">
        <f>ROUND(E510*F510,2)</f>
        <v>0</v>
      </c>
      <c r="H510" s="181" t="s">
        <v>950</v>
      </c>
      <c r="I510" s="211"/>
      <c r="J510" s="211"/>
      <c r="K510" s="211"/>
      <c r="L510" s="211"/>
      <c r="M510" s="211"/>
      <c r="N510" s="211"/>
      <c r="O510" s="211"/>
      <c r="P510" s="211"/>
      <c r="Q510" s="211"/>
      <c r="R510" s="211" t="s">
        <v>121</v>
      </c>
      <c r="S510" s="211"/>
      <c r="T510" s="211"/>
      <c r="U510" s="211"/>
      <c r="V510" s="211"/>
      <c r="W510" s="211"/>
      <c r="X510" s="211"/>
      <c r="Y510" s="211"/>
      <c r="Z510" s="211"/>
      <c r="AA510" s="211"/>
      <c r="AB510" s="211"/>
      <c r="AC510" s="211"/>
      <c r="AD510" s="211"/>
      <c r="AE510" s="211"/>
      <c r="AF510" s="211"/>
      <c r="AG510" s="211"/>
      <c r="AH510" s="211"/>
      <c r="AI510" s="211"/>
      <c r="AJ510" s="211"/>
      <c r="AK510" s="211"/>
      <c r="AL510" s="211"/>
      <c r="AM510" s="211"/>
      <c r="AN510" s="211"/>
      <c r="AO510" s="211"/>
      <c r="AP510" s="211"/>
      <c r="AQ510" s="211"/>
      <c r="AR510" s="211"/>
      <c r="AS510" s="211"/>
      <c r="AT510" s="211"/>
      <c r="AU510" s="211"/>
    </row>
    <row r="511" spans="1:47" outlineLevel="1" x14ac:dyDescent="0.2">
      <c r="A511" s="152"/>
      <c r="B511" s="154"/>
      <c r="C511" s="171" t="s">
        <v>1322</v>
      </c>
      <c r="D511" s="188"/>
      <c r="E511" s="195">
        <v>16.5</v>
      </c>
      <c r="F511" s="212"/>
      <c r="G511" s="212"/>
      <c r="H511" s="181">
        <v>0</v>
      </c>
      <c r="I511" s="211"/>
      <c r="J511" s="211"/>
      <c r="K511" s="211"/>
      <c r="L511" s="211"/>
      <c r="M511" s="211"/>
      <c r="N511" s="211"/>
      <c r="O511" s="211"/>
      <c r="P511" s="211"/>
      <c r="Q511" s="211"/>
      <c r="R511" s="211" t="s">
        <v>123</v>
      </c>
      <c r="S511" s="211">
        <v>0</v>
      </c>
      <c r="T511" s="211"/>
      <c r="U511" s="211"/>
      <c r="V511" s="211"/>
      <c r="W511" s="211"/>
      <c r="X511" s="211"/>
      <c r="Y511" s="211"/>
      <c r="Z511" s="211"/>
      <c r="AA511" s="211"/>
      <c r="AB511" s="211"/>
      <c r="AC511" s="211"/>
      <c r="AD511" s="211"/>
      <c r="AE511" s="211"/>
      <c r="AF511" s="211"/>
      <c r="AG511" s="211"/>
      <c r="AH511" s="211"/>
      <c r="AI511" s="211"/>
      <c r="AJ511" s="211"/>
      <c r="AK511" s="211"/>
      <c r="AL511" s="211"/>
      <c r="AM511" s="211"/>
      <c r="AN511" s="211"/>
      <c r="AO511" s="211"/>
      <c r="AP511" s="211"/>
      <c r="AQ511" s="211"/>
      <c r="AR511" s="211"/>
      <c r="AS511" s="211"/>
      <c r="AT511" s="211"/>
      <c r="AU511" s="211"/>
    </row>
    <row r="512" spans="1:47" outlineLevel="1" x14ac:dyDescent="0.2">
      <c r="A512" s="152">
        <v>135</v>
      </c>
      <c r="B512" s="154" t="s">
        <v>1323</v>
      </c>
      <c r="C512" s="170" t="s">
        <v>1324</v>
      </c>
      <c r="D512" s="187" t="s">
        <v>182</v>
      </c>
      <c r="E512" s="212">
        <v>1.55</v>
      </c>
      <c r="F512" s="212"/>
      <c r="G512" s="212">
        <f>ROUND(E512*F512,2)</f>
        <v>0</v>
      </c>
      <c r="H512" s="181" t="s">
        <v>950</v>
      </c>
      <c r="I512" s="211"/>
      <c r="J512" s="211"/>
      <c r="K512" s="211"/>
      <c r="L512" s="211"/>
      <c r="M512" s="211"/>
      <c r="N512" s="211"/>
      <c r="O512" s="211"/>
      <c r="P512" s="211"/>
      <c r="Q512" s="211"/>
      <c r="R512" s="211" t="s">
        <v>121</v>
      </c>
      <c r="S512" s="211"/>
      <c r="T512" s="211"/>
      <c r="U512" s="211"/>
      <c r="V512" s="211"/>
      <c r="W512" s="211"/>
      <c r="X512" s="211"/>
      <c r="Y512" s="211"/>
      <c r="Z512" s="211"/>
      <c r="AA512" s="211"/>
      <c r="AB512" s="211"/>
      <c r="AC512" s="211"/>
      <c r="AD512" s="211"/>
      <c r="AE512" s="211"/>
      <c r="AF512" s="211"/>
      <c r="AG512" s="211"/>
      <c r="AH512" s="211"/>
      <c r="AI512" s="211"/>
      <c r="AJ512" s="211"/>
      <c r="AK512" s="211"/>
      <c r="AL512" s="211"/>
      <c r="AM512" s="211"/>
      <c r="AN512" s="211"/>
      <c r="AO512" s="211"/>
      <c r="AP512" s="211"/>
      <c r="AQ512" s="211"/>
      <c r="AR512" s="211"/>
      <c r="AS512" s="211"/>
      <c r="AT512" s="211"/>
      <c r="AU512" s="211"/>
    </row>
    <row r="513" spans="1:47" outlineLevel="1" x14ac:dyDescent="0.2">
      <c r="A513" s="152"/>
      <c r="B513" s="154"/>
      <c r="C513" s="171" t="s">
        <v>1325</v>
      </c>
      <c r="D513" s="188"/>
      <c r="E513" s="195">
        <v>1.55</v>
      </c>
      <c r="F513" s="212"/>
      <c r="G513" s="212"/>
      <c r="H513" s="181">
        <v>0</v>
      </c>
      <c r="I513" s="211"/>
      <c r="J513" s="211"/>
      <c r="K513" s="211"/>
      <c r="L513" s="211"/>
      <c r="M513" s="211"/>
      <c r="N513" s="211"/>
      <c r="O513" s="211"/>
      <c r="P513" s="211"/>
      <c r="Q513" s="211"/>
      <c r="R513" s="211" t="s">
        <v>123</v>
      </c>
      <c r="S513" s="211">
        <v>0</v>
      </c>
      <c r="T513" s="211"/>
      <c r="U513" s="211"/>
      <c r="V513" s="211"/>
      <c r="W513" s="211"/>
      <c r="X513" s="211"/>
      <c r="Y513" s="211"/>
      <c r="Z513" s="211"/>
      <c r="AA513" s="211"/>
      <c r="AB513" s="211"/>
      <c r="AC513" s="211"/>
      <c r="AD513" s="211"/>
      <c r="AE513" s="211"/>
      <c r="AF513" s="211"/>
      <c r="AG513" s="211"/>
      <c r="AH513" s="211"/>
      <c r="AI513" s="211"/>
      <c r="AJ513" s="211"/>
      <c r="AK513" s="211"/>
      <c r="AL513" s="211"/>
      <c r="AM513" s="211"/>
      <c r="AN513" s="211"/>
      <c r="AO513" s="211"/>
      <c r="AP513" s="211"/>
      <c r="AQ513" s="211"/>
      <c r="AR513" s="211"/>
      <c r="AS513" s="211"/>
      <c r="AT513" s="211"/>
      <c r="AU513" s="211"/>
    </row>
    <row r="514" spans="1:47" outlineLevel="1" x14ac:dyDescent="0.2">
      <c r="A514" s="152">
        <v>136</v>
      </c>
      <c r="B514" s="154" t="s">
        <v>1326</v>
      </c>
      <c r="C514" s="170" t="s">
        <v>1327</v>
      </c>
      <c r="D514" s="187" t="s">
        <v>120</v>
      </c>
      <c r="E514" s="212">
        <v>1</v>
      </c>
      <c r="F514" s="212"/>
      <c r="G514" s="212">
        <f>ROUND(E514*F514,2)</f>
        <v>0</v>
      </c>
      <c r="H514" s="181" t="s">
        <v>950</v>
      </c>
      <c r="I514" s="211"/>
      <c r="J514" s="211"/>
      <c r="K514" s="211"/>
      <c r="L514" s="211"/>
      <c r="M514" s="211"/>
      <c r="N514" s="211"/>
      <c r="O514" s="211"/>
      <c r="P514" s="211"/>
      <c r="Q514" s="211"/>
      <c r="R514" s="211" t="s">
        <v>121</v>
      </c>
      <c r="S514" s="211"/>
      <c r="T514" s="211"/>
      <c r="U514" s="211"/>
      <c r="V514" s="211"/>
      <c r="W514" s="211"/>
      <c r="X514" s="211"/>
      <c r="Y514" s="211"/>
      <c r="Z514" s="211"/>
      <c r="AA514" s="211"/>
      <c r="AB514" s="211"/>
      <c r="AC514" s="211"/>
      <c r="AD514" s="211"/>
      <c r="AE514" s="211"/>
      <c r="AF514" s="211"/>
      <c r="AG514" s="211"/>
      <c r="AH514" s="211"/>
      <c r="AI514" s="211"/>
      <c r="AJ514" s="211"/>
      <c r="AK514" s="211"/>
      <c r="AL514" s="211"/>
      <c r="AM514" s="211"/>
      <c r="AN514" s="211"/>
      <c r="AO514" s="211"/>
      <c r="AP514" s="211"/>
      <c r="AQ514" s="211"/>
      <c r="AR514" s="211"/>
      <c r="AS514" s="211"/>
      <c r="AT514" s="211"/>
      <c r="AU514" s="211"/>
    </row>
    <row r="515" spans="1:47" outlineLevel="1" x14ac:dyDescent="0.2">
      <c r="A515" s="152"/>
      <c r="B515" s="154"/>
      <c r="C515" s="171" t="s">
        <v>1328</v>
      </c>
      <c r="D515" s="188"/>
      <c r="E515" s="195">
        <v>1</v>
      </c>
      <c r="F515" s="212"/>
      <c r="G515" s="212"/>
      <c r="H515" s="181">
        <v>0</v>
      </c>
      <c r="I515" s="211"/>
      <c r="J515" s="211"/>
      <c r="K515" s="211"/>
      <c r="L515" s="211"/>
      <c r="M515" s="211"/>
      <c r="N515" s="211"/>
      <c r="O515" s="211"/>
      <c r="P515" s="211"/>
      <c r="Q515" s="211"/>
      <c r="R515" s="211" t="s">
        <v>123</v>
      </c>
      <c r="S515" s="211">
        <v>0</v>
      </c>
      <c r="T515" s="211"/>
      <c r="U515" s="211"/>
      <c r="V515" s="211"/>
      <c r="W515" s="211"/>
      <c r="X515" s="211"/>
      <c r="Y515" s="211"/>
      <c r="Z515" s="211"/>
      <c r="AA515" s="211"/>
      <c r="AB515" s="211"/>
      <c r="AC515" s="211"/>
      <c r="AD515" s="211"/>
      <c r="AE515" s="211"/>
      <c r="AF515" s="211"/>
      <c r="AG515" s="211"/>
      <c r="AH515" s="211"/>
      <c r="AI515" s="211"/>
      <c r="AJ515" s="211"/>
      <c r="AK515" s="211"/>
      <c r="AL515" s="211"/>
      <c r="AM515" s="211"/>
      <c r="AN515" s="211"/>
      <c r="AO515" s="211"/>
      <c r="AP515" s="211"/>
      <c r="AQ515" s="211"/>
      <c r="AR515" s="211"/>
      <c r="AS515" s="211"/>
      <c r="AT515" s="211"/>
      <c r="AU515" s="211"/>
    </row>
    <row r="516" spans="1:47" outlineLevel="1" x14ac:dyDescent="0.2">
      <c r="A516" s="152">
        <v>137</v>
      </c>
      <c r="B516" s="154" t="s">
        <v>1329</v>
      </c>
      <c r="C516" s="170" t="s">
        <v>1330</v>
      </c>
      <c r="D516" s="187" t="s">
        <v>239</v>
      </c>
      <c r="E516" s="212">
        <v>2.25</v>
      </c>
      <c r="F516" s="212"/>
      <c r="G516" s="212">
        <f>ROUND(E516*F516,2)</f>
        <v>0</v>
      </c>
      <c r="H516" s="181" t="s">
        <v>950</v>
      </c>
      <c r="I516" s="211"/>
      <c r="J516" s="211"/>
      <c r="K516" s="211"/>
      <c r="L516" s="211"/>
      <c r="M516" s="211"/>
      <c r="N516" s="211"/>
      <c r="O516" s="211"/>
      <c r="P516" s="211"/>
      <c r="Q516" s="211"/>
      <c r="R516" s="211" t="s">
        <v>121</v>
      </c>
      <c r="S516" s="211"/>
      <c r="T516" s="211"/>
      <c r="U516" s="211"/>
      <c r="V516" s="211"/>
      <c r="W516" s="211"/>
      <c r="X516" s="211"/>
      <c r="Y516" s="211"/>
      <c r="Z516" s="211"/>
      <c r="AA516" s="211"/>
      <c r="AB516" s="211"/>
      <c r="AC516" s="211"/>
      <c r="AD516" s="211"/>
      <c r="AE516" s="211"/>
      <c r="AF516" s="211"/>
      <c r="AG516" s="211"/>
      <c r="AH516" s="211"/>
      <c r="AI516" s="211"/>
      <c r="AJ516" s="211"/>
      <c r="AK516" s="211"/>
      <c r="AL516" s="211"/>
      <c r="AM516" s="211"/>
      <c r="AN516" s="211"/>
      <c r="AO516" s="211"/>
      <c r="AP516" s="211"/>
      <c r="AQ516" s="211"/>
      <c r="AR516" s="211"/>
      <c r="AS516" s="211"/>
      <c r="AT516" s="211"/>
      <c r="AU516" s="211"/>
    </row>
    <row r="517" spans="1:47" outlineLevel="1" x14ac:dyDescent="0.2">
      <c r="A517" s="152"/>
      <c r="B517" s="154"/>
      <c r="C517" s="171" t="s">
        <v>1331</v>
      </c>
      <c r="D517" s="188"/>
      <c r="E517" s="195">
        <v>2.25</v>
      </c>
      <c r="F517" s="212"/>
      <c r="G517" s="212"/>
      <c r="H517" s="181">
        <v>0</v>
      </c>
      <c r="I517" s="211"/>
      <c r="J517" s="211"/>
      <c r="K517" s="211"/>
      <c r="L517" s="211"/>
      <c r="M517" s="211"/>
      <c r="N517" s="211"/>
      <c r="O517" s="211"/>
      <c r="P517" s="211"/>
      <c r="Q517" s="211"/>
      <c r="R517" s="211" t="s">
        <v>123</v>
      </c>
      <c r="S517" s="211">
        <v>0</v>
      </c>
      <c r="T517" s="211"/>
      <c r="U517" s="211"/>
      <c r="V517" s="211"/>
      <c r="W517" s="211"/>
      <c r="X517" s="211"/>
      <c r="Y517" s="211"/>
      <c r="Z517" s="211"/>
      <c r="AA517" s="211"/>
      <c r="AB517" s="211"/>
      <c r="AC517" s="211"/>
      <c r="AD517" s="211"/>
      <c r="AE517" s="211"/>
      <c r="AF517" s="211"/>
      <c r="AG517" s="211"/>
      <c r="AH517" s="211"/>
      <c r="AI517" s="211"/>
      <c r="AJ517" s="211"/>
      <c r="AK517" s="211"/>
      <c r="AL517" s="211"/>
      <c r="AM517" s="211"/>
      <c r="AN517" s="211"/>
      <c r="AO517" s="211"/>
      <c r="AP517" s="211"/>
      <c r="AQ517" s="211"/>
      <c r="AR517" s="211"/>
      <c r="AS517" s="211"/>
      <c r="AT517" s="211"/>
      <c r="AU517" s="211"/>
    </row>
    <row r="518" spans="1:47" outlineLevel="1" x14ac:dyDescent="0.2">
      <c r="A518" s="152">
        <v>138</v>
      </c>
      <c r="B518" s="154" t="s">
        <v>1332</v>
      </c>
      <c r="C518" s="170" t="s">
        <v>1333</v>
      </c>
      <c r="D518" s="187" t="s">
        <v>239</v>
      </c>
      <c r="E518" s="212">
        <v>3.3</v>
      </c>
      <c r="F518" s="212"/>
      <c r="G518" s="212">
        <f>ROUND(E518*F518,2)</f>
        <v>0</v>
      </c>
      <c r="H518" s="181" t="s">
        <v>950</v>
      </c>
      <c r="I518" s="211"/>
      <c r="J518" s="211"/>
      <c r="K518" s="211"/>
      <c r="L518" s="211"/>
      <c r="M518" s="211"/>
      <c r="N518" s="211"/>
      <c r="O518" s="211"/>
      <c r="P518" s="211"/>
      <c r="Q518" s="211"/>
      <c r="R518" s="211" t="s">
        <v>121</v>
      </c>
      <c r="S518" s="211"/>
      <c r="T518" s="211"/>
      <c r="U518" s="211"/>
      <c r="V518" s="211"/>
      <c r="W518" s="211"/>
      <c r="X518" s="211"/>
      <c r="Y518" s="211"/>
      <c r="Z518" s="211"/>
      <c r="AA518" s="211"/>
      <c r="AB518" s="211"/>
      <c r="AC518" s="211"/>
      <c r="AD518" s="211"/>
      <c r="AE518" s="211"/>
      <c r="AF518" s="211"/>
      <c r="AG518" s="211"/>
      <c r="AH518" s="211"/>
      <c r="AI518" s="211"/>
      <c r="AJ518" s="211"/>
      <c r="AK518" s="211"/>
      <c r="AL518" s="211"/>
      <c r="AM518" s="211"/>
      <c r="AN518" s="211"/>
      <c r="AO518" s="211"/>
      <c r="AP518" s="211"/>
      <c r="AQ518" s="211"/>
      <c r="AR518" s="211"/>
      <c r="AS518" s="211"/>
      <c r="AT518" s="211"/>
      <c r="AU518" s="211"/>
    </row>
    <row r="519" spans="1:47" outlineLevel="1" x14ac:dyDescent="0.2">
      <c r="A519" s="152"/>
      <c r="B519" s="154"/>
      <c r="C519" s="171" t="s">
        <v>1334</v>
      </c>
      <c r="D519" s="188"/>
      <c r="E519" s="195">
        <v>3.3</v>
      </c>
      <c r="F519" s="212"/>
      <c r="G519" s="212"/>
      <c r="H519" s="181">
        <v>0</v>
      </c>
      <c r="I519" s="211"/>
      <c r="J519" s="211"/>
      <c r="K519" s="211"/>
      <c r="L519" s="211"/>
      <c r="M519" s="211"/>
      <c r="N519" s="211"/>
      <c r="O519" s="211"/>
      <c r="P519" s="211"/>
      <c r="Q519" s="211"/>
      <c r="R519" s="211" t="s">
        <v>123</v>
      </c>
      <c r="S519" s="211">
        <v>0</v>
      </c>
      <c r="T519" s="211"/>
      <c r="U519" s="211"/>
      <c r="V519" s="211"/>
      <c r="W519" s="211"/>
      <c r="X519" s="211"/>
      <c r="Y519" s="211"/>
      <c r="Z519" s="211"/>
      <c r="AA519" s="211"/>
      <c r="AB519" s="211"/>
      <c r="AC519" s="211"/>
      <c r="AD519" s="211"/>
      <c r="AE519" s="211"/>
      <c r="AF519" s="211"/>
      <c r="AG519" s="211"/>
      <c r="AH519" s="211"/>
      <c r="AI519" s="211"/>
      <c r="AJ519" s="211"/>
      <c r="AK519" s="211"/>
      <c r="AL519" s="211"/>
      <c r="AM519" s="211"/>
      <c r="AN519" s="211"/>
      <c r="AO519" s="211"/>
      <c r="AP519" s="211"/>
      <c r="AQ519" s="211"/>
      <c r="AR519" s="211"/>
      <c r="AS519" s="211"/>
      <c r="AT519" s="211"/>
      <c r="AU519" s="211"/>
    </row>
    <row r="520" spans="1:47" outlineLevel="1" x14ac:dyDescent="0.2">
      <c r="A520" s="152">
        <v>139</v>
      </c>
      <c r="B520" s="154" t="s">
        <v>1335</v>
      </c>
      <c r="C520" s="170" t="s">
        <v>1336</v>
      </c>
      <c r="D520" s="187" t="s">
        <v>120</v>
      </c>
      <c r="E520" s="212">
        <v>53</v>
      </c>
      <c r="F520" s="212"/>
      <c r="G520" s="212">
        <f>ROUND(E520*F520,2)</f>
        <v>0</v>
      </c>
      <c r="H520" s="181" t="s">
        <v>950</v>
      </c>
      <c r="I520" s="211"/>
      <c r="J520" s="211"/>
      <c r="K520" s="211"/>
      <c r="L520" s="211"/>
      <c r="M520" s="211"/>
      <c r="N520" s="211"/>
      <c r="O520" s="211"/>
      <c r="P520" s="211"/>
      <c r="Q520" s="211"/>
      <c r="R520" s="211" t="s">
        <v>121</v>
      </c>
      <c r="S520" s="211"/>
      <c r="T520" s="211"/>
      <c r="U520" s="211"/>
      <c r="V520" s="211"/>
      <c r="W520" s="211"/>
      <c r="X520" s="211"/>
      <c r="Y520" s="211"/>
      <c r="Z520" s="211"/>
      <c r="AA520" s="211"/>
      <c r="AB520" s="211"/>
      <c r="AC520" s="211"/>
      <c r="AD520" s="211"/>
      <c r="AE520" s="211"/>
      <c r="AF520" s="211"/>
      <c r="AG520" s="211"/>
      <c r="AH520" s="211"/>
      <c r="AI520" s="211"/>
      <c r="AJ520" s="211"/>
      <c r="AK520" s="211"/>
      <c r="AL520" s="211"/>
      <c r="AM520" s="211"/>
      <c r="AN520" s="211"/>
      <c r="AO520" s="211"/>
      <c r="AP520" s="211"/>
      <c r="AQ520" s="211"/>
      <c r="AR520" s="211"/>
      <c r="AS520" s="211"/>
      <c r="AT520" s="211"/>
      <c r="AU520" s="211"/>
    </row>
    <row r="521" spans="1:47" outlineLevel="1" x14ac:dyDescent="0.2">
      <c r="A521" s="152"/>
      <c r="B521" s="154"/>
      <c r="C521" s="171" t="s">
        <v>1337</v>
      </c>
      <c r="D521" s="188"/>
      <c r="E521" s="195">
        <v>53</v>
      </c>
      <c r="F521" s="212"/>
      <c r="G521" s="212"/>
      <c r="H521" s="181">
        <v>0</v>
      </c>
      <c r="I521" s="211"/>
      <c r="J521" s="211"/>
      <c r="K521" s="211"/>
      <c r="L521" s="211"/>
      <c r="M521" s="211"/>
      <c r="N521" s="211"/>
      <c r="O521" s="211"/>
      <c r="P521" s="211"/>
      <c r="Q521" s="211"/>
      <c r="R521" s="211" t="s">
        <v>123</v>
      </c>
      <c r="S521" s="211">
        <v>0</v>
      </c>
      <c r="T521" s="211"/>
      <c r="U521" s="211"/>
      <c r="V521" s="211"/>
      <c r="W521" s="211"/>
      <c r="X521" s="211"/>
      <c r="Y521" s="211"/>
      <c r="Z521" s="211"/>
      <c r="AA521" s="211"/>
      <c r="AB521" s="211"/>
      <c r="AC521" s="211"/>
      <c r="AD521" s="211"/>
      <c r="AE521" s="211"/>
      <c r="AF521" s="211"/>
      <c r="AG521" s="211"/>
      <c r="AH521" s="211"/>
      <c r="AI521" s="211"/>
      <c r="AJ521" s="211"/>
      <c r="AK521" s="211"/>
      <c r="AL521" s="211"/>
      <c r="AM521" s="211"/>
      <c r="AN521" s="211"/>
      <c r="AO521" s="211"/>
      <c r="AP521" s="211"/>
      <c r="AQ521" s="211"/>
      <c r="AR521" s="211"/>
      <c r="AS521" s="211"/>
      <c r="AT521" s="211"/>
      <c r="AU521" s="211"/>
    </row>
    <row r="522" spans="1:47" outlineLevel="1" x14ac:dyDescent="0.2">
      <c r="A522" s="152">
        <v>140</v>
      </c>
      <c r="B522" s="154" t="s">
        <v>1338</v>
      </c>
      <c r="C522" s="170" t="s">
        <v>1339</v>
      </c>
      <c r="D522" s="187" t="s">
        <v>127</v>
      </c>
      <c r="E522" s="212">
        <v>0.6</v>
      </c>
      <c r="F522" s="212"/>
      <c r="G522" s="212">
        <f>ROUND(E522*F522,2)</f>
        <v>0</v>
      </c>
      <c r="H522" s="181" t="s">
        <v>950</v>
      </c>
      <c r="I522" s="211"/>
      <c r="J522" s="211"/>
      <c r="K522" s="211"/>
      <c r="L522" s="211"/>
      <c r="M522" s="211"/>
      <c r="N522" s="211"/>
      <c r="O522" s="211"/>
      <c r="P522" s="211"/>
      <c r="Q522" s="211"/>
      <c r="R522" s="211" t="s">
        <v>121</v>
      </c>
      <c r="S522" s="211"/>
      <c r="T522" s="211"/>
      <c r="U522" s="211"/>
      <c r="V522" s="211"/>
      <c r="W522" s="211"/>
      <c r="X522" s="211"/>
      <c r="Y522" s="211"/>
      <c r="Z522" s="211"/>
      <c r="AA522" s="211"/>
      <c r="AB522" s="211"/>
      <c r="AC522" s="211"/>
      <c r="AD522" s="211"/>
      <c r="AE522" s="211"/>
      <c r="AF522" s="211"/>
      <c r="AG522" s="211"/>
      <c r="AH522" s="211"/>
      <c r="AI522" s="211"/>
      <c r="AJ522" s="211"/>
      <c r="AK522" s="211"/>
      <c r="AL522" s="211"/>
      <c r="AM522" s="211"/>
      <c r="AN522" s="211"/>
      <c r="AO522" s="211"/>
      <c r="AP522" s="211"/>
      <c r="AQ522" s="211"/>
      <c r="AR522" s="211"/>
      <c r="AS522" s="211"/>
      <c r="AT522" s="211"/>
      <c r="AU522" s="211"/>
    </row>
    <row r="523" spans="1:47" outlineLevel="1" x14ac:dyDescent="0.2">
      <c r="A523" s="152"/>
      <c r="B523" s="154"/>
      <c r="C523" s="171" t="s">
        <v>1340</v>
      </c>
      <c r="D523" s="188"/>
      <c r="E523" s="195">
        <v>0.6</v>
      </c>
      <c r="F523" s="212"/>
      <c r="G523" s="212"/>
      <c r="H523" s="181">
        <v>0</v>
      </c>
      <c r="I523" s="211"/>
      <c r="J523" s="211"/>
      <c r="K523" s="211"/>
      <c r="L523" s="211"/>
      <c r="M523" s="211"/>
      <c r="N523" s="211"/>
      <c r="O523" s="211"/>
      <c r="P523" s="211"/>
      <c r="Q523" s="211"/>
      <c r="R523" s="211" t="s">
        <v>123</v>
      </c>
      <c r="S523" s="211">
        <v>0</v>
      </c>
      <c r="T523" s="211"/>
      <c r="U523" s="211"/>
      <c r="V523" s="211"/>
      <c r="W523" s="211"/>
      <c r="X523" s="211"/>
      <c r="Y523" s="211"/>
      <c r="Z523" s="211"/>
      <c r="AA523" s="211"/>
      <c r="AB523" s="211"/>
      <c r="AC523" s="211"/>
      <c r="AD523" s="211"/>
      <c r="AE523" s="211"/>
      <c r="AF523" s="211"/>
      <c r="AG523" s="211"/>
      <c r="AH523" s="211"/>
      <c r="AI523" s="211"/>
      <c r="AJ523" s="211"/>
      <c r="AK523" s="211"/>
      <c r="AL523" s="211"/>
      <c r="AM523" s="211"/>
      <c r="AN523" s="211"/>
      <c r="AO523" s="211"/>
      <c r="AP523" s="211"/>
      <c r="AQ523" s="211"/>
      <c r="AR523" s="211"/>
      <c r="AS523" s="211"/>
      <c r="AT523" s="211"/>
      <c r="AU523" s="211"/>
    </row>
    <row r="524" spans="1:47" outlineLevel="1" x14ac:dyDescent="0.2">
      <c r="A524" s="152">
        <v>141</v>
      </c>
      <c r="B524" s="154" t="s">
        <v>1341</v>
      </c>
      <c r="C524" s="170" t="s">
        <v>1342</v>
      </c>
      <c r="D524" s="187" t="s">
        <v>182</v>
      </c>
      <c r="E524" s="212">
        <v>20</v>
      </c>
      <c r="F524" s="212"/>
      <c r="G524" s="212">
        <f>ROUND(E524*F524,2)</f>
        <v>0</v>
      </c>
      <c r="H524" s="181" t="s">
        <v>950</v>
      </c>
      <c r="I524" s="211"/>
      <c r="J524" s="211"/>
      <c r="K524" s="211"/>
      <c r="L524" s="211"/>
      <c r="M524" s="211"/>
      <c r="N524" s="211"/>
      <c r="O524" s="211"/>
      <c r="P524" s="211"/>
      <c r="Q524" s="211"/>
      <c r="R524" s="211" t="s">
        <v>121</v>
      </c>
      <c r="S524" s="211"/>
      <c r="T524" s="211"/>
      <c r="U524" s="211"/>
      <c r="V524" s="211"/>
      <c r="W524" s="211"/>
      <c r="X524" s="211"/>
      <c r="Y524" s="211"/>
      <c r="Z524" s="211"/>
      <c r="AA524" s="211"/>
      <c r="AB524" s="211"/>
      <c r="AC524" s="211"/>
      <c r="AD524" s="211"/>
      <c r="AE524" s="211"/>
      <c r="AF524" s="211"/>
      <c r="AG524" s="211"/>
      <c r="AH524" s="211"/>
      <c r="AI524" s="211"/>
      <c r="AJ524" s="211"/>
      <c r="AK524" s="211"/>
      <c r="AL524" s="211"/>
      <c r="AM524" s="211"/>
      <c r="AN524" s="211"/>
      <c r="AO524" s="211"/>
      <c r="AP524" s="211"/>
      <c r="AQ524" s="211"/>
      <c r="AR524" s="211"/>
      <c r="AS524" s="211"/>
      <c r="AT524" s="211"/>
      <c r="AU524" s="211"/>
    </row>
    <row r="525" spans="1:47" outlineLevel="1" x14ac:dyDescent="0.2">
      <c r="A525" s="152"/>
      <c r="B525" s="154"/>
      <c r="C525" s="171" t="s">
        <v>1343</v>
      </c>
      <c r="D525" s="188"/>
      <c r="E525" s="195">
        <v>20</v>
      </c>
      <c r="F525" s="212"/>
      <c r="G525" s="212"/>
      <c r="H525" s="181">
        <v>0</v>
      </c>
      <c r="I525" s="211"/>
      <c r="J525" s="211"/>
      <c r="K525" s="211"/>
      <c r="L525" s="211"/>
      <c r="M525" s="211"/>
      <c r="N525" s="211"/>
      <c r="O525" s="211"/>
      <c r="P525" s="211"/>
      <c r="Q525" s="211"/>
      <c r="R525" s="211" t="s">
        <v>123</v>
      </c>
      <c r="S525" s="211">
        <v>0</v>
      </c>
      <c r="T525" s="211"/>
      <c r="U525" s="211"/>
      <c r="V525" s="211"/>
      <c r="W525" s="211"/>
      <c r="X525" s="211"/>
      <c r="Y525" s="211"/>
      <c r="Z525" s="211"/>
      <c r="AA525" s="211"/>
      <c r="AB525" s="211"/>
      <c r="AC525" s="211"/>
      <c r="AD525" s="211"/>
      <c r="AE525" s="211"/>
      <c r="AF525" s="211"/>
      <c r="AG525" s="211"/>
      <c r="AH525" s="211"/>
      <c r="AI525" s="211"/>
      <c r="AJ525" s="211"/>
      <c r="AK525" s="211"/>
      <c r="AL525" s="211"/>
      <c r="AM525" s="211"/>
      <c r="AN525" s="211"/>
      <c r="AO525" s="211"/>
      <c r="AP525" s="211"/>
      <c r="AQ525" s="211"/>
      <c r="AR525" s="211"/>
      <c r="AS525" s="211"/>
      <c r="AT525" s="211"/>
      <c r="AU525" s="211"/>
    </row>
    <row r="526" spans="1:47" outlineLevel="1" x14ac:dyDescent="0.2">
      <c r="A526" s="152">
        <v>142</v>
      </c>
      <c r="B526" s="154" t="s">
        <v>568</v>
      </c>
      <c r="C526" s="170" t="s">
        <v>569</v>
      </c>
      <c r="D526" s="187" t="s">
        <v>120</v>
      </c>
      <c r="E526" s="212">
        <v>59</v>
      </c>
      <c r="F526" s="212"/>
      <c r="G526" s="212">
        <f>ROUND(E526*F526,2)</f>
        <v>0</v>
      </c>
      <c r="H526" s="181" t="s">
        <v>951</v>
      </c>
      <c r="I526" s="211"/>
      <c r="J526" s="211"/>
      <c r="K526" s="211"/>
      <c r="L526" s="211"/>
      <c r="M526" s="211"/>
      <c r="N526" s="211"/>
      <c r="O526" s="211"/>
      <c r="P526" s="211"/>
      <c r="Q526" s="211"/>
      <c r="R526" s="211" t="s">
        <v>121</v>
      </c>
      <c r="S526" s="211"/>
      <c r="T526" s="211"/>
      <c r="U526" s="211"/>
      <c r="V526" s="211"/>
      <c r="W526" s="211"/>
      <c r="X526" s="211"/>
      <c r="Y526" s="211"/>
      <c r="Z526" s="211"/>
      <c r="AA526" s="211"/>
      <c r="AB526" s="211"/>
      <c r="AC526" s="211"/>
      <c r="AD526" s="211"/>
      <c r="AE526" s="211"/>
      <c r="AF526" s="211"/>
      <c r="AG526" s="211"/>
      <c r="AH526" s="211"/>
      <c r="AI526" s="211"/>
      <c r="AJ526" s="211"/>
      <c r="AK526" s="211"/>
      <c r="AL526" s="211"/>
      <c r="AM526" s="211"/>
      <c r="AN526" s="211"/>
      <c r="AO526" s="211"/>
      <c r="AP526" s="211"/>
      <c r="AQ526" s="211"/>
      <c r="AR526" s="211"/>
      <c r="AS526" s="211"/>
      <c r="AT526" s="211"/>
      <c r="AU526" s="211"/>
    </row>
    <row r="527" spans="1:47" outlineLevel="1" x14ac:dyDescent="0.2">
      <c r="A527" s="152"/>
      <c r="B527" s="154"/>
      <c r="C527" s="171" t="s">
        <v>1344</v>
      </c>
      <c r="D527" s="188"/>
      <c r="E527" s="195">
        <v>8</v>
      </c>
      <c r="F527" s="212"/>
      <c r="G527" s="212"/>
      <c r="H527" s="181">
        <v>0</v>
      </c>
      <c r="I527" s="211"/>
      <c r="J527" s="211"/>
      <c r="K527" s="211"/>
      <c r="L527" s="211"/>
      <c r="M527" s="211"/>
      <c r="N527" s="211"/>
      <c r="O527" s="211"/>
      <c r="P527" s="211"/>
      <c r="Q527" s="211"/>
      <c r="R527" s="211" t="s">
        <v>123</v>
      </c>
      <c r="S527" s="211">
        <v>0</v>
      </c>
      <c r="T527" s="211"/>
      <c r="U527" s="211"/>
      <c r="V527" s="211"/>
      <c r="W527" s="211"/>
      <c r="X527" s="211"/>
      <c r="Y527" s="211"/>
      <c r="Z527" s="211"/>
      <c r="AA527" s="211"/>
      <c r="AB527" s="211"/>
      <c r="AC527" s="211"/>
      <c r="AD527" s="211"/>
      <c r="AE527" s="211"/>
      <c r="AF527" s="211"/>
      <c r="AG527" s="211"/>
      <c r="AH527" s="211"/>
      <c r="AI527" s="211"/>
      <c r="AJ527" s="211"/>
      <c r="AK527" s="211"/>
      <c r="AL527" s="211"/>
      <c r="AM527" s="211"/>
      <c r="AN527" s="211"/>
      <c r="AO527" s="211"/>
      <c r="AP527" s="211"/>
      <c r="AQ527" s="211"/>
      <c r="AR527" s="211"/>
      <c r="AS527" s="211"/>
      <c r="AT527" s="211"/>
      <c r="AU527" s="211"/>
    </row>
    <row r="528" spans="1:47" outlineLevel="1" x14ac:dyDescent="0.2">
      <c r="A528" s="152"/>
      <c r="B528" s="154"/>
      <c r="C528" s="171" t="s">
        <v>1345</v>
      </c>
      <c r="D528" s="188"/>
      <c r="E528" s="195">
        <v>12</v>
      </c>
      <c r="F528" s="212"/>
      <c r="G528" s="212"/>
      <c r="H528" s="181">
        <v>0</v>
      </c>
      <c r="I528" s="211"/>
      <c r="J528" s="211"/>
      <c r="K528" s="211"/>
      <c r="L528" s="211"/>
      <c r="M528" s="211"/>
      <c r="N528" s="211"/>
      <c r="O528" s="211"/>
      <c r="P528" s="211"/>
      <c r="Q528" s="211"/>
      <c r="R528" s="211" t="s">
        <v>123</v>
      </c>
      <c r="S528" s="211">
        <v>0</v>
      </c>
      <c r="T528" s="211"/>
      <c r="U528" s="211"/>
      <c r="V528" s="211"/>
      <c r="W528" s="211"/>
      <c r="X528" s="211"/>
      <c r="Y528" s="211"/>
      <c r="Z528" s="211"/>
      <c r="AA528" s="211"/>
      <c r="AB528" s="211"/>
      <c r="AC528" s="211"/>
      <c r="AD528" s="211"/>
      <c r="AE528" s="211"/>
      <c r="AF528" s="211"/>
      <c r="AG528" s="211"/>
      <c r="AH528" s="211"/>
      <c r="AI528" s="211"/>
      <c r="AJ528" s="211"/>
      <c r="AK528" s="211"/>
      <c r="AL528" s="211"/>
      <c r="AM528" s="211"/>
      <c r="AN528" s="211"/>
      <c r="AO528" s="211"/>
      <c r="AP528" s="211"/>
      <c r="AQ528" s="211"/>
      <c r="AR528" s="211"/>
      <c r="AS528" s="211"/>
      <c r="AT528" s="211"/>
      <c r="AU528" s="211"/>
    </row>
    <row r="529" spans="1:47" outlineLevel="1" x14ac:dyDescent="0.2">
      <c r="A529" s="152"/>
      <c r="B529" s="154"/>
      <c r="C529" s="171" t="s">
        <v>1346</v>
      </c>
      <c r="D529" s="188"/>
      <c r="E529" s="195">
        <v>15</v>
      </c>
      <c r="F529" s="212"/>
      <c r="G529" s="212"/>
      <c r="H529" s="181">
        <v>0</v>
      </c>
      <c r="I529" s="211"/>
      <c r="J529" s="211"/>
      <c r="K529" s="211"/>
      <c r="L529" s="211"/>
      <c r="M529" s="211"/>
      <c r="N529" s="211"/>
      <c r="O529" s="211"/>
      <c r="P529" s="211"/>
      <c r="Q529" s="211"/>
      <c r="R529" s="211" t="s">
        <v>123</v>
      </c>
      <c r="S529" s="211">
        <v>0</v>
      </c>
      <c r="T529" s="211"/>
      <c r="U529" s="211"/>
      <c r="V529" s="211"/>
      <c r="W529" s="211"/>
      <c r="X529" s="211"/>
      <c r="Y529" s="211"/>
      <c r="Z529" s="211"/>
      <c r="AA529" s="211"/>
      <c r="AB529" s="211"/>
      <c r="AC529" s="211"/>
      <c r="AD529" s="211"/>
      <c r="AE529" s="211"/>
      <c r="AF529" s="211"/>
      <c r="AG529" s="211"/>
      <c r="AH529" s="211"/>
      <c r="AI529" s="211"/>
      <c r="AJ529" s="211"/>
      <c r="AK529" s="211"/>
      <c r="AL529" s="211"/>
      <c r="AM529" s="211"/>
      <c r="AN529" s="211"/>
      <c r="AO529" s="211"/>
      <c r="AP529" s="211"/>
      <c r="AQ529" s="211"/>
      <c r="AR529" s="211"/>
      <c r="AS529" s="211"/>
      <c r="AT529" s="211"/>
      <c r="AU529" s="211"/>
    </row>
    <row r="530" spans="1:47" outlineLevel="1" x14ac:dyDescent="0.2">
      <c r="A530" s="152"/>
      <c r="B530" s="154"/>
      <c r="C530" s="171" t="s">
        <v>1347</v>
      </c>
      <c r="D530" s="188"/>
      <c r="E530" s="195">
        <v>12</v>
      </c>
      <c r="F530" s="212"/>
      <c r="G530" s="212"/>
      <c r="H530" s="181">
        <v>0</v>
      </c>
      <c r="I530" s="211"/>
      <c r="J530" s="211"/>
      <c r="K530" s="211"/>
      <c r="L530" s="211"/>
      <c r="M530" s="211"/>
      <c r="N530" s="211"/>
      <c r="O530" s="211"/>
      <c r="P530" s="211"/>
      <c r="Q530" s="211"/>
      <c r="R530" s="211" t="s">
        <v>123</v>
      </c>
      <c r="S530" s="211">
        <v>0</v>
      </c>
      <c r="T530" s="211"/>
      <c r="U530" s="211"/>
      <c r="V530" s="211"/>
      <c r="W530" s="211"/>
      <c r="X530" s="211"/>
      <c r="Y530" s="211"/>
      <c r="Z530" s="211"/>
      <c r="AA530" s="211"/>
      <c r="AB530" s="211"/>
      <c r="AC530" s="211"/>
      <c r="AD530" s="211"/>
      <c r="AE530" s="211"/>
      <c r="AF530" s="211"/>
      <c r="AG530" s="211"/>
      <c r="AH530" s="211"/>
      <c r="AI530" s="211"/>
      <c r="AJ530" s="211"/>
      <c r="AK530" s="211"/>
      <c r="AL530" s="211"/>
      <c r="AM530" s="211"/>
      <c r="AN530" s="211"/>
      <c r="AO530" s="211"/>
      <c r="AP530" s="211"/>
      <c r="AQ530" s="211"/>
      <c r="AR530" s="211"/>
      <c r="AS530" s="211"/>
      <c r="AT530" s="211"/>
      <c r="AU530" s="211"/>
    </row>
    <row r="531" spans="1:47" outlineLevel="1" x14ac:dyDescent="0.2">
      <c r="A531" s="152"/>
      <c r="B531" s="154"/>
      <c r="C531" s="171" t="s">
        <v>1348</v>
      </c>
      <c r="D531" s="188"/>
      <c r="E531" s="195">
        <v>12</v>
      </c>
      <c r="F531" s="212"/>
      <c r="G531" s="212"/>
      <c r="H531" s="181">
        <v>0</v>
      </c>
      <c r="I531" s="211"/>
      <c r="J531" s="211"/>
      <c r="K531" s="211"/>
      <c r="L531" s="211"/>
      <c r="M531" s="211"/>
      <c r="N531" s="211"/>
      <c r="O531" s="211"/>
      <c r="P531" s="211"/>
      <c r="Q531" s="211"/>
      <c r="R531" s="211" t="s">
        <v>123</v>
      </c>
      <c r="S531" s="211">
        <v>0</v>
      </c>
      <c r="T531" s="211"/>
      <c r="U531" s="211"/>
      <c r="V531" s="211"/>
      <c r="W531" s="211"/>
      <c r="X531" s="211"/>
      <c r="Y531" s="211"/>
      <c r="Z531" s="211"/>
      <c r="AA531" s="211"/>
      <c r="AB531" s="211"/>
      <c r="AC531" s="211"/>
      <c r="AD531" s="211"/>
      <c r="AE531" s="211"/>
      <c r="AF531" s="211"/>
      <c r="AG531" s="211"/>
      <c r="AH531" s="211"/>
      <c r="AI531" s="211"/>
      <c r="AJ531" s="211"/>
      <c r="AK531" s="211"/>
      <c r="AL531" s="211"/>
      <c r="AM531" s="211"/>
      <c r="AN531" s="211"/>
      <c r="AO531" s="211"/>
      <c r="AP531" s="211"/>
      <c r="AQ531" s="211"/>
      <c r="AR531" s="211"/>
      <c r="AS531" s="211"/>
      <c r="AT531" s="211"/>
      <c r="AU531" s="211"/>
    </row>
    <row r="532" spans="1:47" outlineLevel="1" x14ac:dyDescent="0.2">
      <c r="A532" s="152">
        <v>143</v>
      </c>
      <c r="B532" s="154" t="s">
        <v>571</v>
      </c>
      <c r="C532" s="170" t="s">
        <v>572</v>
      </c>
      <c r="D532" s="187" t="s">
        <v>120</v>
      </c>
      <c r="E532" s="212">
        <v>30</v>
      </c>
      <c r="F532" s="212"/>
      <c r="G532" s="212">
        <f>ROUND(E532*F532,2)</f>
        <v>0</v>
      </c>
      <c r="H532" s="181" t="s">
        <v>951</v>
      </c>
      <c r="I532" s="211"/>
      <c r="J532" s="211"/>
      <c r="K532" s="211"/>
      <c r="L532" s="211"/>
      <c r="M532" s="211"/>
      <c r="N532" s="211"/>
      <c r="O532" s="211"/>
      <c r="P532" s="211"/>
      <c r="Q532" s="211"/>
      <c r="R532" s="211" t="s">
        <v>121</v>
      </c>
      <c r="S532" s="211"/>
      <c r="T532" s="211"/>
      <c r="U532" s="211"/>
      <c r="V532" s="211"/>
      <c r="W532" s="211"/>
      <c r="X532" s="211"/>
      <c r="Y532" s="211"/>
      <c r="Z532" s="211"/>
      <c r="AA532" s="211"/>
      <c r="AB532" s="211"/>
      <c r="AC532" s="211"/>
      <c r="AD532" s="211"/>
      <c r="AE532" s="211"/>
      <c r="AF532" s="211"/>
      <c r="AG532" s="211"/>
      <c r="AH532" s="211"/>
      <c r="AI532" s="211"/>
      <c r="AJ532" s="211"/>
      <c r="AK532" s="211"/>
      <c r="AL532" s="211"/>
      <c r="AM532" s="211"/>
      <c r="AN532" s="211"/>
      <c r="AO532" s="211"/>
      <c r="AP532" s="211"/>
      <c r="AQ532" s="211"/>
      <c r="AR532" s="211"/>
      <c r="AS532" s="211"/>
      <c r="AT532" s="211"/>
      <c r="AU532" s="211"/>
    </row>
    <row r="533" spans="1:47" outlineLevel="1" x14ac:dyDescent="0.2">
      <c r="A533" s="152"/>
      <c r="B533" s="154"/>
      <c r="C533" s="171" t="s">
        <v>1349</v>
      </c>
      <c r="D533" s="188"/>
      <c r="E533" s="195">
        <v>6</v>
      </c>
      <c r="F533" s="212"/>
      <c r="G533" s="212"/>
      <c r="H533" s="181">
        <v>0</v>
      </c>
      <c r="I533" s="211"/>
      <c r="J533" s="211"/>
      <c r="K533" s="211"/>
      <c r="L533" s="211"/>
      <c r="M533" s="211"/>
      <c r="N533" s="211"/>
      <c r="O533" s="211"/>
      <c r="P533" s="211"/>
      <c r="Q533" s="211"/>
      <c r="R533" s="211" t="s">
        <v>123</v>
      </c>
      <c r="S533" s="211">
        <v>0</v>
      </c>
      <c r="T533" s="211"/>
      <c r="U533" s="211"/>
      <c r="V533" s="211"/>
      <c r="W533" s="211"/>
      <c r="X533" s="211"/>
      <c r="Y533" s="211"/>
      <c r="Z533" s="211"/>
      <c r="AA533" s="211"/>
      <c r="AB533" s="211"/>
      <c r="AC533" s="211"/>
      <c r="AD533" s="211"/>
      <c r="AE533" s="211"/>
      <c r="AF533" s="211"/>
      <c r="AG533" s="211"/>
      <c r="AH533" s="211"/>
      <c r="AI533" s="211"/>
      <c r="AJ533" s="211"/>
      <c r="AK533" s="211"/>
      <c r="AL533" s="211"/>
      <c r="AM533" s="211"/>
      <c r="AN533" s="211"/>
      <c r="AO533" s="211"/>
      <c r="AP533" s="211"/>
      <c r="AQ533" s="211"/>
      <c r="AR533" s="211"/>
      <c r="AS533" s="211"/>
      <c r="AT533" s="211"/>
      <c r="AU533" s="211"/>
    </row>
    <row r="534" spans="1:47" outlineLevel="1" x14ac:dyDescent="0.2">
      <c r="A534" s="152"/>
      <c r="B534" s="154"/>
      <c r="C534" s="171" t="s">
        <v>1350</v>
      </c>
      <c r="D534" s="188"/>
      <c r="E534" s="195">
        <v>8</v>
      </c>
      <c r="F534" s="212"/>
      <c r="G534" s="212"/>
      <c r="H534" s="181">
        <v>0</v>
      </c>
      <c r="I534" s="211"/>
      <c r="J534" s="211"/>
      <c r="K534" s="211"/>
      <c r="L534" s="211"/>
      <c r="M534" s="211"/>
      <c r="N534" s="211"/>
      <c r="O534" s="211"/>
      <c r="P534" s="211"/>
      <c r="Q534" s="211"/>
      <c r="R534" s="211" t="s">
        <v>123</v>
      </c>
      <c r="S534" s="211">
        <v>0</v>
      </c>
      <c r="T534" s="211"/>
      <c r="U534" s="211"/>
      <c r="V534" s="211"/>
      <c r="W534" s="211"/>
      <c r="X534" s="211"/>
      <c r="Y534" s="211"/>
      <c r="Z534" s="211"/>
      <c r="AA534" s="211"/>
      <c r="AB534" s="211"/>
      <c r="AC534" s="211"/>
      <c r="AD534" s="211"/>
      <c r="AE534" s="211"/>
      <c r="AF534" s="211"/>
      <c r="AG534" s="211"/>
      <c r="AH534" s="211"/>
      <c r="AI534" s="211"/>
      <c r="AJ534" s="211"/>
      <c r="AK534" s="211"/>
      <c r="AL534" s="211"/>
      <c r="AM534" s="211"/>
      <c r="AN534" s="211"/>
      <c r="AO534" s="211"/>
      <c r="AP534" s="211"/>
      <c r="AQ534" s="211"/>
      <c r="AR534" s="211"/>
      <c r="AS534" s="211"/>
      <c r="AT534" s="211"/>
      <c r="AU534" s="211"/>
    </row>
    <row r="535" spans="1:47" outlineLevel="1" x14ac:dyDescent="0.2">
      <c r="A535" s="152"/>
      <c r="B535" s="154"/>
      <c r="C535" s="171" t="s">
        <v>1351</v>
      </c>
      <c r="D535" s="188"/>
      <c r="E535" s="195">
        <v>8</v>
      </c>
      <c r="F535" s="212"/>
      <c r="G535" s="212"/>
      <c r="H535" s="181">
        <v>0</v>
      </c>
      <c r="I535" s="211"/>
      <c r="J535" s="211"/>
      <c r="K535" s="211"/>
      <c r="L535" s="211"/>
      <c r="M535" s="211"/>
      <c r="N535" s="211"/>
      <c r="O535" s="211"/>
      <c r="P535" s="211"/>
      <c r="Q535" s="211"/>
      <c r="R535" s="211" t="s">
        <v>123</v>
      </c>
      <c r="S535" s="211">
        <v>0</v>
      </c>
      <c r="T535" s="211"/>
      <c r="U535" s="211"/>
      <c r="V535" s="211"/>
      <c r="W535" s="211"/>
      <c r="X535" s="211"/>
      <c r="Y535" s="211"/>
      <c r="Z535" s="211"/>
      <c r="AA535" s="211"/>
      <c r="AB535" s="211"/>
      <c r="AC535" s="211"/>
      <c r="AD535" s="211"/>
      <c r="AE535" s="211"/>
      <c r="AF535" s="211"/>
      <c r="AG535" s="211"/>
      <c r="AH535" s="211"/>
      <c r="AI535" s="211"/>
      <c r="AJ535" s="211"/>
      <c r="AK535" s="211"/>
      <c r="AL535" s="211"/>
      <c r="AM535" s="211"/>
      <c r="AN535" s="211"/>
      <c r="AO535" s="211"/>
      <c r="AP535" s="211"/>
      <c r="AQ535" s="211"/>
      <c r="AR535" s="211"/>
      <c r="AS535" s="211"/>
      <c r="AT535" s="211"/>
      <c r="AU535" s="211"/>
    </row>
    <row r="536" spans="1:47" outlineLevel="1" x14ac:dyDescent="0.2">
      <c r="A536" s="152"/>
      <c r="B536" s="154"/>
      <c r="C536" s="171" t="s">
        <v>1352</v>
      </c>
      <c r="D536" s="188"/>
      <c r="E536" s="195">
        <v>8</v>
      </c>
      <c r="F536" s="212"/>
      <c r="G536" s="212"/>
      <c r="H536" s="181">
        <v>0</v>
      </c>
      <c r="I536" s="211"/>
      <c r="J536" s="211"/>
      <c r="K536" s="211"/>
      <c r="L536" s="211"/>
      <c r="M536" s="211"/>
      <c r="N536" s="211"/>
      <c r="O536" s="211"/>
      <c r="P536" s="211"/>
      <c r="Q536" s="211"/>
      <c r="R536" s="211" t="s">
        <v>123</v>
      </c>
      <c r="S536" s="211">
        <v>0</v>
      </c>
      <c r="T536" s="211"/>
      <c r="U536" s="211"/>
      <c r="V536" s="211"/>
      <c r="W536" s="211"/>
      <c r="X536" s="211"/>
      <c r="Y536" s="211"/>
      <c r="Z536" s="211"/>
      <c r="AA536" s="211"/>
      <c r="AB536" s="211"/>
      <c r="AC536" s="211"/>
      <c r="AD536" s="211"/>
      <c r="AE536" s="211"/>
      <c r="AF536" s="211"/>
      <c r="AG536" s="211"/>
      <c r="AH536" s="211"/>
      <c r="AI536" s="211"/>
      <c r="AJ536" s="211"/>
      <c r="AK536" s="211"/>
      <c r="AL536" s="211"/>
      <c r="AM536" s="211"/>
      <c r="AN536" s="211"/>
      <c r="AO536" s="211"/>
      <c r="AP536" s="211"/>
      <c r="AQ536" s="211"/>
      <c r="AR536" s="211"/>
      <c r="AS536" s="211"/>
      <c r="AT536" s="211"/>
      <c r="AU536" s="211"/>
    </row>
    <row r="537" spans="1:47" outlineLevel="1" x14ac:dyDescent="0.2">
      <c r="A537" s="152">
        <v>144</v>
      </c>
      <c r="B537" s="154" t="s">
        <v>1353</v>
      </c>
      <c r="C537" s="170" t="s">
        <v>1354</v>
      </c>
      <c r="D537" s="187" t="s">
        <v>232</v>
      </c>
      <c r="E537" s="212">
        <v>64.400000000000006</v>
      </c>
      <c r="F537" s="212"/>
      <c r="G537" s="212">
        <f>ROUND(E537*F537,2)</f>
        <v>0</v>
      </c>
      <c r="H537" s="181" t="s">
        <v>951</v>
      </c>
      <c r="I537" s="211"/>
      <c r="J537" s="211"/>
      <c r="K537" s="211"/>
      <c r="L537" s="211"/>
      <c r="M537" s="211"/>
      <c r="N537" s="211"/>
      <c r="O537" s="211"/>
      <c r="P537" s="211"/>
      <c r="Q537" s="211"/>
      <c r="R537" s="211" t="s">
        <v>121</v>
      </c>
      <c r="S537" s="211"/>
      <c r="T537" s="211"/>
      <c r="U537" s="211"/>
      <c r="V537" s="211"/>
      <c r="W537" s="211"/>
      <c r="X537" s="211"/>
      <c r="Y537" s="211"/>
      <c r="Z537" s="211"/>
      <c r="AA537" s="211"/>
      <c r="AB537" s="211"/>
      <c r="AC537" s="211"/>
      <c r="AD537" s="211"/>
      <c r="AE537" s="211"/>
      <c r="AF537" s="211"/>
      <c r="AG537" s="211"/>
      <c r="AH537" s="211"/>
      <c r="AI537" s="211"/>
      <c r="AJ537" s="211"/>
      <c r="AK537" s="211"/>
      <c r="AL537" s="211"/>
      <c r="AM537" s="211"/>
      <c r="AN537" s="211"/>
      <c r="AO537" s="211"/>
      <c r="AP537" s="211"/>
      <c r="AQ537" s="211"/>
      <c r="AR537" s="211"/>
      <c r="AS537" s="211"/>
      <c r="AT537" s="211"/>
      <c r="AU537" s="211"/>
    </row>
    <row r="538" spans="1:47" outlineLevel="1" x14ac:dyDescent="0.2">
      <c r="A538" s="152"/>
      <c r="B538" s="154"/>
      <c r="C538" s="171" t="s">
        <v>1355</v>
      </c>
      <c r="D538" s="188"/>
      <c r="E538" s="195">
        <v>5</v>
      </c>
      <c r="F538" s="212"/>
      <c r="G538" s="212"/>
      <c r="H538" s="181">
        <v>0</v>
      </c>
      <c r="I538" s="211"/>
      <c r="J538" s="211"/>
      <c r="K538" s="211"/>
      <c r="L538" s="211"/>
      <c r="M538" s="211"/>
      <c r="N538" s="211"/>
      <c r="O538" s="211"/>
      <c r="P538" s="211"/>
      <c r="Q538" s="211"/>
      <c r="R538" s="211" t="s">
        <v>123</v>
      </c>
      <c r="S538" s="211">
        <v>0</v>
      </c>
      <c r="T538" s="211"/>
      <c r="U538" s="211"/>
      <c r="V538" s="211"/>
      <c r="W538" s="211"/>
      <c r="X538" s="211"/>
      <c r="Y538" s="211"/>
      <c r="Z538" s="211"/>
      <c r="AA538" s="211"/>
      <c r="AB538" s="211"/>
      <c r="AC538" s="211"/>
      <c r="AD538" s="211"/>
      <c r="AE538" s="211"/>
      <c r="AF538" s="211"/>
      <c r="AG538" s="211"/>
      <c r="AH538" s="211"/>
      <c r="AI538" s="211"/>
      <c r="AJ538" s="211"/>
      <c r="AK538" s="211"/>
      <c r="AL538" s="211"/>
      <c r="AM538" s="211"/>
      <c r="AN538" s="211"/>
      <c r="AO538" s="211"/>
      <c r="AP538" s="211"/>
      <c r="AQ538" s="211"/>
      <c r="AR538" s="211"/>
      <c r="AS538" s="211"/>
      <c r="AT538" s="211"/>
      <c r="AU538" s="211"/>
    </row>
    <row r="539" spans="1:47" outlineLevel="1" x14ac:dyDescent="0.2">
      <c r="A539" s="152"/>
      <c r="B539" s="154"/>
      <c r="C539" s="171" t="s">
        <v>1356</v>
      </c>
      <c r="D539" s="188"/>
      <c r="E539" s="195">
        <v>27.4</v>
      </c>
      <c r="F539" s="212"/>
      <c r="G539" s="212"/>
      <c r="H539" s="181">
        <v>0</v>
      </c>
      <c r="I539" s="211"/>
      <c r="J539" s="211"/>
      <c r="K539" s="211"/>
      <c r="L539" s="211"/>
      <c r="M539" s="211"/>
      <c r="N539" s="211"/>
      <c r="O539" s="211"/>
      <c r="P539" s="211"/>
      <c r="Q539" s="211"/>
      <c r="R539" s="211" t="s">
        <v>123</v>
      </c>
      <c r="S539" s="211">
        <v>0</v>
      </c>
      <c r="T539" s="211"/>
      <c r="U539" s="211"/>
      <c r="V539" s="211"/>
      <c r="W539" s="211"/>
      <c r="X539" s="211"/>
      <c r="Y539" s="211"/>
      <c r="Z539" s="211"/>
      <c r="AA539" s="211"/>
      <c r="AB539" s="211"/>
      <c r="AC539" s="211"/>
      <c r="AD539" s="211"/>
      <c r="AE539" s="211"/>
      <c r="AF539" s="211"/>
      <c r="AG539" s="211"/>
      <c r="AH539" s="211"/>
      <c r="AI539" s="211"/>
      <c r="AJ539" s="211"/>
      <c r="AK539" s="211"/>
      <c r="AL539" s="211"/>
      <c r="AM539" s="211"/>
      <c r="AN539" s="211"/>
      <c r="AO539" s="211"/>
      <c r="AP539" s="211"/>
      <c r="AQ539" s="211"/>
      <c r="AR539" s="211"/>
      <c r="AS539" s="211"/>
      <c r="AT539" s="211"/>
      <c r="AU539" s="211"/>
    </row>
    <row r="540" spans="1:47" outlineLevel="1" x14ac:dyDescent="0.2">
      <c r="A540" s="152"/>
      <c r="B540" s="154"/>
      <c r="C540" s="171" t="s">
        <v>1357</v>
      </c>
      <c r="D540" s="188"/>
      <c r="E540" s="195">
        <v>16</v>
      </c>
      <c r="F540" s="212"/>
      <c r="G540" s="212"/>
      <c r="H540" s="181">
        <v>0</v>
      </c>
      <c r="I540" s="211"/>
      <c r="J540" s="211"/>
      <c r="K540" s="211"/>
      <c r="L540" s="211"/>
      <c r="M540" s="211"/>
      <c r="N540" s="211"/>
      <c r="O540" s="211"/>
      <c r="P540" s="211"/>
      <c r="Q540" s="211"/>
      <c r="R540" s="211" t="s">
        <v>123</v>
      </c>
      <c r="S540" s="211">
        <v>0</v>
      </c>
      <c r="T540" s="211"/>
      <c r="U540" s="211"/>
      <c r="V540" s="211"/>
      <c r="W540" s="211"/>
      <c r="X540" s="211"/>
      <c r="Y540" s="211"/>
      <c r="Z540" s="211"/>
      <c r="AA540" s="211"/>
      <c r="AB540" s="211"/>
      <c r="AC540" s="211"/>
      <c r="AD540" s="211"/>
      <c r="AE540" s="211"/>
      <c r="AF540" s="211"/>
      <c r="AG540" s="211"/>
      <c r="AH540" s="211"/>
      <c r="AI540" s="211"/>
      <c r="AJ540" s="211"/>
      <c r="AK540" s="211"/>
      <c r="AL540" s="211"/>
      <c r="AM540" s="211"/>
      <c r="AN540" s="211"/>
      <c r="AO540" s="211"/>
      <c r="AP540" s="211"/>
      <c r="AQ540" s="211"/>
      <c r="AR540" s="211"/>
      <c r="AS540" s="211"/>
      <c r="AT540" s="211"/>
      <c r="AU540" s="211"/>
    </row>
    <row r="541" spans="1:47" outlineLevel="1" x14ac:dyDescent="0.2">
      <c r="A541" s="152"/>
      <c r="B541" s="154"/>
      <c r="C541" s="171" t="s">
        <v>1358</v>
      </c>
      <c r="D541" s="188"/>
      <c r="E541" s="195">
        <v>16</v>
      </c>
      <c r="F541" s="212"/>
      <c r="G541" s="212"/>
      <c r="H541" s="181">
        <v>0</v>
      </c>
      <c r="I541" s="211"/>
      <c r="J541" s="211"/>
      <c r="K541" s="211"/>
      <c r="L541" s="211"/>
      <c r="M541" s="211"/>
      <c r="N541" s="211"/>
      <c r="O541" s="211"/>
      <c r="P541" s="211"/>
      <c r="Q541" s="211"/>
      <c r="R541" s="211" t="s">
        <v>123</v>
      </c>
      <c r="S541" s="211">
        <v>0</v>
      </c>
      <c r="T541" s="211"/>
      <c r="U541" s="211"/>
      <c r="V541" s="211"/>
      <c r="W541" s="211"/>
      <c r="X541" s="211"/>
      <c r="Y541" s="211"/>
      <c r="Z541" s="211"/>
      <c r="AA541" s="211"/>
      <c r="AB541" s="211"/>
      <c r="AC541" s="211"/>
      <c r="AD541" s="211"/>
      <c r="AE541" s="211"/>
      <c r="AF541" s="211"/>
      <c r="AG541" s="211"/>
      <c r="AH541" s="211"/>
      <c r="AI541" s="211"/>
      <c r="AJ541" s="211"/>
      <c r="AK541" s="211"/>
      <c r="AL541" s="211"/>
      <c r="AM541" s="211"/>
      <c r="AN541" s="211"/>
      <c r="AO541" s="211"/>
      <c r="AP541" s="211"/>
      <c r="AQ541" s="211"/>
      <c r="AR541" s="211"/>
      <c r="AS541" s="211"/>
      <c r="AT541" s="211"/>
      <c r="AU541" s="211"/>
    </row>
    <row r="542" spans="1:47" outlineLevel="1" x14ac:dyDescent="0.2">
      <c r="A542" s="152">
        <v>145</v>
      </c>
      <c r="B542" s="154" t="s">
        <v>574</v>
      </c>
      <c r="C542" s="170" t="s">
        <v>575</v>
      </c>
      <c r="D542" s="187" t="s">
        <v>232</v>
      </c>
      <c r="E542" s="212">
        <v>448</v>
      </c>
      <c r="F542" s="212"/>
      <c r="G542" s="212">
        <f>ROUND(E542*F542,2)</f>
        <v>0</v>
      </c>
      <c r="H542" s="181" t="s">
        <v>951</v>
      </c>
      <c r="I542" s="211"/>
      <c r="J542" s="211"/>
      <c r="K542" s="211"/>
      <c r="L542" s="211"/>
      <c r="M542" s="211"/>
      <c r="N542" s="211"/>
      <c r="O542" s="211"/>
      <c r="P542" s="211"/>
      <c r="Q542" s="211"/>
      <c r="R542" s="211" t="s">
        <v>121</v>
      </c>
      <c r="S542" s="211"/>
      <c r="T542" s="211"/>
      <c r="U542" s="211"/>
      <c r="V542" s="211"/>
      <c r="W542" s="211"/>
      <c r="X542" s="211"/>
      <c r="Y542" s="211"/>
      <c r="Z542" s="211"/>
      <c r="AA542" s="211"/>
      <c r="AB542" s="211"/>
      <c r="AC542" s="211"/>
      <c r="AD542" s="211"/>
      <c r="AE542" s="211"/>
      <c r="AF542" s="211"/>
      <c r="AG542" s="211"/>
      <c r="AH542" s="211"/>
      <c r="AI542" s="211"/>
      <c r="AJ542" s="211"/>
      <c r="AK542" s="211"/>
      <c r="AL542" s="211"/>
      <c r="AM542" s="211"/>
      <c r="AN542" s="211"/>
      <c r="AO542" s="211"/>
      <c r="AP542" s="211"/>
      <c r="AQ542" s="211"/>
      <c r="AR542" s="211"/>
      <c r="AS542" s="211"/>
      <c r="AT542" s="211"/>
      <c r="AU542" s="211"/>
    </row>
    <row r="543" spans="1:47" outlineLevel="1" x14ac:dyDescent="0.2">
      <c r="A543" s="152"/>
      <c r="B543" s="154"/>
      <c r="C543" s="171" t="s">
        <v>1129</v>
      </c>
      <c r="D543" s="188"/>
      <c r="E543" s="195">
        <v>448</v>
      </c>
      <c r="F543" s="212"/>
      <c r="G543" s="212"/>
      <c r="H543" s="181">
        <v>0</v>
      </c>
      <c r="I543" s="211"/>
      <c r="J543" s="211"/>
      <c r="K543" s="211"/>
      <c r="L543" s="211"/>
      <c r="M543" s="211"/>
      <c r="N543" s="211"/>
      <c r="O543" s="211"/>
      <c r="P543" s="211"/>
      <c r="Q543" s="211"/>
      <c r="R543" s="211" t="s">
        <v>123</v>
      </c>
      <c r="S543" s="211">
        <v>0</v>
      </c>
      <c r="T543" s="211"/>
      <c r="U543" s="211"/>
      <c r="V543" s="211"/>
      <c r="W543" s="211"/>
      <c r="X543" s="211"/>
      <c r="Y543" s="211"/>
      <c r="Z543" s="211"/>
      <c r="AA543" s="211"/>
      <c r="AB543" s="211"/>
      <c r="AC543" s="211"/>
      <c r="AD543" s="211"/>
      <c r="AE543" s="211"/>
      <c r="AF543" s="211"/>
      <c r="AG543" s="211"/>
      <c r="AH543" s="211"/>
      <c r="AI543" s="211"/>
      <c r="AJ543" s="211"/>
      <c r="AK543" s="211"/>
      <c r="AL543" s="211"/>
      <c r="AM543" s="211"/>
      <c r="AN543" s="211"/>
      <c r="AO543" s="211"/>
      <c r="AP543" s="211"/>
      <c r="AQ543" s="211"/>
      <c r="AR543" s="211"/>
      <c r="AS543" s="211"/>
      <c r="AT543" s="211"/>
      <c r="AU543" s="211"/>
    </row>
    <row r="544" spans="1:47" outlineLevel="1" x14ac:dyDescent="0.2">
      <c r="A544" s="152">
        <v>146</v>
      </c>
      <c r="B544" s="154" t="s">
        <v>576</v>
      </c>
      <c r="C544" s="170" t="s">
        <v>577</v>
      </c>
      <c r="D544" s="187" t="s">
        <v>232</v>
      </c>
      <c r="E544" s="212">
        <v>265</v>
      </c>
      <c r="F544" s="212"/>
      <c r="G544" s="212">
        <f>ROUND(E544*F544,2)</f>
        <v>0</v>
      </c>
      <c r="H544" s="181" t="s">
        <v>951</v>
      </c>
      <c r="I544" s="211"/>
      <c r="J544" s="211"/>
      <c r="K544" s="211"/>
      <c r="L544" s="211"/>
      <c r="M544" s="211"/>
      <c r="N544" s="211"/>
      <c r="O544" s="211"/>
      <c r="P544" s="211"/>
      <c r="Q544" s="211"/>
      <c r="R544" s="211" t="s">
        <v>121</v>
      </c>
      <c r="S544" s="211"/>
      <c r="T544" s="211"/>
      <c r="U544" s="211"/>
      <c r="V544" s="211"/>
      <c r="W544" s="211"/>
      <c r="X544" s="211"/>
      <c r="Y544" s="211"/>
      <c r="Z544" s="211"/>
      <c r="AA544" s="211"/>
      <c r="AB544" s="211"/>
      <c r="AC544" s="211"/>
      <c r="AD544" s="211"/>
      <c r="AE544" s="211"/>
      <c r="AF544" s="211"/>
      <c r="AG544" s="211"/>
      <c r="AH544" s="211"/>
      <c r="AI544" s="211"/>
      <c r="AJ544" s="211"/>
      <c r="AK544" s="211"/>
      <c r="AL544" s="211"/>
      <c r="AM544" s="211"/>
      <c r="AN544" s="211"/>
      <c r="AO544" s="211"/>
      <c r="AP544" s="211"/>
      <c r="AQ544" s="211"/>
      <c r="AR544" s="211"/>
      <c r="AS544" s="211"/>
      <c r="AT544" s="211"/>
      <c r="AU544" s="211"/>
    </row>
    <row r="545" spans="1:47" outlineLevel="1" x14ac:dyDescent="0.2">
      <c r="A545" s="152"/>
      <c r="B545" s="154"/>
      <c r="C545" s="171" t="s">
        <v>1130</v>
      </c>
      <c r="D545" s="188"/>
      <c r="E545" s="195">
        <v>265</v>
      </c>
      <c r="F545" s="212"/>
      <c r="G545" s="212"/>
      <c r="H545" s="181">
        <v>0</v>
      </c>
      <c r="I545" s="211"/>
      <c r="J545" s="211"/>
      <c r="K545" s="211"/>
      <c r="L545" s="211"/>
      <c r="M545" s="211"/>
      <c r="N545" s="211"/>
      <c r="O545" s="211"/>
      <c r="P545" s="211"/>
      <c r="Q545" s="211"/>
      <c r="R545" s="211" t="s">
        <v>123</v>
      </c>
      <c r="S545" s="211">
        <v>0</v>
      </c>
      <c r="T545" s="211"/>
      <c r="U545" s="211"/>
      <c r="V545" s="211"/>
      <c r="W545" s="211"/>
      <c r="X545" s="211"/>
      <c r="Y545" s="211"/>
      <c r="Z545" s="211"/>
      <c r="AA545" s="211"/>
      <c r="AB545" s="211"/>
      <c r="AC545" s="211"/>
      <c r="AD545" s="211"/>
      <c r="AE545" s="211"/>
      <c r="AF545" s="211"/>
      <c r="AG545" s="211"/>
      <c r="AH545" s="211"/>
      <c r="AI545" s="211"/>
      <c r="AJ545" s="211"/>
      <c r="AK545" s="211"/>
      <c r="AL545" s="211"/>
      <c r="AM545" s="211"/>
      <c r="AN545" s="211"/>
      <c r="AO545" s="211"/>
      <c r="AP545" s="211"/>
      <c r="AQ545" s="211"/>
      <c r="AR545" s="211"/>
      <c r="AS545" s="211"/>
      <c r="AT545" s="211"/>
      <c r="AU545" s="211"/>
    </row>
    <row r="546" spans="1:47" outlineLevel="1" x14ac:dyDescent="0.2">
      <c r="A546" s="152">
        <v>147</v>
      </c>
      <c r="B546" s="154" t="s">
        <v>1359</v>
      </c>
      <c r="C546" s="170" t="s">
        <v>1360</v>
      </c>
      <c r="D546" s="187" t="s">
        <v>232</v>
      </c>
      <c r="E546" s="212">
        <v>142</v>
      </c>
      <c r="F546" s="212"/>
      <c r="G546" s="212">
        <f>ROUND(E546*F546,2)</f>
        <v>0</v>
      </c>
      <c r="H546" s="181" t="s">
        <v>951</v>
      </c>
      <c r="I546" s="211"/>
      <c r="J546" s="211"/>
      <c r="K546" s="211"/>
      <c r="L546" s="211"/>
      <c r="M546" s="211"/>
      <c r="N546" s="211"/>
      <c r="O546" s="211"/>
      <c r="P546" s="211"/>
      <c r="Q546" s="211"/>
      <c r="R546" s="211" t="s">
        <v>121</v>
      </c>
      <c r="S546" s="211"/>
      <c r="T546" s="211"/>
      <c r="U546" s="211"/>
      <c r="V546" s="211"/>
      <c r="W546" s="211"/>
      <c r="X546" s="211"/>
      <c r="Y546" s="211"/>
      <c r="Z546" s="211"/>
      <c r="AA546" s="211"/>
      <c r="AB546" s="211"/>
      <c r="AC546" s="211"/>
      <c r="AD546" s="211"/>
      <c r="AE546" s="211"/>
      <c r="AF546" s="211"/>
      <c r="AG546" s="211"/>
      <c r="AH546" s="211"/>
      <c r="AI546" s="211"/>
      <c r="AJ546" s="211"/>
      <c r="AK546" s="211"/>
      <c r="AL546" s="211"/>
      <c r="AM546" s="211"/>
      <c r="AN546" s="211"/>
      <c r="AO546" s="211"/>
      <c r="AP546" s="211"/>
      <c r="AQ546" s="211"/>
      <c r="AR546" s="211"/>
      <c r="AS546" s="211"/>
      <c r="AT546" s="211"/>
      <c r="AU546" s="211"/>
    </row>
    <row r="547" spans="1:47" outlineLevel="1" x14ac:dyDescent="0.2">
      <c r="A547" s="152"/>
      <c r="B547" s="154"/>
      <c r="C547" s="171" t="s">
        <v>1131</v>
      </c>
      <c r="D547" s="188"/>
      <c r="E547" s="195">
        <v>142</v>
      </c>
      <c r="F547" s="212"/>
      <c r="G547" s="212"/>
      <c r="H547" s="181">
        <v>0</v>
      </c>
      <c r="I547" s="211"/>
      <c r="J547" s="211"/>
      <c r="K547" s="211"/>
      <c r="L547" s="211"/>
      <c r="M547" s="211"/>
      <c r="N547" s="211"/>
      <c r="O547" s="211"/>
      <c r="P547" s="211"/>
      <c r="Q547" s="211"/>
      <c r="R547" s="211" t="s">
        <v>123</v>
      </c>
      <c r="S547" s="211">
        <v>0</v>
      </c>
      <c r="T547" s="211"/>
      <c r="U547" s="211"/>
      <c r="V547" s="211"/>
      <c r="W547" s="211"/>
      <c r="X547" s="211"/>
      <c r="Y547" s="211"/>
      <c r="Z547" s="211"/>
      <c r="AA547" s="211"/>
      <c r="AB547" s="211"/>
      <c r="AC547" s="211"/>
      <c r="AD547" s="211"/>
      <c r="AE547" s="211"/>
      <c r="AF547" s="211"/>
      <c r="AG547" s="211"/>
      <c r="AH547" s="211"/>
      <c r="AI547" s="211"/>
      <c r="AJ547" s="211"/>
      <c r="AK547" s="211"/>
      <c r="AL547" s="211"/>
      <c r="AM547" s="211"/>
      <c r="AN547" s="211"/>
      <c r="AO547" s="211"/>
      <c r="AP547" s="211"/>
      <c r="AQ547" s="211"/>
      <c r="AR547" s="211"/>
      <c r="AS547" s="211"/>
      <c r="AT547" s="211"/>
      <c r="AU547" s="211"/>
    </row>
    <row r="548" spans="1:47" outlineLevel="1" x14ac:dyDescent="0.2">
      <c r="A548" s="152">
        <v>148</v>
      </c>
      <c r="B548" s="154" t="s">
        <v>578</v>
      </c>
      <c r="C548" s="170" t="s">
        <v>1361</v>
      </c>
      <c r="D548" s="187" t="s">
        <v>120</v>
      </c>
      <c r="E548" s="212">
        <v>28</v>
      </c>
      <c r="F548" s="212"/>
      <c r="G548" s="212">
        <f>ROUND(E548*F548,2)</f>
        <v>0</v>
      </c>
      <c r="H548" s="181" t="s">
        <v>951</v>
      </c>
      <c r="I548" s="211"/>
      <c r="J548" s="211"/>
      <c r="K548" s="211"/>
      <c r="L548" s="211"/>
      <c r="M548" s="211"/>
      <c r="N548" s="211"/>
      <c r="O548" s="211"/>
      <c r="P548" s="211"/>
      <c r="Q548" s="211"/>
      <c r="R548" s="211" t="s">
        <v>121</v>
      </c>
      <c r="S548" s="211"/>
      <c r="T548" s="211"/>
      <c r="U548" s="211"/>
      <c r="V548" s="211"/>
      <c r="W548" s="211"/>
      <c r="X548" s="211"/>
      <c r="Y548" s="211"/>
      <c r="Z548" s="211"/>
      <c r="AA548" s="211"/>
      <c r="AB548" s="211"/>
      <c r="AC548" s="211"/>
      <c r="AD548" s="211"/>
      <c r="AE548" s="211"/>
      <c r="AF548" s="211"/>
      <c r="AG548" s="211"/>
      <c r="AH548" s="211"/>
      <c r="AI548" s="211"/>
      <c r="AJ548" s="211"/>
      <c r="AK548" s="211"/>
      <c r="AL548" s="211"/>
      <c r="AM548" s="211"/>
      <c r="AN548" s="211"/>
      <c r="AO548" s="211"/>
      <c r="AP548" s="211"/>
      <c r="AQ548" s="211"/>
      <c r="AR548" s="211"/>
      <c r="AS548" s="211"/>
      <c r="AT548" s="211"/>
      <c r="AU548" s="211"/>
    </row>
    <row r="549" spans="1:47" outlineLevel="1" x14ac:dyDescent="0.2">
      <c r="A549" s="152"/>
      <c r="B549" s="154"/>
      <c r="C549" s="171" t="s">
        <v>1362</v>
      </c>
      <c r="D549" s="188"/>
      <c r="E549" s="195">
        <v>28</v>
      </c>
      <c r="F549" s="212"/>
      <c r="G549" s="212"/>
      <c r="H549" s="181">
        <v>0</v>
      </c>
      <c r="I549" s="211"/>
      <c r="J549" s="211"/>
      <c r="K549" s="211"/>
      <c r="L549" s="211"/>
      <c r="M549" s="211"/>
      <c r="N549" s="211"/>
      <c r="O549" s="211"/>
      <c r="P549" s="211"/>
      <c r="Q549" s="211"/>
      <c r="R549" s="211" t="s">
        <v>123</v>
      </c>
      <c r="S549" s="211">
        <v>0</v>
      </c>
      <c r="T549" s="211"/>
      <c r="U549" s="211"/>
      <c r="V549" s="211"/>
      <c r="W549" s="211"/>
      <c r="X549" s="211"/>
      <c r="Y549" s="211"/>
      <c r="Z549" s="211"/>
      <c r="AA549" s="211"/>
      <c r="AB549" s="211"/>
      <c r="AC549" s="211"/>
      <c r="AD549" s="211"/>
      <c r="AE549" s="211"/>
      <c r="AF549" s="211"/>
      <c r="AG549" s="211"/>
      <c r="AH549" s="211"/>
      <c r="AI549" s="211"/>
      <c r="AJ549" s="211"/>
      <c r="AK549" s="211"/>
      <c r="AL549" s="211"/>
      <c r="AM549" s="211"/>
      <c r="AN549" s="211"/>
      <c r="AO549" s="211"/>
      <c r="AP549" s="211"/>
      <c r="AQ549" s="211"/>
      <c r="AR549" s="211"/>
      <c r="AS549" s="211"/>
      <c r="AT549" s="211"/>
      <c r="AU549" s="211"/>
    </row>
    <row r="550" spans="1:47" outlineLevel="1" x14ac:dyDescent="0.2">
      <c r="A550" s="152">
        <v>149</v>
      </c>
      <c r="B550" s="154" t="s">
        <v>581</v>
      </c>
      <c r="C550" s="170" t="s">
        <v>1363</v>
      </c>
      <c r="D550" s="187" t="s">
        <v>120</v>
      </c>
      <c r="E550" s="212">
        <v>17</v>
      </c>
      <c r="F550" s="212"/>
      <c r="G550" s="212">
        <f>ROUND(E550*F550,2)</f>
        <v>0</v>
      </c>
      <c r="H550" s="181" t="s">
        <v>951</v>
      </c>
      <c r="I550" s="211"/>
      <c r="J550" s="211"/>
      <c r="K550" s="211"/>
      <c r="L550" s="211"/>
      <c r="M550" s="211"/>
      <c r="N550" s="211"/>
      <c r="O550" s="211"/>
      <c r="P550" s="211"/>
      <c r="Q550" s="211"/>
      <c r="R550" s="211" t="s">
        <v>121</v>
      </c>
      <c r="S550" s="211"/>
      <c r="T550" s="211"/>
      <c r="U550" s="211"/>
      <c r="V550" s="211"/>
      <c r="W550" s="211"/>
      <c r="X550" s="211"/>
      <c r="Y550" s="211"/>
      <c r="Z550" s="211"/>
      <c r="AA550" s="211"/>
      <c r="AB550" s="211"/>
      <c r="AC550" s="211"/>
      <c r="AD550" s="211"/>
      <c r="AE550" s="211"/>
      <c r="AF550" s="211"/>
      <c r="AG550" s="211"/>
      <c r="AH550" s="211"/>
      <c r="AI550" s="211"/>
      <c r="AJ550" s="211"/>
      <c r="AK550" s="211"/>
      <c r="AL550" s="211"/>
      <c r="AM550" s="211"/>
      <c r="AN550" s="211"/>
      <c r="AO550" s="211"/>
      <c r="AP550" s="211"/>
      <c r="AQ550" s="211"/>
      <c r="AR550" s="211"/>
      <c r="AS550" s="211"/>
      <c r="AT550" s="211"/>
      <c r="AU550" s="211"/>
    </row>
    <row r="551" spans="1:47" outlineLevel="1" x14ac:dyDescent="0.2">
      <c r="A551" s="152"/>
      <c r="B551" s="154"/>
      <c r="C551" s="171" t="s">
        <v>1364</v>
      </c>
      <c r="D551" s="188"/>
      <c r="E551" s="195">
        <v>17</v>
      </c>
      <c r="F551" s="212"/>
      <c r="G551" s="212"/>
      <c r="H551" s="181">
        <v>0</v>
      </c>
      <c r="I551" s="211"/>
      <c r="J551" s="211"/>
      <c r="K551" s="211"/>
      <c r="L551" s="211"/>
      <c r="M551" s="211"/>
      <c r="N551" s="211"/>
      <c r="O551" s="211"/>
      <c r="P551" s="211"/>
      <c r="Q551" s="211"/>
      <c r="R551" s="211" t="s">
        <v>123</v>
      </c>
      <c r="S551" s="211">
        <v>0</v>
      </c>
      <c r="T551" s="211"/>
      <c r="U551" s="211"/>
      <c r="V551" s="211"/>
      <c r="W551" s="211"/>
      <c r="X551" s="211"/>
      <c r="Y551" s="211"/>
      <c r="Z551" s="211"/>
      <c r="AA551" s="211"/>
      <c r="AB551" s="211"/>
      <c r="AC551" s="211"/>
      <c r="AD551" s="211"/>
      <c r="AE551" s="211"/>
      <c r="AF551" s="211"/>
      <c r="AG551" s="211"/>
      <c r="AH551" s="211"/>
      <c r="AI551" s="211"/>
      <c r="AJ551" s="211"/>
      <c r="AK551" s="211"/>
      <c r="AL551" s="211"/>
      <c r="AM551" s="211"/>
      <c r="AN551" s="211"/>
      <c r="AO551" s="211"/>
      <c r="AP551" s="211"/>
      <c r="AQ551" s="211"/>
      <c r="AR551" s="211"/>
      <c r="AS551" s="211"/>
      <c r="AT551" s="211"/>
      <c r="AU551" s="211"/>
    </row>
    <row r="552" spans="1:47" outlineLevel="1" x14ac:dyDescent="0.2">
      <c r="A552" s="152">
        <v>150</v>
      </c>
      <c r="B552" s="154" t="s">
        <v>583</v>
      </c>
      <c r="C552" s="170" t="s">
        <v>1365</v>
      </c>
      <c r="D552" s="187" t="s">
        <v>120</v>
      </c>
      <c r="E552" s="212">
        <v>19</v>
      </c>
      <c r="F552" s="212"/>
      <c r="G552" s="212">
        <f>ROUND(E552*F552,2)</f>
        <v>0</v>
      </c>
      <c r="H552" s="181" t="s">
        <v>951</v>
      </c>
      <c r="I552" s="211"/>
      <c r="J552" s="211"/>
      <c r="K552" s="211"/>
      <c r="L552" s="211"/>
      <c r="M552" s="211"/>
      <c r="N552" s="211"/>
      <c r="O552" s="211"/>
      <c r="P552" s="211"/>
      <c r="Q552" s="211"/>
      <c r="R552" s="211" t="s">
        <v>121</v>
      </c>
      <c r="S552" s="211"/>
      <c r="T552" s="211"/>
      <c r="U552" s="211"/>
      <c r="V552" s="211"/>
      <c r="W552" s="211"/>
      <c r="X552" s="211"/>
      <c r="Y552" s="211"/>
      <c r="Z552" s="211"/>
      <c r="AA552" s="211"/>
      <c r="AB552" s="211"/>
      <c r="AC552" s="211"/>
      <c r="AD552" s="211"/>
      <c r="AE552" s="211"/>
      <c r="AF552" s="211"/>
      <c r="AG552" s="211"/>
      <c r="AH552" s="211"/>
      <c r="AI552" s="211"/>
      <c r="AJ552" s="211"/>
      <c r="AK552" s="211"/>
      <c r="AL552" s="211"/>
      <c r="AM552" s="211"/>
      <c r="AN552" s="211"/>
      <c r="AO552" s="211"/>
      <c r="AP552" s="211"/>
      <c r="AQ552" s="211"/>
      <c r="AR552" s="211"/>
      <c r="AS552" s="211"/>
      <c r="AT552" s="211"/>
      <c r="AU552" s="211"/>
    </row>
    <row r="553" spans="1:47" outlineLevel="1" x14ac:dyDescent="0.2">
      <c r="A553" s="152"/>
      <c r="B553" s="154"/>
      <c r="C553" s="171" t="s">
        <v>1366</v>
      </c>
      <c r="D553" s="188"/>
      <c r="E553" s="195">
        <v>19</v>
      </c>
      <c r="F553" s="212"/>
      <c r="G553" s="212"/>
      <c r="H553" s="181">
        <v>0</v>
      </c>
      <c r="I553" s="211"/>
      <c r="J553" s="211"/>
      <c r="K553" s="211"/>
      <c r="L553" s="211"/>
      <c r="M553" s="211"/>
      <c r="N553" s="211"/>
      <c r="O553" s="211"/>
      <c r="P553" s="211"/>
      <c r="Q553" s="211"/>
      <c r="R553" s="211" t="s">
        <v>123</v>
      </c>
      <c r="S553" s="211">
        <v>0</v>
      </c>
      <c r="T553" s="211"/>
      <c r="U553" s="211"/>
      <c r="V553" s="211"/>
      <c r="W553" s="211"/>
      <c r="X553" s="211"/>
      <c r="Y553" s="211"/>
      <c r="Z553" s="211"/>
      <c r="AA553" s="211"/>
      <c r="AB553" s="211"/>
      <c r="AC553" s="211"/>
      <c r="AD553" s="211"/>
      <c r="AE553" s="211"/>
      <c r="AF553" s="211"/>
      <c r="AG553" s="211"/>
      <c r="AH553" s="211"/>
      <c r="AI553" s="211"/>
      <c r="AJ553" s="211"/>
      <c r="AK553" s="211"/>
      <c r="AL553" s="211"/>
      <c r="AM553" s="211"/>
      <c r="AN553" s="211"/>
      <c r="AO553" s="211"/>
      <c r="AP553" s="211"/>
      <c r="AQ553" s="211"/>
      <c r="AR553" s="211"/>
      <c r="AS553" s="211"/>
      <c r="AT553" s="211"/>
      <c r="AU553" s="211"/>
    </row>
    <row r="554" spans="1:47" outlineLevel="1" x14ac:dyDescent="0.2">
      <c r="A554" s="152">
        <v>151</v>
      </c>
      <c r="B554" s="154" t="s">
        <v>586</v>
      </c>
      <c r="C554" s="170" t="s">
        <v>1367</v>
      </c>
      <c r="D554" s="187" t="s">
        <v>120</v>
      </c>
      <c r="E554" s="212">
        <v>14</v>
      </c>
      <c r="F554" s="212"/>
      <c r="G554" s="212">
        <f>ROUND(E554*F554,2)</f>
        <v>0</v>
      </c>
      <c r="H554" s="181" t="s">
        <v>951</v>
      </c>
      <c r="I554" s="211"/>
      <c r="J554" s="211"/>
      <c r="K554" s="211"/>
      <c r="L554" s="211"/>
      <c r="M554" s="211"/>
      <c r="N554" s="211"/>
      <c r="O554" s="211"/>
      <c r="P554" s="211"/>
      <c r="Q554" s="211"/>
      <c r="R554" s="211" t="s">
        <v>121</v>
      </c>
      <c r="S554" s="211"/>
      <c r="T554" s="211"/>
      <c r="U554" s="211"/>
      <c r="V554" s="211"/>
      <c r="W554" s="211"/>
      <c r="X554" s="211"/>
      <c r="Y554" s="211"/>
      <c r="Z554" s="211"/>
      <c r="AA554" s="211"/>
      <c r="AB554" s="211"/>
      <c r="AC554" s="211"/>
      <c r="AD554" s="211"/>
      <c r="AE554" s="211"/>
      <c r="AF554" s="211"/>
      <c r="AG554" s="211"/>
      <c r="AH554" s="211"/>
      <c r="AI554" s="211"/>
      <c r="AJ554" s="211"/>
      <c r="AK554" s="211"/>
      <c r="AL554" s="211"/>
      <c r="AM554" s="211"/>
      <c r="AN554" s="211"/>
      <c r="AO554" s="211"/>
      <c r="AP554" s="211"/>
      <c r="AQ554" s="211"/>
      <c r="AR554" s="211"/>
      <c r="AS554" s="211"/>
      <c r="AT554" s="211"/>
      <c r="AU554" s="211"/>
    </row>
    <row r="555" spans="1:47" outlineLevel="1" x14ac:dyDescent="0.2">
      <c r="A555" s="152"/>
      <c r="B555" s="154"/>
      <c r="C555" s="171" t="s">
        <v>1368</v>
      </c>
      <c r="D555" s="188"/>
      <c r="E555" s="195">
        <v>14</v>
      </c>
      <c r="F555" s="212"/>
      <c r="G555" s="212"/>
      <c r="H555" s="181">
        <v>0</v>
      </c>
      <c r="I555" s="211"/>
      <c r="J555" s="211"/>
      <c r="K555" s="211"/>
      <c r="L555" s="211"/>
      <c r="M555" s="211"/>
      <c r="N555" s="211"/>
      <c r="O555" s="211"/>
      <c r="P555" s="211"/>
      <c r="Q555" s="211"/>
      <c r="R555" s="211" t="s">
        <v>123</v>
      </c>
      <c r="S555" s="211">
        <v>0</v>
      </c>
      <c r="T555" s="211"/>
      <c r="U555" s="211"/>
      <c r="V555" s="211"/>
      <c r="W555" s="211"/>
      <c r="X555" s="211"/>
      <c r="Y555" s="211"/>
      <c r="Z555" s="211"/>
      <c r="AA555" s="211"/>
      <c r="AB555" s="211"/>
      <c r="AC555" s="211"/>
      <c r="AD555" s="211"/>
      <c r="AE555" s="211"/>
      <c r="AF555" s="211"/>
      <c r="AG555" s="211"/>
      <c r="AH555" s="211"/>
      <c r="AI555" s="211"/>
      <c r="AJ555" s="211"/>
      <c r="AK555" s="211"/>
      <c r="AL555" s="211"/>
      <c r="AM555" s="211"/>
      <c r="AN555" s="211"/>
      <c r="AO555" s="211"/>
      <c r="AP555" s="211"/>
      <c r="AQ555" s="211"/>
      <c r="AR555" s="211"/>
      <c r="AS555" s="211"/>
      <c r="AT555" s="211"/>
      <c r="AU555" s="211"/>
    </row>
    <row r="556" spans="1:47" outlineLevel="1" x14ac:dyDescent="0.2">
      <c r="A556" s="152">
        <v>152</v>
      </c>
      <c r="B556" s="154" t="s">
        <v>589</v>
      </c>
      <c r="C556" s="170" t="s">
        <v>590</v>
      </c>
      <c r="D556" s="187" t="s">
        <v>232</v>
      </c>
      <c r="E556" s="212">
        <v>6.3</v>
      </c>
      <c r="F556" s="212"/>
      <c r="G556" s="212">
        <f>ROUND(E556*F556,2)</f>
        <v>0</v>
      </c>
      <c r="H556" s="181" t="s">
        <v>951</v>
      </c>
      <c r="I556" s="211"/>
      <c r="J556" s="211"/>
      <c r="K556" s="211"/>
      <c r="L556" s="211"/>
      <c r="M556" s="211"/>
      <c r="N556" s="211"/>
      <c r="O556" s="211"/>
      <c r="P556" s="211"/>
      <c r="Q556" s="211"/>
      <c r="R556" s="211" t="s">
        <v>121</v>
      </c>
      <c r="S556" s="211"/>
      <c r="T556" s="211"/>
      <c r="U556" s="211"/>
      <c r="V556" s="211"/>
      <c r="W556" s="211"/>
      <c r="X556" s="211"/>
      <c r="Y556" s="211"/>
      <c r="Z556" s="211"/>
      <c r="AA556" s="211"/>
      <c r="AB556" s="211"/>
      <c r="AC556" s="211"/>
      <c r="AD556" s="211"/>
      <c r="AE556" s="211"/>
      <c r="AF556" s="211"/>
      <c r="AG556" s="211"/>
      <c r="AH556" s="211"/>
      <c r="AI556" s="211"/>
      <c r="AJ556" s="211"/>
      <c r="AK556" s="211"/>
      <c r="AL556" s="211"/>
      <c r="AM556" s="211"/>
      <c r="AN556" s="211"/>
      <c r="AO556" s="211"/>
      <c r="AP556" s="211"/>
      <c r="AQ556" s="211"/>
      <c r="AR556" s="211"/>
      <c r="AS556" s="211"/>
      <c r="AT556" s="211"/>
      <c r="AU556" s="211"/>
    </row>
    <row r="557" spans="1:47" outlineLevel="1" x14ac:dyDescent="0.2">
      <c r="A557" s="152"/>
      <c r="B557" s="154"/>
      <c r="C557" s="171" t="s">
        <v>1369</v>
      </c>
      <c r="D557" s="188"/>
      <c r="E557" s="195">
        <v>6.3</v>
      </c>
      <c r="F557" s="212"/>
      <c r="G557" s="212"/>
      <c r="H557" s="181">
        <v>0</v>
      </c>
      <c r="I557" s="211"/>
      <c r="J557" s="211"/>
      <c r="K557" s="211"/>
      <c r="L557" s="211"/>
      <c r="M557" s="211"/>
      <c r="N557" s="211"/>
      <c r="O557" s="211"/>
      <c r="P557" s="211"/>
      <c r="Q557" s="211"/>
      <c r="R557" s="211" t="s">
        <v>123</v>
      </c>
      <c r="S557" s="211">
        <v>0</v>
      </c>
      <c r="T557" s="211"/>
      <c r="U557" s="211"/>
      <c r="V557" s="211"/>
      <c r="W557" s="211"/>
      <c r="X557" s="211"/>
      <c r="Y557" s="211"/>
      <c r="Z557" s="211"/>
      <c r="AA557" s="211"/>
      <c r="AB557" s="211"/>
      <c r="AC557" s="211"/>
      <c r="AD557" s="211"/>
      <c r="AE557" s="211"/>
      <c r="AF557" s="211"/>
      <c r="AG557" s="211"/>
      <c r="AH557" s="211"/>
      <c r="AI557" s="211"/>
      <c r="AJ557" s="211"/>
      <c r="AK557" s="211"/>
      <c r="AL557" s="211"/>
      <c r="AM557" s="211"/>
      <c r="AN557" s="211"/>
      <c r="AO557" s="211"/>
      <c r="AP557" s="211"/>
      <c r="AQ557" s="211"/>
      <c r="AR557" s="211"/>
      <c r="AS557" s="211"/>
      <c r="AT557" s="211"/>
      <c r="AU557" s="211"/>
    </row>
    <row r="558" spans="1:47" outlineLevel="1" x14ac:dyDescent="0.2">
      <c r="A558" s="152">
        <v>153</v>
      </c>
      <c r="B558" s="154" t="s">
        <v>592</v>
      </c>
      <c r="C558" s="170" t="s">
        <v>593</v>
      </c>
      <c r="D558" s="187" t="s">
        <v>232</v>
      </c>
      <c r="E558" s="212">
        <v>4.4000000000000004</v>
      </c>
      <c r="F558" s="212"/>
      <c r="G558" s="212">
        <f>ROUND(E558*F558,2)</f>
        <v>0</v>
      </c>
      <c r="H558" s="181" t="s">
        <v>951</v>
      </c>
      <c r="I558" s="211"/>
      <c r="J558" s="211"/>
      <c r="K558" s="211"/>
      <c r="L558" s="211"/>
      <c r="M558" s="211"/>
      <c r="N558" s="211"/>
      <c r="O558" s="211"/>
      <c r="P558" s="211"/>
      <c r="Q558" s="211"/>
      <c r="R558" s="211" t="s">
        <v>121</v>
      </c>
      <c r="S558" s="211"/>
      <c r="T558" s="211"/>
      <c r="U558" s="211"/>
      <c r="V558" s="211"/>
      <c r="W558" s="211"/>
      <c r="X558" s="211"/>
      <c r="Y558" s="211"/>
      <c r="Z558" s="211"/>
      <c r="AA558" s="211"/>
      <c r="AB558" s="211"/>
      <c r="AC558" s="211"/>
      <c r="AD558" s="211"/>
      <c r="AE558" s="211"/>
      <c r="AF558" s="211"/>
      <c r="AG558" s="211"/>
      <c r="AH558" s="211"/>
      <c r="AI558" s="211"/>
      <c r="AJ558" s="211"/>
      <c r="AK558" s="211"/>
      <c r="AL558" s="211"/>
      <c r="AM558" s="211"/>
      <c r="AN558" s="211"/>
      <c r="AO558" s="211"/>
      <c r="AP558" s="211"/>
      <c r="AQ558" s="211"/>
      <c r="AR558" s="211"/>
      <c r="AS558" s="211"/>
      <c r="AT558" s="211"/>
      <c r="AU558" s="211"/>
    </row>
    <row r="559" spans="1:47" outlineLevel="1" x14ac:dyDescent="0.2">
      <c r="A559" s="152"/>
      <c r="B559" s="154"/>
      <c r="C559" s="171" t="s">
        <v>1370</v>
      </c>
      <c r="D559" s="188"/>
      <c r="E559" s="195">
        <v>4.4000000000000004</v>
      </c>
      <c r="F559" s="212"/>
      <c r="G559" s="212"/>
      <c r="H559" s="181">
        <v>0</v>
      </c>
      <c r="I559" s="211"/>
      <c r="J559" s="211"/>
      <c r="K559" s="211"/>
      <c r="L559" s="211"/>
      <c r="M559" s="211"/>
      <c r="N559" s="211"/>
      <c r="O559" s="211"/>
      <c r="P559" s="211"/>
      <c r="Q559" s="211"/>
      <c r="R559" s="211" t="s">
        <v>123</v>
      </c>
      <c r="S559" s="211">
        <v>0</v>
      </c>
      <c r="T559" s="211"/>
      <c r="U559" s="211"/>
      <c r="V559" s="211"/>
      <c r="W559" s="211"/>
      <c r="X559" s="211"/>
      <c r="Y559" s="211"/>
      <c r="Z559" s="211"/>
      <c r="AA559" s="211"/>
      <c r="AB559" s="211"/>
      <c r="AC559" s="211"/>
      <c r="AD559" s="211"/>
      <c r="AE559" s="211"/>
      <c r="AF559" s="211"/>
      <c r="AG559" s="211"/>
      <c r="AH559" s="211"/>
      <c r="AI559" s="211"/>
      <c r="AJ559" s="211"/>
      <c r="AK559" s="211"/>
      <c r="AL559" s="211"/>
      <c r="AM559" s="211"/>
      <c r="AN559" s="211"/>
      <c r="AO559" s="211"/>
      <c r="AP559" s="211"/>
      <c r="AQ559" s="211"/>
      <c r="AR559" s="211"/>
      <c r="AS559" s="211"/>
      <c r="AT559" s="211"/>
      <c r="AU559" s="211"/>
    </row>
    <row r="560" spans="1:47" outlineLevel="1" x14ac:dyDescent="0.2">
      <c r="A560" s="152">
        <v>154</v>
      </c>
      <c r="B560" s="154" t="s">
        <v>595</v>
      </c>
      <c r="C560" s="170" t="s">
        <v>596</v>
      </c>
      <c r="D560" s="187" t="s">
        <v>232</v>
      </c>
      <c r="E560" s="212">
        <v>3.8</v>
      </c>
      <c r="F560" s="212"/>
      <c r="G560" s="212">
        <f>ROUND(E560*F560,2)</f>
        <v>0</v>
      </c>
      <c r="H560" s="181" t="s">
        <v>951</v>
      </c>
      <c r="I560" s="211"/>
      <c r="J560" s="211"/>
      <c r="K560" s="211"/>
      <c r="L560" s="211"/>
      <c r="M560" s="211"/>
      <c r="N560" s="211"/>
      <c r="O560" s="211"/>
      <c r="P560" s="211"/>
      <c r="Q560" s="211"/>
      <c r="R560" s="211" t="s">
        <v>121</v>
      </c>
      <c r="S560" s="211"/>
      <c r="T560" s="211"/>
      <c r="U560" s="211"/>
      <c r="V560" s="211"/>
      <c r="W560" s="211"/>
      <c r="X560" s="211"/>
      <c r="Y560" s="211"/>
      <c r="Z560" s="211"/>
      <c r="AA560" s="211"/>
      <c r="AB560" s="211"/>
      <c r="AC560" s="211"/>
      <c r="AD560" s="211"/>
      <c r="AE560" s="211"/>
      <c r="AF560" s="211"/>
      <c r="AG560" s="211"/>
      <c r="AH560" s="211"/>
      <c r="AI560" s="211"/>
      <c r="AJ560" s="211"/>
      <c r="AK560" s="211"/>
      <c r="AL560" s="211"/>
      <c r="AM560" s="211"/>
      <c r="AN560" s="211"/>
      <c r="AO560" s="211"/>
      <c r="AP560" s="211"/>
      <c r="AQ560" s="211"/>
      <c r="AR560" s="211"/>
      <c r="AS560" s="211"/>
      <c r="AT560" s="211"/>
      <c r="AU560" s="211"/>
    </row>
    <row r="561" spans="1:47" outlineLevel="1" x14ac:dyDescent="0.2">
      <c r="A561" s="152"/>
      <c r="B561" s="154"/>
      <c r="C561" s="171" t="s">
        <v>1371</v>
      </c>
      <c r="D561" s="188"/>
      <c r="E561" s="195">
        <v>3.8</v>
      </c>
      <c r="F561" s="212"/>
      <c r="G561" s="212"/>
      <c r="H561" s="181">
        <v>0</v>
      </c>
      <c r="I561" s="211"/>
      <c r="J561" s="211"/>
      <c r="K561" s="211"/>
      <c r="L561" s="211"/>
      <c r="M561" s="211"/>
      <c r="N561" s="211"/>
      <c r="O561" s="211"/>
      <c r="P561" s="211"/>
      <c r="Q561" s="211"/>
      <c r="R561" s="211" t="s">
        <v>123</v>
      </c>
      <c r="S561" s="211">
        <v>0</v>
      </c>
      <c r="T561" s="211"/>
      <c r="U561" s="211"/>
      <c r="V561" s="211"/>
      <c r="W561" s="211"/>
      <c r="X561" s="211"/>
      <c r="Y561" s="211"/>
      <c r="Z561" s="211"/>
      <c r="AA561" s="211"/>
      <c r="AB561" s="211"/>
      <c r="AC561" s="211"/>
      <c r="AD561" s="211"/>
      <c r="AE561" s="211"/>
      <c r="AF561" s="211"/>
      <c r="AG561" s="211"/>
      <c r="AH561" s="211"/>
      <c r="AI561" s="211"/>
      <c r="AJ561" s="211"/>
      <c r="AK561" s="211"/>
      <c r="AL561" s="211"/>
      <c r="AM561" s="211"/>
      <c r="AN561" s="211"/>
      <c r="AO561" s="211"/>
      <c r="AP561" s="211"/>
      <c r="AQ561" s="211"/>
      <c r="AR561" s="211"/>
      <c r="AS561" s="211"/>
      <c r="AT561" s="211"/>
      <c r="AU561" s="211"/>
    </row>
    <row r="562" spans="1:47" outlineLevel="1" x14ac:dyDescent="0.2">
      <c r="A562" s="152">
        <v>155</v>
      </c>
      <c r="B562" s="154" t="s">
        <v>598</v>
      </c>
      <c r="C562" s="170" t="s">
        <v>599</v>
      </c>
      <c r="D562" s="187" t="s">
        <v>232</v>
      </c>
      <c r="E562" s="212">
        <v>4.0999999999999996</v>
      </c>
      <c r="F562" s="212"/>
      <c r="G562" s="212">
        <f>ROUND(E562*F562,2)</f>
        <v>0</v>
      </c>
      <c r="H562" s="181" t="s">
        <v>951</v>
      </c>
      <c r="I562" s="211"/>
      <c r="J562" s="211"/>
      <c r="K562" s="211"/>
      <c r="L562" s="211"/>
      <c r="M562" s="211"/>
      <c r="N562" s="211"/>
      <c r="O562" s="211"/>
      <c r="P562" s="211"/>
      <c r="Q562" s="211"/>
      <c r="R562" s="211" t="s">
        <v>121</v>
      </c>
      <c r="S562" s="211"/>
      <c r="T562" s="211"/>
      <c r="U562" s="211"/>
      <c r="V562" s="211"/>
      <c r="W562" s="211"/>
      <c r="X562" s="211"/>
      <c r="Y562" s="211"/>
      <c r="Z562" s="211"/>
      <c r="AA562" s="211"/>
      <c r="AB562" s="211"/>
      <c r="AC562" s="211"/>
      <c r="AD562" s="211"/>
      <c r="AE562" s="211"/>
      <c r="AF562" s="211"/>
      <c r="AG562" s="211"/>
      <c r="AH562" s="211"/>
      <c r="AI562" s="211"/>
      <c r="AJ562" s="211"/>
      <c r="AK562" s="211"/>
      <c r="AL562" s="211"/>
      <c r="AM562" s="211"/>
      <c r="AN562" s="211"/>
      <c r="AO562" s="211"/>
      <c r="AP562" s="211"/>
      <c r="AQ562" s="211"/>
      <c r="AR562" s="211"/>
      <c r="AS562" s="211"/>
      <c r="AT562" s="211"/>
      <c r="AU562" s="211"/>
    </row>
    <row r="563" spans="1:47" outlineLevel="1" x14ac:dyDescent="0.2">
      <c r="A563" s="152"/>
      <c r="B563" s="154"/>
      <c r="C563" s="171" t="s">
        <v>1372</v>
      </c>
      <c r="D563" s="188"/>
      <c r="E563" s="195">
        <v>4.0999999999999996</v>
      </c>
      <c r="F563" s="212"/>
      <c r="G563" s="212"/>
      <c r="H563" s="181">
        <v>0</v>
      </c>
      <c r="I563" s="211"/>
      <c r="J563" s="211"/>
      <c r="K563" s="211"/>
      <c r="L563" s="211"/>
      <c r="M563" s="211"/>
      <c r="N563" s="211"/>
      <c r="O563" s="211"/>
      <c r="P563" s="211"/>
      <c r="Q563" s="211"/>
      <c r="R563" s="211" t="s">
        <v>123</v>
      </c>
      <c r="S563" s="211">
        <v>0</v>
      </c>
      <c r="T563" s="211"/>
      <c r="U563" s="211"/>
      <c r="V563" s="211"/>
      <c r="W563" s="211"/>
      <c r="X563" s="211"/>
      <c r="Y563" s="211"/>
      <c r="Z563" s="211"/>
      <c r="AA563" s="211"/>
      <c r="AB563" s="211"/>
      <c r="AC563" s="211"/>
      <c r="AD563" s="211"/>
      <c r="AE563" s="211"/>
      <c r="AF563" s="211"/>
      <c r="AG563" s="211"/>
      <c r="AH563" s="211"/>
      <c r="AI563" s="211"/>
      <c r="AJ563" s="211"/>
      <c r="AK563" s="211"/>
      <c r="AL563" s="211"/>
      <c r="AM563" s="211"/>
      <c r="AN563" s="211"/>
      <c r="AO563" s="211"/>
      <c r="AP563" s="211"/>
      <c r="AQ563" s="211"/>
      <c r="AR563" s="211"/>
      <c r="AS563" s="211"/>
      <c r="AT563" s="211"/>
      <c r="AU563" s="211"/>
    </row>
    <row r="564" spans="1:47" outlineLevel="1" x14ac:dyDescent="0.2">
      <c r="A564" s="152">
        <v>156</v>
      </c>
      <c r="B564" s="154" t="s">
        <v>601</v>
      </c>
      <c r="C564" s="170" t="s">
        <v>602</v>
      </c>
      <c r="D564" s="187" t="s">
        <v>232</v>
      </c>
      <c r="E564" s="212">
        <v>3.7</v>
      </c>
      <c r="F564" s="212"/>
      <c r="G564" s="212">
        <f>ROUND(E564*F564,2)</f>
        <v>0</v>
      </c>
      <c r="H564" s="181" t="s">
        <v>951</v>
      </c>
      <c r="I564" s="211"/>
      <c r="J564" s="211"/>
      <c r="K564" s="211"/>
      <c r="L564" s="211"/>
      <c r="M564" s="211"/>
      <c r="N564" s="211"/>
      <c r="O564" s="211"/>
      <c r="P564" s="211"/>
      <c r="Q564" s="211"/>
      <c r="R564" s="211" t="s">
        <v>121</v>
      </c>
      <c r="S564" s="211"/>
      <c r="T564" s="211"/>
      <c r="U564" s="211"/>
      <c r="V564" s="211"/>
      <c r="W564" s="211"/>
      <c r="X564" s="211"/>
      <c r="Y564" s="211"/>
      <c r="Z564" s="211"/>
      <c r="AA564" s="211"/>
      <c r="AB564" s="211"/>
      <c r="AC564" s="211"/>
      <c r="AD564" s="211"/>
      <c r="AE564" s="211"/>
      <c r="AF564" s="211"/>
      <c r="AG564" s="211"/>
      <c r="AH564" s="211"/>
      <c r="AI564" s="211"/>
      <c r="AJ564" s="211"/>
      <c r="AK564" s="211"/>
      <c r="AL564" s="211"/>
      <c r="AM564" s="211"/>
      <c r="AN564" s="211"/>
      <c r="AO564" s="211"/>
      <c r="AP564" s="211"/>
      <c r="AQ564" s="211"/>
      <c r="AR564" s="211"/>
      <c r="AS564" s="211"/>
      <c r="AT564" s="211"/>
      <c r="AU564" s="211"/>
    </row>
    <row r="565" spans="1:47" outlineLevel="1" x14ac:dyDescent="0.2">
      <c r="A565" s="152"/>
      <c r="B565" s="154"/>
      <c r="C565" s="171" t="s">
        <v>1373</v>
      </c>
      <c r="D565" s="188"/>
      <c r="E565" s="195">
        <v>3.7</v>
      </c>
      <c r="F565" s="212"/>
      <c r="G565" s="212"/>
      <c r="H565" s="181">
        <v>0</v>
      </c>
      <c r="I565" s="211"/>
      <c r="J565" s="211"/>
      <c r="K565" s="211"/>
      <c r="L565" s="211"/>
      <c r="M565" s="211"/>
      <c r="N565" s="211"/>
      <c r="O565" s="211"/>
      <c r="P565" s="211"/>
      <c r="Q565" s="211"/>
      <c r="R565" s="211" t="s">
        <v>123</v>
      </c>
      <c r="S565" s="211">
        <v>0</v>
      </c>
      <c r="T565" s="211"/>
      <c r="U565" s="211"/>
      <c r="V565" s="211"/>
      <c r="W565" s="211"/>
      <c r="X565" s="211"/>
      <c r="Y565" s="211"/>
      <c r="Z565" s="211"/>
      <c r="AA565" s="211"/>
      <c r="AB565" s="211"/>
      <c r="AC565" s="211"/>
      <c r="AD565" s="211"/>
      <c r="AE565" s="211"/>
      <c r="AF565" s="211"/>
      <c r="AG565" s="211"/>
      <c r="AH565" s="211"/>
      <c r="AI565" s="211"/>
      <c r="AJ565" s="211"/>
      <c r="AK565" s="211"/>
      <c r="AL565" s="211"/>
      <c r="AM565" s="211"/>
      <c r="AN565" s="211"/>
      <c r="AO565" s="211"/>
      <c r="AP565" s="211"/>
      <c r="AQ565" s="211"/>
      <c r="AR565" s="211"/>
      <c r="AS565" s="211"/>
      <c r="AT565" s="211"/>
      <c r="AU565" s="211"/>
    </row>
    <row r="566" spans="1:47" outlineLevel="1" x14ac:dyDescent="0.2">
      <c r="A566" s="152">
        <v>157</v>
      </c>
      <c r="B566" s="154" t="s">
        <v>604</v>
      </c>
      <c r="C566" s="170" t="s">
        <v>605</v>
      </c>
      <c r="D566" s="187" t="s">
        <v>232</v>
      </c>
      <c r="E566" s="212">
        <v>3.7</v>
      </c>
      <c r="F566" s="212"/>
      <c r="G566" s="212">
        <f>ROUND(E566*F566,2)</f>
        <v>0</v>
      </c>
      <c r="H566" s="181" t="s">
        <v>951</v>
      </c>
      <c r="I566" s="211"/>
      <c r="J566" s="211"/>
      <c r="K566" s="211"/>
      <c r="L566" s="211"/>
      <c r="M566" s="211"/>
      <c r="N566" s="211"/>
      <c r="O566" s="211"/>
      <c r="P566" s="211"/>
      <c r="Q566" s="211"/>
      <c r="R566" s="211" t="s">
        <v>121</v>
      </c>
      <c r="S566" s="211"/>
      <c r="T566" s="211"/>
      <c r="U566" s="211"/>
      <c r="V566" s="211"/>
      <c r="W566" s="211"/>
      <c r="X566" s="211"/>
      <c r="Y566" s="211"/>
      <c r="Z566" s="211"/>
      <c r="AA566" s="211"/>
      <c r="AB566" s="211"/>
      <c r="AC566" s="211"/>
      <c r="AD566" s="211"/>
      <c r="AE566" s="211"/>
      <c r="AF566" s="211"/>
      <c r="AG566" s="211"/>
      <c r="AH566" s="211"/>
      <c r="AI566" s="211"/>
      <c r="AJ566" s="211"/>
      <c r="AK566" s="211"/>
      <c r="AL566" s="211"/>
      <c r="AM566" s="211"/>
      <c r="AN566" s="211"/>
      <c r="AO566" s="211"/>
      <c r="AP566" s="211"/>
      <c r="AQ566" s="211"/>
      <c r="AR566" s="211"/>
      <c r="AS566" s="211"/>
      <c r="AT566" s="211"/>
      <c r="AU566" s="211"/>
    </row>
    <row r="567" spans="1:47" outlineLevel="1" x14ac:dyDescent="0.2">
      <c r="A567" s="152"/>
      <c r="B567" s="154"/>
      <c r="C567" s="171" t="s">
        <v>1374</v>
      </c>
      <c r="D567" s="188"/>
      <c r="E567" s="195">
        <v>3.7</v>
      </c>
      <c r="F567" s="212"/>
      <c r="G567" s="212"/>
      <c r="H567" s="181">
        <v>0</v>
      </c>
      <c r="I567" s="211"/>
      <c r="J567" s="211"/>
      <c r="K567" s="211"/>
      <c r="L567" s="211"/>
      <c r="M567" s="211"/>
      <c r="N567" s="211"/>
      <c r="O567" s="211"/>
      <c r="P567" s="211"/>
      <c r="Q567" s="211"/>
      <c r="R567" s="211" t="s">
        <v>123</v>
      </c>
      <c r="S567" s="211">
        <v>0</v>
      </c>
      <c r="T567" s="211"/>
      <c r="U567" s="211"/>
      <c r="V567" s="211"/>
      <c r="W567" s="211"/>
      <c r="X567" s="211"/>
      <c r="Y567" s="211"/>
      <c r="Z567" s="211"/>
      <c r="AA567" s="211"/>
      <c r="AB567" s="211"/>
      <c r="AC567" s="211"/>
      <c r="AD567" s="211"/>
      <c r="AE567" s="211"/>
      <c r="AF567" s="211"/>
      <c r="AG567" s="211"/>
      <c r="AH567" s="211"/>
      <c r="AI567" s="211"/>
      <c r="AJ567" s="211"/>
      <c r="AK567" s="211"/>
      <c r="AL567" s="211"/>
      <c r="AM567" s="211"/>
      <c r="AN567" s="211"/>
      <c r="AO567" s="211"/>
      <c r="AP567" s="211"/>
      <c r="AQ567" s="211"/>
      <c r="AR567" s="211"/>
      <c r="AS567" s="211"/>
      <c r="AT567" s="211"/>
      <c r="AU567" s="211"/>
    </row>
    <row r="568" spans="1:47" outlineLevel="1" x14ac:dyDescent="0.2">
      <c r="A568" s="152">
        <v>158</v>
      </c>
      <c r="B568" s="154" t="s">
        <v>607</v>
      </c>
      <c r="C568" s="170" t="s">
        <v>608</v>
      </c>
      <c r="D568" s="187" t="s">
        <v>232</v>
      </c>
      <c r="E568" s="212">
        <v>2.9</v>
      </c>
      <c r="F568" s="212"/>
      <c r="G568" s="212">
        <f>ROUND(E568*F568,2)</f>
        <v>0</v>
      </c>
      <c r="H568" s="181" t="s">
        <v>951</v>
      </c>
      <c r="I568" s="211"/>
      <c r="J568" s="211"/>
      <c r="K568" s="211"/>
      <c r="L568" s="211"/>
      <c r="M568" s="211"/>
      <c r="N568" s="211"/>
      <c r="O568" s="211"/>
      <c r="P568" s="211"/>
      <c r="Q568" s="211"/>
      <c r="R568" s="211" t="s">
        <v>121</v>
      </c>
      <c r="S568" s="211"/>
      <c r="T568" s="211"/>
      <c r="U568" s="211"/>
      <c r="V568" s="211"/>
      <c r="W568" s="211"/>
      <c r="X568" s="211"/>
      <c r="Y568" s="211"/>
      <c r="Z568" s="211"/>
      <c r="AA568" s="211"/>
      <c r="AB568" s="211"/>
      <c r="AC568" s="211"/>
      <c r="AD568" s="211"/>
      <c r="AE568" s="211"/>
      <c r="AF568" s="211"/>
      <c r="AG568" s="211"/>
      <c r="AH568" s="211"/>
      <c r="AI568" s="211"/>
      <c r="AJ568" s="211"/>
      <c r="AK568" s="211"/>
      <c r="AL568" s="211"/>
      <c r="AM568" s="211"/>
      <c r="AN568" s="211"/>
      <c r="AO568" s="211"/>
      <c r="AP568" s="211"/>
      <c r="AQ568" s="211"/>
      <c r="AR568" s="211"/>
      <c r="AS568" s="211"/>
      <c r="AT568" s="211"/>
      <c r="AU568" s="211"/>
    </row>
    <row r="569" spans="1:47" outlineLevel="1" x14ac:dyDescent="0.2">
      <c r="A569" s="152"/>
      <c r="B569" s="154"/>
      <c r="C569" s="171" t="s">
        <v>1375</v>
      </c>
      <c r="D569" s="188"/>
      <c r="E569" s="195">
        <v>2.9</v>
      </c>
      <c r="F569" s="212"/>
      <c r="G569" s="212"/>
      <c r="H569" s="181">
        <v>0</v>
      </c>
      <c r="I569" s="211"/>
      <c r="J569" s="211"/>
      <c r="K569" s="211"/>
      <c r="L569" s="211"/>
      <c r="M569" s="211"/>
      <c r="N569" s="211"/>
      <c r="O569" s="211"/>
      <c r="P569" s="211"/>
      <c r="Q569" s="211"/>
      <c r="R569" s="211" t="s">
        <v>123</v>
      </c>
      <c r="S569" s="211">
        <v>0</v>
      </c>
      <c r="T569" s="211"/>
      <c r="U569" s="211"/>
      <c r="V569" s="211"/>
      <c r="W569" s="211"/>
      <c r="X569" s="211"/>
      <c r="Y569" s="211"/>
      <c r="Z569" s="211"/>
      <c r="AA569" s="211"/>
      <c r="AB569" s="211"/>
      <c r="AC569" s="211"/>
      <c r="AD569" s="211"/>
      <c r="AE569" s="211"/>
      <c r="AF569" s="211"/>
      <c r="AG569" s="211"/>
      <c r="AH569" s="211"/>
      <c r="AI569" s="211"/>
      <c r="AJ569" s="211"/>
      <c r="AK569" s="211"/>
      <c r="AL569" s="211"/>
      <c r="AM569" s="211"/>
      <c r="AN569" s="211"/>
      <c r="AO569" s="211"/>
      <c r="AP569" s="211"/>
      <c r="AQ569" s="211"/>
      <c r="AR569" s="211"/>
      <c r="AS569" s="211"/>
      <c r="AT569" s="211"/>
      <c r="AU569" s="211"/>
    </row>
    <row r="570" spans="1:47" outlineLevel="1" x14ac:dyDescent="0.2">
      <c r="A570" s="152">
        <v>159</v>
      </c>
      <c r="B570" s="154" t="s">
        <v>1376</v>
      </c>
      <c r="C570" s="170" t="s">
        <v>1377</v>
      </c>
      <c r="D570" s="187" t="s">
        <v>232</v>
      </c>
      <c r="E570" s="212">
        <v>49</v>
      </c>
      <c r="F570" s="212"/>
      <c r="G570" s="212">
        <f>ROUND(E570*F570,2)</f>
        <v>0</v>
      </c>
      <c r="H570" s="181" t="s">
        <v>951</v>
      </c>
      <c r="I570" s="211"/>
      <c r="J570" s="211"/>
      <c r="K570" s="211"/>
      <c r="L570" s="211"/>
      <c r="M570" s="211"/>
      <c r="N570" s="211"/>
      <c r="O570" s="211"/>
      <c r="P570" s="211"/>
      <c r="Q570" s="211"/>
      <c r="R570" s="211" t="s">
        <v>121</v>
      </c>
      <c r="S570" s="211"/>
      <c r="T570" s="211"/>
      <c r="U570" s="211"/>
      <c r="V570" s="211"/>
      <c r="W570" s="211"/>
      <c r="X570" s="211"/>
      <c r="Y570" s="211"/>
      <c r="Z570" s="211"/>
      <c r="AA570" s="211"/>
      <c r="AB570" s="211"/>
      <c r="AC570" s="211"/>
      <c r="AD570" s="211"/>
      <c r="AE570" s="211"/>
      <c r="AF570" s="211"/>
      <c r="AG570" s="211"/>
      <c r="AH570" s="211"/>
      <c r="AI570" s="211"/>
      <c r="AJ570" s="211"/>
      <c r="AK570" s="211"/>
      <c r="AL570" s="211"/>
      <c r="AM570" s="211"/>
      <c r="AN570" s="211"/>
      <c r="AO570" s="211"/>
      <c r="AP570" s="211"/>
      <c r="AQ570" s="211"/>
      <c r="AR570" s="211"/>
      <c r="AS570" s="211"/>
      <c r="AT570" s="211"/>
      <c r="AU570" s="211"/>
    </row>
    <row r="571" spans="1:47" outlineLevel="1" x14ac:dyDescent="0.2">
      <c r="A571" s="152"/>
      <c r="B571" s="154"/>
      <c r="C571" s="171" t="s">
        <v>1378</v>
      </c>
      <c r="D571" s="188"/>
      <c r="E571" s="195">
        <v>4.8</v>
      </c>
      <c r="F571" s="212"/>
      <c r="G571" s="212"/>
      <c r="H571" s="181">
        <v>0</v>
      </c>
      <c r="I571" s="211"/>
      <c r="J571" s="211"/>
      <c r="K571" s="211"/>
      <c r="L571" s="211"/>
      <c r="M571" s="211"/>
      <c r="N571" s="211"/>
      <c r="O571" s="211"/>
      <c r="P571" s="211"/>
      <c r="Q571" s="211"/>
      <c r="R571" s="211" t="s">
        <v>123</v>
      </c>
      <c r="S571" s="211">
        <v>0</v>
      </c>
      <c r="T571" s="211"/>
      <c r="U571" s="211"/>
      <c r="V571" s="211"/>
      <c r="W571" s="211"/>
      <c r="X571" s="211"/>
      <c r="Y571" s="211"/>
      <c r="Z571" s="211"/>
      <c r="AA571" s="211"/>
      <c r="AB571" s="211"/>
      <c r="AC571" s="211"/>
      <c r="AD571" s="211"/>
      <c r="AE571" s="211"/>
      <c r="AF571" s="211"/>
      <c r="AG571" s="211"/>
      <c r="AH571" s="211"/>
      <c r="AI571" s="211"/>
      <c r="AJ571" s="211"/>
      <c r="AK571" s="211"/>
      <c r="AL571" s="211"/>
      <c r="AM571" s="211"/>
      <c r="AN571" s="211"/>
      <c r="AO571" s="211"/>
      <c r="AP571" s="211"/>
      <c r="AQ571" s="211"/>
      <c r="AR571" s="211"/>
      <c r="AS571" s="211"/>
      <c r="AT571" s="211"/>
      <c r="AU571" s="211"/>
    </row>
    <row r="572" spans="1:47" outlineLevel="1" x14ac:dyDescent="0.2">
      <c r="A572" s="152"/>
      <c r="B572" s="154"/>
      <c r="C572" s="171" t="s">
        <v>1266</v>
      </c>
      <c r="D572" s="188"/>
      <c r="E572" s="195">
        <v>44.2</v>
      </c>
      <c r="F572" s="212"/>
      <c r="G572" s="212"/>
      <c r="H572" s="181">
        <v>0</v>
      </c>
      <c r="I572" s="211"/>
      <c r="J572" s="211"/>
      <c r="K572" s="211"/>
      <c r="L572" s="211"/>
      <c r="M572" s="211"/>
      <c r="N572" s="211"/>
      <c r="O572" s="211"/>
      <c r="P572" s="211"/>
      <c r="Q572" s="211"/>
      <c r="R572" s="211" t="s">
        <v>123</v>
      </c>
      <c r="S572" s="211">
        <v>0</v>
      </c>
      <c r="T572" s="211"/>
      <c r="U572" s="211"/>
      <c r="V572" s="211"/>
      <c r="W572" s="211"/>
      <c r="X572" s="211"/>
      <c r="Y572" s="211"/>
      <c r="Z572" s="211"/>
      <c r="AA572" s="211"/>
      <c r="AB572" s="211"/>
      <c r="AC572" s="211"/>
      <c r="AD572" s="211"/>
      <c r="AE572" s="211"/>
      <c r="AF572" s="211"/>
      <c r="AG572" s="211"/>
      <c r="AH572" s="211"/>
      <c r="AI572" s="211"/>
      <c r="AJ572" s="211"/>
      <c r="AK572" s="211"/>
      <c r="AL572" s="211"/>
      <c r="AM572" s="211"/>
      <c r="AN572" s="211"/>
      <c r="AO572" s="211"/>
      <c r="AP572" s="211"/>
      <c r="AQ572" s="211"/>
      <c r="AR572" s="211"/>
      <c r="AS572" s="211"/>
      <c r="AT572" s="211"/>
      <c r="AU572" s="211"/>
    </row>
    <row r="573" spans="1:47" outlineLevel="1" x14ac:dyDescent="0.2">
      <c r="A573" s="152">
        <v>160</v>
      </c>
      <c r="B573" s="154" t="s">
        <v>1379</v>
      </c>
      <c r="C573" s="170" t="s">
        <v>1380</v>
      </c>
      <c r="D573" s="187" t="s">
        <v>232</v>
      </c>
      <c r="E573" s="212">
        <v>56.5</v>
      </c>
      <c r="F573" s="212"/>
      <c r="G573" s="212">
        <f>ROUND(E573*F573,2)</f>
        <v>0</v>
      </c>
      <c r="H573" s="181" t="s">
        <v>951</v>
      </c>
      <c r="I573" s="211"/>
      <c r="J573" s="211"/>
      <c r="K573" s="211"/>
      <c r="L573" s="211"/>
      <c r="M573" s="211"/>
      <c r="N573" s="211"/>
      <c r="O573" s="211"/>
      <c r="P573" s="211"/>
      <c r="Q573" s="211"/>
      <c r="R573" s="211" t="s">
        <v>121</v>
      </c>
      <c r="S573" s="211"/>
      <c r="T573" s="211"/>
      <c r="U573" s="211"/>
      <c r="V573" s="211"/>
      <c r="W573" s="211"/>
      <c r="X573" s="211"/>
      <c r="Y573" s="211"/>
      <c r="Z573" s="211"/>
      <c r="AA573" s="211"/>
      <c r="AB573" s="211"/>
      <c r="AC573" s="211"/>
      <c r="AD573" s="211"/>
      <c r="AE573" s="211"/>
      <c r="AF573" s="211"/>
      <c r="AG573" s="211"/>
      <c r="AH573" s="211"/>
      <c r="AI573" s="211"/>
      <c r="AJ573" s="211"/>
      <c r="AK573" s="211"/>
      <c r="AL573" s="211"/>
      <c r="AM573" s="211"/>
      <c r="AN573" s="211"/>
      <c r="AO573" s="211"/>
      <c r="AP573" s="211"/>
      <c r="AQ573" s="211"/>
      <c r="AR573" s="211"/>
      <c r="AS573" s="211"/>
      <c r="AT573" s="211"/>
      <c r="AU573" s="211"/>
    </row>
    <row r="574" spans="1:47" outlineLevel="1" x14ac:dyDescent="0.2">
      <c r="A574" s="152"/>
      <c r="B574" s="154"/>
      <c r="C574" s="171" t="s">
        <v>1381</v>
      </c>
      <c r="D574" s="188"/>
      <c r="E574" s="195">
        <v>8.5</v>
      </c>
      <c r="F574" s="212"/>
      <c r="G574" s="212"/>
      <c r="H574" s="181">
        <v>0</v>
      </c>
      <c r="I574" s="211"/>
      <c r="J574" s="211"/>
      <c r="K574" s="211"/>
      <c r="L574" s="211"/>
      <c r="M574" s="211"/>
      <c r="N574" s="211"/>
      <c r="O574" s="211"/>
      <c r="P574" s="211"/>
      <c r="Q574" s="211"/>
      <c r="R574" s="211" t="s">
        <v>123</v>
      </c>
      <c r="S574" s="211">
        <v>0</v>
      </c>
      <c r="T574" s="211"/>
      <c r="U574" s="211"/>
      <c r="V574" s="211"/>
      <c r="W574" s="211"/>
      <c r="X574" s="211"/>
      <c r="Y574" s="211"/>
      <c r="Z574" s="211"/>
      <c r="AA574" s="211"/>
      <c r="AB574" s="211"/>
      <c r="AC574" s="211"/>
      <c r="AD574" s="211"/>
      <c r="AE574" s="211"/>
      <c r="AF574" s="211"/>
      <c r="AG574" s="211"/>
      <c r="AH574" s="211"/>
      <c r="AI574" s="211"/>
      <c r="AJ574" s="211"/>
      <c r="AK574" s="211"/>
      <c r="AL574" s="211"/>
      <c r="AM574" s="211"/>
      <c r="AN574" s="211"/>
      <c r="AO574" s="211"/>
      <c r="AP574" s="211"/>
      <c r="AQ574" s="211"/>
      <c r="AR574" s="211"/>
      <c r="AS574" s="211"/>
      <c r="AT574" s="211"/>
      <c r="AU574" s="211"/>
    </row>
    <row r="575" spans="1:47" outlineLevel="1" x14ac:dyDescent="0.2">
      <c r="A575" s="152"/>
      <c r="B575" s="154"/>
      <c r="C575" s="171" t="s">
        <v>1382</v>
      </c>
      <c r="D575" s="188"/>
      <c r="E575" s="195">
        <v>48</v>
      </c>
      <c r="F575" s="212"/>
      <c r="G575" s="212"/>
      <c r="H575" s="181">
        <v>0</v>
      </c>
      <c r="I575" s="211"/>
      <c r="J575" s="211"/>
      <c r="K575" s="211"/>
      <c r="L575" s="211"/>
      <c r="M575" s="211"/>
      <c r="N575" s="211"/>
      <c r="O575" s="211"/>
      <c r="P575" s="211"/>
      <c r="Q575" s="211"/>
      <c r="R575" s="211" t="s">
        <v>123</v>
      </c>
      <c r="S575" s="211">
        <v>0</v>
      </c>
      <c r="T575" s="211"/>
      <c r="U575" s="211"/>
      <c r="V575" s="211"/>
      <c r="W575" s="211"/>
      <c r="X575" s="211"/>
      <c r="Y575" s="211"/>
      <c r="Z575" s="211"/>
      <c r="AA575" s="211"/>
      <c r="AB575" s="211"/>
      <c r="AC575" s="211"/>
      <c r="AD575" s="211"/>
      <c r="AE575" s="211"/>
      <c r="AF575" s="211"/>
      <c r="AG575" s="211"/>
      <c r="AH575" s="211"/>
      <c r="AI575" s="211"/>
      <c r="AJ575" s="211"/>
      <c r="AK575" s="211"/>
      <c r="AL575" s="211"/>
      <c r="AM575" s="211"/>
      <c r="AN575" s="211"/>
      <c r="AO575" s="211"/>
      <c r="AP575" s="211"/>
      <c r="AQ575" s="211"/>
      <c r="AR575" s="211"/>
      <c r="AS575" s="211"/>
      <c r="AT575" s="211"/>
      <c r="AU575" s="211"/>
    </row>
    <row r="576" spans="1:47" outlineLevel="1" x14ac:dyDescent="0.2">
      <c r="A576" s="152">
        <v>161</v>
      </c>
      <c r="B576" s="154" t="s">
        <v>1383</v>
      </c>
      <c r="C576" s="170" t="s">
        <v>1384</v>
      </c>
      <c r="D576" s="187" t="s">
        <v>127</v>
      </c>
      <c r="E576" s="212">
        <v>6</v>
      </c>
      <c r="F576" s="212"/>
      <c r="G576" s="212">
        <f>ROUND(E576*F576,2)</f>
        <v>0</v>
      </c>
      <c r="H576" s="181" t="s">
        <v>951</v>
      </c>
      <c r="I576" s="211"/>
      <c r="J576" s="211"/>
      <c r="K576" s="211"/>
      <c r="L576" s="211"/>
      <c r="M576" s="211"/>
      <c r="N576" s="211"/>
      <c r="O576" s="211"/>
      <c r="P576" s="211"/>
      <c r="Q576" s="211"/>
      <c r="R576" s="211" t="s">
        <v>121</v>
      </c>
      <c r="S576" s="211"/>
      <c r="T576" s="211"/>
      <c r="U576" s="211"/>
      <c r="V576" s="211"/>
      <c r="W576" s="211"/>
      <c r="X576" s="211"/>
      <c r="Y576" s="211"/>
      <c r="Z576" s="211"/>
      <c r="AA576" s="211"/>
      <c r="AB576" s="211"/>
      <c r="AC576" s="211"/>
      <c r="AD576" s="211"/>
      <c r="AE576" s="211"/>
      <c r="AF576" s="211"/>
      <c r="AG576" s="211"/>
      <c r="AH576" s="211"/>
      <c r="AI576" s="211"/>
      <c r="AJ576" s="211"/>
      <c r="AK576" s="211"/>
      <c r="AL576" s="211"/>
      <c r="AM576" s="211"/>
      <c r="AN576" s="211"/>
      <c r="AO576" s="211"/>
      <c r="AP576" s="211"/>
      <c r="AQ576" s="211"/>
      <c r="AR576" s="211"/>
      <c r="AS576" s="211"/>
      <c r="AT576" s="211"/>
      <c r="AU576" s="211"/>
    </row>
    <row r="577" spans="1:47" outlineLevel="1" x14ac:dyDescent="0.2">
      <c r="A577" s="152"/>
      <c r="B577" s="154"/>
      <c r="C577" s="171" t="s">
        <v>1385</v>
      </c>
      <c r="D577" s="188"/>
      <c r="E577" s="195">
        <v>6</v>
      </c>
      <c r="F577" s="212"/>
      <c r="G577" s="212"/>
      <c r="H577" s="181">
        <v>0</v>
      </c>
      <c r="I577" s="211"/>
      <c r="J577" s="211"/>
      <c r="K577" s="211"/>
      <c r="L577" s="211"/>
      <c r="M577" s="211"/>
      <c r="N577" s="211"/>
      <c r="O577" s="211"/>
      <c r="P577" s="211"/>
      <c r="Q577" s="211"/>
      <c r="R577" s="211" t="s">
        <v>123</v>
      </c>
      <c r="S577" s="211">
        <v>0</v>
      </c>
      <c r="T577" s="211"/>
      <c r="U577" s="211"/>
      <c r="V577" s="211"/>
      <c r="W577" s="211"/>
      <c r="X577" s="211"/>
      <c r="Y577" s="211"/>
      <c r="Z577" s="211"/>
      <c r="AA577" s="211"/>
      <c r="AB577" s="211"/>
      <c r="AC577" s="211"/>
      <c r="AD577" s="211"/>
      <c r="AE577" s="211"/>
      <c r="AF577" s="211"/>
      <c r="AG577" s="211"/>
      <c r="AH577" s="211"/>
      <c r="AI577" s="211"/>
      <c r="AJ577" s="211"/>
      <c r="AK577" s="211"/>
      <c r="AL577" s="211"/>
      <c r="AM577" s="211"/>
      <c r="AN577" s="211"/>
      <c r="AO577" s="211"/>
      <c r="AP577" s="211"/>
      <c r="AQ577" s="211"/>
      <c r="AR577" s="211"/>
      <c r="AS577" s="211"/>
      <c r="AT577" s="211"/>
      <c r="AU577" s="211"/>
    </row>
    <row r="578" spans="1:47" outlineLevel="1" x14ac:dyDescent="0.2">
      <c r="A578" s="152">
        <v>162</v>
      </c>
      <c r="B578" s="154" t="s">
        <v>1386</v>
      </c>
      <c r="C578" s="170" t="s">
        <v>1387</v>
      </c>
      <c r="D578" s="187" t="s">
        <v>127</v>
      </c>
      <c r="E578" s="212">
        <v>6</v>
      </c>
      <c r="F578" s="212"/>
      <c r="G578" s="212">
        <f>ROUND(E578*F578,2)</f>
        <v>0</v>
      </c>
      <c r="H578" s="181" t="s">
        <v>951</v>
      </c>
      <c r="I578" s="211"/>
      <c r="J578" s="211"/>
      <c r="K578" s="211"/>
      <c r="L578" s="211"/>
      <c r="M578" s="211"/>
      <c r="N578" s="211"/>
      <c r="O578" s="211"/>
      <c r="P578" s="211"/>
      <c r="Q578" s="211"/>
      <c r="R578" s="211" t="s">
        <v>121</v>
      </c>
      <c r="S578" s="211"/>
      <c r="T578" s="211"/>
      <c r="U578" s="211"/>
      <c r="V578" s="211"/>
      <c r="W578" s="211"/>
      <c r="X578" s="211"/>
      <c r="Y578" s="211"/>
      <c r="Z578" s="211"/>
      <c r="AA578" s="211"/>
      <c r="AB578" s="211"/>
      <c r="AC578" s="211"/>
      <c r="AD578" s="211"/>
      <c r="AE578" s="211"/>
      <c r="AF578" s="211"/>
      <c r="AG578" s="211"/>
      <c r="AH578" s="211"/>
      <c r="AI578" s="211"/>
      <c r="AJ578" s="211"/>
      <c r="AK578" s="211"/>
      <c r="AL578" s="211"/>
      <c r="AM578" s="211"/>
      <c r="AN578" s="211"/>
      <c r="AO578" s="211"/>
      <c r="AP578" s="211"/>
      <c r="AQ578" s="211"/>
      <c r="AR578" s="211"/>
      <c r="AS578" s="211"/>
      <c r="AT578" s="211"/>
      <c r="AU578" s="211"/>
    </row>
    <row r="579" spans="1:47" outlineLevel="1" x14ac:dyDescent="0.2">
      <c r="A579" s="152"/>
      <c r="B579" s="154"/>
      <c r="C579" s="171" t="s">
        <v>1385</v>
      </c>
      <c r="D579" s="188"/>
      <c r="E579" s="195">
        <v>6</v>
      </c>
      <c r="F579" s="212"/>
      <c r="G579" s="212"/>
      <c r="H579" s="181">
        <v>0</v>
      </c>
      <c r="I579" s="211"/>
      <c r="J579" s="211"/>
      <c r="K579" s="211"/>
      <c r="L579" s="211"/>
      <c r="M579" s="211"/>
      <c r="N579" s="211"/>
      <c r="O579" s="211"/>
      <c r="P579" s="211"/>
      <c r="Q579" s="211"/>
      <c r="R579" s="211" t="s">
        <v>123</v>
      </c>
      <c r="S579" s="211">
        <v>0</v>
      </c>
      <c r="T579" s="211"/>
      <c r="U579" s="211"/>
      <c r="V579" s="211"/>
      <c r="W579" s="211"/>
      <c r="X579" s="211"/>
      <c r="Y579" s="211"/>
      <c r="Z579" s="211"/>
      <c r="AA579" s="211"/>
      <c r="AB579" s="211"/>
      <c r="AC579" s="211"/>
      <c r="AD579" s="211"/>
      <c r="AE579" s="211"/>
      <c r="AF579" s="211"/>
      <c r="AG579" s="211"/>
      <c r="AH579" s="211"/>
      <c r="AI579" s="211"/>
      <c r="AJ579" s="211"/>
      <c r="AK579" s="211"/>
      <c r="AL579" s="211"/>
      <c r="AM579" s="211"/>
      <c r="AN579" s="211"/>
      <c r="AO579" s="211"/>
      <c r="AP579" s="211"/>
      <c r="AQ579" s="211"/>
      <c r="AR579" s="211"/>
      <c r="AS579" s="211"/>
      <c r="AT579" s="211"/>
      <c r="AU579" s="211"/>
    </row>
    <row r="580" spans="1:47" outlineLevel="1" x14ac:dyDescent="0.2">
      <c r="A580" s="152">
        <v>163</v>
      </c>
      <c r="B580" s="154" t="s">
        <v>1388</v>
      </c>
      <c r="C580" s="170" t="s">
        <v>1389</v>
      </c>
      <c r="D580" s="187" t="s">
        <v>127</v>
      </c>
      <c r="E580" s="212">
        <v>194.07499999999999</v>
      </c>
      <c r="F580" s="212"/>
      <c r="G580" s="212">
        <f>ROUND(E580*F580,2)</f>
        <v>0</v>
      </c>
      <c r="H580" s="181" t="s">
        <v>951</v>
      </c>
      <c r="I580" s="211"/>
      <c r="J580" s="211"/>
      <c r="K580" s="211"/>
      <c r="L580" s="211"/>
      <c r="M580" s="211"/>
      <c r="N580" s="211"/>
      <c r="O580" s="211"/>
      <c r="P580" s="211"/>
      <c r="Q580" s="211"/>
      <c r="R580" s="211" t="s">
        <v>162</v>
      </c>
      <c r="S580" s="211"/>
      <c r="T580" s="211"/>
      <c r="U580" s="211"/>
      <c r="V580" s="211"/>
      <c r="W580" s="211"/>
      <c r="X580" s="211"/>
      <c r="Y580" s="211"/>
      <c r="Z580" s="211"/>
      <c r="AA580" s="211"/>
      <c r="AB580" s="211"/>
      <c r="AC580" s="211"/>
      <c r="AD580" s="211"/>
      <c r="AE580" s="211"/>
      <c r="AF580" s="211"/>
      <c r="AG580" s="211"/>
      <c r="AH580" s="211"/>
      <c r="AI580" s="211"/>
      <c r="AJ580" s="211"/>
      <c r="AK580" s="211"/>
      <c r="AL580" s="211"/>
      <c r="AM580" s="211"/>
      <c r="AN580" s="211"/>
      <c r="AO580" s="211"/>
      <c r="AP580" s="211"/>
      <c r="AQ580" s="211"/>
      <c r="AR580" s="211"/>
      <c r="AS580" s="211"/>
      <c r="AT580" s="211"/>
      <c r="AU580" s="211"/>
    </row>
    <row r="581" spans="1:47" outlineLevel="1" x14ac:dyDescent="0.2">
      <c r="A581" s="152"/>
      <c r="B581" s="154"/>
      <c r="C581" s="171" t="s">
        <v>1390</v>
      </c>
      <c r="D581" s="188"/>
      <c r="E581" s="195">
        <v>22.875</v>
      </c>
      <c r="F581" s="212"/>
      <c r="G581" s="212"/>
      <c r="H581" s="181">
        <v>0</v>
      </c>
      <c r="I581" s="211"/>
      <c r="J581" s="211"/>
      <c r="K581" s="211"/>
      <c r="L581" s="211"/>
      <c r="M581" s="211"/>
      <c r="N581" s="211"/>
      <c r="O581" s="211"/>
      <c r="P581" s="211"/>
      <c r="Q581" s="211"/>
      <c r="R581" s="211" t="s">
        <v>123</v>
      </c>
      <c r="S581" s="211">
        <v>0</v>
      </c>
      <c r="T581" s="211"/>
      <c r="U581" s="211"/>
      <c r="V581" s="211"/>
      <c r="W581" s="211"/>
      <c r="X581" s="211"/>
      <c r="Y581" s="211"/>
      <c r="Z581" s="211"/>
      <c r="AA581" s="211"/>
      <c r="AB581" s="211"/>
      <c r="AC581" s="211"/>
      <c r="AD581" s="211"/>
      <c r="AE581" s="211"/>
      <c r="AF581" s="211"/>
      <c r="AG581" s="211"/>
      <c r="AH581" s="211"/>
      <c r="AI581" s="211"/>
      <c r="AJ581" s="211"/>
      <c r="AK581" s="211"/>
      <c r="AL581" s="211"/>
      <c r="AM581" s="211"/>
      <c r="AN581" s="211"/>
      <c r="AO581" s="211"/>
      <c r="AP581" s="211"/>
      <c r="AQ581" s="211"/>
      <c r="AR581" s="211"/>
      <c r="AS581" s="211"/>
      <c r="AT581" s="211"/>
      <c r="AU581" s="211"/>
    </row>
    <row r="582" spans="1:47" outlineLevel="1" x14ac:dyDescent="0.2">
      <c r="A582" s="152"/>
      <c r="B582" s="154"/>
      <c r="C582" s="171" t="s">
        <v>1391</v>
      </c>
      <c r="D582" s="188"/>
      <c r="E582" s="195">
        <v>47.6</v>
      </c>
      <c r="F582" s="212"/>
      <c r="G582" s="212"/>
      <c r="H582" s="181">
        <v>0</v>
      </c>
      <c r="I582" s="211"/>
      <c r="J582" s="211"/>
      <c r="K582" s="211"/>
      <c r="L582" s="211"/>
      <c r="M582" s="211"/>
      <c r="N582" s="211"/>
      <c r="O582" s="211"/>
      <c r="P582" s="211"/>
      <c r="Q582" s="211"/>
      <c r="R582" s="211" t="s">
        <v>123</v>
      </c>
      <c r="S582" s="211">
        <v>0</v>
      </c>
      <c r="T582" s="211"/>
      <c r="U582" s="211"/>
      <c r="V582" s="211"/>
      <c r="W582" s="211"/>
      <c r="X582" s="211"/>
      <c r="Y582" s="211"/>
      <c r="Z582" s="211"/>
      <c r="AA582" s="211"/>
      <c r="AB582" s="211"/>
      <c r="AC582" s="211"/>
      <c r="AD582" s="211"/>
      <c r="AE582" s="211"/>
      <c r="AF582" s="211"/>
      <c r="AG582" s="211"/>
      <c r="AH582" s="211"/>
      <c r="AI582" s="211"/>
      <c r="AJ582" s="211"/>
      <c r="AK582" s="211"/>
      <c r="AL582" s="211"/>
      <c r="AM582" s="211"/>
      <c r="AN582" s="211"/>
      <c r="AO582" s="211"/>
      <c r="AP582" s="211"/>
      <c r="AQ582" s="211"/>
      <c r="AR582" s="211"/>
      <c r="AS582" s="211"/>
      <c r="AT582" s="211"/>
      <c r="AU582" s="211"/>
    </row>
    <row r="583" spans="1:47" outlineLevel="1" x14ac:dyDescent="0.2">
      <c r="A583" s="152"/>
      <c r="B583" s="154"/>
      <c r="C583" s="171" t="s">
        <v>1392</v>
      </c>
      <c r="D583" s="188"/>
      <c r="E583" s="195">
        <v>61.8</v>
      </c>
      <c r="F583" s="212"/>
      <c r="G583" s="212"/>
      <c r="H583" s="181">
        <v>0</v>
      </c>
      <c r="I583" s="211"/>
      <c r="J583" s="211"/>
      <c r="K583" s="211"/>
      <c r="L583" s="211"/>
      <c r="M583" s="211"/>
      <c r="N583" s="211"/>
      <c r="O583" s="211"/>
      <c r="P583" s="211"/>
      <c r="Q583" s="211"/>
      <c r="R583" s="211" t="s">
        <v>123</v>
      </c>
      <c r="S583" s="211">
        <v>0</v>
      </c>
      <c r="T583" s="211"/>
      <c r="U583" s="211"/>
      <c r="V583" s="211"/>
      <c r="W583" s="211"/>
      <c r="X583" s="211"/>
      <c r="Y583" s="211"/>
      <c r="Z583" s="211"/>
      <c r="AA583" s="211"/>
      <c r="AB583" s="211"/>
      <c r="AC583" s="211"/>
      <c r="AD583" s="211"/>
      <c r="AE583" s="211"/>
      <c r="AF583" s="211"/>
      <c r="AG583" s="211"/>
      <c r="AH583" s="211"/>
      <c r="AI583" s="211"/>
      <c r="AJ583" s="211"/>
      <c r="AK583" s="211"/>
      <c r="AL583" s="211"/>
      <c r="AM583" s="211"/>
      <c r="AN583" s="211"/>
      <c r="AO583" s="211"/>
      <c r="AP583" s="211"/>
      <c r="AQ583" s="211"/>
      <c r="AR583" s="211"/>
      <c r="AS583" s="211"/>
      <c r="AT583" s="211"/>
      <c r="AU583" s="211"/>
    </row>
    <row r="584" spans="1:47" outlineLevel="1" x14ac:dyDescent="0.2">
      <c r="A584" s="152"/>
      <c r="B584" s="154"/>
      <c r="C584" s="171" t="s">
        <v>1393</v>
      </c>
      <c r="D584" s="188"/>
      <c r="E584" s="195">
        <v>61.8</v>
      </c>
      <c r="F584" s="212"/>
      <c r="G584" s="212"/>
      <c r="H584" s="181">
        <v>0</v>
      </c>
      <c r="I584" s="211"/>
      <c r="J584" s="211"/>
      <c r="K584" s="211"/>
      <c r="L584" s="211"/>
      <c r="M584" s="211"/>
      <c r="N584" s="211"/>
      <c r="O584" s="211"/>
      <c r="P584" s="211"/>
      <c r="Q584" s="211"/>
      <c r="R584" s="211" t="s">
        <v>123</v>
      </c>
      <c r="S584" s="211">
        <v>0</v>
      </c>
      <c r="T584" s="211"/>
      <c r="U584" s="211"/>
      <c r="V584" s="211"/>
      <c r="W584" s="211"/>
      <c r="X584" s="211"/>
      <c r="Y584" s="211"/>
      <c r="Z584" s="211"/>
      <c r="AA584" s="211"/>
      <c r="AB584" s="211"/>
      <c r="AC584" s="211"/>
      <c r="AD584" s="211"/>
      <c r="AE584" s="211"/>
      <c r="AF584" s="211"/>
      <c r="AG584" s="211"/>
      <c r="AH584" s="211"/>
      <c r="AI584" s="211"/>
      <c r="AJ584" s="211"/>
      <c r="AK584" s="211"/>
      <c r="AL584" s="211"/>
      <c r="AM584" s="211"/>
      <c r="AN584" s="211"/>
      <c r="AO584" s="211"/>
      <c r="AP584" s="211"/>
      <c r="AQ584" s="211"/>
      <c r="AR584" s="211"/>
      <c r="AS584" s="211"/>
      <c r="AT584" s="211"/>
      <c r="AU584" s="211"/>
    </row>
    <row r="585" spans="1:47" outlineLevel="1" x14ac:dyDescent="0.2">
      <c r="A585" s="152">
        <v>164</v>
      </c>
      <c r="B585" s="154" t="s">
        <v>1394</v>
      </c>
      <c r="C585" s="170" t="s">
        <v>1395</v>
      </c>
      <c r="D585" s="187" t="s">
        <v>127</v>
      </c>
      <c r="E585" s="212">
        <v>64.099999999999994</v>
      </c>
      <c r="F585" s="212"/>
      <c r="G585" s="212">
        <f>ROUND(E585*F585,2)</f>
        <v>0</v>
      </c>
      <c r="H585" s="181" t="s">
        <v>951</v>
      </c>
      <c r="I585" s="211"/>
      <c r="J585" s="211"/>
      <c r="K585" s="211"/>
      <c r="L585" s="211"/>
      <c r="M585" s="211"/>
      <c r="N585" s="211"/>
      <c r="O585" s="211"/>
      <c r="P585" s="211"/>
      <c r="Q585" s="211"/>
      <c r="R585" s="211" t="s">
        <v>162</v>
      </c>
      <c r="S585" s="211"/>
      <c r="T585" s="211"/>
      <c r="U585" s="211"/>
      <c r="V585" s="211"/>
      <c r="W585" s="211"/>
      <c r="X585" s="211"/>
      <c r="Y585" s="211"/>
      <c r="Z585" s="211"/>
      <c r="AA585" s="211"/>
      <c r="AB585" s="211"/>
      <c r="AC585" s="211"/>
      <c r="AD585" s="211"/>
      <c r="AE585" s="211"/>
      <c r="AF585" s="211"/>
      <c r="AG585" s="211"/>
      <c r="AH585" s="211"/>
      <c r="AI585" s="211"/>
      <c r="AJ585" s="211"/>
      <c r="AK585" s="211"/>
      <c r="AL585" s="211"/>
      <c r="AM585" s="211"/>
      <c r="AN585" s="211"/>
      <c r="AO585" s="211"/>
      <c r="AP585" s="211"/>
      <c r="AQ585" s="211"/>
      <c r="AR585" s="211"/>
      <c r="AS585" s="211"/>
      <c r="AT585" s="211"/>
      <c r="AU585" s="211"/>
    </row>
    <row r="586" spans="1:47" outlineLevel="1" x14ac:dyDescent="0.2">
      <c r="A586" s="152"/>
      <c r="B586" s="154"/>
      <c r="C586" s="171" t="s">
        <v>1396</v>
      </c>
      <c r="D586" s="188"/>
      <c r="E586" s="195">
        <v>64.099999999999994</v>
      </c>
      <c r="F586" s="212"/>
      <c r="G586" s="212"/>
      <c r="H586" s="181">
        <v>0</v>
      </c>
      <c r="I586" s="211"/>
      <c r="J586" s="211"/>
      <c r="K586" s="211"/>
      <c r="L586" s="211"/>
      <c r="M586" s="211"/>
      <c r="N586" s="211"/>
      <c r="O586" s="211"/>
      <c r="P586" s="211"/>
      <c r="Q586" s="211"/>
      <c r="R586" s="211" t="s">
        <v>123</v>
      </c>
      <c r="S586" s="211">
        <v>0</v>
      </c>
      <c r="T586" s="211"/>
      <c r="U586" s="211"/>
      <c r="V586" s="211"/>
      <c r="W586" s="211"/>
      <c r="X586" s="211"/>
      <c r="Y586" s="211"/>
      <c r="Z586" s="211"/>
      <c r="AA586" s="211"/>
      <c r="AB586" s="211"/>
      <c r="AC586" s="211"/>
      <c r="AD586" s="211"/>
      <c r="AE586" s="211"/>
      <c r="AF586" s="211"/>
      <c r="AG586" s="211"/>
      <c r="AH586" s="211"/>
      <c r="AI586" s="211"/>
      <c r="AJ586" s="211"/>
      <c r="AK586" s="211"/>
      <c r="AL586" s="211"/>
      <c r="AM586" s="211"/>
      <c r="AN586" s="211"/>
      <c r="AO586" s="211"/>
      <c r="AP586" s="211"/>
      <c r="AQ586" s="211"/>
      <c r="AR586" s="211"/>
      <c r="AS586" s="211"/>
      <c r="AT586" s="211"/>
      <c r="AU586" s="211"/>
    </row>
    <row r="587" spans="1:47" ht="22.5" outlineLevel="1" x14ac:dyDescent="0.2">
      <c r="A587" s="152">
        <v>165</v>
      </c>
      <c r="B587" s="154" t="s">
        <v>1397</v>
      </c>
      <c r="C587" s="170" t="s">
        <v>1398</v>
      </c>
      <c r="D587" s="187" t="s">
        <v>130</v>
      </c>
      <c r="E587" s="212">
        <v>31.591000000000001</v>
      </c>
      <c r="F587" s="212"/>
      <c r="G587" s="212">
        <f>ROUND(E587*F587,2)</f>
        <v>0</v>
      </c>
      <c r="H587" s="181" t="s">
        <v>951</v>
      </c>
      <c r="I587" s="211"/>
      <c r="J587" s="211"/>
      <c r="K587" s="211"/>
      <c r="L587" s="211"/>
      <c r="M587" s="211"/>
      <c r="N587" s="211"/>
      <c r="O587" s="211"/>
      <c r="P587" s="211"/>
      <c r="Q587" s="211"/>
      <c r="R587" s="211" t="s">
        <v>121</v>
      </c>
      <c r="S587" s="211"/>
      <c r="T587" s="211"/>
      <c r="U587" s="211"/>
      <c r="V587" s="211"/>
      <c r="W587" s="211"/>
      <c r="X587" s="211"/>
      <c r="Y587" s="211"/>
      <c r="Z587" s="211"/>
      <c r="AA587" s="211"/>
      <c r="AB587" s="211"/>
      <c r="AC587" s="211"/>
      <c r="AD587" s="211"/>
      <c r="AE587" s="211"/>
      <c r="AF587" s="211"/>
      <c r="AG587" s="211"/>
      <c r="AH587" s="211"/>
      <c r="AI587" s="211"/>
      <c r="AJ587" s="211"/>
      <c r="AK587" s="211"/>
      <c r="AL587" s="211"/>
      <c r="AM587" s="211"/>
      <c r="AN587" s="211"/>
      <c r="AO587" s="211"/>
      <c r="AP587" s="211"/>
      <c r="AQ587" s="211"/>
      <c r="AR587" s="211"/>
      <c r="AS587" s="211"/>
      <c r="AT587" s="211"/>
      <c r="AU587" s="211"/>
    </row>
    <row r="588" spans="1:47" outlineLevel="1" x14ac:dyDescent="0.2">
      <c r="A588" s="152"/>
      <c r="B588" s="154"/>
      <c r="C588" s="171" t="s">
        <v>1399</v>
      </c>
      <c r="D588" s="188"/>
      <c r="E588" s="195">
        <v>29.774999999999999</v>
      </c>
      <c r="F588" s="212"/>
      <c r="G588" s="212"/>
      <c r="H588" s="181">
        <v>0</v>
      </c>
      <c r="I588" s="211"/>
      <c r="J588" s="211"/>
      <c r="K588" s="211"/>
      <c r="L588" s="211"/>
      <c r="M588" s="211"/>
      <c r="N588" s="211"/>
      <c r="O588" s="211"/>
      <c r="P588" s="211"/>
      <c r="Q588" s="211"/>
      <c r="R588" s="211" t="s">
        <v>123</v>
      </c>
      <c r="S588" s="211">
        <v>0</v>
      </c>
      <c r="T588" s="211"/>
      <c r="U588" s="211"/>
      <c r="V588" s="211"/>
      <c r="W588" s="211"/>
      <c r="X588" s="211"/>
      <c r="Y588" s="211"/>
      <c r="Z588" s="211"/>
      <c r="AA588" s="211"/>
      <c r="AB588" s="211"/>
      <c r="AC588" s="211"/>
      <c r="AD588" s="211"/>
      <c r="AE588" s="211"/>
      <c r="AF588" s="211"/>
      <c r="AG588" s="211"/>
      <c r="AH588" s="211"/>
      <c r="AI588" s="211"/>
      <c r="AJ588" s="211"/>
      <c r="AK588" s="211"/>
      <c r="AL588" s="211"/>
      <c r="AM588" s="211"/>
      <c r="AN588" s="211"/>
      <c r="AO588" s="211"/>
      <c r="AP588" s="211"/>
      <c r="AQ588" s="211"/>
      <c r="AR588" s="211"/>
      <c r="AS588" s="211"/>
      <c r="AT588" s="211"/>
      <c r="AU588" s="211"/>
    </row>
    <row r="589" spans="1:47" outlineLevel="1" x14ac:dyDescent="0.2">
      <c r="A589" s="152"/>
      <c r="B589" s="154"/>
      <c r="C589" s="171" t="s">
        <v>1400</v>
      </c>
      <c r="D589" s="188"/>
      <c r="E589" s="195">
        <v>1.6</v>
      </c>
      <c r="F589" s="212"/>
      <c r="G589" s="212"/>
      <c r="H589" s="181">
        <v>0</v>
      </c>
      <c r="I589" s="211"/>
      <c r="J589" s="211"/>
      <c r="K589" s="211"/>
      <c r="L589" s="211"/>
      <c r="M589" s="211"/>
      <c r="N589" s="211"/>
      <c r="O589" s="211"/>
      <c r="P589" s="211"/>
      <c r="Q589" s="211"/>
      <c r="R589" s="211" t="s">
        <v>123</v>
      </c>
      <c r="S589" s="211">
        <v>0</v>
      </c>
      <c r="T589" s="211"/>
      <c r="U589" s="211"/>
      <c r="V589" s="211"/>
      <c r="W589" s="211"/>
      <c r="X589" s="211"/>
      <c r="Y589" s="211"/>
      <c r="Z589" s="211"/>
      <c r="AA589" s="211"/>
      <c r="AB589" s="211"/>
      <c r="AC589" s="211"/>
      <c r="AD589" s="211"/>
      <c r="AE589" s="211"/>
      <c r="AF589" s="211"/>
      <c r="AG589" s="211"/>
      <c r="AH589" s="211"/>
      <c r="AI589" s="211"/>
      <c r="AJ589" s="211"/>
      <c r="AK589" s="211"/>
      <c r="AL589" s="211"/>
      <c r="AM589" s="211"/>
      <c r="AN589" s="211"/>
      <c r="AO589" s="211"/>
      <c r="AP589" s="211"/>
      <c r="AQ589" s="211"/>
      <c r="AR589" s="211"/>
      <c r="AS589" s="211"/>
      <c r="AT589" s="211"/>
      <c r="AU589" s="211"/>
    </row>
    <row r="590" spans="1:47" outlineLevel="1" x14ac:dyDescent="0.2">
      <c r="A590" s="152"/>
      <c r="B590" s="154"/>
      <c r="C590" s="171" t="s">
        <v>1401</v>
      </c>
      <c r="D590" s="188"/>
      <c r="E590" s="195">
        <v>0.216</v>
      </c>
      <c r="F590" s="212"/>
      <c r="G590" s="212"/>
      <c r="H590" s="181">
        <v>0</v>
      </c>
      <c r="I590" s="211"/>
      <c r="J590" s="211"/>
      <c r="K590" s="211"/>
      <c r="L590" s="211"/>
      <c r="M590" s="211"/>
      <c r="N590" s="211"/>
      <c r="O590" s="211"/>
      <c r="P590" s="211"/>
      <c r="Q590" s="211"/>
      <c r="R590" s="211" t="s">
        <v>123</v>
      </c>
      <c r="S590" s="211">
        <v>0</v>
      </c>
      <c r="T590" s="211"/>
      <c r="U590" s="211"/>
      <c r="V590" s="211"/>
      <c r="W590" s="211"/>
      <c r="X590" s="211"/>
      <c r="Y590" s="211"/>
      <c r="Z590" s="211"/>
      <c r="AA590" s="211"/>
      <c r="AB590" s="211"/>
      <c r="AC590" s="211"/>
      <c r="AD590" s="211"/>
      <c r="AE590" s="211"/>
      <c r="AF590" s="211"/>
      <c r="AG590" s="211"/>
      <c r="AH590" s="211"/>
      <c r="AI590" s="211"/>
      <c r="AJ590" s="211"/>
      <c r="AK590" s="211"/>
      <c r="AL590" s="211"/>
      <c r="AM590" s="211"/>
      <c r="AN590" s="211"/>
      <c r="AO590" s="211"/>
      <c r="AP590" s="211"/>
      <c r="AQ590" s="211"/>
      <c r="AR590" s="211"/>
      <c r="AS590" s="211"/>
      <c r="AT590" s="211"/>
      <c r="AU590" s="211"/>
    </row>
    <row r="591" spans="1:47" outlineLevel="1" x14ac:dyDescent="0.2">
      <c r="A591" s="152">
        <v>166</v>
      </c>
      <c r="B591" s="154" t="s">
        <v>1402</v>
      </c>
      <c r="C591" s="170" t="s">
        <v>1403</v>
      </c>
      <c r="D591" s="187" t="s">
        <v>130</v>
      </c>
      <c r="E591" s="212">
        <v>31.591000000000001</v>
      </c>
      <c r="F591" s="212"/>
      <c r="G591" s="212">
        <f>ROUND(E591*F591,2)</f>
        <v>0</v>
      </c>
      <c r="H591" s="181" t="s">
        <v>951</v>
      </c>
      <c r="I591" s="211"/>
      <c r="J591" s="211"/>
      <c r="K591" s="211"/>
      <c r="L591" s="211"/>
      <c r="M591" s="211"/>
      <c r="N591" s="211"/>
      <c r="O591" s="211"/>
      <c r="P591" s="211"/>
      <c r="Q591" s="211"/>
      <c r="R591" s="211" t="s">
        <v>121</v>
      </c>
      <c r="S591" s="211"/>
      <c r="T591" s="211"/>
      <c r="U591" s="211"/>
      <c r="V591" s="211"/>
      <c r="W591" s="211"/>
      <c r="X591" s="211"/>
      <c r="Y591" s="211"/>
      <c r="Z591" s="211"/>
      <c r="AA591" s="211"/>
      <c r="AB591" s="211"/>
      <c r="AC591" s="211"/>
      <c r="AD591" s="211"/>
      <c r="AE591" s="211"/>
      <c r="AF591" s="211"/>
      <c r="AG591" s="211"/>
      <c r="AH591" s="211"/>
      <c r="AI591" s="211"/>
      <c r="AJ591" s="211"/>
      <c r="AK591" s="211"/>
      <c r="AL591" s="211"/>
      <c r="AM591" s="211"/>
      <c r="AN591" s="211"/>
      <c r="AO591" s="211"/>
      <c r="AP591" s="211"/>
      <c r="AQ591" s="211"/>
      <c r="AR591" s="211"/>
      <c r="AS591" s="211"/>
      <c r="AT591" s="211"/>
      <c r="AU591" s="211"/>
    </row>
    <row r="592" spans="1:47" outlineLevel="1" x14ac:dyDescent="0.2">
      <c r="A592" s="152"/>
      <c r="B592" s="154"/>
      <c r="C592" s="171" t="s">
        <v>1399</v>
      </c>
      <c r="D592" s="188"/>
      <c r="E592" s="195">
        <v>29.774999999999999</v>
      </c>
      <c r="F592" s="212"/>
      <c r="G592" s="212"/>
      <c r="H592" s="181">
        <v>0</v>
      </c>
      <c r="I592" s="211"/>
      <c r="J592" s="211"/>
      <c r="K592" s="211"/>
      <c r="L592" s="211"/>
      <c r="M592" s="211"/>
      <c r="N592" s="211"/>
      <c r="O592" s="211"/>
      <c r="P592" s="211"/>
      <c r="Q592" s="211"/>
      <c r="R592" s="211" t="s">
        <v>123</v>
      </c>
      <c r="S592" s="211">
        <v>0</v>
      </c>
      <c r="T592" s="211"/>
      <c r="U592" s="211"/>
      <c r="V592" s="211"/>
      <c r="W592" s="211"/>
      <c r="X592" s="211"/>
      <c r="Y592" s="211"/>
      <c r="Z592" s="211"/>
      <c r="AA592" s="211"/>
      <c r="AB592" s="211"/>
      <c r="AC592" s="211"/>
      <c r="AD592" s="211"/>
      <c r="AE592" s="211"/>
      <c r="AF592" s="211"/>
      <c r="AG592" s="211"/>
      <c r="AH592" s="211"/>
      <c r="AI592" s="211"/>
      <c r="AJ592" s="211"/>
      <c r="AK592" s="211"/>
      <c r="AL592" s="211"/>
      <c r="AM592" s="211"/>
      <c r="AN592" s="211"/>
      <c r="AO592" s="211"/>
      <c r="AP592" s="211"/>
      <c r="AQ592" s="211"/>
      <c r="AR592" s="211"/>
      <c r="AS592" s="211"/>
      <c r="AT592" s="211"/>
      <c r="AU592" s="211"/>
    </row>
    <row r="593" spans="1:47" outlineLevel="1" x14ac:dyDescent="0.2">
      <c r="A593" s="152"/>
      <c r="B593" s="154"/>
      <c r="C593" s="171" t="s">
        <v>1400</v>
      </c>
      <c r="D593" s="188"/>
      <c r="E593" s="195">
        <v>1.6</v>
      </c>
      <c r="F593" s="212"/>
      <c r="G593" s="212"/>
      <c r="H593" s="181">
        <v>0</v>
      </c>
      <c r="I593" s="211"/>
      <c r="J593" s="211"/>
      <c r="K593" s="211"/>
      <c r="L593" s="211"/>
      <c r="M593" s="211"/>
      <c r="N593" s="211"/>
      <c r="O593" s="211"/>
      <c r="P593" s="211"/>
      <c r="Q593" s="211"/>
      <c r="R593" s="211" t="s">
        <v>123</v>
      </c>
      <c r="S593" s="211">
        <v>0</v>
      </c>
      <c r="T593" s="211"/>
      <c r="U593" s="211"/>
      <c r="V593" s="211"/>
      <c r="W593" s="211"/>
      <c r="X593" s="211"/>
      <c r="Y593" s="211"/>
      <c r="Z593" s="211"/>
      <c r="AA593" s="211"/>
      <c r="AB593" s="211"/>
      <c r="AC593" s="211"/>
      <c r="AD593" s="211"/>
      <c r="AE593" s="211"/>
      <c r="AF593" s="211"/>
      <c r="AG593" s="211"/>
      <c r="AH593" s="211"/>
      <c r="AI593" s="211"/>
      <c r="AJ593" s="211"/>
      <c r="AK593" s="211"/>
      <c r="AL593" s="211"/>
      <c r="AM593" s="211"/>
      <c r="AN593" s="211"/>
      <c r="AO593" s="211"/>
      <c r="AP593" s="211"/>
      <c r="AQ593" s="211"/>
      <c r="AR593" s="211"/>
      <c r="AS593" s="211"/>
      <c r="AT593" s="211"/>
      <c r="AU593" s="211"/>
    </row>
    <row r="594" spans="1:47" outlineLevel="1" x14ac:dyDescent="0.2">
      <c r="A594" s="152"/>
      <c r="B594" s="154"/>
      <c r="C594" s="171" t="s">
        <v>1401</v>
      </c>
      <c r="D594" s="188"/>
      <c r="E594" s="195">
        <v>0.216</v>
      </c>
      <c r="F594" s="212"/>
      <c r="G594" s="212"/>
      <c r="H594" s="181">
        <v>0</v>
      </c>
      <c r="I594" s="211"/>
      <c r="J594" s="211"/>
      <c r="K594" s="211"/>
      <c r="L594" s="211"/>
      <c r="M594" s="211"/>
      <c r="N594" s="211"/>
      <c r="O594" s="211"/>
      <c r="P594" s="211"/>
      <c r="Q594" s="211"/>
      <c r="R594" s="211" t="s">
        <v>123</v>
      </c>
      <c r="S594" s="211">
        <v>0</v>
      </c>
      <c r="T594" s="211"/>
      <c r="U594" s="211"/>
      <c r="V594" s="211"/>
      <c r="W594" s="211"/>
      <c r="X594" s="211"/>
      <c r="Y594" s="211"/>
      <c r="Z594" s="211"/>
      <c r="AA594" s="211"/>
      <c r="AB594" s="211"/>
      <c r="AC594" s="211"/>
      <c r="AD594" s="211"/>
      <c r="AE594" s="211"/>
      <c r="AF594" s="211"/>
      <c r="AG594" s="211"/>
      <c r="AH594" s="211"/>
      <c r="AI594" s="211"/>
      <c r="AJ594" s="211"/>
      <c r="AK594" s="211"/>
      <c r="AL594" s="211"/>
      <c r="AM594" s="211"/>
      <c r="AN594" s="211"/>
      <c r="AO594" s="211"/>
      <c r="AP594" s="211"/>
      <c r="AQ594" s="211"/>
      <c r="AR594" s="211"/>
      <c r="AS594" s="211"/>
      <c r="AT594" s="211"/>
      <c r="AU594" s="211"/>
    </row>
    <row r="595" spans="1:47" ht="22.5" outlineLevel="1" x14ac:dyDescent="0.2">
      <c r="A595" s="152">
        <v>167</v>
      </c>
      <c r="B595" s="154" t="s">
        <v>1404</v>
      </c>
      <c r="C595" s="170" t="s">
        <v>1405</v>
      </c>
      <c r="D595" s="187" t="s">
        <v>130</v>
      </c>
      <c r="E595" s="212">
        <v>59.377000000000002</v>
      </c>
      <c r="F595" s="212"/>
      <c r="G595" s="212">
        <f>ROUND(E595*F595,2)</f>
        <v>0</v>
      </c>
      <c r="H595" s="181" t="s">
        <v>951</v>
      </c>
      <c r="I595" s="211"/>
      <c r="J595" s="211"/>
      <c r="K595" s="211"/>
      <c r="L595" s="211"/>
      <c r="M595" s="211"/>
      <c r="N595" s="211"/>
      <c r="O595" s="211"/>
      <c r="P595" s="211"/>
      <c r="Q595" s="211"/>
      <c r="R595" s="211" t="s">
        <v>121</v>
      </c>
      <c r="S595" s="211"/>
      <c r="T595" s="211"/>
      <c r="U595" s="211"/>
      <c r="V595" s="211"/>
      <c r="W595" s="211"/>
      <c r="X595" s="211"/>
      <c r="Y595" s="211"/>
      <c r="Z595" s="211"/>
      <c r="AA595" s="211"/>
      <c r="AB595" s="211"/>
      <c r="AC595" s="211"/>
      <c r="AD595" s="211"/>
      <c r="AE595" s="211"/>
      <c r="AF595" s="211"/>
      <c r="AG595" s="211"/>
      <c r="AH595" s="211"/>
      <c r="AI595" s="211"/>
      <c r="AJ595" s="211"/>
      <c r="AK595" s="211"/>
      <c r="AL595" s="211"/>
      <c r="AM595" s="211"/>
      <c r="AN595" s="211"/>
      <c r="AO595" s="211"/>
      <c r="AP595" s="211"/>
      <c r="AQ595" s="211"/>
      <c r="AR595" s="211"/>
      <c r="AS595" s="211"/>
      <c r="AT595" s="211"/>
      <c r="AU595" s="211"/>
    </row>
    <row r="596" spans="1:47" outlineLevel="1" x14ac:dyDescent="0.2">
      <c r="A596" s="152"/>
      <c r="B596" s="154"/>
      <c r="C596" s="171" t="s">
        <v>1406</v>
      </c>
      <c r="D596" s="188"/>
      <c r="E596" s="195">
        <v>21.109000000000002</v>
      </c>
      <c r="F596" s="212"/>
      <c r="G596" s="212"/>
      <c r="H596" s="181">
        <v>0</v>
      </c>
      <c r="I596" s="211"/>
      <c r="J596" s="211"/>
      <c r="K596" s="211"/>
      <c r="L596" s="211"/>
      <c r="M596" s="211"/>
      <c r="N596" s="211"/>
      <c r="O596" s="211"/>
      <c r="P596" s="211"/>
      <c r="Q596" s="211"/>
      <c r="R596" s="211" t="s">
        <v>123</v>
      </c>
      <c r="S596" s="211">
        <v>0</v>
      </c>
      <c r="T596" s="211"/>
      <c r="U596" s="211"/>
      <c r="V596" s="211"/>
      <c r="W596" s="211"/>
      <c r="X596" s="211"/>
      <c r="Y596" s="211"/>
      <c r="Z596" s="211"/>
      <c r="AA596" s="211"/>
      <c r="AB596" s="211"/>
      <c r="AC596" s="211"/>
      <c r="AD596" s="211"/>
      <c r="AE596" s="211"/>
      <c r="AF596" s="211"/>
      <c r="AG596" s="211"/>
      <c r="AH596" s="211"/>
      <c r="AI596" s="211"/>
      <c r="AJ596" s="211"/>
      <c r="AK596" s="211"/>
      <c r="AL596" s="211"/>
      <c r="AM596" s="211"/>
      <c r="AN596" s="211"/>
      <c r="AO596" s="211"/>
      <c r="AP596" s="211"/>
      <c r="AQ596" s="211"/>
      <c r="AR596" s="211"/>
      <c r="AS596" s="211"/>
      <c r="AT596" s="211"/>
      <c r="AU596" s="211"/>
    </row>
    <row r="597" spans="1:47" outlineLevel="1" x14ac:dyDescent="0.2">
      <c r="A597" s="152"/>
      <c r="B597" s="154"/>
      <c r="C597" s="171" t="s">
        <v>1407</v>
      </c>
      <c r="D597" s="188"/>
      <c r="E597" s="195">
        <v>15.504</v>
      </c>
      <c r="F597" s="212"/>
      <c r="G597" s="212"/>
      <c r="H597" s="181">
        <v>0</v>
      </c>
      <c r="I597" s="211"/>
      <c r="J597" s="211"/>
      <c r="K597" s="211"/>
      <c r="L597" s="211"/>
      <c r="M597" s="211"/>
      <c r="N597" s="211"/>
      <c r="O597" s="211"/>
      <c r="P597" s="211"/>
      <c r="Q597" s="211"/>
      <c r="R597" s="211" t="s">
        <v>123</v>
      </c>
      <c r="S597" s="211">
        <v>0</v>
      </c>
      <c r="T597" s="211"/>
      <c r="U597" s="211"/>
      <c r="V597" s="211"/>
      <c r="W597" s="211"/>
      <c r="X597" s="211"/>
      <c r="Y597" s="211"/>
      <c r="Z597" s="211"/>
      <c r="AA597" s="211"/>
      <c r="AB597" s="211"/>
      <c r="AC597" s="211"/>
      <c r="AD597" s="211"/>
      <c r="AE597" s="211"/>
      <c r="AF597" s="211"/>
      <c r="AG597" s="211"/>
      <c r="AH597" s="211"/>
      <c r="AI597" s="211"/>
      <c r="AJ597" s="211"/>
      <c r="AK597" s="211"/>
      <c r="AL597" s="211"/>
      <c r="AM597" s="211"/>
      <c r="AN597" s="211"/>
      <c r="AO597" s="211"/>
      <c r="AP597" s="211"/>
      <c r="AQ597" s="211"/>
      <c r="AR597" s="211"/>
      <c r="AS597" s="211"/>
      <c r="AT597" s="211"/>
      <c r="AU597" s="211"/>
    </row>
    <row r="598" spans="1:47" outlineLevel="1" x14ac:dyDescent="0.2">
      <c r="A598" s="152"/>
      <c r="B598" s="154"/>
      <c r="C598" s="171" t="s">
        <v>1408</v>
      </c>
      <c r="D598" s="188"/>
      <c r="E598" s="195">
        <v>15.504</v>
      </c>
      <c r="F598" s="212"/>
      <c r="G598" s="212"/>
      <c r="H598" s="181">
        <v>0</v>
      </c>
      <c r="I598" s="211"/>
      <c r="J598" s="211"/>
      <c r="K598" s="211"/>
      <c r="L598" s="211"/>
      <c r="M598" s="211"/>
      <c r="N598" s="211"/>
      <c r="O598" s="211"/>
      <c r="P598" s="211"/>
      <c r="Q598" s="211"/>
      <c r="R598" s="211" t="s">
        <v>123</v>
      </c>
      <c r="S598" s="211">
        <v>0</v>
      </c>
      <c r="T598" s="211"/>
      <c r="U598" s="211"/>
      <c r="V598" s="211"/>
      <c r="W598" s="211"/>
      <c r="X598" s="211"/>
      <c r="Y598" s="211"/>
      <c r="Z598" s="211"/>
      <c r="AA598" s="211"/>
      <c r="AB598" s="211"/>
      <c r="AC598" s="211"/>
      <c r="AD598" s="211"/>
      <c r="AE598" s="211"/>
      <c r="AF598" s="211"/>
      <c r="AG598" s="211"/>
      <c r="AH598" s="211"/>
      <c r="AI598" s="211"/>
      <c r="AJ598" s="211"/>
      <c r="AK598" s="211"/>
      <c r="AL598" s="211"/>
      <c r="AM598" s="211"/>
      <c r="AN598" s="211"/>
      <c r="AO598" s="211"/>
      <c r="AP598" s="211"/>
      <c r="AQ598" s="211"/>
      <c r="AR598" s="211"/>
      <c r="AS598" s="211"/>
      <c r="AT598" s="211"/>
      <c r="AU598" s="211"/>
    </row>
    <row r="599" spans="1:47" outlineLevel="1" x14ac:dyDescent="0.2">
      <c r="A599" s="152"/>
      <c r="B599" s="154"/>
      <c r="C599" s="171" t="s">
        <v>1409</v>
      </c>
      <c r="D599" s="188"/>
      <c r="E599" s="195">
        <v>7.26</v>
      </c>
      <c r="F599" s="212"/>
      <c r="G599" s="212"/>
      <c r="H599" s="181">
        <v>0</v>
      </c>
      <c r="I599" s="211"/>
      <c r="J599" s="211"/>
      <c r="K599" s="211"/>
      <c r="L599" s="211"/>
      <c r="M599" s="211"/>
      <c r="N599" s="211"/>
      <c r="O599" s="211"/>
      <c r="P599" s="211"/>
      <c r="Q599" s="211"/>
      <c r="R599" s="211" t="s">
        <v>123</v>
      </c>
      <c r="S599" s="211">
        <v>0</v>
      </c>
      <c r="T599" s="211"/>
      <c r="U599" s="211"/>
      <c r="V599" s="211"/>
      <c r="W599" s="211"/>
      <c r="X599" s="211"/>
      <c r="Y599" s="211"/>
      <c r="Z599" s="211"/>
      <c r="AA599" s="211"/>
      <c r="AB599" s="211"/>
      <c r="AC599" s="211"/>
      <c r="AD599" s="211"/>
      <c r="AE599" s="211"/>
      <c r="AF599" s="211"/>
      <c r="AG599" s="211"/>
      <c r="AH599" s="211"/>
      <c r="AI599" s="211"/>
      <c r="AJ599" s="211"/>
      <c r="AK599" s="211"/>
      <c r="AL599" s="211"/>
      <c r="AM599" s="211"/>
      <c r="AN599" s="211"/>
      <c r="AO599" s="211"/>
      <c r="AP599" s="211"/>
      <c r="AQ599" s="211"/>
      <c r="AR599" s="211"/>
      <c r="AS599" s="211"/>
      <c r="AT599" s="211"/>
      <c r="AU599" s="211"/>
    </row>
    <row r="600" spans="1:47" outlineLevel="1" x14ac:dyDescent="0.2">
      <c r="A600" s="152">
        <v>168</v>
      </c>
      <c r="B600" s="154" t="s">
        <v>1410</v>
      </c>
      <c r="C600" s="170" t="s">
        <v>1411</v>
      </c>
      <c r="D600" s="187" t="s">
        <v>130</v>
      </c>
      <c r="E600" s="212">
        <v>52.116999999999997</v>
      </c>
      <c r="F600" s="212"/>
      <c r="G600" s="212">
        <f>ROUND(E600*F600,2)</f>
        <v>0</v>
      </c>
      <c r="H600" s="181" t="s">
        <v>951</v>
      </c>
      <c r="I600" s="211"/>
      <c r="J600" s="211"/>
      <c r="K600" s="211"/>
      <c r="L600" s="211"/>
      <c r="M600" s="211"/>
      <c r="N600" s="211"/>
      <c r="O600" s="211"/>
      <c r="P600" s="211"/>
      <c r="Q600" s="211"/>
      <c r="R600" s="211" t="s">
        <v>121</v>
      </c>
      <c r="S600" s="211"/>
      <c r="T600" s="211"/>
      <c r="U600" s="211"/>
      <c r="V600" s="211"/>
      <c r="W600" s="211"/>
      <c r="X600" s="211"/>
      <c r="Y600" s="211"/>
      <c r="Z600" s="211"/>
      <c r="AA600" s="211"/>
      <c r="AB600" s="211"/>
      <c r="AC600" s="211"/>
      <c r="AD600" s="211"/>
      <c r="AE600" s="211"/>
      <c r="AF600" s="211"/>
      <c r="AG600" s="211"/>
      <c r="AH600" s="211"/>
      <c r="AI600" s="211"/>
      <c r="AJ600" s="211"/>
      <c r="AK600" s="211"/>
      <c r="AL600" s="211"/>
      <c r="AM600" s="211"/>
      <c r="AN600" s="211"/>
      <c r="AO600" s="211"/>
      <c r="AP600" s="211"/>
      <c r="AQ600" s="211"/>
      <c r="AR600" s="211"/>
      <c r="AS600" s="211"/>
      <c r="AT600" s="211"/>
      <c r="AU600" s="211"/>
    </row>
    <row r="601" spans="1:47" outlineLevel="1" x14ac:dyDescent="0.2">
      <c r="A601" s="152"/>
      <c r="B601" s="154"/>
      <c r="C601" s="171" t="s">
        <v>1412</v>
      </c>
      <c r="D601" s="188"/>
      <c r="E601" s="195">
        <v>21.109000000000002</v>
      </c>
      <c r="F601" s="212"/>
      <c r="G601" s="212"/>
      <c r="H601" s="181">
        <v>0</v>
      </c>
      <c r="I601" s="211"/>
      <c r="J601" s="211"/>
      <c r="K601" s="211"/>
      <c r="L601" s="211"/>
      <c r="M601" s="211"/>
      <c r="N601" s="211"/>
      <c r="O601" s="211"/>
      <c r="P601" s="211"/>
      <c r="Q601" s="211"/>
      <c r="R601" s="211" t="s">
        <v>123</v>
      </c>
      <c r="S601" s="211">
        <v>0</v>
      </c>
      <c r="T601" s="211"/>
      <c r="U601" s="211"/>
      <c r="V601" s="211"/>
      <c r="W601" s="211"/>
      <c r="X601" s="211"/>
      <c r="Y601" s="211"/>
      <c r="Z601" s="211"/>
      <c r="AA601" s="211"/>
      <c r="AB601" s="211"/>
      <c r="AC601" s="211"/>
      <c r="AD601" s="211"/>
      <c r="AE601" s="211"/>
      <c r="AF601" s="211"/>
      <c r="AG601" s="211"/>
      <c r="AH601" s="211"/>
      <c r="AI601" s="211"/>
      <c r="AJ601" s="211"/>
      <c r="AK601" s="211"/>
      <c r="AL601" s="211"/>
      <c r="AM601" s="211"/>
      <c r="AN601" s="211"/>
      <c r="AO601" s="211"/>
      <c r="AP601" s="211"/>
      <c r="AQ601" s="211"/>
      <c r="AR601" s="211"/>
      <c r="AS601" s="211"/>
      <c r="AT601" s="211"/>
      <c r="AU601" s="211"/>
    </row>
    <row r="602" spans="1:47" outlineLevel="1" x14ac:dyDescent="0.2">
      <c r="A602" s="152"/>
      <c r="B602" s="154"/>
      <c r="C602" s="171" t="s">
        <v>1413</v>
      </c>
      <c r="D602" s="188"/>
      <c r="E602" s="195">
        <v>15.504</v>
      </c>
      <c r="F602" s="212"/>
      <c r="G602" s="212"/>
      <c r="H602" s="181">
        <v>0</v>
      </c>
      <c r="I602" s="211"/>
      <c r="J602" s="211"/>
      <c r="K602" s="211"/>
      <c r="L602" s="211"/>
      <c r="M602" s="211"/>
      <c r="N602" s="211"/>
      <c r="O602" s="211"/>
      <c r="P602" s="211"/>
      <c r="Q602" s="211"/>
      <c r="R602" s="211" t="s">
        <v>123</v>
      </c>
      <c r="S602" s="211">
        <v>0</v>
      </c>
      <c r="T602" s="211"/>
      <c r="U602" s="211"/>
      <c r="V602" s="211"/>
      <c r="W602" s="211"/>
      <c r="X602" s="211"/>
      <c r="Y602" s="211"/>
      <c r="Z602" s="211"/>
      <c r="AA602" s="211"/>
      <c r="AB602" s="211"/>
      <c r="AC602" s="211"/>
      <c r="AD602" s="211"/>
      <c r="AE602" s="211"/>
      <c r="AF602" s="211"/>
      <c r="AG602" s="211"/>
      <c r="AH602" s="211"/>
      <c r="AI602" s="211"/>
      <c r="AJ602" s="211"/>
      <c r="AK602" s="211"/>
      <c r="AL602" s="211"/>
      <c r="AM602" s="211"/>
      <c r="AN602" s="211"/>
      <c r="AO602" s="211"/>
      <c r="AP602" s="211"/>
      <c r="AQ602" s="211"/>
      <c r="AR602" s="211"/>
      <c r="AS602" s="211"/>
      <c r="AT602" s="211"/>
      <c r="AU602" s="211"/>
    </row>
    <row r="603" spans="1:47" outlineLevel="1" x14ac:dyDescent="0.2">
      <c r="A603" s="152"/>
      <c r="B603" s="154"/>
      <c r="C603" s="171" t="s">
        <v>1414</v>
      </c>
      <c r="D603" s="188"/>
      <c r="E603" s="195">
        <v>15.504</v>
      </c>
      <c r="F603" s="212"/>
      <c r="G603" s="212"/>
      <c r="H603" s="181">
        <v>0</v>
      </c>
      <c r="I603" s="211"/>
      <c r="J603" s="211"/>
      <c r="K603" s="211"/>
      <c r="L603" s="211"/>
      <c r="M603" s="211"/>
      <c r="N603" s="211"/>
      <c r="O603" s="211"/>
      <c r="P603" s="211"/>
      <c r="Q603" s="211"/>
      <c r="R603" s="211" t="s">
        <v>123</v>
      </c>
      <c r="S603" s="211">
        <v>0</v>
      </c>
      <c r="T603" s="211"/>
      <c r="U603" s="211"/>
      <c r="V603" s="211"/>
      <c r="W603" s="211"/>
      <c r="X603" s="211"/>
      <c r="Y603" s="211"/>
      <c r="Z603" s="211"/>
      <c r="AA603" s="211"/>
      <c r="AB603" s="211"/>
      <c r="AC603" s="211"/>
      <c r="AD603" s="211"/>
      <c r="AE603" s="211"/>
      <c r="AF603" s="211"/>
      <c r="AG603" s="211"/>
      <c r="AH603" s="211"/>
      <c r="AI603" s="211"/>
      <c r="AJ603" s="211"/>
      <c r="AK603" s="211"/>
      <c r="AL603" s="211"/>
      <c r="AM603" s="211"/>
      <c r="AN603" s="211"/>
      <c r="AO603" s="211"/>
      <c r="AP603" s="211"/>
      <c r="AQ603" s="211"/>
      <c r="AR603" s="211"/>
      <c r="AS603" s="211"/>
      <c r="AT603" s="211"/>
      <c r="AU603" s="211"/>
    </row>
    <row r="604" spans="1:47" outlineLevel="1" x14ac:dyDescent="0.2">
      <c r="A604" s="152">
        <v>169</v>
      </c>
      <c r="B604" s="154" t="s">
        <v>1415</v>
      </c>
      <c r="C604" s="170" t="s">
        <v>1416</v>
      </c>
      <c r="D604" s="187" t="s">
        <v>127</v>
      </c>
      <c r="E604" s="212">
        <v>34</v>
      </c>
      <c r="F604" s="212"/>
      <c r="G604" s="212">
        <f>ROUND(E604*F604,2)</f>
        <v>0</v>
      </c>
      <c r="H604" s="181" t="s">
        <v>951</v>
      </c>
      <c r="I604" s="211"/>
      <c r="J604" s="211"/>
      <c r="K604" s="211"/>
      <c r="L604" s="211"/>
      <c r="M604" s="211"/>
      <c r="N604" s="211"/>
      <c r="O604" s="211"/>
      <c r="P604" s="211"/>
      <c r="Q604" s="211"/>
      <c r="R604" s="211" t="s">
        <v>162</v>
      </c>
      <c r="S604" s="211"/>
      <c r="T604" s="211"/>
      <c r="U604" s="211"/>
      <c r="V604" s="211"/>
      <c r="W604" s="211"/>
      <c r="X604" s="211"/>
      <c r="Y604" s="211"/>
      <c r="Z604" s="211"/>
      <c r="AA604" s="211"/>
      <c r="AB604" s="211"/>
      <c r="AC604" s="211"/>
      <c r="AD604" s="211"/>
      <c r="AE604" s="211"/>
      <c r="AF604" s="211"/>
      <c r="AG604" s="211"/>
      <c r="AH604" s="211"/>
      <c r="AI604" s="211"/>
      <c r="AJ604" s="211"/>
      <c r="AK604" s="211"/>
      <c r="AL604" s="211"/>
      <c r="AM604" s="211"/>
      <c r="AN604" s="211"/>
      <c r="AO604" s="211"/>
      <c r="AP604" s="211"/>
      <c r="AQ604" s="211"/>
      <c r="AR604" s="211"/>
      <c r="AS604" s="211"/>
      <c r="AT604" s="211"/>
      <c r="AU604" s="211"/>
    </row>
    <row r="605" spans="1:47" outlineLevel="1" x14ac:dyDescent="0.2">
      <c r="A605" s="152"/>
      <c r="B605" s="154"/>
      <c r="C605" s="171" t="s">
        <v>1417</v>
      </c>
      <c r="D605" s="188"/>
      <c r="E605" s="195">
        <v>34</v>
      </c>
      <c r="F605" s="212"/>
      <c r="G605" s="212"/>
      <c r="H605" s="181">
        <v>0</v>
      </c>
      <c r="I605" s="211"/>
      <c r="J605" s="211"/>
      <c r="K605" s="211"/>
      <c r="L605" s="211"/>
      <c r="M605" s="211"/>
      <c r="N605" s="211"/>
      <c r="O605" s="211"/>
      <c r="P605" s="211"/>
      <c r="Q605" s="211"/>
      <c r="R605" s="211" t="s">
        <v>123</v>
      </c>
      <c r="S605" s="211">
        <v>0</v>
      </c>
      <c r="T605" s="211"/>
      <c r="U605" s="211"/>
      <c r="V605" s="211"/>
      <c r="W605" s="211"/>
      <c r="X605" s="211"/>
      <c r="Y605" s="211"/>
      <c r="Z605" s="211"/>
      <c r="AA605" s="211"/>
      <c r="AB605" s="211"/>
      <c r="AC605" s="211"/>
      <c r="AD605" s="211"/>
      <c r="AE605" s="211"/>
      <c r="AF605" s="211"/>
      <c r="AG605" s="211"/>
      <c r="AH605" s="211"/>
      <c r="AI605" s="211"/>
      <c r="AJ605" s="211"/>
      <c r="AK605" s="211"/>
      <c r="AL605" s="211"/>
      <c r="AM605" s="211"/>
      <c r="AN605" s="211"/>
      <c r="AO605" s="211"/>
      <c r="AP605" s="211"/>
      <c r="AQ605" s="211"/>
      <c r="AR605" s="211"/>
      <c r="AS605" s="211"/>
      <c r="AT605" s="211"/>
      <c r="AU605" s="211"/>
    </row>
    <row r="606" spans="1:47" outlineLevel="1" x14ac:dyDescent="0.2">
      <c r="A606" s="152">
        <v>170</v>
      </c>
      <c r="B606" s="154" t="s">
        <v>1418</v>
      </c>
      <c r="C606" s="170" t="s">
        <v>1419</v>
      </c>
      <c r="D606" s="187" t="s">
        <v>127</v>
      </c>
      <c r="E606" s="212">
        <v>815.5</v>
      </c>
      <c r="F606" s="212"/>
      <c r="G606" s="212">
        <f>ROUND(E606*F606,2)</f>
        <v>0</v>
      </c>
      <c r="H606" s="181" t="s">
        <v>951</v>
      </c>
      <c r="I606" s="211"/>
      <c r="J606" s="211"/>
      <c r="K606" s="211"/>
      <c r="L606" s="211"/>
      <c r="M606" s="211"/>
      <c r="N606" s="211"/>
      <c r="O606" s="211"/>
      <c r="P606" s="211"/>
      <c r="Q606" s="211"/>
      <c r="R606" s="211" t="s">
        <v>121</v>
      </c>
      <c r="S606" s="211"/>
      <c r="T606" s="211"/>
      <c r="U606" s="211"/>
      <c r="V606" s="211"/>
      <c r="W606" s="211"/>
      <c r="X606" s="211"/>
      <c r="Y606" s="211"/>
      <c r="Z606" s="211"/>
      <c r="AA606" s="211"/>
      <c r="AB606" s="211"/>
      <c r="AC606" s="211"/>
      <c r="AD606" s="211"/>
      <c r="AE606" s="211"/>
      <c r="AF606" s="211"/>
      <c r="AG606" s="211"/>
      <c r="AH606" s="211"/>
      <c r="AI606" s="211"/>
      <c r="AJ606" s="211"/>
      <c r="AK606" s="211"/>
      <c r="AL606" s="211"/>
      <c r="AM606" s="211"/>
      <c r="AN606" s="211"/>
      <c r="AO606" s="211"/>
      <c r="AP606" s="211"/>
      <c r="AQ606" s="211"/>
      <c r="AR606" s="211"/>
      <c r="AS606" s="211"/>
      <c r="AT606" s="211"/>
      <c r="AU606" s="211"/>
    </row>
    <row r="607" spans="1:47" outlineLevel="1" x14ac:dyDescent="0.2">
      <c r="A607" s="152"/>
      <c r="B607" s="154"/>
      <c r="C607" s="171" t="s">
        <v>1294</v>
      </c>
      <c r="D607" s="188"/>
      <c r="E607" s="195">
        <v>198.5</v>
      </c>
      <c r="F607" s="212"/>
      <c r="G607" s="212"/>
      <c r="H607" s="181">
        <v>0</v>
      </c>
      <c r="I607" s="211"/>
      <c r="J607" s="211"/>
      <c r="K607" s="211"/>
      <c r="L607" s="211"/>
      <c r="M607" s="211"/>
      <c r="N607" s="211"/>
      <c r="O607" s="211"/>
      <c r="P607" s="211"/>
      <c r="Q607" s="211"/>
      <c r="R607" s="211" t="s">
        <v>123</v>
      </c>
      <c r="S607" s="211">
        <v>0</v>
      </c>
      <c r="T607" s="211"/>
      <c r="U607" s="211"/>
      <c r="V607" s="211"/>
      <c r="W607" s="211"/>
      <c r="X607" s="211"/>
      <c r="Y607" s="211"/>
      <c r="Z607" s="211"/>
      <c r="AA607" s="211"/>
      <c r="AB607" s="211"/>
      <c r="AC607" s="211"/>
      <c r="AD607" s="211"/>
      <c r="AE607" s="211"/>
      <c r="AF607" s="211"/>
      <c r="AG607" s="211"/>
      <c r="AH607" s="211"/>
      <c r="AI607" s="211"/>
      <c r="AJ607" s="211"/>
      <c r="AK607" s="211"/>
      <c r="AL607" s="211"/>
      <c r="AM607" s="211"/>
      <c r="AN607" s="211"/>
      <c r="AO607" s="211"/>
      <c r="AP607" s="211"/>
      <c r="AQ607" s="211"/>
      <c r="AR607" s="211"/>
      <c r="AS607" s="211"/>
      <c r="AT607" s="211"/>
      <c r="AU607" s="211"/>
    </row>
    <row r="608" spans="1:47" outlineLevel="1" x14ac:dyDescent="0.2">
      <c r="A608" s="152"/>
      <c r="B608" s="154"/>
      <c r="C608" s="171" t="s">
        <v>1295</v>
      </c>
      <c r="D608" s="188"/>
      <c r="E608" s="195">
        <v>209</v>
      </c>
      <c r="F608" s="212"/>
      <c r="G608" s="212"/>
      <c r="H608" s="181">
        <v>0</v>
      </c>
      <c r="I608" s="211"/>
      <c r="J608" s="211"/>
      <c r="K608" s="211"/>
      <c r="L608" s="211"/>
      <c r="M608" s="211"/>
      <c r="N608" s="211"/>
      <c r="O608" s="211"/>
      <c r="P608" s="211"/>
      <c r="Q608" s="211"/>
      <c r="R608" s="211" t="s">
        <v>123</v>
      </c>
      <c r="S608" s="211">
        <v>0</v>
      </c>
      <c r="T608" s="211"/>
      <c r="U608" s="211"/>
      <c r="V608" s="211"/>
      <c r="W608" s="211"/>
      <c r="X608" s="211"/>
      <c r="Y608" s="211"/>
      <c r="Z608" s="211"/>
      <c r="AA608" s="211"/>
      <c r="AB608" s="211"/>
      <c r="AC608" s="211"/>
      <c r="AD608" s="211"/>
      <c r="AE608" s="211"/>
      <c r="AF608" s="211"/>
      <c r="AG608" s="211"/>
      <c r="AH608" s="211"/>
      <c r="AI608" s="211"/>
      <c r="AJ608" s="211"/>
      <c r="AK608" s="211"/>
      <c r="AL608" s="211"/>
      <c r="AM608" s="211"/>
      <c r="AN608" s="211"/>
      <c r="AO608" s="211"/>
      <c r="AP608" s="211"/>
      <c r="AQ608" s="211"/>
      <c r="AR608" s="211"/>
      <c r="AS608" s="211"/>
      <c r="AT608" s="211"/>
      <c r="AU608" s="211"/>
    </row>
    <row r="609" spans="1:47" outlineLevel="1" x14ac:dyDescent="0.2">
      <c r="A609" s="152"/>
      <c r="B609" s="154"/>
      <c r="C609" s="171" t="s">
        <v>1296</v>
      </c>
      <c r="D609" s="188"/>
      <c r="E609" s="195">
        <v>204</v>
      </c>
      <c r="F609" s="212"/>
      <c r="G609" s="212"/>
      <c r="H609" s="181">
        <v>0</v>
      </c>
      <c r="I609" s="211"/>
      <c r="J609" s="211"/>
      <c r="K609" s="211"/>
      <c r="L609" s="211"/>
      <c r="M609" s="211"/>
      <c r="N609" s="211"/>
      <c r="O609" s="211"/>
      <c r="P609" s="211"/>
      <c r="Q609" s="211"/>
      <c r="R609" s="211" t="s">
        <v>123</v>
      </c>
      <c r="S609" s="211">
        <v>0</v>
      </c>
      <c r="T609" s="211"/>
      <c r="U609" s="211"/>
      <c r="V609" s="211"/>
      <c r="W609" s="211"/>
      <c r="X609" s="211"/>
      <c r="Y609" s="211"/>
      <c r="Z609" s="211"/>
      <c r="AA609" s="211"/>
      <c r="AB609" s="211"/>
      <c r="AC609" s="211"/>
      <c r="AD609" s="211"/>
      <c r="AE609" s="211"/>
      <c r="AF609" s="211"/>
      <c r="AG609" s="211"/>
      <c r="AH609" s="211"/>
      <c r="AI609" s="211"/>
      <c r="AJ609" s="211"/>
      <c r="AK609" s="211"/>
      <c r="AL609" s="211"/>
      <c r="AM609" s="211"/>
      <c r="AN609" s="211"/>
      <c r="AO609" s="211"/>
      <c r="AP609" s="211"/>
      <c r="AQ609" s="211"/>
      <c r="AR609" s="211"/>
      <c r="AS609" s="211"/>
      <c r="AT609" s="211"/>
      <c r="AU609" s="211"/>
    </row>
    <row r="610" spans="1:47" outlineLevel="1" x14ac:dyDescent="0.2">
      <c r="A610" s="152"/>
      <c r="B610" s="154"/>
      <c r="C610" s="171" t="s">
        <v>1297</v>
      </c>
      <c r="D610" s="188"/>
      <c r="E610" s="195">
        <v>204</v>
      </c>
      <c r="F610" s="212"/>
      <c r="G610" s="212"/>
      <c r="H610" s="181">
        <v>0</v>
      </c>
      <c r="I610" s="211"/>
      <c r="J610" s="211"/>
      <c r="K610" s="211"/>
      <c r="L610" s="211"/>
      <c r="M610" s="211"/>
      <c r="N610" s="211"/>
      <c r="O610" s="211"/>
      <c r="P610" s="211"/>
      <c r="Q610" s="211"/>
      <c r="R610" s="211" t="s">
        <v>123</v>
      </c>
      <c r="S610" s="211">
        <v>0</v>
      </c>
      <c r="T610" s="211"/>
      <c r="U610" s="211"/>
      <c r="V610" s="211"/>
      <c r="W610" s="211"/>
      <c r="X610" s="211"/>
      <c r="Y610" s="211"/>
      <c r="Z610" s="211"/>
      <c r="AA610" s="211"/>
      <c r="AB610" s="211"/>
      <c r="AC610" s="211"/>
      <c r="AD610" s="211"/>
      <c r="AE610" s="211"/>
      <c r="AF610" s="211"/>
      <c r="AG610" s="211"/>
      <c r="AH610" s="211"/>
      <c r="AI610" s="211"/>
      <c r="AJ610" s="211"/>
      <c r="AK610" s="211"/>
      <c r="AL610" s="211"/>
      <c r="AM610" s="211"/>
      <c r="AN610" s="211"/>
      <c r="AO610" s="211"/>
      <c r="AP610" s="211"/>
      <c r="AQ610" s="211"/>
      <c r="AR610" s="211"/>
      <c r="AS610" s="211"/>
      <c r="AT610" s="211"/>
      <c r="AU610" s="211"/>
    </row>
    <row r="611" spans="1:47" outlineLevel="1" x14ac:dyDescent="0.2">
      <c r="A611" s="152">
        <v>171</v>
      </c>
      <c r="B611" s="154" t="s">
        <v>1420</v>
      </c>
      <c r="C611" s="170" t="s">
        <v>1421</v>
      </c>
      <c r="D611" s="187" t="s">
        <v>127</v>
      </c>
      <c r="E611" s="212">
        <v>407.5</v>
      </c>
      <c r="F611" s="212"/>
      <c r="G611" s="212">
        <f>ROUND(E611*F611,2)</f>
        <v>0</v>
      </c>
      <c r="H611" s="181" t="s">
        <v>951</v>
      </c>
      <c r="I611" s="211"/>
      <c r="J611" s="211"/>
      <c r="K611" s="211"/>
      <c r="L611" s="211"/>
      <c r="M611" s="211"/>
      <c r="N611" s="211"/>
      <c r="O611" s="211"/>
      <c r="P611" s="211"/>
      <c r="Q611" s="211"/>
      <c r="R611" s="211" t="s">
        <v>121</v>
      </c>
      <c r="S611" s="211"/>
      <c r="T611" s="211"/>
      <c r="U611" s="211"/>
      <c r="V611" s="211"/>
      <c r="W611" s="211"/>
      <c r="X611" s="211"/>
      <c r="Y611" s="211"/>
      <c r="Z611" s="211"/>
      <c r="AA611" s="211"/>
      <c r="AB611" s="211"/>
      <c r="AC611" s="211"/>
      <c r="AD611" s="211"/>
      <c r="AE611" s="211"/>
      <c r="AF611" s="211"/>
      <c r="AG611" s="211"/>
      <c r="AH611" s="211"/>
      <c r="AI611" s="211"/>
      <c r="AJ611" s="211"/>
      <c r="AK611" s="211"/>
      <c r="AL611" s="211"/>
      <c r="AM611" s="211"/>
      <c r="AN611" s="211"/>
      <c r="AO611" s="211"/>
      <c r="AP611" s="211"/>
      <c r="AQ611" s="211"/>
      <c r="AR611" s="211"/>
      <c r="AS611" s="211"/>
      <c r="AT611" s="211"/>
      <c r="AU611" s="211"/>
    </row>
    <row r="612" spans="1:47" outlineLevel="1" x14ac:dyDescent="0.2">
      <c r="A612" s="152"/>
      <c r="B612" s="154"/>
      <c r="C612" s="171" t="s">
        <v>1422</v>
      </c>
      <c r="D612" s="188"/>
      <c r="E612" s="195">
        <v>198.5</v>
      </c>
      <c r="F612" s="212"/>
      <c r="G612" s="212"/>
      <c r="H612" s="181">
        <v>0</v>
      </c>
      <c r="I612" s="211"/>
      <c r="J612" s="211"/>
      <c r="K612" s="211"/>
      <c r="L612" s="211"/>
      <c r="M612" s="211"/>
      <c r="N612" s="211"/>
      <c r="O612" s="211"/>
      <c r="P612" s="211"/>
      <c r="Q612" s="211"/>
      <c r="R612" s="211" t="s">
        <v>123</v>
      </c>
      <c r="S612" s="211">
        <v>0</v>
      </c>
      <c r="T612" s="211"/>
      <c r="U612" s="211"/>
      <c r="V612" s="211"/>
      <c r="W612" s="211"/>
      <c r="X612" s="211"/>
      <c r="Y612" s="211"/>
      <c r="Z612" s="211"/>
      <c r="AA612" s="211"/>
      <c r="AB612" s="211"/>
      <c r="AC612" s="211"/>
      <c r="AD612" s="211"/>
      <c r="AE612" s="211"/>
      <c r="AF612" s="211"/>
      <c r="AG612" s="211"/>
      <c r="AH612" s="211"/>
      <c r="AI612" s="211"/>
      <c r="AJ612" s="211"/>
      <c r="AK612" s="211"/>
      <c r="AL612" s="211"/>
      <c r="AM612" s="211"/>
      <c r="AN612" s="211"/>
      <c r="AO612" s="211"/>
      <c r="AP612" s="211"/>
      <c r="AQ612" s="211"/>
      <c r="AR612" s="211"/>
      <c r="AS612" s="211"/>
      <c r="AT612" s="211"/>
      <c r="AU612" s="211"/>
    </row>
    <row r="613" spans="1:47" outlineLevel="1" x14ac:dyDescent="0.2">
      <c r="A613" s="152"/>
      <c r="B613" s="154"/>
      <c r="C613" s="171" t="s">
        <v>1423</v>
      </c>
      <c r="D613" s="188"/>
      <c r="E613" s="195">
        <v>209</v>
      </c>
      <c r="F613" s="212"/>
      <c r="G613" s="212"/>
      <c r="H613" s="181">
        <v>0</v>
      </c>
      <c r="I613" s="211"/>
      <c r="J613" s="211"/>
      <c r="K613" s="211"/>
      <c r="L613" s="211"/>
      <c r="M613" s="211"/>
      <c r="N613" s="211"/>
      <c r="O613" s="211"/>
      <c r="P613" s="211"/>
      <c r="Q613" s="211"/>
      <c r="R613" s="211" t="s">
        <v>123</v>
      </c>
      <c r="S613" s="211">
        <v>0</v>
      </c>
      <c r="T613" s="211"/>
      <c r="U613" s="211"/>
      <c r="V613" s="211"/>
      <c r="W613" s="211"/>
      <c r="X613" s="211"/>
      <c r="Y613" s="211"/>
      <c r="Z613" s="211"/>
      <c r="AA613" s="211"/>
      <c r="AB613" s="211"/>
      <c r="AC613" s="211"/>
      <c r="AD613" s="211"/>
      <c r="AE613" s="211"/>
      <c r="AF613" s="211"/>
      <c r="AG613" s="211"/>
      <c r="AH613" s="211"/>
      <c r="AI613" s="211"/>
      <c r="AJ613" s="211"/>
      <c r="AK613" s="211"/>
      <c r="AL613" s="211"/>
      <c r="AM613" s="211"/>
      <c r="AN613" s="211"/>
      <c r="AO613" s="211"/>
      <c r="AP613" s="211"/>
      <c r="AQ613" s="211"/>
      <c r="AR613" s="211"/>
      <c r="AS613" s="211"/>
      <c r="AT613" s="211"/>
      <c r="AU613" s="211"/>
    </row>
    <row r="614" spans="1:47" outlineLevel="1" x14ac:dyDescent="0.2">
      <c r="A614" s="152">
        <v>172</v>
      </c>
      <c r="B614" s="154" t="s">
        <v>1424</v>
      </c>
      <c r="C614" s="170" t="s">
        <v>1425</v>
      </c>
      <c r="D614" s="187" t="s">
        <v>120</v>
      </c>
      <c r="E614" s="212">
        <v>2</v>
      </c>
      <c r="F614" s="212"/>
      <c r="G614" s="212">
        <f>ROUND(E614*F614,2)</f>
        <v>0</v>
      </c>
      <c r="H614" s="181" t="s">
        <v>951</v>
      </c>
      <c r="I614" s="211"/>
      <c r="J614" s="211"/>
      <c r="K614" s="211"/>
      <c r="L614" s="211"/>
      <c r="M614" s="211"/>
      <c r="N614" s="211"/>
      <c r="O614" s="211"/>
      <c r="P614" s="211"/>
      <c r="Q614" s="211"/>
      <c r="R614" s="211" t="s">
        <v>121</v>
      </c>
      <c r="S614" s="211"/>
      <c r="T614" s="211"/>
      <c r="U614" s="211"/>
      <c r="V614" s="211"/>
      <c r="W614" s="211"/>
      <c r="X614" s="211"/>
      <c r="Y614" s="211"/>
      <c r="Z614" s="211"/>
      <c r="AA614" s="211"/>
      <c r="AB614" s="211"/>
      <c r="AC614" s="211"/>
      <c r="AD614" s="211"/>
      <c r="AE614" s="211"/>
      <c r="AF614" s="211"/>
      <c r="AG614" s="211"/>
      <c r="AH614" s="211"/>
      <c r="AI614" s="211"/>
      <c r="AJ614" s="211"/>
      <c r="AK614" s="211"/>
      <c r="AL614" s="211"/>
      <c r="AM614" s="211"/>
      <c r="AN614" s="211"/>
      <c r="AO614" s="211"/>
      <c r="AP614" s="211"/>
      <c r="AQ614" s="211"/>
      <c r="AR614" s="211"/>
      <c r="AS614" s="211"/>
      <c r="AT614" s="211"/>
      <c r="AU614" s="211"/>
    </row>
    <row r="615" spans="1:47" outlineLevel="1" x14ac:dyDescent="0.2">
      <c r="A615" s="152"/>
      <c r="B615" s="154"/>
      <c r="C615" s="171" t="s">
        <v>1426</v>
      </c>
      <c r="D615" s="188"/>
      <c r="E615" s="195">
        <v>2</v>
      </c>
      <c r="F615" s="212"/>
      <c r="G615" s="212"/>
      <c r="H615" s="181">
        <v>0</v>
      </c>
      <c r="I615" s="211"/>
      <c r="J615" s="211"/>
      <c r="K615" s="211"/>
      <c r="L615" s="211"/>
      <c r="M615" s="211"/>
      <c r="N615" s="211"/>
      <c r="O615" s="211"/>
      <c r="P615" s="211"/>
      <c r="Q615" s="211"/>
      <c r="R615" s="211" t="s">
        <v>123</v>
      </c>
      <c r="S615" s="211">
        <v>0</v>
      </c>
      <c r="T615" s="211"/>
      <c r="U615" s="211"/>
      <c r="V615" s="211"/>
      <c r="W615" s="211"/>
      <c r="X615" s="211"/>
      <c r="Y615" s="211"/>
      <c r="Z615" s="211"/>
      <c r="AA615" s="211"/>
      <c r="AB615" s="211"/>
      <c r="AC615" s="211"/>
      <c r="AD615" s="211"/>
      <c r="AE615" s="211"/>
      <c r="AF615" s="211"/>
      <c r="AG615" s="211"/>
      <c r="AH615" s="211"/>
      <c r="AI615" s="211"/>
      <c r="AJ615" s="211"/>
      <c r="AK615" s="211"/>
      <c r="AL615" s="211"/>
      <c r="AM615" s="211"/>
      <c r="AN615" s="211"/>
      <c r="AO615" s="211"/>
      <c r="AP615" s="211"/>
      <c r="AQ615" s="211"/>
      <c r="AR615" s="211"/>
      <c r="AS615" s="211"/>
      <c r="AT615" s="211"/>
      <c r="AU615" s="211"/>
    </row>
    <row r="616" spans="1:47" outlineLevel="1" x14ac:dyDescent="0.2">
      <c r="A616" s="152">
        <v>173</v>
      </c>
      <c r="B616" s="154" t="s">
        <v>1427</v>
      </c>
      <c r="C616" s="170" t="s">
        <v>1428</v>
      </c>
      <c r="D616" s="187" t="s">
        <v>120</v>
      </c>
      <c r="E616" s="212">
        <v>6</v>
      </c>
      <c r="F616" s="212"/>
      <c r="G616" s="212">
        <f>ROUND(E616*F616,2)</f>
        <v>0</v>
      </c>
      <c r="H616" s="181" t="s">
        <v>951</v>
      </c>
      <c r="I616" s="211"/>
      <c r="J616" s="211"/>
      <c r="K616" s="211"/>
      <c r="L616" s="211"/>
      <c r="M616" s="211"/>
      <c r="N616" s="211"/>
      <c r="O616" s="211"/>
      <c r="P616" s="211"/>
      <c r="Q616" s="211"/>
      <c r="R616" s="211" t="s">
        <v>162</v>
      </c>
      <c r="S616" s="211"/>
      <c r="T616" s="211"/>
      <c r="U616" s="211"/>
      <c r="V616" s="211"/>
      <c r="W616" s="211"/>
      <c r="X616" s="211"/>
      <c r="Y616" s="211"/>
      <c r="Z616" s="211"/>
      <c r="AA616" s="211"/>
      <c r="AB616" s="211"/>
      <c r="AC616" s="211"/>
      <c r="AD616" s="211"/>
      <c r="AE616" s="211"/>
      <c r="AF616" s="211"/>
      <c r="AG616" s="211"/>
      <c r="AH616" s="211"/>
      <c r="AI616" s="211"/>
      <c r="AJ616" s="211"/>
      <c r="AK616" s="211"/>
      <c r="AL616" s="211"/>
      <c r="AM616" s="211"/>
      <c r="AN616" s="211"/>
      <c r="AO616" s="211"/>
      <c r="AP616" s="211"/>
      <c r="AQ616" s="211"/>
      <c r="AR616" s="211"/>
      <c r="AS616" s="211"/>
      <c r="AT616" s="211"/>
      <c r="AU616" s="211"/>
    </row>
    <row r="617" spans="1:47" outlineLevel="1" x14ac:dyDescent="0.2">
      <c r="A617" s="152"/>
      <c r="B617" s="154"/>
      <c r="C617" s="171" t="s">
        <v>1201</v>
      </c>
      <c r="D617" s="188"/>
      <c r="E617" s="195">
        <v>2</v>
      </c>
      <c r="F617" s="212"/>
      <c r="G617" s="212"/>
      <c r="H617" s="181">
        <v>0</v>
      </c>
      <c r="I617" s="211"/>
      <c r="J617" s="211"/>
      <c r="K617" s="211"/>
      <c r="L617" s="211"/>
      <c r="M617" s="211"/>
      <c r="N617" s="211"/>
      <c r="O617" s="211"/>
      <c r="P617" s="211"/>
      <c r="Q617" s="211"/>
      <c r="R617" s="211" t="s">
        <v>123</v>
      </c>
      <c r="S617" s="211">
        <v>0</v>
      </c>
      <c r="T617" s="211"/>
      <c r="U617" s="211"/>
      <c r="V617" s="211"/>
      <c r="W617" s="211"/>
      <c r="X617" s="211"/>
      <c r="Y617" s="211"/>
      <c r="Z617" s="211"/>
      <c r="AA617" s="211"/>
      <c r="AB617" s="211"/>
      <c r="AC617" s="211"/>
      <c r="AD617" s="211"/>
      <c r="AE617" s="211"/>
      <c r="AF617" s="211"/>
      <c r="AG617" s="211"/>
      <c r="AH617" s="211"/>
      <c r="AI617" s="211"/>
      <c r="AJ617" s="211"/>
      <c r="AK617" s="211"/>
      <c r="AL617" s="211"/>
      <c r="AM617" s="211"/>
      <c r="AN617" s="211"/>
      <c r="AO617" s="211"/>
      <c r="AP617" s="211"/>
      <c r="AQ617" s="211"/>
      <c r="AR617" s="211"/>
      <c r="AS617" s="211"/>
      <c r="AT617" s="211"/>
      <c r="AU617" s="211"/>
    </row>
    <row r="618" spans="1:47" outlineLevel="1" x14ac:dyDescent="0.2">
      <c r="A618" s="152"/>
      <c r="B618" s="154"/>
      <c r="C618" s="171" t="s">
        <v>1429</v>
      </c>
      <c r="D618" s="188"/>
      <c r="E618" s="195">
        <v>2</v>
      </c>
      <c r="F618" s="212"/>
      <c r="G618" s="212"/>
      <c r="H618" s="181">
        <v>0</v>
      </c>
      <c r="I618" s="211"/>
      <c r="J618" s="211"/>
      <c r="K618" s="211"/>
      <c r="L618" s="211"/>
      <c r="M618" s="211"/>
      <c r="N618" s="211"/>
      <c r="O618" s="211"/>
      <c r="P618" s="211"/>
      <c r="Q618" s="211"/>
      <c r="R618" s="211" t="s">
        <v>123</v>
      </c>
      <c r="S618" s="211">
        <v>0</v>
      </c>
      <c r="T618" s="211"/>
      <c r="U618" s="211"/>
      <c r="V618" s="211"/>
      <c r="W618" s="211"/>
      <c r="X618" s="211"/>
      <c r="Y618" s="211"/>
      <c r="Z618" s="211"/>
      <c r="AA618" s="211"/>
      <c r="AB618" s="211"/>
      <c r="AC618" s="211"/>
      <c r="AD618" s="211"/>
      <c r="AE618" s="211"/>
      <c r="AF618" s="211"/>
      <c r="AG618" s="211"/>
      <c r="AH618" s="211"/>
      <c r="AI618" s="211"/>
      <c r="AJ618" s="211"/>
      <c r="AK618" s="211"/>
      <c r="AL618" s="211"/>
      <c r="AM618" s="211"/>
      <c r="AN618" s="211"/>
      <c r="AO618" s="211"/>
      <c r="AP618" s="211"/>
      <c r="AQ618" s="211"/>
      <c r="AR618" s="211"/>
      <c r="AS618" s="211"/>
      <c r="AT618" s="211"/>
      <c r="AU618" s="211"/>
    </row>
    <row r="619" spans="1:47" outlineLevel="1" x14ac:dyDescent="0.2">
      <c r="A619" s="152"/>
      <c r="B619" s="154"/>
      <c r="C619" s="171" t="s">
        <v>1430</v>
      </c>
      <c r="D619" s="188"/>
      <c r="E619" s="195">
        <v>2</v>
      </c>
      <c r="F619" s="212"/>
      <c r="G619" s="212"/>
      <c r="H619" s="181">
        <v>0</v>
      </c>
      <c r="I619" s="211"/>
      <c r="J619" s="211"/>
      <c r="K619" s="211"/>
      <c r="L619" s="211"/>
      <c r="M619" s="211"/>
      <c r="N619" s="211"/>
      <c r="O619" s="211"/>
      <c r="P619" s="211"/>
      <c r="Q619" s="211"/>
      <c r="R619" s="211" t="s">
        <v>123</v>
      </c>
      <c r="S619" s="211">
        <v>0</v>
      </c>
      <c r="T619" s="211"/>
      <c r="U619" s="211"/>
      <c r="V619" s="211"/>
      <c r="W619" s="211"/>
      <c r="X619" s="211"/>
      <c r="Y619" s="211"/>
      <c r="Z619" s="211"/>
      <c r="AA619" s="211"/>
      <c r="AB619" s="211"/>
      <c r="AC619" s="211"/>
      <c r="AD619" s="211"/>
      <c r="AE619" s="211"/>
      <c r="AF619" s="211"/>
      <c r="AG619" s="211"/>
      <c r="AH619" s="211"/>
      <c r="AI619" s="211"/>
      <c r="AJ619" s="211"/>
      <c r="AK619" s="211"/>
      <c r="AL619" s="211"/>
      <c r="AM619" s="211"/>
      <c r="AN619" s="211"/>
      <c r="AO619" s="211"/>
      <c r="AP619" s="211"/>
      <c r="AQ619" s="211"/>
      <c r="AR619" s="211"/>
      <c r="AS619" s="211"/>
      <c r="AT619" s="211"/>
      <c r="AU619" s="211"/>
    </row>
    <row r="620" spans="1:47" outlineLevel="1" x14ac:dyDescent="0.2">
      <c r="A620" s="152">
        <v>174</v>
      </c>
      <c r="B620" s="154" t="s">
        <v>1431</v>
      </c>
      <c r="C620" s="170" t="s">
        <v>1432</v>
      </c>
      <c r="D620" s="187" t="s">
        <v>120</v>
      </c>
      <c r="E620" s="212">
        <v>18</v>
      </c>
      <c r="F620" s="212"/>
      <c r="G620" s="212">
        <f>ROUND(E620*F620,2)</f>
        <v>0</v>
      </c>
      <c r="H620" s="181" t="s">
        <v>951</v>
      </c>
      <c r="I620" s="211"/>
      <c r="J620" s="211"/>
      <c r="K620" s="211"/>
      <c r="L620" s="211"/>
      <c r="M620" s="211"/>
      <c r="N620" s="211"/>
      <c r="O620" s="211"/>
      <c r="P620" s="211"/>
      <c r="Q620" s="211"/>
      <c r="R620" s="211" t="s">
        <v>162</v>
      </c>
      <c r="S620" s="211"/>
      <c r="T620" s="211"/>
      <c r="U620" s="211"/>
      <c r="V620" s="211"/>
      <c r="W620" s="211"/>
      <c r="X620" s="211"/>
      <c r="Y620" s="211"/>
      <c r="Z620" s="211"/>
      <c r="AA620" s="211"/>
      <c r="AB620" s="211"/>
      <c r="AC620" s="211"/>
      <c r="AD620" s="211"/>
      <c r="AE620" s="211"/>
      <c r="AF620" s="211"/>
      <c r="AG620" s="211"/>
      <c r="AH620" s="211"/>
      <c r="AI620" s="211"/>
      <c r="AJ620" s="211"/>
      <c r="AK620" s="211"/>
      <c r="AL620" s="211"/>
      <c r="AM620" s="211"/>
      <c r="AN620" s="211"/>
      <c r="AO620" s="211"/>
      <c r="AP620" s="211"/>
      <c r="AQ620" s="211"/>
      <c r="AR620" s="211"/>
      <c r="AS620" s="211"/>
      <c r="AT620" s="211"/>
      <c r="AU620" s="211"/>
    </row>
    <row r="621" spans="1:47" outlineLevel="1" x14ac:dyDescent="0.2">
      <c r="A621" s="152"/>
      <c r="B621" s="154"/>
      <c r="C621" s="171" t="s">
        <v>1433</v>
      </c>
      <c r="D621" s="188"/>
      <c r="E621" s="195">
        <v>6</v>
      </c>
      <c r="F621" s="212"/>
      <c r="G621" s="212"/>
      <c r="H621" s="181">
        <v>0</v>
      </c>
      <c r="I621" s="211"/>
      <c r="J621" s="211"/>
      <c r="K621" s="211"/>
      <c r="L621" s="211"/>
      <c r="M621" s="211"/>
      <c r="N621" s="211"/>
      <c r="O621" s="211"/>
      <c r="P621" s="211"/>
      <c r="Q621" s="211"/>
      <c r="R621" s="211" t="s">
        <v>123</v>
      </c>
      <c r="S621" s="211">
        <v>0</v>
      </c>
      <c r="T621" s="211"/>
      <c r="U621" s="211"/>
      <c r="V621" s="211"/>
      <c r="W621" s="211"/>
      <c r="X621" s="211"/>
      <c r="Y621" s="211"/>
      <c r="Z621" s="211"/>
      <c r="AA621" s="211"/>
      <c r="AB621" s="211"/>
      <c r="AC621" s="211"/>
      <c r="AD621" s="211"/>
      <c r="AE621" s="211"/>
      <c r="AF621" s="211"/>
      <c r="AG621" s="211"/>
      <c r="AH621" s="211"/>
      <c r="AI621" s="211"/>
      <c r="AJ621" s="211"/>
      <c r="AK621" s="211"/>
      <c r="AL621" s="211"/>
      <c r="AM621" s="211"/>
      <c r="AN621" s="211"/>
      <c r="AO621" s="211"/>
      <c r="AP621" s="211"/>
      <c r="AQ621" s="211"/>
      <c r="AR621" s="211"/>
      <c r="AS621" s="211"/>
      <c r="AT621" s="211"/>
      <c r="AU621" s="211"/>
    </row>
    <row r="622" spans="1:47" outlineLevel="1" x14ac:dyDescent="0.2">
      <c r="A622" s="152"/>
      <c r="B622" s="154"/>
      <c r="C622" s="171" t="s">
        <v>1434</v>
      </c>
      <c r="D622" s="188"/>
      <c r="E622" s="195">
        <v>6</v>
      </c>
      <c r="F622" s="212"/>
      <c r="G622" s="212"/>
      <c r="H622" s="181">
        <v>0</v>
      </c>
      <c r="I622" s="211"/>
      <c r="J622" s="211"/>
      <c r="K622" s="211"/>
      <c r="L622" s="211"/>
      <c r="M622" s="211"/>
      <c r="N622" s="211"/>
      <c r="O622" s="211"/>
      <c r="P622" s="211"/>
      <c r="Q622" s="211"/>
      <c r="R622" s="211" t="s">
        <v>123</v>
      </c>
      <c r="S622" s="211">
        <v>0</v>
      </c>
      <c r="T622" s="211"/>
      <c r="U622" s="211"/>
      <c r="V622" s="211"/>
      <c r="W622" s="211"/>
      <c r="X622" s="211"/>
      <c r="Y622" s="211"/>
      <c r="Z622" s="211"/>
      <c r="AA622" s="211"/>
      <c r="AB622" s="211"/>
      <c r="AC622" s="211"/>
      <c r="AD622" s="211"/>
      <c r="AE622" s="211"/>
      <c r="AF622" s="211"/>
      <c r="AG622" s="211"/>
      <c r="AH622" s="211"/>
      <c r="AI622" s="211"/>
      <c r="AJ622" s="211"/>
      <c r="AK622" s="211"/>
      <c r="AL622" s="211"/>
      <c r="AM622" s="211"/>
      <c r="AN622" s="211"/>
      <c r="AO622" s="211"/>
      <c r="AP622" s="211"/>
      <c r="AQ622" s="211"/>
      <c r="AR622" s="211"/>
      <c r="AS622" s="211"/>
      <c r="AT622" s="211"/>
      <c r="AU622" s="211"/>
    </row>
    <row r="623" spans="1:47" outlineLevel="1" x14ac:dyDescent="0.2">
      <c r="A623" s="152"/>
      <c r="B623" s="154"/>
      <c r="C623" s="171" t="s">
        <v>1435</v>
      </c>
      <c r="D623" s="188"/>
      <c r="E623" s="195">
        <v>6</v>
      </c>
      <c r="F623" s="212"/>
      <c r="G623" s="212"/>
      <c r="H623" s="181">
        <v>0</v>
      </c>
      <c r="I623" s="211"/>
      <c r="J623" s="211"/>
      <c r="K623" s="211"/>
      <c r="L623" s="211"/>
      <c r="M623" s="211"/>
      <c r="N623" s="211"/>
      <c r="O623" s="211"/>
      <c r="P623" s="211"/>
      <c r="Q623" s="211"/>
      <c r="R623" s="211" t="s">
        <v>123</v>
      </c>
      <c r="S623" s="211">
        <v>0</v>
      </c>
      <c r="T623" s="211"/>
      <c r="U623" s="211"/>
      <c r="V623" s="211"/>
      <c r="W623" s="211"/>
      <c r="X623" s="211"/>
      <c r="Y623" s="211"/>
      <c r="Z623" s="211"/>
      <c r="AA623" s="211"/>
      <c r="AB623" s="211"/>
      <c r="AC623" s="211"/>
      <c r="AD623" s="211"/>
      <c r="AE623" s="211"/>
      <c r="AF623" s="211"/>
      <c r="AG623" s="211"/>
      <c r="AH623" s="211"/>
      <c r="AI623" s="211"/>
      <c r="AJ623" s="211"/>
      <c r="AK623" s="211"/>
      <c r="AL623" s="211"/>
      <c r="AM623" s="211"/>
      <c r="AN623" s="211"/>
      <c r="AO623" s="211"/>
      <c r="AP623" s="211"/>
      <c r="AQ623" s="211"/>
      <c r="AR623" s="211"/>
      <c r="AS623" s="211"/>
      <c r="AT623" s="211"/>
      <c r="AU623" s="211"/>
    </row>
    <row r="624" spans="1:47" outlineLevel="1" x14ac:dyDescent="0.2">
      <c r="A624" s="152">
        <v>175</v>
      </c>
      <c r="B624" s="154" t="s">
        <v>1436</v>
      </c>
      <c r="C624" s="170" t="s">
        <v>1437</v>
      </c>
      <c r="D624" s="187" t="s">
        <v>120</v>
      </c>
      <c r="E624" s="212">
        <v>3</v>
      </c>
      <c r="F624" s="212"/>
      <c r="G624" s="212">
        <f>ROUND(E624*F624,2)</f>
        <v>0</v>
      </c>
      <c r="H624" s="181" t="s">
        <v>951</v>
      </c>
      <c r="I624" s="211"/>
      <c r="J624" s="211"/>
      <c r="K624" s="211"/>
      <c r="L624" s="211"/>
      <c r="M624" s="211"/>
      <c r="N624" s="211"/>
      <c r="O624" s="211"/>
      <c r="P624" s="211"/>
      <c r="Q624" s="211"/>
      <c r="R624" s="211" t="s">
        <v>121</v>
      </c>
      <c r="S624" s="211"/>
      <c r="T624" s="211"/>
      <c r="U624" s="211"/>
      <c r="V624" s="211"/>
      <c r="W624" s="211"/>
      <c r="X624" s="211"/>
      <c r="Y624" s="211"/>
      <c r="Z624" s="211"/>
      <c r="AA624" s="211"/>
      <c r="AB624" s="211"/>
      <c r="AC624" s="211"/>
      <c r="AD624" s="211"/>
      <c r="AE624" s="211"/>
      <c r="AF624" s="211"/>
      <c r="AG624" s="211"/>
      <c r="AH624" s="211"/>
      <c r="AI624" s="211"/>
      <c r="AJ624" s="211"/>
      <c r="AK624" s="211"/>
      <c r="AL624" s="211"/>
      <c r="AM624" s="211"/>
      <c r="AN624" s="211"/>
      <c r="AO624" s="211"/>
      <c r="AP624" s="211"/>
      <c r="AQ624" s="211"/>
      <c r="AR624" s="211"/>
      <c r="AS624" s="211"/>
      <c r="AT624" s="211"/>
      <c r="AU624" s="211"/>
    </row>
    <row r="625" spans="1:47" outlineLevel="1" x14ac:dyDescent="0.2">
      <c r="A625" s="152"/>
      <c r="B625" s="154"/>
      <c r="C625" s="171" t="s">
        <v>1438</v>
      </c>
      <c r="D625" s="188"/>
      <c r="E625" s="195">
        <v>1</v>
      </c>
      <c r="F625" s="212"/>
      <c r="G625" s="212"/>
      <c r="H625" s="181">
        <v>0</v>
      </c>
      <c r="I625" s="211"/>
      <c r="J625" s="211"/>
      <c r="K625" s="211"/>
      <c r="L625" s="211"/>
      <c r="M625" s="211"/>
      <c r="N625" s="211"/>
      <c r="O625" s="211"/>
      <c r="P625" s="211"/>
      <c r="Q625" s="211"/>
      <c r="R625" s="211" t="s">
        <v>123</v>
      </c>
      <c r="S625" s="211">
        <v>0</v>
      </c>
      <c r="T625" s="211"/>
      <c r="U625" s="211"/>
      <c r="V625" s="211"/>
      <c r="W625" s="211"/>
      <c r="X625" s="211"/>
      <c r="Y625" s="211"/>
      <c r="Z625" s="211"/>
      <c r="AA625" s="211"/>
      <c r="AB625" s="211"/>
      <c r="AC625" s="211"/>
      <c r="AD625" s="211"/>
      <c r="AE625" s="211"/>
      <c r="AF625" s="211"/>
      <c r="AG625" s="211"/>
      <c r="AH625" s="211"/>
      <c r="AI625" s="211"/>
      <c r="AJ625" s="211"/>
      <c r="AK625" s="211"/>
      <c r="AL625" s="211"/>
      <c r="AM625" s="211"/>
      <c r="AN625" s="211"/>
      <c r="AO625" s="211"/>
      <c r="AP625" s="211"/>
      <c r="AQ625" s="211"/>
      <c r="AR625" s="211"/>
      <c r="AS625" s="211"/>
      <c r="AT625" s="211"/>
      <c r="AU625" s="211"/>
    </row>
    <row r="626" spans="1:47" outlineLevel="1" x14ac:dyDescent="0.2">
      <c r="A626" s="152"/>
      <c r="B626" s="154"/>
      <c r="C626" s="171" t="s">
        <v>1202</v>
      </c>
      <c r="D626" s="188"/>
      <c r="E626" s="195">
        <v>1</v>
      </c>
      <c r="F626" s="212"/>
      <c r="G626" s="212"/>
      <c r="H626" s="181">
        <v>0</v>
      </c>
      <c r="I626" s="211"/>
      <c r="J626" s="211"/>
      <c r="K626" s="211"/>
      <c r="L626" s="211"/>
      <c r="M626" s="211"/>
      <c r="N626" s="211"/>
      <c r="O626" s="211"/>
      <c r="P626" s="211"/>
      <c r="Q626" s="211"/>
      <c r="R626" s="211" t="s">
        <v>123</v>
      </c>
      <c r="S626" s="211">
        <v>0</v>
      </c>
      <c r="T626" s="211"/>
      <c r="U626" s="211"/>
      <c r="V626" s="211"/>
      <c r="W626" s="211"/>
      <c r="X626" s="211"/>
      <c r="Y626" s="211"/>
      <c r="Z626" s="211"/>
      <c r="AA626" s="211"/>
      <c r="AB626" s="211"/>
      <c r="AC626" s="211"/>
      <c r="AD626" s="211"/>
      <c r="AE626" s="211"/>
      <c r="AF626" s="211"/>
      <c r="AG626" s="211"/>
      <c r="AH626" s="211"/>
      <c r="AI626" s="211"/>
      <c r="AJ626" s="211"/>
      <c r="AK626" s="211"/>
      <c r="AL626" s="211"/>
      <c r="AM626" s="211"/>
      <c r="AN626" s="211"/>
      <c r="AO626" s="211"/>
      <c r="AP626" s="211"/>
      <c r="AQ626" s="211"/>
      <c r="AR626" s="211"/>
      <c r="AS626" s="211"/>
      <c r="AT626" s="211"/>
      <c r="AU626" s="211"/>
    </row>
    <row r="627" spans="1:47" outlineLevel="1" x14ac:dyDescent="0.2">
      <c r="A627" s="152"/>
      <c r="B627" s="154"/>
      <c r="C627" s="171" t="s">
        <v>1203</v>
      </c>
      <c r="D627" s="188"/>
      <c r="E627" s="195">
        <v>1</v>
      </c>
      <c r="F627" s="212"/>
      <c r="G627" s="212"/>
      <c r="H627" s="181">
        <v>0</v>
      </c>
      <c r="I627" s="211"/>
      <c r="J627" s="211"/>
      <c r="K627" s="211"/>
      <c r="L627" s="211"/>
      <c r="M627" s="211"/>
      <c r="N627" s="211"/>
      <c r="O627" s="211"/>
      <c r="P627" s="211"/>
      <c r="Q627" s="211"/>
      <c r="R627" s="211" t="s">
        <v>123</v>
      </c>
      <c r="S627" s="211">
        <v>0</v>
      </c>
      <c r="T627" s="211"/>
      <c r="U627" s="211"/>
      <c r="V627" s="211"/>
      <c r="W627" s="211"/>
      <c r="X627" s="211"/>
      <c r="Y627" s="211"/>
      <c r="Z627" s="211"/>
      <c r="AA627" s="211"/>
      <c r="AB627" s="211"/>
      <c r="AC627" s="211"/>
      <c r="AD627" s="211"/>
      <c r="AE627" s="211"/>
      <c r="AF627" s="211"/>
      <c r="AG627" s="211"/>
      <c r="AH627" s="211"/>
      <c r="AI627" s="211"/>
      <c r="AJ627" s="211"/>
      <c r="AK627" s="211"/>
      <c r="AL627" s="211"/>
      <c r="AM627" s="211"/>
      <c r="AN627" s="211"/>
      <c r="AO627" s="211"/>
      <c r="AP627" s="211"/>
      <c r="AQ627" s="211"/>
      <c r="AR627" s="211"/>
      <c r="AS627" s="211"/>
      <c r="AT627" s="211"/>
      <c r="AU627" s="211"/>
    </row>
    <row r="628" spans="1:47" outlineLevel="1" x14ac:dyDescent="0.2">
      <c r="A628" s="152">
        <v>176</v>
      </c>
      <c r="B628" s="154" t="s">
        <v>1439</v>
      </c>
      <c r="C628" s="170" t="s">
        <v>1440</v>
      </c>
      <c r="D628" s="187" t="s">
        <v>120</v>
      </c>
      <c r="E628" s="212">
        <v>8</v>
      </c>
      <c r="F628" s="212"/>
      <c r="G628" s="212">
        <f>ROUND(E628*F628,2)</f>
        <v>0</v>
      </c>
      <c r="H628" s="181" t="s">
        <v>950</v>
      </c>
      <c r="I628" s="211"/>
      <c r="J628" s="211"/>
      <c r="K628" s="211"/>
      <c r="L628" s="211"/>
      <c r="M628" s="211"/>
      <c r="N628" s="211"/>
      <c r="O628" s="211"/>
      <c r="P628" s="211"/>
      <c r="Q628" s="211"/>
      <c r="R628" s="211" t="s">
        <v>121</v>
      </c>
      <c r="S628" s="211"/>
      <c r="T628" s="211"/>
      <c r="U628" s="211"/>
      <c r="V628" s="211"/>
      <c r="W628" s="211"/>
      <c r="X628" s="211"/>
      <c r="Y628" s="211"/>
      <c r="Z628" s="211"/>
      <c r="AA628" s="211"/>
      <c r="AB628" s="211"/>
      <c r="AC628" s="211"/>
      <c r="AD628" s="211"/>
      <c r="AE628" s="211"/>
      <c r="AF628" s="211"/>
      <c r="AG628" s="211"/>
      <c r="AH628" s="211"/>
      <c r="AI628" s="211"/>
      <c r="AJ628" s="211"/>
      <c r="AK628" s="211"/>
      <c r="AL628" s="211"/>
      <c r="AM628" s="211"/>
      <c r="AN628" s="211"/>
      <c r="AO628" s="211"/>
      <c r="AP628" s="211"/>
      <c r="AQ628" s="211"/>
      <c r="AR628" s="211"/>
      <c r="AS628" s="211"/>
      <c r="AT628" s="211"/>
      <c r="AU628" s="211"/>
    </row>
    <row r="629" spans="1:47" outlineLevel="1" x14ac:dyDescent="0.2">
      <c r="A629" s="152"/>
      <c r="B629" s="154"/>
      <c r="C629" s="171" t="s">
        <v>1201</v>
      </c>
      <c r="D629" s="188"/>
      <c r="E629" s="195">
        <v>2</v>
      </c>
      <c r="F629" s="212"/>
      <c r="G629" s="212"/>
      <c r="H629" s="181">
        <v>0</v>
      </c>
      <c r="I629" s="211"/>
      <c r="J629" s="211"/>
      <c r="K629" s="211"/>
      <c r="L629" s="211"/>
      <c r="M629" s="211"/>
      <c r="N629" s="211"/>
      <c r="O629" s="211"/>
      <c r="P629" s="211"/>
      <c r="Q629" s="211"/>
      <c r="R629" s="211" t="s">
        <v>123</v>
      </c>
      <c r="S629" s="211">
        <v>0</v>
      </c>
      <c r="T629" s="211"/>
      <c r="U629" s="211"/>
      <c r="V629" s="211"/>
      <c r="W629" s="211"/>
      <c r="X629" s="211"/>
      <c r="Y629" s="211"/>
      <c r="Z629" s="211"/>
      <c r="AA629" s="211"/>
      <c r="AB629" s="211"/>
      <c r="AC629" s="211"/>
      <c r="AD629" s="211"/>
      <c r="AE629" s="211"/>
      <c r="AF629" s="211"/>
      <c r="AG629" s="211"/>
      <c r="AH629" s="211"/>
      <c r="AI629" s="211"/>
      <c r="AJ629" s="211"/>
      <c r="AK629" s="211"/>
      <c r="AL629" s="211"/>
      <c r="AM629" s="211"/>
      <c r="AN629" s="211"/>
      <c r="AO629" s="211"/>
      <c r="AP629" s="211"/>
      <c r="AQ629" s="211"/>
      <c r="AR629" s="211"/>
      <c r="AS629" s="211"/>
      <c r="AT629" s="211"/>
      <c r="AU629" s="211"/>
    </row>
    <row r="630" spans="1:47" outlineLevel="1" x14ac:dyDescent="0.2">
      <c r="A630" s="152"/>
      <c r="B630" s="154"/>
      <c r="C630" s="171" t="s">
        <v>1208</v>
      </c>
      <c r="D630" s="188"/>
      <c r="E630" s="195">
        <v>3</v>
      </c>
      <c r="F630" s="212"/>
      <c r="G630" s="212"/>
      <c r="H630" s="181">
        <v>0</v>
      </c>
      <c r="I630" s="211"/>
      <c r="J630" s="211"/>
      <c r="K630" s="211"/>
      <c r="L630" s="211"/>
      <c r="M630" s="211"/>
      <c r="N630" s="211"/>
      <c r="O630" s="211"/>
      <c r="P630" s="211"/>
      <c r="Q630" s="211"/>
      <c r="R630" s="211" t="s">
        <v>123</v>
      </c>
      <c r="S630" s="211">
        <v>0</v>
      </c>
      <c r="T630" s="211"/>
      <c r="U630" s="211"/>
      <c r="V630" s="211"/>
      <c r="W630" s="211"/>
      <c r="X630" s="211"/>
      <c r="Y630" s="211"/>
      <c r="Z630" s="211"/>
      <c r="AA630" s="211"/>
      <c r="AB630" s="211"/>
      <c r="AC630" s="211"/>
      <c r="AD630" s="211"/>
      <c r="AE630" s="211"/>
      <c r="AF630" s="211"/>
      <c r="AG630" s="211"/>
      <c r="AH630" s="211"/>
      <c r="AI630" s="211"/>
      <c r="AJ630" s="211"/>
      <c r="AK630" s="211"/>
      <c r="AL630" s="211"/>
      <c r="AM630" s="211"/>
      <c r="AN630" s="211"/>
      <c r="AO630" s="211"/>
      <c r="AP630" s="211"/>
      <c r="AQ630" s="211"/>
      <c r="AR630" s="211"/>
      <c r="AS630" s="211"/>
      <c r="AT630" s="211"/>
      <c r="AU630" s="211"/>
    </row>
    <row r="631" spans="1:47" outlineLevel="1" x14ac:dyDescent="0.2">
      <c r="A631" s="152"/>
      <c r="B631" s="154"/>
      <c r="C631" s="171" t="s">
        <v>1209</v>
      </c>
      <c r="D631" s="188"/>
      <c r="E631" s="195">
        <v>3</v>
      </c>
      <c r="F631" s="212"/>
      <c r="G631" s="212"/>
      <c r="H631" s="181">
        <v>0</v>
      </c>
      <c r="I631" s="211"/>
      <c r="J631" s="211"/>
      <c r="K631" s="211"/>
      <c r="L631" s="211"/>
      <c r="M631" s="211"/>
      <c r="N631" s="211"/>
      <c r="O631" s="211"/>
      <c r="P631" s="211"/>
      <c r="Q631" s="211"/>
      <c r="R631" s="211" t="s">
        <v>123</v>
      </c>
      <c r="S631" s="211">
        <v>0</v>
      </c>
      <c r="T631" s="211"/>
      <c r="U631" s="211"/>
      <c r="V631" s="211"/>
      <c r="W631" s="211"/>
      <c r="X631" s="211"/>
      <c r="Y631" s="211"/>
      <c r="Z631" s="211"/>
      <c r="AA631" s="211"/>
      <c r="AB631" s="211"/>
      <c r="AC631" s="211"/>
      <c r="AD631" s="211"/>
      <c r="AE631" s="211"/>
      <c r="AF631" s="211"/>
      <c r="AG631" s="211"/>
      <c r="AH631" s="211"/>
      <c r="AI631" s="211"/>
      <c r="AJ631" s="211"/>
      <c r="AK631" s="211"/>
      <c r="AL631" s="211"/>
      <c r="AM631" s="211"/>
      <c r="AN631" s="211"/>
      <c r="AO631" s="211"/>
      <c r="AP631" s="211"/>
      <c r="AQ631" s="211"/>
      <c r="AR631" s="211"/>
      <c r="AS631" s="211"/>
      <c r="AT631" s="211"/>
      <c r="AU631" s="211"/>
    </row>
    <row r="632" spans="1:47" outlineLevel="1" x14ac:dyDescent="0.2">
      <c r="A632" s="152">
        <v>177</v>
      </c>
      <c r="B632" s="154" t="s">
        <v>1441</v>
      </c>
      <c r="C632" s="170" t="s">
        <v>1442</v>
      </c>
      <c r="D632" s="187" t="s">
        <v>127</v>
      </c>
      <c r="E632" s="212">
        <v>18.291</v>
      </c>
      <c r="F632" s="212"/>
      <c r="G632" s="212">
        <f>ROUND(E632*F632,2)</f>
        <v>0</v>
      </c>
      <c r="H632" s="181" t="s">
        <v>951</v>
      </c>
      <c r="I632" s="211"/>
      <c r="J632" s="211"/>
      <c r="K632" s="211"/>
      <c r="L632" s="211"/>
      <c r="M632" s="211"/>
      <c r="N632" s="211"/>
      <c r="O632" s="211"/>
      <c r="P632" s="211"/>
      <c r="Q632" s="211"/>
      <c r="R632" s="211" t="s">
        <v>162</v>
      </c>
      <c r="S632" s="211"/>
      <c r="T632" s="211"/>
      <c r="U632" s="211"/>
      <c r="V632" s="211"/>
      <c r="W632" s="211"/>
      <c r="X632" s="211"/>
      <c r="Y632" s="211"/>
      <c r="Z632" s="211"/>
      <c r="AA632" s="211"/>
      <c r="AB632" s="211"/>
      <c r="AC632" s="211"/>
      <c r="AD632" s="211"/>
      <c r="AE632" s="211"/>
      <c r="AF632" s="211"/>
      <c r="AG632" s="211"/>
      <c r="AH632" s="211"/>
      <c r="AI632" s="211"/>
      <c r="AJ632" s="211"/>
      <c r="AK632" s="211"/>
      <c r="AL632" s="211"/>
      <c r="AM632" s="211"/>
      <c r="AN632" s="211"/>
      <c r="AO632" s="211"/>
      <c r="AP632" s="211"/>
      <c r="AQ632" s="211"/>
      <c r="AR632" s="211"/>
      <c r="AS632" s="211"/>
      <c r="AT632" s="211"/>
      <c r="AU632" s="211"/>
    </row>
    <row r="633" spans="1:47" outlineLevel="1" x14ac:dyDescent="0.2">
      <c r="A633" s="152"/>
      <c r="B633" s="154"/>
      <c r="C633" s="171" t="s">
        <v>1443</v>
      </c>
      <c r="D633" s="188"/>
      <c r="E633" s="195">
        <v>18.291</v>
      </c>
      <c r="F633" s="212"/>
      <c r="G633" s="212"/>
      <c r="H633" s="181">
        <v>0</v>
      </c>
      <c r="I633" s="211"/>
      <c r="J633" s="211"/>
      <c r="K633" s="211"/>
      <c r="L633" s="211"/>
      <c r="M633" s="211"/>
      <c r="N633" s="211"/>
      <c r="O633" s="211"/>
      <c r="P633" s="211"/>
      <c r="Q633" s="211"/>
      <c r="R633" s="211" t="s">
        <v>123</v>
      </c>
      <c r="S633" s="211">
        <v>0</v>
      </c>
      <c r="T633" s="211"/>
      <c r="U633" s="211"/>
      <c r="V633" s="211"/>
      <c r="W633" s="211"/>
      <c r="X633" s="211"/>
      <c r="Y633" s="211"/>
      <c r="Z633" s="211"/>
      <c r="AA633" s="211"/>
      <c r="AB633" s="211"/>
      <c r="AC633" s="211"/>
      <c r="AD633" s="211"/>
      <c r="AE633" s="211"/>
      <c r="AF633" s="211"/>
      <c r="AG633" s="211"/>
      <c r="AH633" s="211"/>
      <c r="AI633" s="211"/>
      <c r="AJ633" s="211"/>
      <c r="AK633" s="211"/>
      <c r="AL633" s="211"/>
      <c r="AM633" s="211"/>
      <c r="AN633" s="211"/>
      <c r="AO633" s="211"/>
      <c r="AP633" s="211"/>
      <c r="AQ633" s="211"/>
      <c r="AR633" s="211"/>
      <c r="AS633" s="211"/>
      <c r="AT633" s="211"/>
      <c r="AU633" s="211"/>
    </row>
    <row r="634" spans="1:47" outlineLevel="1" x14ac:dyDescent="0.2">
      <c r="A634" s="152">
        <v>178</v>
      </c>
      <c r="B634" s="154" t="s">
        <v>1444</v>
      </c>
      <c r="C634" s="170" t="s">
        <v>1445</v>
      </c>
      <c r="D634" s="187" t="s">
        <v>127</v>
      </c>
      <c r="E634" s="212">
        <v>91</v>
      </c>
      <c r="F634" s="212"/>
      <c r="G634" s="212">
        <f>ROUND(E634*F634,2)</f>
        <v>0</v>
      </c>
      <c r="H634" s="181" t="s">
        <v>951</v>
      </c>
      <c r="I634" s="211"/>
      <c r="J634" s="211"/>
      <c r="K634" s="211"/>
      <c r="L634" s="211"/>
      <c r="M634" s="211"/>
      <c r="N634" s="211"/>
      <c r="O634" s="211"/>
      <c r="P634" s="211"/>
      <c r="Q634" s="211"/>
      <c r="R634" s="211" t="s">
        <v>121</v>
      </c>
      <c r="S634" s="211"/>
      <c r="T634" s="211"/>
      <c r="U634" s="211"/>
      <c r="V634" s="211"/>
      <c r="W634" s="211"/>
      <c r="X634" s="211"/>
      <c r="Y634" s="211"/>
      <c r="Z634" s="211"/>
      <c r="AA634" s="211"/>
      <c r="AB634" s="211"/>
      <c r="AC634" s="211"/>
      <c r="AD634" s="211"/>
      <c r="AE634" s="211"/>
      <c r="AF634" s="211"/>
      <c r="AG634" s="211"/>
      <c r="AH634" s="211"/>
      <c r="AI634" s="211"/>
      <c r="AJ634" s="211"/>
      <c r="AK634" s="211"/>
      <c r="AL634" s="211"/>
      <c r="AM634" s="211"/>
      <c r="AN634" s="211"/>
      <c r="AO634" s="211"/>
      <c r="AP634" s="211"/>
      <c r="AQ634" s="211"/>
      <c r="AR634" s="211"/>
      <c r="AS634" s="211"/>
      <c r="AT634" s="211"/>
      <c r="AU634" s="211"/>
    </row>
    <row r="635" spans="1:47" outlineLevel="1" x14ac:dyDescent="0.2">
      <c r="A635" s="152"/>
      <c r="B635" s="154"/>
      <c r="C635" s="171" t="s">
        <v>1446</v>
      </c>
      <c r="D635" s="188"/>
      <c r="E635" s="195">
        <v>54</v>
      </c>
      <c r="F635" s="212"/>
      <c r="G635" s="212"/>
      <c r="H635" s="181">
        <v>0</v>
      </c>
      <c r="I635" s="211"/>
      <c r="J635" s="211"/>
      <c r="K635" s="211"/>
      <c r="L635" s="211"/>
      <c r="M635" s="211"/>
      <c r="N635" s="211"/>
      <c r="O635" s="211"/>
      <c r="P635" s="211"/>
      <c r="Q635" s="211"/>
      <c r="R635" s="211" t="s">
        <v>123</v>
      </c>
      <c r="S635" s="211">
        <v>0</v>
      </c>
      <c r="T635" s="211"/>
      <c r="U635" s="211"/>
      <c r="V635" s="211"/>
      <c r="W635" s="211"/>
      <c r="X635" s="211"/>
      <c r="Y635" s="211"/>
      <c r="Z635" s="211"/>
      <c r="AA635" s="211"/>
      <c r="AB635" s="211"/>
      <c r="AC635" s="211"/>
      <c r="AD635" s="211"/>
      <c r="AE635" s="211"/>
      <c r="AF635" s="211"/>
      <c r="AG635" s="211"/>
      <c r="AH635" s="211"/>
      <c r="AI635" s="211"/>
      <c r="AJ635" s="211"/>
      <c r="AK635" s="211"/>
      <c r="AL635" s="211"/>
      <c r="AM635" s="211"/>
      <c r="AN635" s="211"/>
      <c r="AO635" s="211"/>
      <c r="AP635" s="211"/>
      <c r="AQ635" s="211"/>
      <c r="AR635" s="211"/>
      <c r="AS635" s="211"/>
      <c r="AT635" s="211"/>
      <c r="AU635" s="211"/>
    </row>
    <row r="636" spans="1:47" outlineLevel="1" x14ac:dyDescent="0.2">
      <c r="A636" s="152"/>
      <c r="B636" s="154"/>
      <c r="C636" s="171" t="s">
        <v>1447</v>
      </c>
      <c r="D636" s="188"/>
      <c r="E636" s="195">
        <v>37</v>
      </c>
      <c r="F636" s="212"/>
      <c r="G636" s="212"/>
      <c r="H636" s="181">
        <v>0</v>
      </c>
      <c r="I636" s="211"/>
      <c r="J636" s="211"/>
      <c r="K636" s="211"/>
      <c r="L636" s="211"/>
      <c r="M636" s="211"/>
      <c r="N636" s="211"/>
      <c r="O636" s="211"/>
      <c r="P636" s="211"/>
      <c r="Q636" s="211"/>
      <c r="R636" s="211" t="s">
        <v>123</v>
      </c>
      <c r="S636" s="211">
        <v>0</v>
      </c>
      <c r="T636" s="211"/>
      <c r="U636" s="211"/>
      <c r="V636" s="211"/>
      <c r="W636" s="211"/>
      <c r="X636" s="211"/>
      <c r="Y636" s="211"/>
      <c r="Z636" s="211"/>
      <c r="AA636" s="211"/>
      <c r="AB636" s="211"/>
      <c r="AC636" s="211"/>
      <c r="AD636" s="211"/>
      <c r="AE636" s="211"/>
      <c r="AF636" s="211"/>
      <c r="AG636" s="211"/>
      <c r="AH636" s="211"/>
      <c r="AI636" s="211"/>
      <c r="AJ636" s="211"/>
      <c r="AK636" s="211"/>
      <c r="AL636" s="211"/>
      <c r="AM636" s="211"/>
      <c r="AN636" s="211"/>
      <c r="AO636" s="211"/>
      <c r="AP636" s="211"/>
      <c r="AQ636" s="211"/>
      <c r="AR636" s="211"/>
      <c r="AS636" s="211"/>
      <c r="AT636" s="211"/>
      <c r="AU636" s="211"/>
    </row>
    <row r="637" spans="1:47" outlineLevel="1" x14ac:dyDescent="0.2">
      <c r="A637" s="152">
        <v>179</v>
      </c>
      <c r="B637" s="154" t="s">
        <v>1448</v>
      </c>
      <c r="C637" s="170" t="s">
        <v>1449</v>
      </c>
      <c r="D637" s="187" t="s">
        <v>127</v>
      </c>
      <c r="E637" s="212">
        <v>91</v>
      </c>
      <c r="F637" s="212"/>
      <c r="G637" s="212">
        <f>ROUND(E637*F637,2)</f>
        <v>0</v>
      </c>
      <c r="H637" s="181" t="s">
        <v>951</v>
      </c>
      <c r="I637" s="211"/>
      <c r="J637" s="211"/>
      <c r="K637" s="211"/>
      <c r="L637" s="211"/>
      <c r="M637" s="211"/>
      <c r="N637" s="211"/>
      <c r="O637" s="211"/>
      <c r="P637" s="211"/>
      <c r="Q637" s="211"/>
      <c r="R637" s="211" t="s">
        <v>121</v>
      </c>
      <c r="S637" s="211"/>
      <c r="T637" s="211"/>
      <c r="U637" s="211"/>
      <c r="V637" s="211"/>
      <c r="W637" s="211"/>
      <c r="X637" s="211"/>
      <c r="Y637" s="211"/>
      <c r="Z637" s="211"/>
      <c r="AA637" s="211"/>
      <c r="AB637" s="211"/>
      <c r="AC637" s="211"/>
      <c r="AD637" s="211"/>
      <c r="AE637" s="211"/>
      <c r="AF637" s="211"/>
      <c r="AG637" s="211"/>
      <c r="AH637" s="211"/>
      <c r="AI637" s="211"/>
      <c r="AJ637" s="211"/>
      <c r="AK637" s="211"/>
      <c r="AL637" s="211"/>
      <c r="AM637" s="211"/>
      <c r="AN637" s="211"/>
      <c r="AO637" s="211"/>
      <c r="AP637" s="211"/>
      <c r="AQ637" s="211"/>
      <c r="AR637" s="211"/>
      <c r="AS637" s="211"/>
      <c r="AT637" s="211"/>
      <c r="AU637" s="211"/>
    </row>
    <row r="638" spans="1:47" outlineLevel="1" x14ac:dyDescent="0.2">
      <c r="A638" s="152"/>
      <c r="B638" s="154"/>
      <c r="C638" s="171" t="s">
        <v>1446</v>
      </c>
      <c r="D638" s="188"/>
      <c r="E638" s="195">
        <v>54</v>
      </c>
      <c r="F638" s="212"/>
      <c r="G638" s="212"/>
      <c r="H638" s="181">
        <v>0</v>
      </c>
      <c r="I638" s="211"/>
      <c r="J638" s="211"/>
      <c r="K638" s="211"/>
      <c r="L638" s="211"/>
      <c r="M638" s="211"/>
      <c r="N638" s="211"/>
      <c r="O638" s="211"/>
      <c r="P638" s="211"/>
      <c r="Q638" s="211"/>
      <c r="R638" s="211" t="s">
        <v>123</v>
      </c>
      <c r="S638" s="211">
        <v>0</v>
      </c>
      <c r="T638" s="211"/>
      <c r="U638" s="211"/>
      <c r="V638" s="211"/>
      <c r="W638" s="211"/>
      <c r="X638" s="211"/>
      <c r="Y638" s="211"/>
      <c r="Z638" s="211"/>
      <c r="AA638" s="211"/>
      <c r="AB638" s="211"/>
      <c r="AC638" s="211"/>
      <c r="AD638" s="211"/>
      <c r="AE638" s="211"/>
      <c r="AF638" s="211"/>
      <c r="AG638" s="211"/>
      <c r="AH638" s="211"/>
      <c r="AI638" s="211"/>
      <c r="AJ638" s="211"/>
      <c r="AK638" s="211"/>
      <c r="AL638" s="211"/>
      <c r="AM638" s="211"/>
      <c r="AN638" s="211"/>
      <c r="AO638" s="211"/>
      <c r="AP638" s="211"/>
      <c r="AQ638" s="211"/>
      <c r="AR638" s="211"/>
      <c r="AS638" s="211"/>
      <c r="AT638" s="211"/>
      <c r="AU638" s="211"/>
    </row>
    <row r="639" spans="1:47" outlineLevel="1" x14ac:dyDescent="0.2">
      <c r="A639" s="152"/>
      <c r="B639" s="154"/>
      <c r="C639" s="171" t="s">
        <v>1447</v>
      </c>
      <c r="D639" s="188"/>
      <c r="E639" s="195">
        <v>37</v>
      </c>
      <c r="F639" s="212"/>
      <c r="G639" s="212"/>
      <c r="H639" s="181">
        <v>0</v>
      </c>
      <c r="I639" s="211"/>
      <c r="J639" s="211"/>
      <c r="K639" s="211"/>
      <c r="L639" s="211"/>
      <c r="M639" s="211"/>
      <c r="N639" s="211"/>
      <c r="O639" s="211"/>
      <c r="P639" s="211"/>
      <c r="Q639" s="211"/>
      <c r="R639" s="211" t="s">
        <v>123</v>
      </c>
      <c r="S639" s="211">
        <v>0</v>
      </c>
      <c r="T639" s="211"/>
      <c r="U639" s="211"/>
      <c r="V639" s="211"/>
      <c r="W639" s="211"/>
      <c r="X639" s="211"/>
      <c r="Y639" s="211"/>
      <c r="Z639" s="211"/>
      <c r="AA639" s="211"/>
      <c r="AB639" s="211"/>
      <c r="AC639" s="211"/>
      <c r="AD639" s="211"/>
      <c r="AE639" s="211"/>
      <c r="AF639" s="211"/>
      <c r="AG639" s="211"/>
      <c r="AH639" s="211"/>
      <c r="AI639" s="211"/>
      <c r="AJ639" s="211"/>
      <c r="AK639" s="211"/>
      <c r="AL639" s="211"/>
      <c r="AM639" s="211"/>
      <c r="AN639" s="211"/>
      <c r="AO639" s="211"/>
      <c r="AP639" s="211"/>
      <c r="AQ639" s="211"/>
      <c r="AR639" s="211"/>
      <c r="AS639" s="211"/>
      <c r="AT639" s="211"/>
      <c r="AU639" s="211"/>
    </row>
    <row r="640" spans="1:47" outlineLevel="1" x14ac:dyDescent="0.2">
      <c r="A640" s="152">
        <v>180</v>
      </c>
      <c r="B640" s="154" t="s">
        <v>1450</v>
      </c>
      <c r="C640" s="170" t="s">
        <v>1451</v>
      </c>
      <c r="D640" s="187" t="s">
        <v>232</v>
      </c>
      <c r="E640" s="212">
        <v>74.3</v>
      </c>
      <c r="F640" s="212"/>
      <c r="G640" s="212">
        <f>ROUND(E640*F640,2)</f>
        <v>0</v>
      </c>
      <c r="H640" s="181" t="s">
        <v>951</v>
      </c>
      <c r="I640" s="211"/>
      <c r="J640" s="211"/>
      <c r="K640" s="211"/>
      <c r="L640" s="211"/>
      <c r="M640" s="211"/>
      <c r="N640" s="211"/>
      <c r="O640" s="211"/>
      <c r="P640" s="211"/>
      <c r="Q640" s="211"/>
      <c r="R640" s="211" t="s">
        <v>121</v>
      </c>
      <c r="S640" s="211"/>
      <c r="T640" s="211"/>
      <c r="U640" s="211"/>
      <c r="V640" s="211"/>
      <c r="W640" s="211"/>
      <c r="X640" s="211"/>
      <c r="Y640" s="211"/>
      <c r="Z640" s="211"/>
      <c r="AA640" s="211"/>
      <c r="AB640" s="211"/>
      <c r="AC640" s="211"/>
      <c r="AD640" s="211"/>
      <c r="AE640" s="211"/>
      <c r="AF640" s="211"/>
      <c r="AG640" s="211"/>
      <c r="AH640" s="211"/>
      <c r="AI640" s="211"/>
      <c r="AJ640" s="211"/>
      <c r="AK640" s="211"/>
      <c r="AL640" s="211"/>
      <c r="AM640" s="211"/>
      <c r="AN640" s="211"/>
      <c r="AO640" s="211"/>
      <c r="AP640" s="211"/>
      <c r="AQ640" s="211"/>
      <c r="AR640" s="211"/>
      <c r="AS640" s="211"/>
      <c r="AT640" s="211"/>
      <c r="AU640" s="211"/>
    </row>
    <row r="641" spans="1:47" outlineLevel="1" x14ac:dyDescent="0.2">
      <c r="A641" s="152"/>
      <c r="B641" s="154"/>
      <c r="C641" s="171" t="s">
        <v>1452</v>
      </c>
      <c r="D641" s="188"/>
      <c r="E641" s="195">
        <v>49.3</v>
      </c>
      <c r="F641" s="212"/>
      <c r="G641" s="212"/>
      <c r="H641" s="181">
        <v>0</v>
      </c>
      <c r="I641" s="211"/>
      <c r="J641" s="211"/>
      <c r="K641" s="211"/>
      <c r="L641" s="211"/>
      <c r="M641" s="211"/>
      <c r="N641" s="211"/>
      <c r="O641" s="211"/>
      <c r="P641" s="211"/>
      <c r="Q641" s="211"/>
      <c r="R641" s="211" t="s">
        <v>123</v>
      </c>
      <c r="S641" s="211">
        <v>0</v>
      </c>
      <c r="T641" s="211"/>
      <c r="U641" s="211"/>
      <c r="V641" s="211"/>
      <c r="W641" s="211"/>
      <c r="X641" s="211"/>
      <c r="Y641" s="211"/>
      <c r="Z641" s="211"/>
      <c r="AA641" s="211"/>
      <c r="AB641" s="211"/>
      <c r="AC641" s="211"/>
      <c r="AD641" s="211"/>
      <c r="AE641" s="211"/>
      <c r="AF641" s="211"/>
      <c r="AG641" s="211"/>
      <c r="AH641" s="211"/>
      <c r="AI641" s="211"/>
      <c r="AJ641" s="211"/>
      <c r="AK641" s="211"/>
      <c r="AL641" s="211"/>
      <c r="AM641" s="211"/>
      <c r="AN641" s="211"/>
      <c r="AO641" s="211"/>
      <c r="AP641" s="211"/>
      <c r="AQ641" s="211"/>
      <c r="AR641" s="211"/>
      <c r="AS641" s="211"/>
      <c r="AT641" s="211"/>
      <c r="AU641" s="211"/>
    </row>
    <row r="642" spans="1:47" outlineLevel="1" x14ac:dyDescent="0.2">
      <c r="A642" s="152"/>
      <c r="B642" s="154"/>
      <c r="C642" s="171" t="s">
        <v>1453</v>
      </c>
      <c r="D642" s="188"/>
      <c r="E642" s="195">
        <v>25</v>
      </c>
      <c r="F642" s="212"/>
      <c r="G642" s="212"/>
      <c r="H642" s="181">
        <v>0</v>
      </c>
      <c r="I642" s="211"/>
      <c r="J642" s="211"/>
      <c r="K642" s="211"/>
      <c r="L642" s="211"/>
      <c r="M642" s="211"/>
      <c r="N642" s="211"/>
      <c r="O642" s="211"/>
      <c r="P642" s="211"/>
      <c r="Q642" s="211"/>
      <c r="R642" s="211" t="s">
        <v>123</v>
      </c>
      <c r="S642" s="211">
        <v>0</v>
      </c>
      <c r="T642" s="211"/>
      <c r="U642" s="211"/>
      <c r="V642" s="211"/>
      <c r="W642" s="211"/>
      <c r="X642" s="211"/>
      <c r="Y642" s="211"/>
      <c r="Z642" s="211"/>
      <c r="AA642" s="211"/>
      <c r="AB642" s="211"/>
      <c r="AC642" s="211"/>
      <c r="AD642" s="211"/>
      <c r="AE642" s="211"/>
      <c r="AF642" s="211"/>
      <c r="AG642" s="211"/>
      <c r="AH642" s="211"/>
      <c r="AI642" s="211"/>
      <c r="AJ642" s="211"/>
      <c r="AK642" s="211"/>
      <c r="AL642" s="211"/>
      <c r="AM642" s="211"/>
      <c r="AN642" s="211"/>
      <c r="AO642" s="211"/>
      <c r="AP642" s="211"/>
      <c r="AQ642" s="211"/>
      <c r="AR642" s="211"/>
      <c r="AS642" s="211"/>
      <c r="AT642" s="211"/>
      <c r="AU642" s="211"/>
    </row>
    <row r="643" spans="1:47" outlineLevel="1" x14ac:dyDescent="0.2">
      <c r="A643" s="152">
        <v>181</v>
      </c>
      <c r="B643" s="154" t="s">
        <v>1454</v>
      </c>
      <c r="C643" s="170" t="s">
        <v>1455</v>
      </c>
      <c r="D643" s="187" t="s">
        <v>127</v>
      </c>
      <c r="E643" s="212">
        <v>79.2</v>
      </c>
      <c r="F643" s="212"/>
      <c r="G643" s="212">
        <f>ROUND(E643*F643,2)</f>
        <v>0</v>
      </c>
      <c r="H643" s="181" t="s">
        <v>951</v>
      </c>
      <c r="I643" s="211"/>
      <c r="J643" s="211"/>
      <c r="K643" s="211"/>
      <c r="L643" s="211"/>
      <c r="M643" s="211"/>
      <c r="N643" s="211"/>
      <c r="O643" s="211"/>
      <c r="P643" s="211"/>
      <c r="Q643" s="211"/>
      <c r="R643" s="211" t="s">
        <v>162</v>
      </c>
      <c r="S643" s="211"/>
      <c r="T643" s="211"/>
      <c r="U643" s="211"/>
      <c r="V643" s="211"/>
      <c r="W643" s="211"/>
      <c r="X643" s="211"/>
      <c r="Y643" s="211"/>
      <c r="Z643" s="211"/>
      <c r="AA643" s="211"/>
      <c r="AB643" s="211"/>
      <c r="AC643" s="211"/>
      <c r="AD643" s="211"/>
      <c r="AE643" s="211"/>
      <c r="AF643" s="211"/>
      <c r="AG643" s="211"/>
      <c r="AH643" s="211"/>
      <c r="AI643" s="211"/>
      <c r="AJ643" s="211"/>
      <c r="AK643" s="211"/>
      <c r="AL643" s="211"/>
      <c r="AM643" s="211"/>
      <c r="AN643" s="211"/>
      <c r="AO643" s="211"/>
      <c r="AP643" s="211"/>
      <c r="AQ643" s="211"/>
      <c r="AR643" s="211"/>
      <c r="AS643" s="211"/>
      <c r="AT643" s="211"/>
      <c r="AU643" s="211"/>
    </row>
    <row r="644" spans="1:47" outlineLevel="1" x14ac:dyDescent="0.2">
      <c r="A644" s="152"/>
      <c r="B644" s="154"/>
      <c r="C644" s="171" t="s">
        <v>1456</v>
      </c>
      <c r="D644" s="188"/>
      <c r="E644" s="195">
        <v>36.799999999999997</v>
      </c>
      <c r="F644" s="212"/>
      <c r="G644" s="212"/>
      <c r="H644" s="181">
        <v>0</v>
      </c>
      <c r="I644" s="211"/>
      <c r="J644" s="211"/>
      <c r="K644" s="211"/>
      <c r="L644" s="211"/>
      <c r="M644" s="211"/>
      <c r="N644" s="211"/>
      <c r="O644" s="211"/>
      <c r="P644" s="211"/>
      <c r="Q644" s="211"/>
      <c r="R644" s="211" t="s">
        <v>123</v>
      </c>
      <c r="S644" s="211">
        <v>0</v>
      </c>
      <c r="T644" s="211"/>
      <c r="U644" s="211"/>
      <c r="V644" s="211"/>
      <c r="W644" s="211"/>
      <c r="X644" s="211"/>
      <c r="Y644" s="211"/>
      <c r="Z644" s="211"/>
      <c r="AA644" s="211"/>
      <c r="AB644" s="211"/>
      <c r="AC644" s="211"/>
      <c r="AD644" s="211"/>
      <c r="AE644" s="211"/>
      <c r="AF644" s="211"/>
      <c r="AG644" s="211"/>
      <c r="AH644" s="211"/>
      <c r="AI644" s="211"/>
      <c r="AJ644" s="211"/>
      <c r="AK644" s="211"/>
      <c r="AL644" s="211"/>
      <c r="AM644" s="211"/>
      <c r="AN644" s="211"/>
      <c r="AO644" s="211"/>
      <c r="AP644" s="211"/>
      <c r="AQ644" s="211"/>
      <c r="AR644" s="211"/>
      <c r="AS644" s="211"/>
      <c r="AT644" s="211"/>
      <c r="AU644" s="211"/>
    </row>
    <row r="645" spans="1:47" outlineLevel="1" x14ac:dyDescent="0.2">
      <c r="A645" s="152"/>
      <c r="B645" s="154"/>
      <c r="C645" s="171" t="s">
        <v>1457</v>
      </c>
      <c r="D645" s="188"/>
      <c r="E645" s="195">
        <v>21.2</v>
      </c>
      <c r="F645" s="212"/>
      <c r="G645" s="212"/>
      <c r="H645" s="181">
        <v>0</v>
      </c>
      <c r="I645" s="211"/>
      <c r="J645" s="211"/>
      <c r="K645" s="211"/>
      <c r="L645" s="211"/>
      <c r="M645" s="211"/>
      <c r="N645" s="211"/>
      <c r="O645" s="211"/>
      <c r="P645" s="211"/>
      <c r="Q645" s="211"/>
      <c r="R645" s="211" t="s">
        <v>123</v>
      </c>
      <c r="S645" s="211">
        <v>0</v>
      </c>
      <c r="T645" s="211"/>
      <c r="U645" s="211"/>
      <c r="V645" s="211"/>
      <c r="W645" s="211"/>
      <c r="X645" s="211"/>
      <c r="Y645" s="211"/>
      <c r="Z645" s="211"/>
      <c r="AA645" s="211"/>
      <c r="AB645" s="211"/>
      <c r="AC645" s="211"/>
      <c r="AD645" s="211"/>
      <c r="AE645" s="211"/>
      <c r="AF645" s="211"/>
      <c r="AG645" s="211"/>
      <c r="AH645" s="211"/>
      <c r="AI645" s="211"/>
      <c r="AJ645" s="211"/>
      <c r="AK645" s="211"/>
      <c r="AL645" s="211"/>
      <c r="AM645" s="211"/>
      <c r="AN645" s="211"/>
      <c r="AO645" s="211"/>
      <c r="AP645" s="211"/>
      <c r="AQ645" s="211"/>
      <c r="AR645" s="211"/>
      <c r="AS645" s="211"/>
      <c r="AT645" s="211"/>
      <c r="AU645" s="211"/>
    </row>
    <row r="646" spans="1:47" outlineLevel="1" x14ac:dyDescent="0.2">
      <c r="A646" s="152"/>
      <c r="B646" s="154"/>
      <c r="C646" s="171" t="s">
        <v>1458</v>
      </c>
      <c r="D646" s="188"/>
      <c r="E646" s="195">
        <v>21.2</v>
      </c>
      <c r="F646" s="212"/>
      <c r="G646" s="212"/>
      <c r="H646" s="181">
        <v>0</v>
      </c>
      <c r="I646" s="211"/>
      <c r="J646" s="211"/>
      <c r="K646" s="211"/>
      <c r="L646" s="211"/>
      <c r="M646" s="211"/>
      <c r="N646" s="211"/>
      <c r="O646" s="211"/>
      <c r="P646" s="211"/>
      <c r="Q646" s="211"/>
      <c r="R646" s="211" t="s">
        <v>123</v>
      </c>
      <c r="S646" s="211">
        <v>0</v>
      </c>
      <c r="T646" s="211"/>
      <c r="U646" s="211"/>
      <c r="V646" s="211"/>
      <c r="W646" s="211"/>
      <c r="X646" s="211"/>
      <c r="Y646" s="211"/>
      <c r="Z646" s="211"/>
      <c r="AA646" s="211"/>
      <c r="AB646" s="211"/>
      <c r="AC646" s="211"/>
      <c r="AD646" s="211"/>
      <c r="AE646" s="211"/>
      <c r="AF646" s="211"/>
      <c r="AG646" s="211"/>
      <c r="AH646" s="211"/>
      <c r="AI646" s="211"/>
      <c r="AJ646" s="211"/>
      <c r="AK646" s="211"/>
      <c r="AL646" s="211"/>
      <c r="AM646" s="211"/>
      <c r="AN646" s="211"/>
      <c r="AO646" s="211"/>
      <c r="AP646" s="211"/>
      <c r="AQ646" s="211"/>
      <c r="AR646" s="211"/>
      <c r="AS646" s="211"/>
      <c r="AT646" s="211"/>
      <c r="AU646" s="211"/>
    </row>
    <row r="647" spans="1:47" ht="22.5" outlineLevel="1" x14ac:dyDescent="0.2">
      <c r="A647" s="152">
        <v>182</v>
      </c>
      <c r="B647" s="154" t="s">
        <v>1459</v>
      </c>
      <c r="C647" s="170" t="s">
        <v>1460</v>
      </c>
      <c r="D647" s="187" t="s">
        <v>127</v>
      </c>
      <c r="E647" s="212">
        <v>553.29999999999995</v>
      </c>
      <c r="F647" s="212"/>
      <c r="G647" s="212">
        <f>ROUND(E647*F647,2)</f>
        <v>0</v>
      </c>
      <c r="H647" s="181" t="s">
        <v>951</v>
      </c>
      <c r="I647" s="211"/>
      <c r="J647" s="211"/>
      <c r="K647" s="211"/>
      <c r="L647" s="211"/>
      <c r="M647" s="211"/>
      <c r="N647" s="211"/>
      <c r="O647" s="211"/>
      <c r="P647" s="211"/>
      <c r="Q647" s="211"/>
      <c r="R647" s="211" t="s">
        <v>121</v>
      </c>
      <c r="S647" s="211"/>
      <c r="T647" s="211"/>
      <c r="U647" s="211"/>
      <c r="V647" s="211"/>
      <c r="W647" s="211"/>
      <c r="X647" s="211"/>
      <c r="Y647" s="211"/>
      <c r="Z647" s="211"/>
      <c r="AA647" s="211"/>
      <c r="AB647" s="211"/>
      <c r="AC647" s="211"/>
      <c r="AD647" s="211"/>
      <c r="AE647" s="211"/>
      <c r="AF647" s="211"/>
      <c r="AG647" s="211"/>
      <c r="AH647" s="211"/>
      <c r="AI647" s="211"/>
      <c r="AJ647" s="211"/>
      <c r="AK647" s="211"/>
      <c r="AL647" s="211"/>
      <c r="AM647" s="211"/>
      <c r="AN647" s="211"/>
      <c r="AO647" s="211"/>
      <c r="AP647" s="211"/>
      <c r="AQ647" s="211"/>
      <c r="AR647" s="211"/>
      <c r="AS647" s="211"/>
      <c r="AT647" s="211"/>
      <c r="AU647" s="211"/>
    </row>
    <row r="648" spans="1:47" outlineLevel="1" x14ac:dyDescent="0.2">
      <c r="A648" s="152"/>
      <c r="B648" s="154"/>
      <c r="C648" s="171" t="s">
        <v>1461</v>
      </c>
      <c r="D648" s="188"/>
      <c r="E648" s="195">
        <v>187.7</v>
      </c>
      <c r="F648" s="212"/>
      <c r="G648" s="212"/>
      <c r="H648" s="181">
        <v>0</v>
      </c>
      <c r="I648" s="211"/>
      <c r="J648" s="211"/>
      <c r="K648" s="211"/>
      <c r="L648" s="211"/>
      <c r="M648" s="211"/>
      <c r="N648" s="211"/>
      <c r="O648" s="211"/>
      <c r="P648" s="211"/>
      <c r="Q648" s="211"/>
      <c r="R648" s="211" t="s">
        <v>123</v>
      </c>
      <c r="S648" s="211">
        <v>0</v>
      </c>
      <c r="T648" s="211"/>
      <c r="U648" s="211"/>
      <c r="V648" s="211"/>
      <c r="W648" s="211"/>
      <c r="X648" s="211"/>
      <c r="Y648" s="211"/>
      <c r="Z648" s="211"/>
      <c r="AA648" s="211"/>
      <c r="AB648" s="211"/>
      <c r="AC648" s="211"/>
      <c r="AD648" s="211"/>
      <c r="AE648" s="211"/>
      <c r="AF648" s="211"/>
      <c r="AG648" s="211"/>
      <c r="AH648" s="211"/>
      <c r="AI648" s="211"/>
      <c r="AJ648" s="211"/>
      <c r="AK648" s="211"/>
      <c r="AL648" s="211"/>
      <c r="AM648" s="211"/>
      <c r="AN648" s="211"/>
      <c r="AO648" s="211"/>
      <c r="AP648" s="211"/>
      <c r="AQ648" s="211"/>
      <c r="AR648" s="211"/>
      <c r="AS648" s="211"/>
      <c r="AT648" s="211"/>
      <c r="AU648" s="211"/>
    </row>
    <row r="649" spans="1:47" outlineLevel="1" x14ac:dyDescent="0.2">
      <c r="A649" s="152"/>
      <c r="B649" s="154"/>
      <c r="C649" s="171" t="s">
        <v>1462</v>
      </c>
      <c r="D649" s="188"/>
      <c r="E649" s="195">
        <v>182.8</v>
      </c>
      <c r="F649" s="212"/>
      <c r="G649" s="212"/>
      <c r="H649" s="181">
        <v>0</v>
      </c>
      <c r="I649" s="211"/>
      <c r="J649" s="211"/>
      <c r="K649" s="211"/>
      <c r="L649" s="211"/>
      <c r="M649" s="211"/>
      <c r="N649" s="211"/>
      <c r="O649" s="211"/>
      <c r="P649" s="211"/>
      <c r="Q649" s="211"/>
      <c r="R649" s="211" t="s">
        <v>123</v>
      </c>
      <c r="S649" s="211">
        <v>0</v>
      </c>
      <c r="T649" s="211"/>
      <c r="U649" s="211"/>
      <c r="V649" s="211"/>
      <c r="W649" s="211"/>
      <c r="X649" s="211"/>
      <c r="Y649" s="211"/>
      <c r="Z649" s="211"/>
      <c r="AA649" s="211"/>
      <c r="AB649" s="211"/>
      <c r="AC649" s="211"/>
      <c r="AD649" s="211"/>
      <c r="AE649" s="211"/>
      <c r="AF649" s="211"/>
      <c r="AG649" s="211"/>
      <c r="AH649" s="211"/>
      <c r="AI649" s="211"/>
      <c r="AJ649" s="211"/>
      <c r="AK649" s="211"/>
      <c r="AL649" s="211"/>
      <c r="AM649" s="211"/>
      <c r="AN649" s="211"/>
      <c r="AO649" s="211"/>
      <c r="AP649" s="211"/>
      <c r="AQ649" s="211"/>
      <c r="AR649" s="211"/>
      <c r="AS649" s="211"/>
      <c r="AT649" s="211"/>
      <c r="AU649" s="211"/>
    </row>
    <row r="650" spans="1:47" outlineLevel="1" x14ac:dyDescent="0.2">
      <c r="A650" s="152"/>
      <c r="B650" s="154"/>
      <c r="C650" s="171" t="s">
        <v>1463</v>
      </c>
      <c r="D650" s="188"/>
      <c r="E650" s="195">
        <v>182.8</v>
      </c>
      <c r="F650" s="212"/>
      <c r="G650" s="212"/>
      <c r="H650" s="181">
        <v>0</v>
      </c>
      <c r="I650" s="211"/>
      <c r="J650" s="211"/>
      <c r="K650" s="211"/>
      <c r="L650" s="211"/>
      <c r="M650" s="211"/>
      <c r="N650" s="211"/>
      <c r="O650" s="211"/>
      <c r="P650" s="211"/>
      <c r="Q650" s="211"/>
      <c r="R650" s="211" t="s">
        <v>123</v>
      </c>
      <c r="S650" s="211">
        <v>0</v>
      </c>
      <c r="T650" s="211"/>
      <c r="U650" s="211"/>
      <c r="V650" s="211"/>
      <c r="W650" s="211"/>
      <c r="X650" s="211"/>
      <c r="Y650" s="211"/>
      <c r="Z650" s="211"/>
      <c r="AA650" s="211"/>
      <c r="AB650" s="211"/>
      <c r="AC650" s="211"/>
      <c r="AD650" s="211"/>
      <c r="AE650" s="211"/>
      <c r="AF650" s="211"/>
      <c r="AG650" s="211"/>
      <c r="AH650" s="211"/>
      <c r="AI650" s="211"/>
      <c r="AJ650" s="211"/>
      <c r="AK650" s="211"/>
      <c r="AL650" s="211"/>
      <c r="AM650" s="211"/>
      <c r="AN650" s="211"/>
      <c r="AO650" s="211"/>
      <c r="AP650" s="211"/>
      <c r="AQ650" s="211"/>
      <c r="AR650" s="211"/>
      <c r="AS650" s="211"/>
      <c r="AT650" s="211"/>
      <c r="AU650" s="211"/>
    </row>
    <row r="651" spans="1:47" outlineLevel="1" x14ac:dyDescent="0.2">
      <c r="A651" s="152">
        <v>183</v>
      </c>
      <c r="B651" s="154" t="s">
        <v>1464</v>
      </c>
      <c r="C651" s="170" t="s">
        <v>1465</v>
      </c>
      <c r="D651" s="187" t="s">
        <v>127</v>
      </c>
      <c r="E651" s="212">
        <v>13.5</v>
      </c>
      <c r="F651" s="212"/>
      <c r="G651" s="212">
        <f>ROUND(E651*F651,2)</f>
        <v>0</v>
      </c>
      <c r="H651" s="181" t="s">
        <v>951</v>
      </c>
      <c r="I651" s="211"/>
      <c r="J651" s="211"/>
      <c r="K651" s="211"/>
      <c r="L651" s="211"/>
      <c r="M651" s="211"/>
      <c r="N651" s="211"/>
      <c r="O651" s="211"/>
      <c r="P651" s="211"/>
      <c r="Q651" s="211"/>
      <c r="R651" s="211" t="s">
        <v>121</v>
      </c>
      <c r="S651" s="211"/>
      <c r="T651" s="211"/>
      <c r="U651" s="211"/>
      <c r="V651" s="211"/>
      <c r="W651" s="211"/>
      <c r="X651" s="211"/>
      <c r="Y651" s="211"/>
      <c r="Z651" s="211"/>
      <c r="AA651" s="211"/>
      <c r="AB651" s="211"/>
      <c r="AC651" s="211"/>
      <c r="AD651" s="211"/>
      <c r="AE651" s="211"/>
      <c r="AF651" s="211"/>
      <c r="AG651" s="211"/>
      <c r="AH651" s="211"/>
      <c r="AI651" s="211"/>
      <c r="AJ651" s="211"/>
      <c r="AK651" s="211"/>
      <c r="AL651" s="211"/>
      <c r="AM651" s="211"/>
      <c r="AN651" s="211"/>
      <c r="AO651" s="211"/>
      <c r="AP651" s="211"/>
      <c r="AQ651" s="211"/>
      <c r="AR651" s="211"/>
      <c r="AS651" s="211"/>
      <c r="AT651" s="211"/>
      <c r="AU651" s="211"/>
    </row>
    <row r="652" spans="1:47" outlineLevel="1" x14ac:dyDescent="0.2">
      <c r="A652" s="152"/>
      <c r="B652" s="154"/>
      <c r="C652" s="171" t="s">
        <v>1466</v>
      </c>
      <c r="D652" s="188"/>
      <c r="E652" s="195">
        <v>13.5</v>
      </c>
      <c r="F652" s="212"/>
      <c r="G652" s="212"/>
      <c r="H652" s="181">
        <v>0</v>
      </c>
      <c r="I652" s="211"/>
      <c r="J652" s="211"/>
      <c r="K652" s="211"/>
      <c r="L652" s="211"/>
      <c r="M652" s="211"/>
      <c r="N652" s="211"/>
      <c r="O652" s="211"/>
      <c r="P652" s="211"/>
      <c r="Q652" s="211"/>
      <c r="R652" s="211" t="s">
        <v>123</v>
      </c>
      <c r="S652" s="211">
        <v>0</v>
      </c>
      <c r="T652" s="211"/>
      <c r="U652" s="211"/>
      <c r="V652" s="211"/>
      <c r="W652" s="211"/>
      <c r="X652" s="211"/>
      <c r="Y652" s="211"/>
      <c r="Z652" s="211"/>
      <c r="AA652" s="211"/>
      <c r="AB652" s="211"/>
      <c r="AC652" s="211"/>
      <c r="AD652" s="211"/>
      <c r="AE652" s="211"/>
      <c r="AF652" s="211"/>
      <c r="AG652" s="211"/>
      <c r="AH652" s="211"/>
      <c r="AI652" s="211"/>
      <c r="AJ652" s="211"/>
      <c r="AK652" s="211"/>
      <c r="AL652" s="211"/>
      <c r="AM652" s="211"/>
      <c r="AN652" s="211"/>
      <c r="AO652" s="211"/>
      <c r="AP652" s="211"/>
      <c r="AQ652" s="211"/>
      <c r="AR652" s="211"/>
      <c r="AS652" s="211"/>
      <c r="AT652" s="211"/>
      <c r="AU652" s="211"/>
    </row>
    <row r="653" spans="1:47" outlineLevel="1" x14ac:dyDescent="0.2">
      <c r="A653" s="152">
        <v>184</v>
      </c>
      <c r="B653" s="154" t="s">
        <v>1467</v>
      </c>
      <c r="C653" s="170" t="s">
        <v>1468</v>
      </c>
      <c r="D653" s="187" t="s">
        <v>232</v>
      </c>
      <c r="E653" s="212">
        <v>51.75</v>
      </c>
      <c r="F653" s="212"/>
      <c r="G653" s="212">
        <f>ROUND(E653*F653,2)</f>
        <v>0</v>
      </c>
      <c r="H653" s="181" t="s">
        <v>951</v>
      </c>
      <c r="I653" s="211"/>
      <c r="J653" s="211"/>
      <c r="K653" s="211"/>
      <c r="L653" s="211"/>
      <c r="M653" s="211"/>
      <c r="N653" s="211"/>
      <c r="O653" s="211"/>
      <c r="P653" s="211"/>
      <c r="Q653" s="211"/>
      <c r="R653" s="211" t="s">
        <v>121</v>
      </c>
      <c r="S653" s="211"/>
      <c r="T653" s="211"/>
      <c r="U653" s="211"/>
      <c r="V653" s="211"/>
      <c r="W653" s="211"/>
      <c r="X653" s="211"/>
      <c r="Y653" s="211"/>
      <c r="Z653" s="211"/>
      <c r="AA653" s="211"/>
      <c r="AB653" s="211"/>
      <c r="AC653" s="211"/>
      <c r="AD653" s="211"/>
      <c r="AE653" s="211"/>
      <c r="AF653" s="211"/>
      <c r="AG653" s="211"/>
      <c r="AH653" s="211"/>
      <c r="AI653" s="211"/>
      <c r="AJ653" s="211"/>
      <c r="AK653" s="211"/>
      <c r="AL653" s="211"/>
      <c r="AM653" s="211"/>
      <c r="AN653" s="211"/>
      <c r="AO653" s="211"/>
      <c r="AP653" s="211"/>
      <c r="AQ653" s="211"/>
      <c r="AR653" s="211"/>
      <c r="AS653" s="211"/>
      <c r="AT653" s="211"/>
      <c r="AU653" s="211"/>
    </row>
    <row r="654" spans="1:47" outlineLevel="1" x14ac:dyDescent="0.2">
      <c r="A654" s="152"/>
      <c r="B654" s="154"/>
      <c r="C654" s="171" t="s">
        <v>1469</v>
      </c>
      <c r="D654" s="188"/>
      <c r="E654" s="195">
        <v>5.3</v>
      </c>
      <c r="F654" s="212"/>
      <c r="G654" s="212"/>
      <c r="H654" s="181">
        <v>0</v>
      </c>
      <c r="I654" s="211"/>
      <c r="J654" s="211"/>
      <c r="K654" s="211"/>
      <c r="L654" s="211"/>
      <c r="M654" s="211"/>
      <c r="N654" s="211"/>
      <c r="O654" s="211"/>
      <c r="P654" s="211"/>
      <c r="Q654" s="211"/>
      <c r="R654" s="211" t="s">
        <v>123</v>
      </c>
      <c r="S654" s="211">
        <v>0</v>
      </c>
      <c r="T654" s="211"/>
      <c r="U654" s="211"/>
      <c r="V654" s="211"/>
      <c r="W654" s="211"/>
      <c r="X654" s="211"/>
      <c r="Y654" s="211"/>
      <c r="Z654" s="211"/>
      <c r="AA654" s="211"/>
      <c r="AB654" s="211"/>
      <c r="AC654" s="211"/>
      <c r="AD654" s="211"/>
      <c r="AE654" s="211"/>
      <c r="AF654" s="211"/>
      <c r="AG654" s="211"/>
      <c r="AH654" s="211"/>
      <c r="AI654" s="211"/>
      <c r="AJ654" s="211"/>
      <c r="AK654" s="211"/>
      <c r="AL654" s="211"/>
      <c r="AM654" s="211"/>
      <c r="AN654" s="211"/>
      <c r="AO654" s="211"/>
      <c r="AP654" s="211"/>
      <c r="AQ654" s="211"/>
      <c r="AR654" s="211"/>
      <c r="AS654" s="211"/>
      <c r="AT654" s="211"/>
      <c r="AU654" s="211"/>
    </row>
    <row r="655" spans="1:47" outlineLevel="1" x14ac:dyDescent="0.2">
      <c r="A655" s="152"/>
      <c r="B655" s="154"/>
      <c r="C655" s="171" t="s">
        <v>1470</v>
      </c>
      <c r="D655" s="188"/>
      <c r="E655" s="195">
        <v>2.25</v>
      </c>
      <c r="F655" s="212"/>
      <c r="G655" s="212"/>
      <c r="H655" s="181">
        <v>0</v>
      </c>
      <c r="I655" s="211"/>
      <c r="J655" s="211"/>
      <c r="K655" s="211"/>
      <c r="L655" s="211"/>
      <c r="M655" s="211"/>
      <c r="N655" s="211"/>
      <c r="O655" s="211"/>
      <c r="P655" s="211"/>
      <c r="Q655" s="211"/>
      <c r="R655" s="211" t="s">
        <v>123</v>
      </c>
      <c r="S655" s="211">
        <v>0</v>
      </c>
      <c r="T655" s="211"/>
      <c r="U655" s="211"/>
      <c r="V655" s="211"/>
      <c r="W655" s="211"/>
      <c r="X655" s="211"/>
      <c r="Y655" s="211"/>
      <c r="Z655" s="211"/>
      <c r="AA655" s="211"/>
      <c r="AB655" s="211"/>
      <c r="AC655" s="211"/>
      <c r="AD655" s="211"/>
      <c r="AE655" s="211"/>
      <c r="AF655" s="211"/>
      <c r="AG655" s="211"/>
      <c r="AH655" s="211"/>
      <c r="AI655" s="211"/>
      <c r="AJ655" s="211"/>
      <c r="AK655" s="211"/>
      <c r="AL655" s="211"/>
      <c r="AM655" s="211"/>
      <c r="AN655" s="211"/>
      <c r="AO655" s="211"/>
      <c r="AP655" s="211"/>
      <c r="AQ655" s="211"/>
      <c r="AR655" s="211"/>
      <c r="AS655" s="211"/>
      <c r="AT655" s="211"/>
      <c r="AU655" s="211"/>
    </row>
    <row r="656" spans="1:47" outlineLevel="1" x14ac:dyDescent="0.2">
      <c r="A656" s="152"/>
      <c r="B656" s="154"/>
      <c r="C656" s="171" t="s">
        <v>1266</v>
      </c>
      <c r="D656" s="188"/>
      <c r="E656" s="195">
        <v>44.2</v>
      </c>
      <c r="F656" s="212"/>
      <c r="G656" s="212"/>
      <c r="H656" s="181">
        <v>0</v>
      </c>
      <c r="I656" s="211"/>
      <c r="J656" s="211"/>
      <c r="K656" s="211"/>
      <c r="L656" s="211"/>
      <c r="M656" s="211"/>
      <c r="N656" s="211"/>
      <c r="O656" s="211"/>
      <c r="P656" s="211"/>
      <c r="Q656" s="211"/>
      <c r="R656" s="211" t="s">
        <v>123</v>
      </c>
      <c r="S656" s="211">
        <v>0</v>
      </c>
      <c r="T656" s="211"/>
      <c r="U656" s="211"/>
      <c r="V656" s="211"/>
      <c r="W656" s="211"/>
      <c r="X656" s="211"/>
      <c r="Y656" s="211"/>
      <c r="Z656" s="211"/>
      <c r="AA656" s="211"/>
      <c r="AB656" s="211"/>
      <c r="AC656" s="211"/>
      <c r="AD656" s="211"/>
      <c r="AE656" s="211"/>
      <c r="AF656" s="211"/>
      <c r="AG656" s="211"/>
      <c r="AH656" s="211"/>
      <c r="AI656" s="211"/>
      <c r="AJ656" s="211"/>
      <c r="AK656" s="211"/>
      <c r="AL656" s="211"/>
      <c r="AM656" s="211"/>
      <c r="AN656" s="211"/>
      <c r="AO656" s="211"/>
      <c r="AP656" s="211"/>
      <c r="AQ656" s="211"/>
      <c r="AR656" s="211"/>
      <c r="AS656" s="211"/>
      <c r="AT656" s="211"/>
      <c r="AU656" s="211"/>
    </row>
    <row r="657" spans="1:47" outlineLevel="1" x14ac:dyDescent="0.2">
      <c r="A657" s="152">
        <v>185</v>
      </c>
      <c r="B657" s="154" t="s">
        <v>1471</v>
      </c>
      <c r="C657" s="170" t="s">
        <v>1472</v>
      </c>
      <c r="D657" s="187" t="s">
        <v>127</v>
      </c>
      <c r="E657" s="212">
        <v>242</v>
      </c>
      <c r="F657" s="212"/>
      <c r="G657" s="212">
        <f>ROUND(E657*F657,2)</f>
        <v>0</v>
      </c>
      <c r="H657" s="181" t="s">
        <v>951</v>
      </c>
      <c r="I657" s="211"/>
      <c r="J657" s="211"/>
      <c r="K657" s="211"/>
      <c r="L657" s="211"/>
      <c r="M657" s="211"/>
      <c r="N657" s="211"/>
      <c r="O657" s="211"/>
      <c r="P657" s="211"/>
      <c r="Q657" s="211"/>
      <c r="R657" s="211" t="s">
        <v>121</v>
      </c>
      <c r="S657" s="211"/>
      <c r="T657" s="211"/>
      <c r="U657" s="211"/>
      <c r="V657" s="211"/>
      <c r="W657" s="211"/>
      <c r="X657" s="211"/>
      <c r="Y657" s="211"/>
      <c r="Z657" s="211"/>
      <c r="AA657" s="211"/>
      <c r="AB657" s="211"/>
      <c r="AC657" s="211"/>
      <c r="AD657" s="211"/>
      <c r="AE657" s="211"/>
      <c r="AF657" s="211"/>
      <c r="AG657" s="211"/>
      <c r="AH657" s="211"/>
      <c r="AI657" s="211"/>
      <c r="AJ657" s="211"/>
      <c r="AK657" s="211"/>
      <c r="AL657" s="211"/>
      <c r="AM657" s="211"/>
      <c r="AN657" s="211"/>
      <c r="AO657" s="211"/>
      <c r="AP657" s="211"/>
      <c r="AQ657" s="211"/>
      <c r="AR657" s="211"/>
      <c r="AS657" s="211"/>
      <c r="AT657" s="211"/>
      <c r="AU657" s="211"/>
    </row>
    <row r="658" spans="1:47" outlineLevel="1" x14ac:dyDescent="0.2">
      <c r="A658" s="152"/>
      <c r="B658" s="154"/>
      <c r="C658" s="171" t="s">
        <v>1473</v>
      </c>
      <c r="D658" s="188"/>
      <c r="E658" s="195">
        <v>242</v>
      </c>
      <c r="F658" s="212"/>
      <c r="G658" s="212"/>
      <c r="H658" s="181">
        <v>0</v>
      </c>
      <c r="I658" s="211"/>
      <c r="J658" s="211"/>
      <c r="K658" s="211"/>
      <c r="L658" s="211"/>
      <c r="M658" s="211"/>
      <c r="N658" s="211"/>
      <c r="O658" s="211"/>
      <c r="P658" s="211"/>
      <c r="Q658" s="211"/>
      <c r="R658" s="211" t="s">
        <v>123</v>
      </c>
      <c r="S658" s="211">
        <v>0</v>
      </c>
      <c r="T658" s="211"/>
      <c r="U658" s="211"/>
      <c r="V658" s="211"/>
      <c r="W658" s="211"/>
      <c r="X658" s="211"/>
      <c r="Y658" s="211"/>
      <c r="Z658" s="211"/>
      <c r="AA658" s="211"/>
      <c r="AB658" s="211"/>
      <c r="AC658" s="211"/>
      <c r="AD658" s="211"/>
      <c r="AE658" s="211"/>
      <c r="AF658" s="211"/>
      <c r="AG658" s="211"/>
      <c r="AH658" s="211"/>
      <c r="AI658" s="211"/>
      <c r="AJ658" s="211"/>
      <c r="AK658" s="211"/>
      <c r="AL658" s="211"/>
      <c r="AM658" s="211"/>
      <c r="AN658" s="211"/>
      <c r="AO658" s="211"/>
      <c r="AP658" s="211"/>
      <c r="AQ658" s="211"/>
      <c r="AR658" s="211"/>
      <c r="AS658" s="211"/>
      <c r="AT658" s="211"/>
      <c r="AU658" s="211"/>
    </row>
    <row r="659" spans="1:47" outlineLevel="1" x14ac:dyDescent="0.2">
      <c r="A659" s="152">
        <v>186</v>
      </c>
      <c r="B659" s="154" t="s">
        <v>1474</v>
      </c>
      <c r="C659" s="170" t="s">
        <v>1475</v>
      </c>
      <c r="D659" s="187" t="s">
        <v>127</v>
      </c>
      <c r="E659" s="212">
        <v>242</v>
      </c>
      <c r="F659" s="212"/>
      <c r="G659" s="212">
        <f>ROUND(E659*F659,2)</f>
        <v>0</v>
      </c>
      <c r="H659" s="181" t="s">
        <v>951</v>
      </c>
      <c r="I659" s="211"/>
      <c r="J659" s="211"/>
      <c r="K659" s="211"/>
      <c r="L659" s="211"/>
      <c r="M659" s="211"/>
      <c r="N659" s="211"/>
      <c r="O659" s="211"/>
      <c r="P659" s="211"/>
      <c r="Q659" s="211"/>
      <c r="R659" s="211" t="s">
        <v>121</v>
      </c>
      <c r="S659" s="211"/>
      <c r="T659" s="211"/>
      <c r="U659" s="211"/>
      <c r="V659" s="211"/>
      <c r="W659" s="211"/>
      <c r="X659" s="211"/>
      <c r="Y659" s="211"/>
      <c r="Z659" s="211"/>
      <c r="AA659" s="211"/>
      <c r="AB659" s="211"/>
      <c r="AC659" s="211"/>
      <c r="AD659" s="211"/>
      <c r="AE659" s="211"/>
      <c r="AF659" s="211"/>
      <c r="AG659" s="211"/>
      <c r="AH659" s="211"/>
      <c r="AI659" s="211"/>
      <c r="AJ659" s="211"/>
      <c r="AK659" s="211"/>
      <c r="AL659" s="211"/>
      <c r="AM659" s="211"/>
      <c r="AN659" s="211"/>
      <c r="AO659" s="211"/>
      <c r="AP659" s="211"/>
      <c r="AQ659" s="211"/>
      <c r="AR659" s="211"/>
      <c r="AS659" s="211"/>
      <c r="AT659" s="211"/>
      <c r="AU659" s="211"/>
    </row>
    <row r="660" spans="1:47" outlineLevel="1" x14ac:dyDescent="0.2">
      <c r="A660" s="152"/>
      <c r="B660" s="154"/>
      <c r="C660" s="171" t="s">
        <v>1473</v>
      </c>
      <c r="D660" s="188"/>
      <c r="E660" s="195">
        <v>242</v>
      </c>
      <c r="F660" s="212"/>
      <c r="G660" s="212"/>
      <c r="H660" s="181">
        <v>0</v>
      </c>
      <c r="I660" s="211"/>
      <c r="J660" s="211"/>
      <c r="K660" s="211"/>
      <c r="L660" s="211"/>
      <c r="M660" s="211"/>
      <c r="N660" s="211"/>
      <c r="O660" s="211"/>
      <c r="P660" s="211"/>
      <c r="Q660" s="211"/>
      <c r="R660" s="211" t="s">
        <v>123</v>
      </c>
      <c r="S660" s="211">
        <v>0</v>
      </c>
      <c r="T660" s="211"/>
      <c r="U660" s="211"/>
      <c r="V660" s="211"/>
      <c r="W660" s="211"/>
      <c r="X660" s="211"/>
      <c r="Y660" s="211"/>
      <c r="Z660" s="211"/>
      <c r="AA660" s="211"/>
      <c r="AB660" s="211"/>
      <c r="AC660" s="211"/>
      <c r="AD660" s="211"/>
      <c r="AE660" s="211"/>
      <c r="AF660" s="211"/>
      <c r="AG660" s="211"/>
      <c r="AH660" s="211"/>
      <c r="AI660" s="211"/>
      <c r="AJ660" s="211"/>
      <c r="AK660" s="211"/>
      <c r="AL660" s="211"/>
      <c r="AM660" s="211"/>
      <c r="AN660" s="211"/>
      <c r="AO660" s="211"/>
      <c r="AP660" s="211"/>
      <c r="AQ660" s="211"/>
      <c r="AR660" s="211"/>
      <c r="AS660" s="211"/>
      <c r="AT660" s="211"/>
      <c r="AU660" s="211"/>
    </row>
    <row r="661" spans="1:47" outlineLevel="1" x14ac:dyDescent="0.2">
      <c r="A661" s="152">
        <v>187</v>
      </c>
      <c r="B661" s="154" t="s">
        <v>1476</v>
      </c>
      <c r="C661" s="170" t="s">
        <v>1477</v>
      </c>
      <c r="D661" s="187" t="s">
        <v>127</v>
      </c>
      <c r="E661" s="212">
        <v>242</v>
      </c>
      <c r="F661" s="212"/>
      <c r="G661" s="212">
        <f>ROUND(E661*F661,2)</f>
        <v>0</v>
      </c>
      <c r="H661" s="181" t="s">
        <v>951</v>
      </c>
      <c r="I661" s="211"/>
      <c r="J661" s="211"/>
      <c r="K661" s="211"/>
      <c r="L661" s="211"/>
      <c r="M661" s="211"/>
      <c r="N661" s="211"/>
      <c r="O661" s="211"/>
      <c r="P661" s="211"/>
      <c r="Q661" s="211"/>
      <c r="R661" s="211" t="s">
        <v>121</v>
      </c>
      <c r="S661" s="211"/>
      <c r="T661" s="211"/>
      <c r="U661" s="211"/>
      <c r="V661" s="211"/>
      <c r="W661" s="211"/>
      <c r="X661" s="211"/>
      <c r="Y661" s="211"/>
      <c r="Z661" s="211"/>
      <c r="AA661" s="211"/>
      <c r="AB661" s="211"/>
      <c r="AC661" s="211"/>
      <c r="AD661" s="211"/>
      <c r="AE661" s="211"/>
      <c r="AF661" s="211"/>
      <c r="AG661" s="211"/>
      <c r="AH661" s="211"/>
      <c r="AI661" s="211"/>
      <c r="AJ661" s="211"/>
      <c r="AK661" s="211"/>
      <c r="AL661" s="211"/>
      <c r="AM661" s="211"/>
      <c r="AN661" s="211"/>
      <c r="AO661" s="211"/>
      <c r="AP661" s="211"/>
      <c r="AQ661" s="211"/>
      <c r="AR661" s="211"/>
      <c r="AS661" s="211"/>
      <c r="AT661" s="211"/>
      <c r="AU661" s="211"/>
    </row>
    <row r="662" spans="1:47" outlineLevel="1" x14ac:dyDescent="0.2">
      <c r="A662" s="152"/>
      <c r="B662" s="154"/>
      <c r="C662" s="171" t="s">
        <v>1473</v>
      </c>
      <c r="D662" s="188"/>
      <c r="E662" s="195">
        <v>242</v>
      </c>
      <c r="F662" s="212"/>
      <c r="G662" s="212"/>
      <c r="H662" s="181">
        <v>0</v>
      </c>
      <c r="I662" s="211"/>
      <c r="J662" s="211"/>
      <c r="K662" s="211"/>
      <c r="L662" s="211"/>
      <c r="M662" s="211"/>
      <c r="N662" s="211"/>
      <c r="O662" s="211"/>
      <c r="P662" s="211"/>
      <c r="Q662" s="211"/>
      <c r="R662" s="211" t="s">
        <v>123</v>
      </c>
      <c r="S662" s="211">
        <v>0</v>
      </c>
      <c r="T662" s="211"/>
      <c r="U662" s="211"/>
      <c r="V662" s="211"/>
      <c r="W662" s="211"/>
      <c r="X662" s="211"/>
      <c r="Y662" s="211"/>
      <c r="Z662" s="211"/>
      <c r="AA662" s="211"/>
      <c r="AB662" s="211"/>
      <c r="AC662" s="211"/>
      <c r="AD662" s="211"/>
      <c r="AE662" s="211"/>
      <c r="AF662" s="211"/>
      <c r="AG662" s="211"/>
      <c r="AH662" s="211"/>
      <c r="AI662" s="211"/>
      <c r="AJ662" s="211"/>
      <c r="AK662" s="211"/>
      <c r="AL662" s="211"/>
      <c r="AM662" s="211"/>
      <c r="AN662" s="211"/>
      <c r="AO662" s="211"/>
      <c r="AP662" s="211"/>
      <c r="AQ662" s="211"/>
      <c r="AR662" s="211"/>
      <c r="AS662" s="211"/>
      <c r="AT662" s="211"/>
      <c r="AU662" s="211"/>
    </row>
    <row r="663" spans="1:47" outlineLevel="1" x14ac:dyDescent="0.2">
      <c r="A663" s="152">
        <v>188</v>
      </c>
      <c r="B663" s="154" t="s">
        <v>1478</v>
      </c>
      <c r="C663" s="170" t="s">
        <v>1479</v>
      </c>
      <c r="D663" s="187" t="s">
        <v>127</v>
      </c>
      <c r="E663" s="212">
        <v>242</v>
      </c>
      <c r="F663" s="212"/>
      <c r="G663" s="212">
        <f>ROUND(E663*F663,2)</f>
        <v>0</v>
      </c>
      <c r="H663" s="181" t="s">
        <v>951</v>
      </c>
      <c r="I663" s="211"/>
      <c r="J663" s="211"/>
      <c r="K663" s="211"/>
      <c r="L663" s="211"/>
      <c r="M663" s="211"/>
      <c r="N663" s="211"/>
      <c r="O663" s="211"/>
      <c r="P663" s="211"/>
      <c r="Q663" s="211"/>
      <c r="R663" s="211" t="s">
        <v>121</v>
      </c>
      <c r="S663" s="211"/>
      <c r="T663" s="211"/>
      <c r="U663" s="211"/>
      <c r="V663" s="211"/>
      <c r="W663" s="211"/>
      <c r="X663" s="211"/>
      <c r="Y663" s="211"/>
      <c r="Z663" s="211"/>
      <c r="AA663" s="211"/>
      <c r="AB663" s="211"/>
      <c r="AC663" s="211"/>
      <c r="AD663" s="211"/>
      <c r="AE663" s="211"/>
      <c r="AF663" s="211"/>
      <c r="AG663" s="211"/>
      <c r="AH663" s="211"/>
      <c r="AI663" s="211"/>
      <c r="AJ663" s="211"/>
      <c r="AK663" s="211"/>
      <c r="AL663" s="211"/>
      <c r="AM663" s="211"/>
      <c r="AN663" s="211"/>
      <c r="AO663" s="211"/>
      <c r="AP663" s="211"/>
      <c r="AQ663" s="211"/>
      <c r="AR663" s="211"/>
      <c r="AS663" s="211"/>
      <c r="AT663" s="211"/>
      <c r="AU663" s="211"/>
    </row>
    <row r="664" spans="1:47" outlineLevel="1" x14ac:dyDescent="0.2">
      <c r="A664" s="152"/>
      <c r="B664" s="154"/>
      <c r="C664" s="171" t="s">
        <v>1473</v>
      </c>
      <c r="D664" s="188"/>
      <c r="E664" s="195">
        <v>242</v>
      </c>
      <c r="F664" s="212"/>
      <c r="G664" s="212"/>
      <c r="H664" s="181">
        <v>0</v>
      </c>
      <c r="I664" s="211"/>
      <c r="J664" s="211"/>
      <c r="K664" s="211"/>
      <c r="L664" s="211"/>
      <c r="M664" s="211"/>
      <c r="N664" s="211"/>
      <c r="O664" s="211"/>
      <c r="P664" s="211"/>
      <c r="Q664" s="211"/>
      <c r="R664" s="211" t="s">
        <v>123</v>
      </c>
      <c r="S664" s="211">
        <v>0</v>
      </c>
      <c r="T664" s="211"/>
      <c r="U664" s="211"/>
      <c r="V664" s="211"/>
      <c r="W664" s="211"/>
      <c r="X664" s="211"/>
      <c r="Y664" s="211"/>
      <c r="Z664" s="211"/>
      <c r="AA664" s="211"/>
      <c r="AB664" s="211"/>
      <c r="AC664" s="211"/>
      <c r="AD664" s="211"/>
      <c r="AE664" s="211"/>
      <c r="AF664" s="211"/>
      <c r="AG664" s="211"/>
      <c r="AH664" s="211"/>
      <c r="AI664" s="211"/>
      <c r="AJ664" s="211"/>
      <c r="AK664" s="211"/>
      <c r="AL664" s="211"/>
      <c r="AM664" s="211"/>
      <c r="AN664" s="211"/>
      <c r="AO664" s="211"/>
      <c r="AP664" s="211"/>
      <c r="AQ664" s="211"/>
      <c r="AR664" s="211"/>
      <c r="AS664" s="211"/>
      <c r="AT664" s="211"/>
      <c r="AU664" s="211"/>
    </row>
    <row r="665" spans="1:47" outlineLevel="1" x14ac:dyDescent="0.2">
      <c r="A665" s="152">
        <v>189</v>
      </c>
      <c r="B665" s="154" t="s">
        <v>1480</v>
      </c>
      <c r="C665" s="170" t="s">
        <v>1481</v>
      </c>
      <c r="D665" s="187" t="s">
        <v>232</v>
      </c>
      <c r="E665" s="212">
        <v>22</v>
      </c>
      <c r="F665" s="212"/>
      <c r="G665" s="212">
        <f>ROUND(E665*F665,2)</f>
        <v>0</v>
      </c>
      <c r="H665" s="181" t="s">
        <v>951</v>
      </c>
      <c r="I665" s="211"/>
      <c r="J665" s="211"/>
      <c r="K665" s="211"/>
      <c r="L665" s="211"/>
      <c r="M665" s="211"/>
      <c r="N665" s="211"/>
      <c r="O665" s="211"/>
      <c r="P665" s="211"/>
      <c r="Q665" s="211"/>
      <c r="R665" s="211" t="s">
        <v>121</v>
      </c>
      <c r="S665" s="211"/>
      <c r="T665" s="211"/>
      <c r="U665" s="211"/>
      <c r="V665" s="211"/>
      <c r="W665" s="211"/>
      <c r="X665" s="211"/>
      <c r="Y665" s="211"/>
      <c r="Z665" s="211"/>
      <c r="AA665" s="211"/>
      <c r="AB665" s="211"/>
      <c r="AC665" s="211"/>
      <c r="AD665" s="211"/>
      <c r="AE665" s="211"/>
      <c r="AF665" s="211"/>
      <c r="AG665" s="211"/>
      <c r="AH665" s="211"/>
      <c r="AI665" s="211"/>
      <c r="AJ665" s="211"/>
      <c r="AK665" s="211"/>
      <c r="AL665" s="211"/>
      <c r="AM665" s="211"/>
      <c r="AN665" s="211"/>
      <c r="AO665" s="211"/>
      <c r="AP665" s="211"/>
      <c r="AQ665" s="211"/>
      <c r="AR665" s="211"/>
      <c r="AS665" s="211"/>
      <c r="AT665" s="211"/>
      <c r="AU665" s="211"/>
    </row>
    <row r="666" spans="1:47" outlineLevel="1" x14ac:dyDescent="0.2">
      <c r="A666" s="152"/>
      <c r="B666" s="154"/>
      <c r="C666" s="171" t="s">
        <v>1482</v>
      </c>
      <c r="D666" s="188"/>
      <c r="E666" s="195">
        <v>22</v>
      </c>
      <c r="F666" s="212"/>
      <c r="G666" s="212"/>
      <c r="H666" s="181">
        <v>0</v>
      </c>
      <c r="I666" s="211"/>
      <c r="J666" s="211"/>
      <c r="K666" s="211"/>
      <c r="L666" s="211"/>
      <c r="M666" s="211"/>
      <c r="N666" s="211"/>
      <c r="O666" s="211"/>
      <c r="P666" s="211"/>
      <c r="Q666" s="211"/>
      <c r="R666" s="211" t="s">
        <v>123</v>
      </c>
      <c r="S666" s="211">
        <v>0</v>
      </c>
      <c r="T666" s="211"/>
      <c r="U666" s="211"/>
      <c r="V666" s="211"/>
      <c r="W666" s="211"/>
      <c r="X666" s="211"/>
      <c r="Y666" s="211"/>
      <c r="Z666" s="211"/>
      <c r="AA666" s="211"/>
      <c r="AB666" s="211"/>
      <c r="AC666" s="211"/>
      <c r="AD666" s="211"/>
      <c r="AE666" s="211"/>
      <c r="AF666" s="211"/>
      <c r="AG666" s="211"/>
      <c r="AH666" s="211"/>
      <c r="AI666" s="211"/>
      <c r="AJ666" s="211"/>
      <c r="AK666" s="211"/>
      <c r="AL666" s="211"/>
      <c r="AM666" s="211"/>
      <c r="AN666" s="211"/>
      <c r="AO666" s="211"/>
      <c r="AP666" s="211"/>
      <c r="AQ666" s="211"/>
      <c r="AR666" s="211"/>
      <c r="AS666" s="211"/>
      <c r="AT666" s="211"/>
      <c r="AU666" s="211"/>
    </row>
    <row r="667" spans="1:47" outlineLevel="1" x14ac:dyDescent="0.2">
      <c r="A667" s="152">
        <v>190</v>
      </c>
      <c r="B667" s="154" t="s">
        <v>609</v>
      </c>
      <c r="C667" s="170" t="s">
        <v>610</v>
      </c>
      <c r="D667" s="187" t="s">
        <v>197</v>
      </c>
      <c r="E667" s="212">
        <v>879.6</v>
      </c>
      <c r="F667" s="212"/>
      <c r="G667" s="212">
        <f>ROUND(E667*F667,2)</f>
        <v>0</v>
      </c>
      <c r="H667" s="181" t="s">
        <v>951</v>
      </c>
      <c r="I667" s="211"/>
      <c r="J667" s="211"/>
      <c r="K667" s="211"/>
      <c r="L667" s="211"/>
      <c r="M667" s="211"/>
      <c r="N667" s="211"/>
      <c r="O667" s="211"/>
      <c r="P667" s="211"/>
      <c r="Q667" s="211"/>
      <c r="R667" s="211" t="s">
        <v>121</v>
      </c>
      <c r="S667" s="211"/>
      <c r="T667" s="211"/>
      <c r="U667" s="211"/>
      <c r="V667" s="211"/>
      <c r="W667" s="211"/>
      <c r="X667" s="211"/>
      <c r="Y667" s="211"/>
      <c r="Z667" s="211"/>
      <c r="AA667" s="211"/>
      <c r="AB667" s="211"/>
      <c r="AC667" s="211"/>
      <c r="AD667" s="211"/>
      <c r="AE667" s="211"/>
      <c r="AF667" s="211"/>
      <c r="AG667" s="211"/>
      <c r="AH667" s="211"/>
      <c r="AI667" s="211"/>
      <c r="AJ667" s="211"/>
      <c r="AK667" s="211"/>
      <c r="AL667" s="211"/>
      <c r="AM667" s="211"/>
      <c r="AN667" s="211"/>
      <c r="AO667" s="211"/>
      <c r="AP667" s="211"/>
      <c r="AQ667" s="211"/>
      <c r="AR667" s="211"/>
      <c r="AS667" s="211"/>
      <c r="AT667" s="211"/>
      <c r="AU667" s="211"/>
    </row>
    <row r="668" spans="1:47" outlineLevel="1" x14ac:dyDescent="0.2">
      <c r="A668" s="152"/>
      <c r="B668" s="154"/>
      <c r="C668" s="171" t="s">
        <v>1483</v>
      </c>
      <c r="D668" s="188"/>
      <c r="E668" s="195">
        <v>879.6</v>
      </c>
      <c r="F668" s="212"/>
      <c r="G668" s="212"/>
      <c r="H668" s="181">
        <v>0</v>
      </c>
      <c r="I668" s="211"/>
      <c r="J668" s="211"/>
      <c r="K668" s="211"/>
      <c r="L668" s="211"/>
      <c r="M668" s="211"/>
      <c r="N668" s="211"/>
      <c r="O668" s="211"/>
      <c r="P668" s="211"/>
      <c r="Q668" s="211"/>
      <c r="R668" s="211" t="s">
        <v>123</v>
      </c>
      <c r="S668" s="211">
        <v>0</v>
      </c>
      <c r="T668" s="211"/>
      <c r="U668" s="211"/>
      <c r="V668" s="211"/>
      <c r="W668" s="211"/>
      <c r="X668" s="211"/>
      <c r="Y668" s="211"/>
      <c r="Z668" s="211"/>
      <c r="AA668" s="211"/>
      <c r="AB668" s="211"/>
      <c r="AC668" s="211"/>
      <c r="AD668" s="211"/>
      <c r="AE668" s="211"/>
      <c r="AF668" s="211"/>
      <c r="AG668" s="211"/>
      <c r="AH668" s="211"/>
      <c r="AI668" s="211"/>
      <c r="AJ668" s="211"/>
      <c r="AK668" s="211"/>
      <c r="AL668" s="211"/>
      <c r="AM668" s="211"/>
      <c r="AN668" s="211"/>
      <c r="AO668" s="211"/>
      <c r="AP668" s="211"/>
      <c r="AQ668" s="211"/>
      <c r="AR668" s="211"/>
      <c r="AS668" s="211"/>
      <c r="AT668" s="211"/>
      <c r="AU668" s="211"/>
    </row>
    <row r="669" spans="1:47" outlineLevel="1" x14ac:dyDescent="0.2">
      <c r="A669" s="152">
        <v>191</v>
      </c>
      <c r="B669" s="154" t="s">
        <v>612</v>
      </c>
      <c r="C669" s="170" t="s">
        <v>613</v>
      </c>
      <c r="D669" s="187" t="s">
        <v>197</v>
      </c>
      <c r="E669" s="212">
        <v>1759.2</v>
      </c>
      <c r="F669" s="212"/>
      <c r="G669" s="212">
        <f>ROUND(E669*F669,2)</f>
        <v>0</v>
      </c>
      <c r="H669" s="181" t="s">
        <v>951</v>
      </c>
      <c r="I669" s="211"/>
      <c r="J669" s="211"/>
      <c r="K669" s="211"/>
      <c r="L669" s="211"/>
      <c r="M669" s="211"/>
      <c r="N669" s="211"/>
      <c r="O669" s="211"/>
      <c r="P669" s="211"/>
      <c r="Q669" s="211"/>
      <c r="R669" s="211" t="s">
        <v>121</v>
      </c>
      <c r="S669" s="211"/>
      <c r="T669" s="211"/>
      <c r="U669" s="211"/>
      <c r="V669" s="211"/>
      <c r="W669" s="211"/>
      <c r="X669" s="211"/>
      <c r="Y669" s="211"/>
      <c r="Z669" s="211"/>
      <c r="AA669" s="211"/>
      <c r="AB669" s="211"/>
      <c r="AC669" s="211"/>
      <c r="AD669" s="211"/>
      <c r="AE669" s="211"/>
      <c r="AF669" s="211"/>
      <c r="AG669" s="211"/>
      <c r="AH669" s="211"/>
      <c r="AI669" s="211"/>
      <c r="AJ669" s="211"/>
      <c r="AK669" s="211"/>
      <c r="AL669" s="211"/>
      <c r="AM669" s="211"/>
      <c r="AN669" s="211"/>
      <c r="AO669" s="211"/>
      <c r="AP669" s="211"/>
      <c r="AQ669" s="211"/>
      <c r="AR669" s="211"/>
      <c r="AS669" s="211"/>
      <c r="AT669" s="211"/>
      <c r="AU669" s="211"/>
    </row>
    <row r="670" spans="1:47" outlineLevel="1" x14ac:dyDescent="0.2">
      <c r="A670" s="152"/>
      <c r="B670" s="154"/>
      <c r="C670" s="171" t="s">
        <v>1484</v>
      </c>
      <c r="D670" s="188"/>
      <c r="E670" s="195">
        <v>1759.2</v>
      </c>
      <c r="F670" s="212"/>
      <c r="G670" s="212"/>
      <c r="H670" s="181">
        <v>0</v>
      </c>
      <c r="I670" s="211"/>
      <c r="J670" s="211"/>
      <c r="K670" s="211"/>
      <c r="L670" s="211"/>
      <c r="M670" s="211"/>
      <c r="N670" s="211"/>
      <c r="O670" s="211"/>
      <c r="P670" s="211"/>
      <c r="Q670" s="211"/>
      <c r="R670" s="211" t="s">
        <v>123</v>
      </c>
      <c r="S670" s="211">
        <v>0</v>
      </c>
      <c r="T670" s="211"/>
      <c r="U670" s="211"/>
      <c r="V670" s="211"/>
      <c r="W670" s="211"/>
      <c r="X670" s="211"/>
      <c r="Y670" s="211"/>
      <c r="Z670" s="211"/>
      <c r="AA670" s="211"/>
      <c r="AB670" s="211"/>
      <c r="AC670" s="211"/>
      <c r="AD670" s="211"/>
      <c r="AE670" s="211"/>
      <c r="AF670" s="211"/>
      <c r="AG670" s="211"/>
      <c r="AH670" s="211"/>
      <c r="AI670" s="211"/>
      <c r="AJ670" s="211"/>
      <c r="AK670" s="211"/>
      <c r="AL670" s="211"/>
      <c r="AM670" s="211"/>
      <c r="AN670" s="211"/>
      <c r="AO670" s="211"/>
      <c r="AP670" s="211"/>
      <c r="AQ670" s="211"/>
      <c r="AR670" s="211"/>
      <c r="AS670" s="211"/>
      <c r="AT670" s="211"/>
      <c r="AU670" s="211"/>
    </row>
    <row r="671" spans="1:47" outlineLevel="1" x14ac:dyDescent="0.2">
      <c r="A671" s="152">
        <v>192</v>
      </c>
      <c r="B671" s="154" t="s">
        <v>1485</v>
      </c>
      <c r="C671" s="170" t="s">
        <v>1486</v>
      </c>
      <c r="D671" s="187" t="s">
        <v>197</v>
      </c>
      <c r="E671" s="212">
        <v>879.6</v>
      </c>
      <c r="F671" s="212"/>
      <c r="G671" s="212">
        <f>ROUND(E671*F671,2)</f>
        <v>0</v>
      </c>
      <c r="H671" s="181" t="s">
        <v>951</v>
      </c>
      <c r="I671" s="211"/>
      <c r="J671" s="211"/>
      <c r="K671" s="211"/>
      <c r="L671" s="211"/>
      <c r="M671" s="211"/>
      <c r="N671" s="211"/>
      <c r="O671" s="211"/>
      <c r="P671" s="211"/>
      <c r="Q671" s="211"/>
      <c r="R671" s="211" t="s">
        <v>121</v>
      </c>
      <c r="S671" s="211"/>
      <c r="T671" s="211"/>
      <c r="U671" s="211"/>
      <c r="V671" s="211"/>
      <c r="W671" s="211"/>
      <c r="X671" s="211"/>
      <c r="Y671" s="211"/>
      <c r="Z671" s="211"/>
      <c r="AA671" s="211"/>
      <c r="AB671" s="211"/>
      <c r="AC671" s="211"/>
      <c r="AD671" s="211"/>
      <c r="AE671" s="211"/>
      <c r="AF671" s="211"/>
      <c r="AG671" s="211"/>
      <c r="AH671" s="211"/>
      <c r="AI671" s="211"/>
      <c r="AJ671" s="211"/>
      <c r="AK671" s="211"/>
      <c r="AL671" s="211"/>
      <c r="AM671" s="211"/>
      <c r="AN671" s="211"/>
      <c r="AO671" s="211"/>
      <c r="AP671" s="211"/>
      <c r="AQ671" s="211"/>
      <c r="AR671" s="211"/>
      <c r="AS671" s="211"/>
      <c r="AT671" s="211"/>
      <c r="AU671" s="211"/>
    </row>
    <row r="672" spans="1:47" outlineLevel="1" x14ac:dyDescent="0.2">
      <c r="A672" s="152"/>
      <c r="B672" s="154"/>
      <c r="C672" s="171" t="s">
        <v>1483</v>
      </c>
      <c r="D672" s="188"/>
      <c r="E672" s="195">
        <v>879.6</v>
      </c>
      <c r="F672" s="212"/>
      <c r="G672" s="212"/>
      <c r="H672" s="181">
        <v>0</v>
      </c>
      <c r="I672" s="211"/>
      <c r="J672" s="211"/>
      <c r="K672" s="211"/>
      <c r="L672" s="211"/>
      <c r="M672" s="211"/>
      <c r="N672" s="211"/>
      <c r="O672" s="211"/>
      <c r="P672" s="211"/>
      <c r="Q672" s="211"/>
      <c r="R672" s="211" t="s">
        <v>123</v>
      </c>
      <c r="S672" s="211">
        <v>0</v>
      </c>
      <c r="T672" s="211"/>
      <c r="U672" s="211"/>
      <c r="V672" s="211"/>
      <c r="W672" s="211"/>
      <c r="X672" s="211"/>
      <c r="Y672" s="211"/>
      <c r="Z672" s="211"/>
      <c r="AA672" s="211"/>
      <c r="AB672" s="211"/>
      <c r="AC672" s="211"/>
      <c r="AD672" s="211"/>
      <c r="AE672" s="211"/>
      <c r="AF672" s="211"/>
      <c r="AG672" s="211"/>
      <c r="AH672" s="211"/>
      <c r="AI672" s="211"/>
      <c r="AJ672" s="211"/>
      <c r="AK672" s="211"/>
      <c r="AL672" s="211"/>
      <c r="AM672" s="211"/>
      <c r="AN672" s="211"/>
      <c r="AO672" s="211"/>
      <c r="AP672" s="211"/>
      <c r="AQ672" s="211"/>
      <c r="AR672" s="211"/>
      <c r="AS672" s="211"/>
      <c r="AT672" s="211"/>
      <c r="AU672" s="211"/>
    </row>
    <row r="673" spans="1:47" outlineLevel="1" x14ac:dyDescent="0.2">
      <c r="A673" s="152">
        <v>193</v>
      </c>
      <c r="B673" s="154" t="s">
        <v>1487</v>
      </c>
      <c r="C673" s="170" t="s">
        <v>1488</v>
      </c>
      <c r="D673" s="187" t="s">
        <v>197</v>
      </c>
      <c r="E673" s="212">
        <v>879.6</v>
      </c>
      <c r="F673" s="212"/>
      <c r="G673" s="212">
        <f>ROUND(E673*F673,2)</f>
        <v>0</v>
      </c>
      <c r="H673" s="181" t="s">
        <v>951</v>
      </c>
      <c r="I673" s="211"/>
      <c r="J673" s="211"/>
      <c r="K673" s="211"/>
      <c r="L673" s="211"/>
      <c r="M673" s="211"/>
      <c r="N673" s="211"/>
      <c r="O673" s="211"/>
      <c r="P673" s="211"/>
      <c r="Q673" s="211"/>
      <c r="R673" s="211" t="s">
        <v>121</v>
      </c>
      <c r="S673" s="211"/>
      <c r="T673" s="211"/>
      <c r="U673" s="211"/>
      <c r="V673" s="211"/>
      <c r="W673" s="211"/>
      <c r="X673" s="211"/>
      <c r="Y673" s="211"/>
      <c r="Z673" s="211"/>
      <c r="AA673" s="211"/>
      <c r="AB673" s="211"/>
      <c r="AC673" s="211"/>
      <c r="AD673" s="211"/>
      <c r="AE673" s="211"/>
      <c r="AF673" s="211"/>
      <c r="AG673" s="211"/>
      <c r="AH673" s="211"/>
      <c r="AI673" s="211"/>
      <c r="AJ673" s="211"/>
      <c r="AK673" s="211"/>
      <c r="AL673" s="211"/>
      <c r="AM673" s="211"/>
      <c r="AN673" s="211"/>
      <c r="AO673" s="211"/>
      <c r="AP673" s="211"/>
      <c r="AQ673" s="211"/>
      <c r="AR673" s="211"/>
      <c r="AS673" s="211"/>
      <c r="AT673" s="211"/>
      <c r="AU673" s="211"/>
    </row>
    <row r="674" spans="1:47" outlineLevel="1" x14ac:dyDescent="0.2">
      <c r="A674" s="152"/>
      <c r="B674" s="154"/>
      <c r="C674" s="171" t="s">
        <v>1483</v>
      </c>
      <c r="D674" s="188"/>
      <c r="E674" s="195">
        <v>879.6</v>
      </c>
      <c r="F674" s="212"/>
      <c r="G674" s="212"/>
      <c r="H674" s="181">
        <v>0</v>
      </c>
      <c r="I674" s="211"/>
      <c r="J674" s="211"/>
      <c r="K674" s="211"/>
      <c r="L674" s="211"/>
      <c r="M674" s="211"/>
      <c r="N674" s="211"/>
      <c r="O674" s="211"/>
      <c r="P674" s="211"/>
      <c r="Q674" s="211"/>
      <c r="R674" s="211" t="s">
        <v>123</v>
      </c>
      <c r="S674" s="211">
        <v>0</v>
      </c>
      <c r="T674" s="211"/>
      <c r="U674" s="211"/>
      <c r="V674" s="211"/>
      <c r="W674" s="211"/>
      <c r="X674" s="211"/>
      <c r="Y674" s="211"/>
      <c r="Z674" s="211"/>
      <c r="AA674" s="211"/>
      <c r="AB674" s="211"/>
      <c r="AC674" s="211"/>
      <c r="AD674" s="211"/>
      <c r="AE674" s="211"/>
      <c r="AF674" s="211"/>
      <c r="AG674" s="211"/>
      <c r="AH674" s="211"/>
      <c r="AI674" s="211"/>
      <c r="AJ674" s="211"/>
      <c r="AK674" s="211"/>
      <c r="AL674" s="211"/>
      <c r="AM674" s="211"/>
      <c r="AN674" s="211"/>
      <c r="AO674" s="211"/>
      <c r="AP674" s="211"/>
      <c r="AQ674" s="211"/>
      <c r="AR674" s="211"/>
      <c r="AS674" s="211"/>
      <c r="AT674" s="211"/>
      <c r="AU674" s="211"/>
    </row>
    <row r="675" spans="1:47" outlineLevel="1" x14ac:dyDescent="0.2">
      <c r="A675" s="152">
        <v>194</v>
      </c>
      <c r="B675" s="154" t="s">
        <v>615</v>
      </c>
      <c r="C675" s="170" t="s">
        <v>616</v>
      </c>
      <c r="D675" s="187" t="s">
        <v>197</v>
      </c>
      <c r="E675" s="212">
        <v>879.6</v>
      </c>
      <c r="F675" s="212"/>
      <c r="G675" s="212">
        <f>ROUND(E675*F675,2)</f>
        <v>0</v>
      </c>
      <c r="H675" s="181" t="s">
        <v>951</v>
      </c>
      <c r="I675" s="211"/>
      <c r="J675" s="211"/>
      <c r="K675" s="211"/>
      <c r="L675" s="211"/>
      <c r="M675" s="211"/>
      <c r="N675" s="211"/>
      <c r="O675" s="211"/>
      <c r="P675" s="211"/>
      <c r="Q675" s="211"/>
      <c r="R675" s="211" t="s">
        <v>121</v>
      </c>
      <c r="S675" s="211"/>
      <c r="T675" s="211"/>
      <c r="U675" s="211"/>
      <c r="V675" s="211"/>
      <c r="W675" s="211"/>
      <c r="X675" s="211"/>
      <c r="Y675" s="211"/>
      <c r="Z675" s="211"/>
      <c r="AA675" s="211"/>
      <c r="AB675" s="211"/>
      <c r="AC675" s="211"/>
      <c r="AD675" s="211"/>
      <c r="AE675" s="211"/>
      <c r="AF675" s="211"/>
      <c r="AG675" s="211"/>
      <c r="AH675" s="211"/>
      <c r="AI675" s="211"/>
      <c r="AJ675" s="211"/>
      <c r="AK675" s="211"/>
      <c r="AL675" s="211"/>
      <c r="AM675" s="211"/>
      <c r="AN675" s="211"/>
      <c r="AO675" s="211"/>
      <c r="AP675" s="211"/>
      <c r="AQ675" s="211"/>
      <c r="AR675" s="211"/>
      <c r="AS675" s="211"/>
      <c r="AT675" s="211"/>
      <c r="AU675" s="211"/>
    </row>
    <row r="676" spans="1:47" outlineLevel="1" x14ac:dyDescent="0.2">
      <c r="A676" s="152"/>
      <c r="B676" s="154"/>
      <c r="C676" s="171" t="s">
        <v>1483</v>
      </c>
      <c r="D676" s="188"/>
      <c r="E676" s="195">
        <v>879.6</v>
      </c>
      <c r="F676" s="212"/>
      <c r="G676" s="212"/>
      <c r="H676" s="181">
        <v>0</v>
      </c>
      <c r="I676" s="211"/>
      <c r="J676" s="211"/>
      <c r="K676" s="211"/>
      <c r="L676" s="211"/>
      <c r="M676" s="211"/>
      <c r="N676" s="211"/>
      <c r="O676" s="211"/>
      <c r="P676" s="211"/>
      <c r="Q676" s="211"/>
      <c r="R676" s="211" t="s">
        <v>123</v>
      </c>
      <c r="S676" s="211">
        <v>0</v>
      </c>
      <c r="T676" s="211"/>
      <c r="U676" s="211"/>
      <c r="V676" s="211"/>
      <c r="W676" s="211"/>
      <c r="X676" s="211"/>
      <c r="Y676" s="211"/>
      <c r="Z676" s="211"/>
      <c r="AA676" s="211"/>
      <c r="AB676" s="211"/>
      <c r="AC676" s="211"/>
      <c r="AD676" s="211"/>
      <c r="AE676" s="211"/>
      <c r="AF676" s="211"/>
      <c r="AG676" s="211"/>
      <c r="AH676" s="211"/>
      <c r="AI676" s="211"/>
      <c r="AJ676" s="211"/>
      <c r="AK676" s="211"/>
      <c r="AL676" s="211"/>
      <c r="AM676" s="211"/>
      <c r="AN676" s="211"/>
      <c r="AO676" s="211"/>
      <c r="AP676" s="211"/>
      <c r="AQ676" s="211"/>
      <c r="AR676" s="211"/>
      <c r="AS676" s="211"/>
      <c r="AT676" s="211"/>
      <c r="AU676" s="211"/>
    </row>
    <row r="677" spans="1:47" outlineLevel="1" x14ac:dyDescent="0.2">
      <c r="A677" s="152">
        <v>195</v>
      </c>
      <c r="B677" s="154" t="s">
        <v>617</v>
      </c>
      <c r="C677" s="170" t="s">
        <v>618</v>
      </c>
      <c r="D677" s="187" t="s">
        <v>197</v>
      </c>
      <c r="E677" s="212">
        <v>21990</v>
      </c>
      <c r="F677" s="212"/>
      <c r="G677" s="212">
        <f>ROUND(E677*F677,2)</f>
        <v>0</v>
      </c>
      <c r="H677" s="181" t="s">
        <v>951</v>
      </c>
      <c r="I677" s="211"/>
      <c r="J677" s="211"/>
      <c r="K677" s="211"/>
      <c r="L677" s="211"/>
      <c r="M677" s="211"/>
      <c r="N677" s="211"/>
      <c r="O677" s="211"/>
      <c r="P677" s="211"/>
      <c r="Q677" s="211"/>
      <c r="R677" s="211" t="s">
        <v>121</v>
      </c>
      <c r="S677" s="211"/>
      <c r="T677" s="211"/>
      <c r="U677" s="211"/>
      <c r="V677" s="211"/>
      <c r="W677" s="211"/>
      <c r="X677" s="211"/>
      <c r="Y677" s="211"/>
      <c r="Z677" s="211"/>
      <c r="AA677" s="211"/>
      <c r="AB677" s="211"/>
      <c r="AC677" s="211"/>
      <c r="AD677" s="211"/>
      <c r="AE677" s="211"/>
      <c r="AF677" s="211"/>
      <c r="AG677" s="211"/>
      <c r="AH677" s="211"/>
      <c r="AI677" s="211"/>
      <c r="AJ677" s="211"/>
      <c r="AK677" s="211"/>
      <c r="AL677" s="211"/>
      <c r="AM677" s="211"/>
      <c r="AN677" s="211"/>
      <c r="AO677" s="211"/>
      <c r="AP677" s="211"/>
      <c r="AQ677" s="211"/>
      <c r="AR677" s="211"/>
      <c r="AS677" s="211"/>
      <c r="AT677" s="211"/>
      <c r="AU677" s="211"/>
    </row>
    <row r="678" spans="1:47" outlineLevel="1" x14ac:dyDescent="0.2">
      <c r="A678" s="152"/>
      <c r="B678" s="154"/>
      <c r="C678" s="171" t="s">
        <v>1489</v>
      </c>
      <c r="D678" s="188"/>
      <c r="E678" s="195">
        <v>21990</v>
      </c>
      <c r="F678" s="212"/>
      <c r="G678" s="212"/>
      <c r="H678" s="181">
        <v>0</v>
      </c>
      <c r="I678" s="211"/>
      <c r="J678" s="211"/>
      <c r="K678" s="211"/>
      <c r="L678" s="211"/>
      <c r="M678" s="211"/>
      <c r="N678" s="211"/>
      <c r="O678" s="211"/>
      <c r="P678" s="211"/>
      <c r="Q678" s="211"/>
      <c r="R678" s="211" t="s">
        <v>123</v>
      </c>
      <c r="S678" s="211">
        <v>0</v>
      </c>
      <c r="T678" s="211"/>
      <c r="U678" s="211"/>
      <c r="V678" s="211"/>
      <c r="W678" s="211"/>
      <c r="X678" s="211"/>
      <c r="Y678" s="211"/>
      <c r="Z678" s="211"/>
      <c r="AA678" s="211"/>
      <c r="AB678" s="211"/>
      <c r="AC678" s="211"/>
      <c r="AD678" s="211"/>
      <c r="AE678" s="211"/>
      <c r="AF678" s="211"/>
      <c r="AG678" s="211"/>
      <c r="AH678" s="211"/>
      <c r="AI678" s="211"/>
      <c r="AJ678" s="211"/>
      <c r="AK678" s="211"/>
      <c r="AL678" s="211"/>
      <c r="AM678" s="211"/>
      <c r="AN678" s="211"/>
      <c r="AO678" s="211"/>
      <c r="AP678" s="211"/>
      <c r="AQ678" s="211"/>
      <c r="AR678" s="211"/>
      <c r="AS678" s="211"/>
      <c r="AT678" s="211"/>
      <c r="AU678" s="211"/>
    </row>
    <row r="679" spans="1:47" outlineLevel="1" x14ac:dyDescent="0.2">
      <c r="A679" s="152">
        <v>196</v>
      </c>
      <c r="B679" s="154" t="s">
        <v>620</v>
      </c>
      <c r="C679" s="170" t="s">
        <v>621</v>
      </c>
      <c r="D679" s="187" t="s">
        <v>197</v>
      </c>
      <c r="E679" s="212">
        <v>863.98</v>
      </c>
      <c r="F679" s="212"/>
      <c r="G679" s="212">
        <f>ROUND(E679*F679,2)</f>
        <v>0</v>
      </c>
      <c r="H679" s="181" t="s">
        <v>950</v>
      </c>
      <c r="I679" s="211"/>
      <c r="J679" s="211"/>
      <c r="K679" s="211"/>
      <c r="L679" s="211"/>
      <c r="M679" s="211"/>
      <c r="N679" s="211"/>
      <c r="O679" s="211"/>
      <c r="P679" s="211"/>
      <c r="Q679" s="211"/>
      <c r="R679" s="211" t="s">
        <v>121</v>
      </c>
      <c r="S679" s="211"/>
      <c r="T679" s="211"/>
      <c r="U679" s="211"/>
      <c r="V679" s="211"/>
      <c r="W679" s="211"/>
      <c r="X679" s="211"/>
      <c r="Y679" s="211"/>
      <c r="Z679" s="211"/>
      <c r="AA679" s="211"/>
      <c r="AB679" s="211"/>
      <c r="AC679" s="211"/>
      <c r="AD679" s="211"/>
      <c r="AE679" s="211"/>
      <c r="AF679" s="211"/>
      <c r="AG679" s="211"/>
      <c r="AH679" s="211"/>
      <c r="AI679" s="211"/>
      <c r="AJ679" s="211"/>
      <c r="AK679" s="211"/>
      <c r="AL679" s="211"/>
      <c r="AM679" s="211"/>
      <c r="AN679" s="211"/>
      <c r="AO679" s="211"/>
      <c r="AP679" s="211"/>
      <c r="AQ679" s="211"/>
      <c r="AR679" s="211"/>
      <c r="AS679" s="211"/>
      <c r="AT679" s="211"/>
      <c r="AU679" s="211"/>
    </row>
    <row r="680" spans="1:47" outlineLevel="1" x14ac:dyDescent="0.2">
      <c r="A680" s="152"/>
      <c r="B680" s="154"/>
      <c r="C680" s="171" t="s">
        <v>1490</v>
      </c>
      <c r="D680" s="188"/>
      <c r="E680" s="195">
        <v>863.98</v>
      </c>
      <c r="F680" s="212"/>
      <c r="G680" s="212"/>
      <c r="H680" s="181">
        <v>0</v>
      </c>
      <c r="I680" s="211"/>
      <c r="J680" s="211"/>
      <c r="K680" s="211"/>
      <c r="L680" s="211"/>
      <c r="M680" s="211"/>
      <c r="N680" s="211"/>
      <c r="O680" s="211"/>
      <c r="P680" s="211"/>
      <c r="Q680" s="211"/>
      <c r="R680" s="211" t="s">
        <v>123</v>
      </c>
      <c r="S680" s="211">
        <v>0</v>
      </c>
      <c r="T680" s="211"/>
      <c r="U680" s="211"/>
      <c r="V680" s="211"/>
      <c r="W680" s="211"/>
      <c r="X680" s="211"/>
      <c r="Y680" s="211"/>
      <c r="Z680" s="211"/>
      <c r="AA680" s="211"/>
      <c r="AB680" s="211"/>
      <c r="AC680" s="211"/>
      <c r="AD680" s="211"/>
      <c r="AE680" s="211"/>
      <c r="AF680" s="211"/>
      <c r="AG680" s="211"/>
      <c r="AH680" s="211"/>
      <c r="AI680" s="211"/>
      <c r="AJ680" s="211"/>
      <c r="AK680" s="211"/>
      <c r="AL680" s="211"/>
      <c r="AM680" s="211"/>
      <c r="AN680" s="211"/>
      <c r="AO680" s="211"/>
      <c r="AP680" s="211"/>
      <c r="AQ680" s="211"/>
      <c r="AR680" s="211"/>
      <c r="AS680" s="211"/>
      <c r="AT680" s="211"/>
      <c r="AU680" s="211"/>
    </row>
    <row r="681" spans="1:47" outlineLevel="1" x14ac:dyDescent="0.2">
      <c r="A681" s="152">
        <v>197</v>
      </c>
      <c r="B681" s="154" t="s">
        <v>1491</v>
      </c>
      <c r="C681" s="170" t="s">
        <v>1492</v>
      </c>
      <c r="D681" s="187" t="s">
        <v>197</v>
      </c>
      <c r="E681" s="212">
        <v>1.52</v>
      </c>
      <c r="F681" s="212"/>
      <c r="G681" s="212">
        <f>ROUND(E681*F681,2)</f>
        <v>0</v>
      </c>
      <c r="H681" s="181" t="s">
        <v>950</v>
      </c>
      <c r="I681" s="211"/>
      <c r="J681" s="211"/>
      <c r="K681" s="211"/>
      <c r="L681" s="211"/>
      <c r="M681" s="211"/>
      <c r="N681" s="211"/>
      <c r="O681" s="211"/>
      <c r="P681" s="211"/>
      <c r="Q681" s="211"/>
      <c r="R681" s="211" t="s">
        <v>121</v>
      </c>
      <c r="S681" s="211"/>
      <c r="T681" s="211"/>
      <c r="U681" s="211"/>
      <c r="V681" s="211"/>
      <c r="W681" s="211"/>
      <c r="X681" s="211"/>
      <c r="Y681" s="211"/>
      <c r="Z681" s="211"/>
      <c r="AA681" s="211"/>
      <c r="AB681" s="211"/>
      <c r="AC681" s="211"/>
      <c r="AD681" s="211"/>
      <c r="AE681" s="211"/>
      <c r="AF681" s="211"/>
      <c r="AG681" s="211"/>
      <c r="AH681" s="211"/>
      <c r="AI681" s="211"/>
      <c r="AJ681" s="211"/>
      <c r="AK681" s="211"/>
      <c r="AL681" s="211"/>
      <c r="AM681" s="211"/>
      <c r="AN681" s="211"/>
      <c r="AO681" s="211"/>
      <c r="AP681" s="211"/>
      <c r="AQ681" s="211"/>
      <c r="AR681" s="211"/>
      <c r="AS681" s="211"/>
      <c r="AT681" s="211"/>
      <c r="AU681" s="211"/>
    </row>
    <row r="682" spans="1:47" outlineLevel="1" x14ac:dyDescent="0.2">
      <c r="A682" s="152"/>
      <c r="B682" s="154"/>
      <c r="C682" s="171" t="s">
        <v>1493</v>
      </c>
      <c r="D682" s="188"/>
      <c r="E682" s="195">
        <v>1.52</v>
      </c>
      <c r="F682" s="212"/>
      <c r="G682" s="212"/>
      <c r="H682" s="181">
        <v>0</v>
      </c>
      <c r="I682" s="211"/>
      <c r="J682" s="211"/>
      <c r="K682" s="211"/>
      <c r="L682" s="211"/>
      <c r="M682" s="211"/>
      <c r="N682" s="211"/>
      <c r="O682" s="211"/>
      <c r="P682" s="211"/>
      <c r="Q682" s="211"/>
      <c r="R682" s="211" t="s">
        <v>123</v>
      </c>
      <c r="S682" s="211">
        <v>0</v>
      </c>
      <c r="T682" s="211"/>
      <c r="U682" s="211"/>
      <c r="V682" s="211"/>
      <c r="W682" s="211"/>
      <c r="X682" s="211"/>
      <c r="Y682" s="211"/>
      <c r="Z682" s="211"/>
      <c r="AA682" s="211"/>
      <c r="AB682" s="211"/>
      <c r="AC682" s="211"/>
      <c r="AD682" s="211"/>
      <c r="AE682" s="211"/>
      <c r="AF682" s="211"/>
      <c r="AG682" s="211"/>
      <c r="AH682" s="211"/>
      <c r="AI682" s="211"/>
      <c r="AJ682" s="211"/>
      <c r="AK682" s="211"/>
      <c r="AL682" s="211"/>
      <c r="AM682" s="211"/>
      <c r="AN682" s="211"/>
      <c r="AO682" s="211"/>
      <c r="AP682" s="211"/>
      <c r="AQ682" s="211"/>
      <c r="AR682" s="211"/>
      <c r="AS682" s="211"/>
      <c r="AT682" s="211"/>
      <c r="AU682" s="211"/>
    </row>
    <row r="683" spans="1:47" outlineLevel="1" x14ac:dyDescent="0.2">
      <c r="A683" s="152">
        <v>198</v>
      </c>
      <c r="B683" s="154" t="s">
        <v>1494</v>
      </c>
      <c r="C683" s="170" t="s">
        <v>1495</v>
      </c>
      <c r="D683" s="187" t="s">
        <v>197</v>
      </c>
      <c r="E683" s="212">
        <v>14.1</v>
      </c>
      <c r="F683" s="212"/>
      <c r="G683" s="212">
        <f>ROUND(E683*F683,2)</f>
        <v>0</v>
      </c>
      <c r="H683" s="181" t="s">
        <v>950</v>
      </c>
      <c r="I683" s="211"/>
      <c r="J683" s="211"/>
      <c r="K683" s="211"/>
      <c r="L683" s="211"/>
      <c r="M683" s="211"/>
      <c r="N683" s="211"/>
      <c r="O683" s="211"/>
      <c r="P683" s="211"/>
      <c r="Q683" s="211"/>
      <c r="R683" s="211" t="s">
        <v>121</v>
      </c>
      <c r="S683" s="211"/>
      <c r="T683" s="211"/>
      <c r="U683" s="211"/>
      <c r="V683" s="211"/>
      <c r="W683" s="211"/>
      <c r="X683" s="211"/>
      <c r="Y683" s="211"/>
      <c r="Z683" s="211"/>
      <c r="AA683" s="211"/>
      <c r="AB683" s="211"/>
      <c r="AC683" s="211"/>
      <c r="AD683" s="211"/>
      <c r="AE683" s="211"/>
      <c r="AF683" s="211"/>
      <c r="AG683" s="211"/>
      <c r="AH683" s="211"/>
      <c r="AI683" s="211"/>
      <c r="AJ683" s="211"/>
      <c r="AK683" s="211"/>
      <c r="AL683" s="211"/>
      <c r="AM683" s="211"/>
      <c r="AN683" s="211"/>
      <c r="AO683" s="211"/>
      <c r="AP683" s="211"/>
      <c r="AQ683" s="211"/>
      <c r="AR683" s="211"/>
      <c r="AS683" s="211"/>
      <c r="AT683" s="211"/>
      <c r="AU683" s="211"/>
    </row>
    <row r="684" spans="1:47" outlineLevel="1" x14ac:dyDescent="0.2">
      <c r="A684" s="152"/>
      <c r="B684" s="154"/>
      <c r="C684" s="171" t="s">
        <v>1496</v>
      </c>
      <c r="D684" s="188"/>
      <c r="E684" s="195">
        <v>14.1</v>
      </c>
      <c r="F684" s="212"/>
      <c r="G684" s="212"/>
      <c r="H684" s="181">
        <v>0</v>
      </c>
      <c r="I684" s="211"/>
      <c r="J684" s="211"/>
      <c r="K684" s="211"/>
      <c r="L684" s="211"/>
      <c r="M684" s="211"/>
      <c r="N684" s="211"/>
      <c r="O684" s="211"/>
      <c r="P684" s="211"/>
      <c r="Q684" s="211"/>
      <c r="R684" s="211" t="s">
        <v>123</v>
      </c>
      <c r="S684" s="211">
        <v>0</v>
      </c>
      <c r="T684" s="211"/>
      <c r="U684" s="211"/>
      <c r="V684" s="211"/>
      <c r="W684" s="211"/>
      <c r="X684" s="211"/>
      <c r="Y684" s="211"/>
      <c r="Z684" s="211"/>
      <c r="AA684" s="211"/>
      <c r="AB684" s="211"/>
      <c r="AC684" s="211"/>
      <c r="AD684" s="211"/>
      <c r="AE684" s="211"/>
      <c r="AF684" s="211"/>
      <c r="AG684" s="211"/>
      <c r="AH684" s="211"/>
      <c r="AI684" s="211"/>
      <c r="AJ684" s="211"/>
      <c r="AK684" s="211"/>
      <c r="AL684" s="211"/>
      <c r="AM684" s="211"/>
      <c r="AN684" s="211"/>
      <c r="AO684" s="211"/>
      <c r="AP684" s="211"/>
      <c r="AQ684" s="211"/>
      <c r="AR684" s="211"/>
      <c r="AS684" s="211"/>
      <c r="AT684" s="211"/>
      <c r="AU684" s="211"/>
    </row>
    <row r="685" spans="1:47" x14ac:dyDescent="0.2">
      <c r="A685" s="153" t="s">
        <v>116</v>
      </c>
      <c r="B685" s="155" t="s">
        <v>74</v>
      </c>
      <c r="C685" s="172" t="s">
        <v>75</v>
      </c>
      <c r="D685" s="189"/>
      <c r="E685" s="213"/>
      <c r="F685" s="213"/>
      <c r="G685" s="213">
        <f>SUMIF(R686:R687,"&lt;&gt;NOR",G686:G687)</f>
        <v>0</v>
      </c>
      <c r="H685" s="182"/>
      <c r="I685" s="211"/>
      <c r="R685" t="s">
        <v>117</v>
      </c>
    </row>
    <row r="686" spans="1:47" outlineLevel="1" x14ac:dyDescent="0.2">
      <c r="A686" s="152">
        <v>199</v>
      </c>
      <c r="B686" s="154" t="s">
        <v>1497</v>
      </c>
      <c r="C686" s="170" t="s">
        <v>1498</v>
      </c>
      <c r="D686" s="187" t="s">
        <v>197</v>
      </c>
      <c r="E686" s="212">
        <v>313.3</v>
      </c>
      <c r="F686" s="212"/>
      <c r="G686" s="212">
        <f>ROUND(E686*F686,2)</f>
        <v>0</v>
      </c>
      <c r="H686" s="181" t="s">
        <v>950</v>
      </c>
      <c r="I686" s="211"/>
      <c r="J686" s="211"/>
      <c r="K686" s="211"/>
      <c r="L686" s="211"/>
      <c r="M686" s="211"/>
      <c r="N686" s="211"/>
      <c r="O686" s="211"/>
      <c r="P686" s="211"/>
      <c r="Q686" s="211"/>
      <c r="R686" s="211" t="s">
        <v>121</v>
      </c>
      <c r="S686" s="211"/>
      <c r="T686" s="211"/>
      <c r="U686" s="211"/>
      <c r="V686" s="211"/>
      <c r="W686" s="211"/>
      <c r="X686" s="211"/>
      <c r="Y686" s="211"/>
      <c r="Z686" s="211"/>
      <c r="AA686" s="211"/>
      <c r="AB686" s="211"/>
      <c r="AC686" s="211"/>
      <c r="AD686" s="211"/>
      <c r="AE686" s="211"/>
      <c r="AF686" s="211"/>
      <c r="AG686" s="211"/>
      <c r="AH686" s="211"/>
      <c r="AI686" s="211"/>
      <c r="AJ686" s="211"/>
      <c r="AK686" s="211"/>
      <c r="AL686" s="211"/>
      <c r="AM686" s="211"/>
      <c r="AN686" s="211"/>
      <c r="AO686" s="211"/>
      <c r="AP686" s="211"/>
      <c r="AQ686" s="211"/>
      <c r="AR686" s="211"/>
      <c r="AS686" s="211"/>
      <c r="AT686" s="211"/>
      <c r="AU686" s="211"/>
    </row>
    <row r="687" spans="1:47" outlineLevel="1" x14ac:dyDescent="0.2">
      <c r="A687" s="152"/>
      <c r="B687" s="154"/>
      <c r="C687" s="171" t="s">
        <v>1499</v>
      </c>
      <c r="D687" s="188"/>
      <c r="E687" s="195">
        <v>313.3</v>
      </c>
      <c r="F687" s="212"/>
      <c r="G687" s="212"/>
      <c r="H687" s="181">
        <v>0</v>
      </c>
      <c r="I687" s="211"/>
      <c r="J687" s="211"/>
      <c r="K687" s="211"/>
      <c r="L687" s="211"/>
      <c r="M687" s="211"/>
      <c r="N687" s="211"/>
      <c r="O687" s="211"/>
      <c r="P687" s="211"/>
      <c r="Q687" s="211"/>
      <c r="R687" s="211" t="s">
        <v>123</v>
      </c>
      <c r="S687" s="211">
        <v>0</v>
      </c>
      <c r="T687" s="211"/>
      <c r="U687" s="211"/>
      <c r="V687" s="211"/>
      <c r="W687" s="211"/>
      <c r="X687" s="211"/>
      <c r="Y687" s="211"/>
      <c r="Z687" s="211"/>
      <c r="AA687" s="211"/>
      <c r="AB687" s="211"/>
      <c r="AC687" s="211"/>
      <c r="AD687" s="211"/>
      <c r="AE687" s="211"/>
      <c r="AF687" s="211"/>
      <c r="AG687" s="211"/>
      <c r="AH687" s="211"/>
      <c r="AI687" s="211"/>
      <c r="AJ687" s="211"/>
      <c r="AK687" s="211"/>
      <c r="AL687" s="211"/>
      <c r="AM687" s="211"/>
      <c r="AN687" s="211"/>
      <c r="AO687" s="211"/>
      <c r="AP687" s="211"/>
      <c r="AQ687" s="211"/>
      <c r="AR687" s="211"/>
      <c r="AS687" s="211"/>
      <c r="AT687" s="211"/>
      <c r="AU687" s="211"/>
    </row>
    <row r="688" spans="1:47" x14ac:dyDescent="0.2">
      <c r="A688" s="153" t="s">
        <v>116</v>
      </c>
      <c r="B688" s="155" t="s">
        <v>76</v>
      </c>
      <c r="C688" s="172" t="s">
        <v>77</v>
      </c>
      <c r="D688" s="189"/>
      <c r="E688" s="213"/>
      <c r="F688" s="213"/>
      <c r="G688" s="213">
        <f>SUMIF(R689:R767,"&lt;&gt;NOR",G689:G767)</f>
        <v>0</v>
      </c>
      <c r="H688" s="182"/>
      <c r="I688" s="211"/>
      <c r="R688" t="s">
        <v>117</v>
      </c>
    </row>
    <row r="689" spans="1:47" ht="22.5" outlineLevel="1" x14ac:dyDescent="0.2">
      <c r="A689" s="152">
        <v>200</v>
      </c>
      <c r="B689" s="154" t="s">
        <v>624</v>
      </c>
      <c r="C689" s="170" t="s">
        <v>625</v>
      </c>
      <c r="D689" s="187" t="s">
        <v>127</v>
      </c>
      <c r="E689" s="212">
        <v>199.1</v>
      </c>
      <c r="F689" s="212"/>
      <c r="G689" s="212">
        <f>ROUND(E689*F689,2)</f>
        <v>0</v>
      </c>
      <c r="H689" s="181" t="s">
        <v>951</v>
      </c>
      <c r="I689" s="211"/>
      <c r="J689" s="211"/>
      <c r="K689" s="211"/>
      <c r="L689" s="211"/>
      <c r="M689" s="211"/>
      <c r="N689" s="211"/>
      <c r="O689" s="211"/>
      <c r="P689" s="211"/>
      <c r="Q689" s="211"/>
      <c r="R689" s="211" t="s">
        <v>121</v>
      </c>
      <c r="S689" s="211"/>
      <c r="T689" s="211"/>
      <c r="U689" s="211"/>
      <c r="V689" s="211"/>
      <c r="W689" s="211"/>
      <c r="X689" s="211"/>
      <c r="Y689" s="211"/>
      <c r="Z689" s="211"/>
      <c r="AA689" s="211"/>
      <c r="AB689" s="211"/>
      <c r="AC689" s="211"/>
      <c r="AD689" s="211"/>
      <c r="AE689" s="211"/>
      <c r="AF689" s="211"/>
      <c r="AG689" s="211"/>
      <c r="AH689" s="211"/>
      <c r="AI689" s="211"/>
      <c r="AJ689" s="211"/>
      <c r="AK689" s="211"/>
      <c r="AL689" s="211"/>
      <c r="AM689" s="211"/>
      <c r="AN689" s="211"/>
      <c r="AO689" s="211"/>
      <c r="AP689" s="211"/>
      <c r="AQ689" s="211"/>
      <c r="AR689" s="211"/>
      <c r="AS689" s="211"/>
      <c r="AT689" s="211"/>
      <c r="AU689" s="211"/>
    </row>
    <row r="690" spans="1:47" outlineLevel="1" x14ac:dyDescent="0.2">
      <c r="A690" s="152"/>
      <c r="B690" s="154"/>
      <c r="C690" s="171" t="s">
        <v>524</v>
      </c>
      <c r="D690" s="188"/>
      <c r="E690" s="195"/>
      <c r="F690" s="212"/>
      <c r="G690" s="212"/>
      <c r="H690" s="181">
        <v>0</v>
      </c>
      <c r="I690" s="211"/>
      <c r="J690" s="211"/>
      <c r="K690" s="211"/>
      <c r="L690" s="211"/>
      <c r="M690" s="211"/>
      <c r="N690" s="211"/>
      <c r="O690" s="211"/>
      <c r="P690" s="211"/>
      <c r="Q690" s="211"/>
      <c r="R690" s="211" t="s">
        <v>123</v>
      </c>
      <c r="S690" s="211">
        <v>0</v>
      </c>
      <c r="T690" s="211"/>
      <c r="U690" s="211"/>
      <c r="V690" s="211"/>
      <c r="W690" s="211"/>
      <c r="X690" s="211"/>
      <c r="Y690" s="211"/>
      <c r="Z690" s="211"/>
      <c r="AA690" s="211"/>
      <c r="AB690" s="211"/>
      <c r="AC690" s="211"/>
      <c r="AD690" s="211"/>
      <c r="AE690" s="211"/>
      <c r="AF690" s="211"/>
      <c r="AG690" s="211"/>
      <c r="AH690" s="211"/>
      <c r="AI690" s="211"/>
      <c r="AJ690" s="211"/>
      <c r="AK690" s="211"/>
      <c r="AL690" s="211"/>
      <c r="AM690" s="211"/>
      <c r="AN690" s="211"/>
      <c r="AO690" s="211"/>
      <c r="AP690" s="211"/>
      <c r="AQ690" s="211"/>
      <c r="AR690" s="211"/>
      <c r="AS690" s="211"/>
      <c r="AT690" s="211"/>
      <c r="AU690" s="211"/>
    </row>
    <row r="691" spans="1:47" outlineLevel="1" x14ac:dyDescent="0.2">
      <c r="A691" s="152"/>
      <c r="B691" s="154"/>
      <c r="C691" s="171" t="s">
        <v>1180</v>
      </c>
      <c r="D691" s="188"/>
      <c r="E691" s="195">
        <v>185.2</v>
      </c>
      <c r="F691" s="212"/>
      <c r="G691" s="212"/>
      <c r="H691" s="181">
        <v>0</v>
      </c>
      <c r="I691" s="211"/>
      <c r="J691" s="211"/>
      <c r="K691" s="211"/>
      <c r="L691" s="211"/>
      <c r="M691" s="211"/>
      <c r="N691" s="211"/>
      <c r="O691" s="211"/>
      <c r="P691" s="211"/>
      <c r="Q691" s="211"/>
      <c r="R691" s="211" t="s">
        <v>123</v>
      </c>
      <c r="S691" s="211">
        <v>0</v>
      </c>
      <c r="T691" s="211"/>
      <c r="U691" s="211"/>
      <c r="V691" s="211"/>
      <c r="W691" s="211"/>
      <c r="X691" s="211"/>
      <c r="Y691" s="211"/>
      <c r="Z691" s="211"/>
      <c r="AA691" s="211"/>
      <c r="AB691" s="211"/>
      <c r="AC691" s="211"/>
      <c r="AD691" s="211"/>
      <c r="AE691" s="211"/>
      <c r="AF691" s="211"/>
      <c r="AG691" s="211"/>
      <c r="AH691" s="211"/>
      <c r="AI691" s="211"/>
      <c r="AJ691" s="211"/>
      <c r="AK691" s="211"/>
      <c r="AL691" s="211"/>
      <c r="AM691" s="211"/>
      <c r="AN691" s="211"/>
      <c r="AO691" s="211"/>
      <c r="AP691" s="211"/>
      <c r="AQ691" s="211"/>
      <c r="AR691" s="211"/>
      <c r="AS691" s="211"/>
      <c r="AT691" s="211"/>
      <c r="AU691" s="211"/>
    </row>
    <row r="692" spans="1:47" outlineLevel="1" x14ac:dyDescent="0.2">
      <c r="A692" s="152"/>
      <c r="B692" s="154"/>
      <c r="C692" s="171" t="s">
        <v>1500</v>
      </c>
      <c r="D692" s="188"/>
      <c r="E692" s="195">
        <v>13.9</v>
      </c>
      <c r="F692" s="212"/>
      <c r="G692" s="212"/>
      <c r="H692" s="181">
        <v>0</v>
      </c>
      <c r="I692" s="211"/>
      <c r="J692" s="211"/>
      <c r="K692" s="211"/>
      <c r="L692" s="211"/>
      <c r="M692" s="211"/>
      <c r="N692" s="211"/>
      <c r="O692" s="211"/>
      <c r="P692" s="211"/>
      <c r="Q692" s="211"/>
      <c r="R692" s="211" t="s">
        <v>123</v>
      </c>
      <c r="S692" s="211">
        <v>0</v>
      </c>
      <c r="T692" s="211"/>
      <c r="U692" s="211"/>
      <c r="V692" s="211"/>
      <c r="W692" s="211"/>
      <c r="X692" s="211"/>
      <c r="Y692" s="211"/>
      <c r="Z692" s="211"/>
      <c r="AA692" s="211"/>
      <c r="AB692" s="211"/>
      <c r="AC692" s="211"/>
      <c r="AD692" s="211"/>
      <c r="AE692" s="211"/>
      <c r="AF692" s="211"/>
      <c r="AG692" s="211"/>
      <c r="AH692" s="211"/>
      <c r="AI692" s="211"/>
      <c r="AJ692" s="211"/>
      <c r="AK692" s="211"/>
      <c r="AL692" s="211"/>
      <c r="AM692" s="211"/>
      <c r="AN692" s="211"/>
      <c r="AO692" s="211"/>
      <c r="AP692" s="211"/>
      <c r="AQ692" s="211"/>
      <c r="AR692" s="211"/>
      <c r="AS692" s="211"/>
      <c r="AT692" s="211"/>
      <c r="AU692" s="211"/>
    </row>
    <row r="693" spans="1:47" ht="22.5" outlineLevel="1" x14ac:dyDescent="0.2">
      <c r="A693" s="152">
        <v>201</v>
      </c>
      <c r="B693" s="154" t="s">
        <v>627</v>
      </c>
      <c r="C693" s="170" t="s">
        <v>628</v>
      </c>
      <c r="D693" s="187" t="s">
        <v>127</v>
      </c>
      <c r="E693" s="212">
        <v>236.25</v>
      </c>
      <c r="F693" s="212"/>
      <c r="G693" s="212">
        <f>ROUND(E693*F693,2)</f>
        <v>0</v>
      </c>
      <c r="H693" s="181" t="s">
        <v>951</v>
      </c>
      <c r="I693" s="211"/>
      <c r="J693" s="211"/>
      <c r="K693" s="211"/>
      <c r="L693" s="211"/>
      <c r="M693" s="211"/>
      <c r="N693" s="211"/>
      <c r="O693" s="211"/>
      <c r="P693" s="211"/>
      <c r="Q693" s="211"/>
      <c r="R693" s="211" t="s">
        <v>121</v>
      </c>
      <c r="S693" s="211"/>
      <c r="T693" s="211"/>
      <c r="U693" s="211"/>
      <c r="V693" s="211"/>
      <c r="W693" s="211"/>
      <c r="X693" s="211"/>
      <c r="Y693" s="211"/>
      <c r="Z693" s="211"/>
      <c r="AA693" s="211"/>
      <c r="AB693" s="211"/>
      <c r="AC693" s="211"/>
      <c r="AD693" s="211"/>
      <c r="AE693" s="211"/>
      <c r="AF693" s="211"/>
      <c r="AG693" s="211"/>
      <c r="AH693" s="211"/>
      <c r="AI693" s="211"/>
      <c r="AJ693" s="211"/>
      <c r="AK693" s="211"/>
      <c r="AL693" s="211"/>
      <c r="AM693" s="211"/>
      <c r="AN693" s="211"/>
      <c r="AO693" s="211"/>
      <c r="AP693" s="211"/>
      <c r="AQ693" s="211"/>
      <c r="AR693" s="211"/>
      <c r="AS693" s="211"/>
      <c r="AT693" s="211"/>
      <c r="AU693" s="211"/>
    </row>
    <row r="694" spans="1:47" outlineLevel="1" x14ac:dyDescent="0.2">
      <c r="A694" s="152"/>
      <c r="B694" s="154"/>
      <c r="C694" s="171" t="s">
        <v>489</v>
      </c>
      <c r="D694" s="188"/>
      <c r="E694" s="195"/>
      <c r="F694" s="212"/>
      <c r="G694" s="212"/>
      <c r="H694" s="181">
        <v>0</v>
      </c>
      <c r="I694" s="211"/>
      <c r="J694" s="211"/>
      <c r="K694" s="211"/>
      <c r="L694" s="211"/>
      <c r="M694" s="211"/>
      <c r="N694" s="211"/>
      <c r="O694" s="211"/>
      <c r="P694" s="211"/>
      <c r="Q694" s="211"/>
      <c r="R694" s="211" t="s">
        <v>123</v>
      </c>
      <c r="S694" s="211">
        <v>0</v>
      </c>
      <c r="T694" s="211"/>
      <c r="U694" s="211"/>
      <c r="V694" s="211"/>
      <c r="W694" s="211"/>
      <c r="X694" s="211"/>
      <c r="Y694" s="211"/>
      <c r="Z694" s="211"/>
      <c r="AA694" s="211"/>
      <c r="AB694" s="211"/>
      <c r="AC694" s="211"/>
      <c r="AD694" s="211"/>
      <c r="AE694" s="211"/>
      <c r="AF694" s="211"/>
      <c r="AG694" s="211"/>
      <c r="AH694" s="211"/>
      <c r="AI694" s="211"/>
      <c r="AJ694" s="211"/>
      <c r="AK694" s="211"/>
      <c r="AL694" s="211"/>
      <c r="AM694" s="211"/>
      <c r="AN694" s="211"/>
      <c r="AO694" s="211"/>
      <c r="AP694" s="211"/>
      <c r="AQ694" s="211"/>
      <c r="AR694" s="211"/>
      <c r="AS694" s="211"/>
      <c r="AT694" s="211"/>
      <c r="AU694" s="211"/>
    </row>
    <row r="695" spans="1:47" outlineLevel="1" x14ac:dyDescent="0.2">
      <c r="A695" s="152"/>
      <c r="B695" s="154"/>
      <c r="C695" s="171" t="s">
        <v>473</v>
      </c>
      <c r="D695" s="188"/>
      <c r="E695" s="195"/>
      <c r="F695" s="212"/>
      <c r="G695" s="212"/>
      <c r="H695" s="181">
        <v>0</v>
      </c>
      <c r="I695" s="211"/>
      <c r="J695" s="211"/>
      <c r="K695" s="211"/>
      <c r="L695" s="211"/>
      <c r="M695" s="211"/>
      <c r="N695" s="211"/>
      <c r="O695" s="211"/>
      <c r="P695" s="211"/>
      <c r="Q695" s="211"/>
      <c r="R695" s="211" t="s">
        <v>123</v>
      </c>
      <c r="S695" s="211">
        <v>0</v>
      </c>
      <c r="T695" s="211"/>
      <c r="U695" s="211"/>
      <c r="V695" s="211"/>
      <c r="W695" s="211"/>
      <c r="X695" s="211"/>
      <c r="Y695" s="211"/>
      <c r="Z695" s="211"/>
      <c r="AA695" s="211"/>
      <c r="AB695" s="211"/>
      <c r="AC695" s="211"/>
      <c r="AD695" s="211"/>
      <c r="AE695" s="211"/>
      <c r="AF695" s="211"/>
      <c r="AG695" s="211"/>
      <c r="AH695" s="211"/>
      <c r="AI695" s="211"/>
      <c r="AJ695" s="211"/>
      <c r="AK695" s="211"/>
      <c r="AL695" s="211"/>
      <c r="AM695" s="211"/>
      <c r="AN695" s="211"/>
      <c r="AO695" s="211"/>
      <c r="AP695" s="211"/>
      <c r="AQ695" s="211"/>
      <c r="AR695" s="211"/>
      <c r="AS695" s="211"/>
      <c r="AT695" s="211"/>
      <c r="AU695" s="211"/>
    </row>
    <row r="696" spans="1:47" outlineLevel="1" x14ac:dyDescent="0.2">
      <c r="A696" s="152"/>
      <c r="B696" s="154"/>
      <c r="C696" s="171" t="s">
        <v>1138</v>
      </c>
      <c r="D696" s="188"/>
      <c r="E696" s="195">
        <v>73.05</v>
      </c>
      <c r="F696" s="212"/>
      <c r="G696" s="212"/>
      <c r="H696" s="181">
        <v>0</v>
      </c>
      <c r="I696" s="211"/>
      <c r="J696" s="211"/>
      <c r="K696" s="211"/>
      <c r="L696" s="211"/>
      <c r="M696" s="211"/>
      <c r="N696" s="211"/>
      <c r="O696" s="211"/>
      <c r="P696" s="211"/>
      <c r="Q696" s="211"/>
      <c r="R696" s="211" t="s">
        <v>123</v>
      </c>
      <c r="S696" s="211">
        <v>0</v>
      </c>
      <c r="T696" s="211"/>
      <c r="U696" s="211"/>
      <c r="V696" s="211"/>
      <c r="W696" s="211"/>
      <c r="X696" s="211"/>
      <c r="Y696" s="211"/>
      <c r="Z696" s="211"/>
      <c r="AA696" s="211"/>
      <c r="AB696" s="211"/>
      <c r="AC696" s="211"/>
      <c r="AD696" s="211"/>
      <c r="AE696" s="211"/>
      <c r="AF696" s="211"/>
      <c r="AG696" s="211"/>
      <c r="AH696" s="211"/>
      <c r="AI696" s="211"/>
      <c r="AJ696" s="211"/>
      <c r="AK696" s="211"/>
      <c r="AL696" s="211"/>
      <c r="AM696" s="211"/>
      <c r="AN696" s="211"/>
      <c r="AO696" s="211"/>
      <c r="AP696" s="211"/>
      <c r="AQ696" s="211"/>
      <c r="AR696" s="211"/>
      <c r="AS696" s="211"/>
      <c r="AT696" s="211"/>
      <c r="AU696" s="211"/>
    </row>
    <row r="697" spans="1:47" outlineLevel="1" x14ac:dyDescent="0.2">
      <c r="A697" s="152"/>
      <c r="B697" s="154"/>
      <c r="C697" s="171" t="s">
        <v>1139</v>
      </c>
      <c r="D697" s="188"/>
      <c r="E697" s="195">
        <v>163.19999999999999</v>
      </c>
      <c r="F697" s="212"/>
      <c r="G697" s="212"/>
      <c r="H697" s="181">
        <v>0</v>
      </c>
      <c r="I697" s="211"/>
      <c r="J697" s="211"/>
      <c r="K697" s="211"/>
      <c r="L697" s="211"/>
      <c r="M697" s="211"/>
      <c r="N697" s="211"/>
      <c r="O697" s="211"/>
      <c r="P697" s="211"/>
      <c r="Q697" s="211"/>
      <c r="R697" s="211" t="s">
        <v>123</v>
      </c>
      <c r="S697" s="211">
        <v>0</v>
      </c>
      <c r="T697" s="211"/>
      <c r="U697" s="211"/>
      <c r="V697" s="211"/>
      <c r="W697" s="211"/>
      <c r="X697" s="211"/>
      <c r="Y697" s="211"/>
      <c r="Z697" s="211"/>
      <c r="AA697" s="211"/>
      <c r="AB697" s="211"/>
      <c r="AC697" s="211"/>
      <c r="AD697" s="211"/>
      <c r="AE697" s="211"/>
      <c r="AF697" s="211"/>
      <c r="AG697" s="211"/>
      <c r="AH697" s="211"/>
      <c r="AI697" s="211"/>
      <c r="AJ697" s="211"/>
      <c r="AK697" s="211"/>
      <c r="AL697" s="211"/>
      <c r="AM697" s="211"/>
      <c r="AN697" s="211"/>
      <c r="AO697" s="211"/>
      <c r="AP697" s="211"/>
      <c r="AQ697" s="211"/>
      <c r="AR697" s="211"/>
      <c r="AS697" s="211"/>
      <c r="AT697" s="211"/>
      <c r="AU697" s="211"/>
    </row>
    <row r="698" spans="1:47" ht="22.5" outlineLevel="1" x14ac:dyDescent="0.2">
      <c r="A698" s="152">
        <v>202</v>
      </c>
      <c r="B698" s="154" t="s">
        <v>634</v>
      </c>
      <c r="C698" s="170" t="s">
        <v>635</v>
      </c>
      <c r="D698" s="187" t="s">
        <v>127</v>
      </c>
      <c r="E698" s="212">
        <v>370.4</v>
      </c>
      <c r="F698" s="212"/>
      <c r="G698" s="212">
        <f>ROUND(E698*F698,2)</f>
        <v>0</v>
      </c>
      <c r="H698" s="181" t="s">
        <v>951</v>
      </c>
      <c r="I698" s="211"/>
      <c r="J698" s="211"/>
      <c r="K698" s="211"/>
      <c r="L698" s="211"/>
      <c r="M698" s="211"/>
      <c r="N698" s="211"/>
      <c r="O698" s="211"/>
      <c r="P698" s="211"/>
      <c r="Q698" s="211"/>
      <c r="R698" s="211" t="s">
        <v>121</v>
      </c>
      <c r="S698" s="211"/>
      <c r="T698" s="211"/>
      <c r="U698" s="211"/>
      <c r="V698" s="211"/>
      <c r="W698" s="211"/>
      <c r="X698" s="211"/>
      <c r="Y698" s="211"/>
      <c r="Z698" s="211"/>
      <c r="AA698" s="211"/>
      <c r="AB698" s="211"/>
      <c r="AC698" s="211"/>
      <c r="AD698" s="211"/>
      <c r="AE698" s="211"/>
      <c r="AF698" s="211"/>
      <c r="AG698" s="211"/>
      <c r="AH698" s="211"/>
      <c r="AI698" s="211"/>
      <c r="AJ698" s="211"/>
      <c r="AK698" s="211"/>
      <c r="AL698" s="211"/>
      <c r="AM698" s="211"/>
      <c r="AN698" s="211"/>
      <c r="AO698" s="211"/>
      <c r="AP698" s="211"/>
      <c r="AQ698" s="211"/>
      <c r="AR698" s="211"/>
      <c r="AS698" s="211"/>
      <c r="AT698" s="211"/>
      <c r="AU698" s="211"/>
    </row>
    <row r="699" spans="1:47" outlineLevel="1" x14ac:dyDescent="0.2">
      <c r="A699" s="152"/>
      <c r="B699" s="154"/>
      <c r="C699" s="171" t="s">
        <v>524</v>
      </c>
      <c r="D699" s="188"/>
      <c r="E699" s="195"/>
      <c r="F699" s="212"/>
      <c r="G699" s="212"/>
      <c r="H699" s="181">
        <v>0</v>
      </c>
      <c r="I699" s="211"/>
      <c r="J699" s="211"/>
      <c r="K699" s="211"/>
      <c r="L699" s="211"/>
      <c r="M699" s="211"/>
      <c r="N699" s="211"/>
      <c r="O699" s="211"/>
      <c r="P699" s="211"/>
      <c r="Q699" s="211"/>
      <c r="R699" s="211" t="s">
        <v>123</v>
      </c>
      <c r="S699" s="211">
        <v>0</v>
      </c>
      <c r="T699" s="211"/>
      <c r="U699" s="211"/>
      <c r="V699" s="211"/>
      <c r="W699" s="211"/>
      <c r="X699" s="211"/>
      <c r="Y699" s="211"/>
      <c r="Z699" s="211"/>
      <c r="AA699" s="211"/>
      <c r="AB699" s="211"/>
      <c r="AC699" s="211"/>
      <c r="AD699" s="211"/>
      <c r="AE699" s="211"/>
      <c r="AF699" s="211"/>
      <c r="AG699" s="211"/>
      <c r="AH699" s="211"/>
      <c r="AI699" s="211"/>
      <c r="AJ699" s="211"/>
      <c r="AK699" s="211"/>
      <c r="AL699" s="211"/>
      <c r="AM699" s="211"/>
      <c r="AN699" s="211"/>
      <c r="AO699" s="211"/>
      <c r="AP699" s="211"/>
      <c r="AQ699" s="211"/>
      <c r="AR699" s="211"/>
      <c r="AS699" s="211"/>
      <c r="AT699" s="211"/>
      <c r="AU699" s="211"/>
    </row>
    <row r="700" spans="1:47" outlineLevel="1" x14ac:dyDescent="0.2">
      <c r="A700" s="152"/>
      <c r="B700" s="154"/>
      <c r="C700" s="171" t="s">
        <v>1501</v>
      </c>
      <c r="D700" s="188"/>
      <c r="E700" s="195">
        <v>370.4</v>
      </c>
      <c r="F700" s="212"/>
      <c r="G700" s="212"/>
      <c r="H700" s="181">
        <v>0</v>
      </c>
      <c r="I700" s="211"/>
      <c r="J700" s="211"/>
      <c r="K700" s="211"/>
      <c r="L700" s="211"/>
      <c r="M700" s="211"/>
      <c r="N700" s="211"/>
      <c r="O700" s="211"/>
      <c r="P700" s="211"/>
      <c r="Q700" s="211"/>
      <c r="R700" s="211" t="s">
        <v>123</v>
      </c>
      <c r="S700" s="211">
        <v>0</v>
      </c>
      <c r="T700" s="211"/>
      <c r="U700" s="211"/>
      <c r="V700" s="211"/>
      <c r="W700" s="211"/>
      <c r="X700" s="211"/>
      <c r="Y700" s="211"/>
      <c r="Z700" s="211"/>
      <c r="AA700" s="211"/>
      <c r="AB700" s="211"/>
      <c r="AC700" s="211"/>
      <c r="AD700" s="211"/>
      <c r="AE700" s="211"/>
      <c r="AF700" s="211"/>
      <c r="AG700" s="211"/>
      <c r="AH700" s="211"/>
      <c r="AI700" s="211"/>
      <c r="AJ700" s="211"/>
      <c r="AK700" s="211"/>
      <c r="AL700" s="211"/>
      <c r="AM700" s="211"/>
      <c r="AN700" s="211"/>
      <c r="AO700" s="211"/>
      <c r="AP700" s="211"/>
      <c r="AQ700" s="211"/>
      <c r="AR700" s="211"/>
      <c r="AS700" s="211"/>
      <c r="AT700" s="211"/>
      <c r="AU700" s="211"/>
    </row>
    <row r="701" spans="1:47" ht="22.5" outlineLevel="1" x14ac:dyDescent="0.2">
      <c r="A701" s="152">
        <v>203</v>
      </c>
      <c r="B701" s="154" t="s">
        <v>637</v>
      </c>
      <c r="C701" s="170" t="s">
        <v>638</v>
      </c>
      <c r="D701" s="187" t="s">
        <v>127</v>
      </c>
      <c r="E701" s="212">
        <v>500.3</v>
      </c>
      <c r="F701" s="212"/>
      <c r="G701" s="212">
        <f>ROUND(E701*F701,2)</f>
        <v>0</v>
      </c>
      <c r="H701" s="181" t="s">
        <v>951</v>
      </c>
      <c r="I701" s="211"/>
      <c r="J701" s="211"/>
      <c r="K701" s="211"/>
      <c r="L701" s="211"/>
      <c r="M701" s="211"/>
      <c r="N701" s="211"/>
      <c r="O701" s="211"/>
      <c r="P701" s="211"/>
      <c r="Q701" s="211"/>
      <c r="R701" s="211" t="s">
        <v>121</v>
      </c>
      <c r="S701" s="211"/>
      <c r="T701" s="211"/>
      <c r="U701" s="211"/>
      <c r="V701" s="211"/>
      <c r="W701" s="211"/>
      <c r="X701" s="211"/>
      <c r="Y701" s="211"/>
      <c r="Z701" s="211"/>
      <c r="AA701" s="211"/>
      <c r="AB701" s="211"/>
      <c r="AC701" s="211"/>
      <c r="AD701" s="211"/>
      <c r="AE701" s="211"/>
      <c r="AF701" s="211"/>
      <c r="AG701" s="211"/>
      <c r="AH701" s="211"/>
      <c r="AI701" s="211"/>
      <c r="AJ701" s="211"/>
      <c r="AK701" s="211"/>
      <c r="AL701" s="211"/>
      <c r="AM701" s="211"/>
      <c r="AN701" s="211"/>
      <c r="AO701" s="211"/>
      <c r="AP701" s="211"/>
      <c r="AQ701" s="211"/>
      <c r="AR701" s="211"/>
      <c r="AS701" s="211"/>
      <c r="AT701" s="211"/>
      <c r="AU701" s="211"/>
    </row>
    <row r="702" spans="1:47" outlineLevel="1" x14ac:dyDescent="0.2">
      <c r="A702" s="152"/>
      <c r="B702" s="154"/>
      <c r="C702" s="171" t="s">
        <v>489</v>
      </c>
      <c r="D702" s="188"/>
      <c r="E702" s="195"/>
      <c r="F702" s="212"/>
      <c r="G702" s="212"/>
      <c r="H702" s="181">
        <v>0</v>
      </c>
      <c r="I702" s="211"/>
      <c r="J702" s="211"/>
      <c r="K702" s="211"/>
      <c r="L702" s="211"/>
      <c r="M702" s="211"/>
      <c r="N702" s="211"/>
      <c r="O702" s="211"/>
      <c r="P702" s="211"/>
      <c r="Q702" s="211"/>
      <c r="R702" s="211" t="s">
        <v>123</v>
      </c>
      <c r="S702" s="211">
        <v>0</v>
      </c>
      <c r="T702" s="211"/>
      <c r="U702" s="211"/>
      <c r="V702" s="211"/>
      <c r="W702" s="211"/>
      <c r="X702" s="211"/>
      <c r="Y702" s="211"/>
      <c r="Z702" s="211"/>
      <c r="AA702" s="211"/>
      <c r="AB702" s="211"/>
      <c r="AC702" s="211"/>
      <c r="AD702" s="211"/>
      <c r="AE702" s="211"/>
      <c r="AF702" s="211"/>
      <c r="AG702" s="211"/>
      <c r="AH702" s="211"/>
      <c r="AI702" s="211"/>
      <c r="AJ702" s="211"/>
      <c r="AK702" s="211"/>
      <c r="AL702" s="211"/>
      <c r="AM702" s="211"/>
      <c r="AN702" s="211"/>
      <c r="AO702" s="211"/>
      <c r="AP702" s="211"/>
      <c r="AQ702" s="211"/>
      <c r="AR702" s="211"/>
      <c r="AS702" s="211"/>
      <c r="AT702" s="211"/>
      <c r="AU702" s="211"/>
    </row>
    <row r="703" spans="1:47" outlineLevel="1" x14ac:dyDescent="0.2">
      <c r="A703" s="152"/>
      <c r="B703" s="154"/>
      <c r="C703" s="171" t="s">
        <v>473</v>
      </c>
      <c r="D703" s="188"/>
      <c r="E703" s="195"/>
      <c r="F703" s="212"/>
      <c r="G703" s="212"/>
      <c r="H703" s="181">
        <v>0</v>
      </c>
      <c r="I703" s="211"/>
      <c r="J703" s="211"/>
      <c r="K703" s="211"/>
      <c r="L703" s="211"/>
      <c r="M703" s="211"/>
      <c r="N703" s="211"/>
      <c r="O703" s="211"/>
      <c r="P703" s="211"/>
      <c r="Q703" s="211"/>
      <c r="R703" s="211" t="s">
        <v>123</v>
      </c>
      <c r="S703" s="211">
        <v>0</v>
      </c>
      <c r="T703" s="211"/>
      <c r="U703" s="211"/>
      <c r="V703" s="211"/>
      <c r="W703" s="211"/>
      <c r="X703" s="211"/>
      <c r="Y703" s="211"/>
      <c r="Z703" s="211"/>
      <c r="AA703" s="211"/>
      <c r="AB703" s="211"/>
      <c r="AC703" s="211"/>
      <c r="AD703" s="211"/>
      <c r="AE703" s="211"/>
      <c r="AF703" s="211"/>
      <c r="AG703" s="211"/>
      <c r="AH703" s="211"/>
      <c r="AI703" s="211"/>
      <c r="AJ703" s="211"/>
      <c r="AK703" s="211"/>
      <c r="AL703" s="211"/>
      <c r="AM703" s="211"/>
      <c r="AN703" s="211"/>
      <c r="AO703" s="211"/>
      <c r="AP703" s="211"/>
      <c r="AQ703" s="211"/>
      <c r="AR703" s="211"/>
      <c r="AS703" s="211"/>
      <c r="AT703" s="211"/>
      <c r="AU703" s="211"/>
    </row>
    <row r="704" spans="1:47" outlineLevel="1" x14ac:dyDescent="0.2">
      <c r="A704" s="152"/>
      <c r="B704" s="154"/>
      <c r="C704" s="173" t="s">
        <v>629</v>
      </c>
      <c r="D704" s="190"/>
      <c r="E704" s="196"/>
      <c r="F704" s="212"/>
      <c r="G704" s="212"/>
      <c r="H704" s="181">
        <v>0</v>
      </c>
      <c r="I704" s="211"/>
      <c r="J704" s="211"/>
      <c r="K704" s="211"/>
      <c r="L704" s="211"/>
      <c r="M704" s="211"/>
      <c r="N704" s="211"/>
      <c r="O704" s="211"/>
      <c r="P704" s="211"/>
      <c r="Q704" s="211"/>
      <c r="R704" s="211" t="s">
        <v>123</v>
      </c>
      <c r="S704" s="211">
        <v>2</v>
      </c>
      <c r="T704" s="211"/>
      <c r="U704" s="211"/>
      <c r="V704" s="211"/>
      <c r="W704" s="211"/>
      <c r="X704" s="211"/>
      <c r="Y704" s="211"/>
      <c r="Z704" s="211"/>
      <c r="AA704" s="211"/>
      <c r="AB704" s="211"/>
      <c r="AC704" s="211"/>
      <c r="AD704" s="211"/>
      <c r="AE704" s="211"/>
      <c r="AF704" s="211"/>
      <c r="AG704" s="211"/>
      <c r="AH704" s="211"/>
      <c r="AI704" s="211"/>
      <c r="AJ704" s="211"/>
      <c r="AK704" s="211"/>
      <c r="AL704" s="211"/>
      <c r="AM704" s="211"/>
      <c r="AN704" s="211"/>
      <c r="AO704" s="211"/>
      <c r="AP704" s="211"/>
      <c r="AQ704" s="211"/>
      <c r="AR704" s="211"/>
      <c r="AS704" s="211"/>
      <c r="AT704" s="211"/>
      <c r="AU704" s="211"/>
    </row>
    <row r="705" spans="1:47" outlineLevel="1" x14ac:dyDescent="0.2">
      <c r="A705" s="152"/>
      <c r="B705" s="154"/>
      <c r="C705" s="174" t="s">
        <v>1502</v>
      </c>
      <c r="D705" s="190"/>
      <c r="E705" s="196">
        <v>73.05</v>
      </c>
      <c r="F705" s="212"/>
      <c r="G705" s="212"/>
      <c r="H705" s="181">
        <v>0</v>
      </c>
      <c r="I705" s="211"/>
      <c r="J705" s="211"/>
      <c r="K705" s="211"/>
      <c r="L705" s="211"/>
      <c r="M705" s="211"/>
      <c r="N705" s="211"/>
      <c r="O705" s="211"/>
      <c r="P705" s="211"/>
      <c r="Q705" s="211"/>
      <c r="R705" s="211" t="s">
        <v>123</v>
      </c>
      <c r="S705" s="211">
        <v>2</v>
      </c>
      <c r="T705" s="211"/>
      <c r="U705" s="211"/>
      <c r="V705" s="211"/>
      <c r="W705" s="211"/>
      <c r="X705" s="211"/>
      <c r="Y705" s="211"/>
      <c r="Z705" s="211"/>
      <c r="AA705" s="211"/>
      <c r="AB705" s="211"/>
      <c r="AC705" s="211"/>
      <c r="AD705" s="211"/>
      <c r="AE705" s="211"/>
      <c r="AF705" s="211"/>
      <c r="AG705" s="211"/>
      <c r="AH705" s="211"/>
      <c r="AI705" s="211"/>
      <c r="AJ705" s="211"/>
      <c r="AK705" s="211"/>
      <c r="AL705" s="211"/>
      <c r="AM705" s="211"/>
      <c r="AN705" s="211"/>
      <c r="AO705" s="211"/>
      <c r="AP705" s="211"/>
      <c r="AQ705" s="211"/>
      <c r="AR705" s="211"/>
      <c r="AS705" s="211"/>
      <c r="AT705" s="211"/>
      <c r="AU705" s="211"/>
    </row>
    <row r="706" spans="1:47" outlineLevel="1" x14ac:dyDescent="0.2">
      <c r="A706" s="152"/>
      <c r="B706" s="154"/>
      <c r="C706" s="174" t="s">
        <v>1503</v>
      </c>
      <c r="D706" s="190"/>
      <c r="E706" s="196">
        <v>163.19999999999999</v>
      </c>
      <c r="F706" s="212"/>
      <c r="G706" s="212"/>
      <c r="H706" s="181">
        <v>0</v>
      </c>
      <c r="I706" s="211"/>
      <c r="J706" s="211"/>
      <c r="K706" s="211"/>
      <c r="L706" s="211"/>
      <c r="M706" s="211"/>
      <c r="N706" s="211"/>
      <c r="O706" s="211"/>
      <c r="P706" s="211"/>
      <c r="Q706" s="211"/>
      <c r="R706" s="211" t="s">
        <v>123</v>
      </c>
      <c r="S706" s="211">
        <v>2</v>
      </c>
      <c r="T706" s="211"/>
      <c r="U706" s="211"/>
      <c r="V706" s="211"/>
      <c r="W706" s="211"/>
      <c r="X706" s="211"/>
      <c r="Y706" s="211"/>
      <c r="Z706" s="211"/>
      <c r="AA706" s="211"/>
      <c r="AB706" s="211"/>
      <c r="AC706" s="211"/>
      <c r="AD706" s="211"/>
      <c r="AE706" s="211"/>
      <c r="AF706" s="211"/>
      <c r="AG706" s="211"/>
      <c r="AH706" s="211"/>
      <c r="AI706" s="211"/>
      <c r="AJ706" s="211"/>
      <c r="AK706" s="211"/>
      <c r="AL706" s="211"/>
      <c r="AM706" s="211"/>
      <c r="AN706" s="211"/>
      <c r="AO706" s="211"/>
      <c r="AP706" s="211"/>
      <c r="AQ706" s="211"/>
      <c r="AR706" s="211"/>
      <c r="AS706" s="211"/>
      <c r="AT706" s="211"/>
      <c r="AU706" s="211"/>
    </row>
    <row r="707" spans="1:47" outlineLevel="1" x14ac:dyDescent="0.2">
      <c r="A707" s="152"/>
      <c r="B707" s="154"/>
      <c r="C707" s="173" t="s">
        <v>632</v>
      </c>
      <c r="D707" s="190"/>
      <c r="E707" s="196"/>
      <c r="F707" s="212"/>
      <c r="G707" s="212"/>
      <c r="H707" s="181">
        <v>0</v>
      </c>
      <c r="I707" s="211"/>
      <c r="J707" s="211"/>
      <c r="K707" s="211"/>
      <c r="L707" s="211"/>
      <c r="M707" s="211"/>
      <c r="N707" s="211"/>
      <c r="O707" s="211"/>
      <c r="P707" s="211"/>
      <c r="Q707" s="211"/>
      <c r="R707" s="211" t="s">
        <v>123</v>
      </c>
      <c r="S707" s="211">
        <v>0</v>
      </c>
      <c r="T707" s="211"/>
      <c r="U707" s="211"/>
      <c r="V707" s="211"/>
      <c r="W707" s="211"/>
      <c r="X707" s="211"/>
      <c r="Y707" s="211"/>
      <c r="Z707" s="211"/>
      <c r="AA707" s="211"/>
      <c r="AB707" s="211"/>
      <c r="AC707" s="211"/>
      <c r="AD707" s="211"/>
      <c r="AE707" s="211"/>
      <c r="AF707" s="211"/>
      <c r="AG707" s="211"/>
      <c r="AH707" s="211"/>
      <c r="AI707" s="211"/>
      <c r="AJ707" s="211"/>
      <c r="AK707" s="211"/>
      <c r="AL707" s="211"/>
      <c r="AM707" s="211"/>
      <c r="AN707" s="211"/>
      <c r="AO707" s="211"/>
      <c r="AP707" s="211"/>
      <c r="AQ707" s="211"/>
      <c r="AR707" s="211"/>
      <c r="AS707" s="211"/>
      <c r="AT707" s="211"/>
      <c r="AU707" s="211"/>
    </row>
    <row r="708" spans="1:47" outlineLevel="1" x14ac:dyDescent="0.2">
      <c r="A708" s="152"/>
      <c r="B708" s="154"/>
      <c r="C708" s="171" t="s">
        <v>1504</v>
      </c>
      <c r="D708" s="188"/>
      <c r="E708" s="195">
        <v>472.5</v>
      </c>
      <c r="F708" s="212"/>
      <c r="G708" s="212"/>
      <c r="H708" s="181">
        <v>0</v>
      </c>
      <c r="I708" s="211"/>
      <c r="J708" s="211"/>
      <c r="K708" s="211"/>
      <c r="L708" s="211"/>
      <c r="M708" s="211"/>
      <c r="N708" s="211"/>
      <c r="O708" s="211"/>
      <c r="P708" s="211"/>
      <c r="Q708" s="211"/>
      <c r="R708" s="211" t="s">
        <v>123</v>
      </c>
      <c r="S708" s="211">
        <v>0</v>
      </c>
      <c r="T708" s="211"/>
      <c r="U708" s="211"/>
      <c r="V708" s="211"/>
      <c r="W708" s="211"/>
      <c r="X708" s="211"/>
      <c r="Y708" s="211"/>
      <c r="Z708" s="211"/>
      <c r="AA708" s="211"/>
      <c r="AB708" s="211"/>
      <c r="AC708" s="211"/>
      <c r="AD708" s="211"/>
      <c r="AE708" s="211"/>
      <c r="AF708" s="211"/>
      <c r="AG708" s="211"/>
      <c r="AH708" s="211"/>
      <c r="AI708" s="211"/>
      <c r="AJ708" s="211"/>
      <c r="AK708" s="211"/>
      <c r="AL708" s="211"/>
      <c r="AM708" s="211"/>
      <c r="AN708" s="211"/>
      <c r="AO708" s="211"/>
      <c r="AP708" s="211"/>
      <c r="AQ708" s="211"/>
      <c r="AR708" s="211"/>
      <c r="AS708" s="211"/>
      <c r="AT708" s="211"/>
      <c r="AU708" s="211"/>
    </row>
    <row r="709" spans="1:47" outlineLevel="1" x14ac:dyDescent="0.2">
      <c r="A709" s="152"/>
      <c r="B709" s="154"/>
      <c r="C709" s="171" t="s">
        <v>524</v>
      </c>
      <c r="D709" s="188"/>
      <c r="E709" s="195"/>
      <c r="F709" s="212"/>
      <c r="G709" s="212"/>
      <c r="H709" s="181">
        <v>0</v>
      </c>
      <c r="I709" s="211"/>
      <c r="J709" s="211"/>
      <c r="K709" s="211"/>
      <c r="L709" s="211"/>
      <c r="M709" s="211"/>
      <c r="N709" s="211"/>
      <c r="O709" s="211"/>
      <c r="P709" s="211"/>
      <c r="Q709" s="211"/>
      <c r="R709" s="211" t="s">
        <v>123</v>
      </c>
      <c r="S709" s="211">
        <v>0</v>
      </c>
      <c r="T709" s="211"/>
      <c r="U709" s="211"/>
      <c r="V709" s="211"/>
      <c r="W709" s="211"/>
      <c r="X709" s="211"/>
      <c r="Y709" s="211"/>
      <c r="Z709" s="211"/>
      <c r="AA709" s="211"/>
      <c r="AB709" s="211"/>
      <c r="AC709" s="211"/>
      <c r="AD709" s="211"/>
      <c r="AE709" s="211"/>
      <c r="AF709" s="211"/>
      <c r="AG709" s="211"/>
      <c r="AH709" s="211"/>
      <c r="AI709" s="211"/>
      <c r="AJ709" s="211"/>
      <c r="AK709" s="211"/>
      <c r="AL709" s="211"/>
      <c r="AM709" s="211"/>
      <c r="AN709" s="211"/>
      <c r="AO709" s="211"/>
      <c r="AP709" s="211"/>
      <c r="AQ709" s="211"/>
      <c r="AR709" s="211"/>
      <c r="AS709" s="211"/>
      <c r="AT709" s="211"/>
      <c r="AU709" s="211"/>
    </row>
    <row r="710" spans="1:47" outlineLevel="1" x14ac:dyDescent="0.2">
      <c r="A710" s="152"/>
      <c r="B710" s="154"/>
      <c r="C710" s="171" t="s">
        <v>1505</v>
      </c>
      <c r="D710" s="188"/>
      <c r="E710" s="195"/>
      <c r="F710" s="212"/>
      <c r="G710" s="212"/>
      <c r="H710" s="181">
        <v>0</v>
      </c>
      <c r="I710" s="211"/>
      <c r="J710" s="211"/>
      <c r="K710" s="211"/>
      <c r="L710" s="211"/>
      <c r="M710" s="211"/>
      <c r="N710" s="211"/>
      <c r="O710" s="211"/>
      <c r="P710" s="211"/>
      <c r="Q710" s="211"/>
      <c r="R710" s="211" t="s">
        <v>123</v>
      </c>
      <c r="S710" s="211">
        <v>0</v>
      </c>
      <c r="T710" s="211"/>
      <c r="U710" s="211"/>
      <c r="V710" s="211"/>
      <c r="W710" s="211"/>
      <c r="X710" s="211"/>
      <c r="Y710" s="211"/>
      <c r="Z710" s="211"/>
      <c r="AA710" s="211"/>
      <c r="AB710" s="211"/>
      <c r="AC710" s="211"/>
      <c r="AD710" s="211"/>
      <c r="AE710" s="211"/>
      <c r="AF710" s="211"/>
      <c r="AG710" s="211"/>
      <c r="AH710" s="211"/>
      <c r="AI710" s="211"/>
      <c r="AJ710" s="211"/>
      <c r="AK710" s="211"/>
      <c r="AL710" s="211"/>
      <c r="AM710" s="211"/>
      <c r="AN710" s="211"/>
      <c r="AO710" s="211"/>
      <c r="AP710" s="211"/>
      <c r="AQ710" s="211"/>
      <c r="AR710" s="211"/>
      <c r="AS710" s="211"/>
      <c r="AT710" s="211"/>
      <c r="AU710" s="211"/>
    </row>
    <row r="711" spans="1:47" outlineLevel="1" x14ac:dyDescent="0.2">
      <c r="A711" s="152"/>
      <c r="B711" s="154"/>
      <c r="C711" s="171" t="s">
        <v>1506</v>
      </c>
      <c r="D711" s="188"/>
      <c r="E711" s="195">
        <v>27.8</v>
      </c>
      <c r="F711" s="212"/>
      <c r="G711" s="212"/>
      <c r="H711" s="181">
        <v>0</v>
      </c>
      <c r="I711" s="211"/>
      <c r="J711" s="211"/>
      <c r="K711" s="211"/>
      <c r="L711" s="211"/>
      <c r="M711" s="211"/>
      <c r="N711" s="211"/>
      <c r="O711" s="211"/>
      <c r="P711" s="211"/>
      <c r="Q711" s="211"/>
      <c r="R711" s="211" t="s">
        <v>123</v>
      </c>
      <c r="S711" s="211">
        <v>0</v>
      </c>
      <c r="T711" s="211"/>
      <c r="U711" s="211"/>
      <c r="V711" s="211"/>
      <c r="W711" s="211"/>
      <c r="X711" s="211"/>
      <c r="Y711" s="211"/>
      <c r="Z711" s="211"/>
      <c r="AA711" s="211"/>
      <c r="AB711" s="211"/>
      <c r="AC711" s="211"/>
      <c r="AD711" s="211"/>
      <c r="AE711" s="211"/>
      <c r="AF711" s="211"/>
      <c r="AG711" s="211"/>
      <c r="AH711" s="211"/>
      <c r="AI711" s="211"/>
      <c r="AJ711" s="211"/>
      <c r="AK711" s="211"/>
      <c r="AL711" s="211"/>
      <c r="AM711" s="211"/>
      <c r="AN711" s="211"/>
      <c r="AO711" s="211"/>
      <c r="AP711" s="211"/>
      <c r="AQ711" s="211"/>
      <c r="AR711" s="211"/>
      <c r="AS711" s="211"/>
      <c r="AT711" s="211"/>
      <c r="AU711" s="211"/>
    </row>
    <row r="712" spans="1:47" outlineLevel="1" x14ac:dyDescent="0.2">
      <c r="A712" s="152">
        <v>204</v>
      </c>
      <c r="B712" s="154" t="s">
        <v>640</v>
      </c>
      <c r="C712" s="170" t="s">
        <v>641</v>
      </c>
      <c r="D712" s="187" t="s">
        <v>127</v>
      </c>
      <c r="E712" s="212">
        <v>522.41999999999996</v>
      </c>
      <c r="F712" s="212"/>
      <c r="G712" s="212">
        <f>ROUND(E712*F712,2)</f>
        <v>0</v>
      </c>
      <c r="H712" s="181" t="s">
        <v>951</v>
      </c>
      <c r="I712" s="211"/>
      <c r="J712" s="211"/>
      <c r="K712" s="211"/>
      <c r="L712" s="211"/>
      <c r="M712" s="211"/>
      <c r="N712" s="211"/>
      <c r="O712" s="211"/>
      <c r="P712" s="211"/>
      <c r="Q712" s="211"/>
      <c r="R712" s="211" t="s">
        <v>409</v>
      </c>
      <c r="S712" s="211"/>
      <c r="T712" s="211"/>
      <c r="U712" s="211"/>
      <c r="V712" s="211"/>
      <c r="W712" s="211"/>
      <c r="X712" s="211"/>
      <c r="Y712" s="211"/>
      <c r="Z712" s="211"/>
      <c r="AA712" s="211"/>
      <c r="AB712" s="211"/>
      <c r="AC712" s="211"/>
      <c r="AD712" s="211"/>
      <c r="AE712" s="211"/>
      <c r="AF712" s="211"/>
      <c r="AG712" s="211"/>
      <c r="AH712" s="211"/>
      <c r="AI712" s="211"/>
      <c r="AJ712" s="211"/>
      <c r="AK712" s="211"/>
      <c r="AL712" s="211"/>
      <c r="AM712" s="211"/>
      <c r="AN712" s="211"/>
      <c r="AO712" s="211"/>
      <c r="AP712" s="211"/>
      <c r="AQ712" s="211"/>
      <c r="AR712" s="211"/>
      <c r="AS712" s="211"/>
      <c r="AT712" s="211"/>
      <c r="AU712" s="211"/>
    </row>
    <row r="713" spans="1:47" outlineLevel="1" x14ac:dyDescent="0.2">
      <c r="A713" s="152"/>
      <c r="B713" s="154"/>
      <c r="C713" s="171" t="s">
        <v>489</v>
      </c>
      <c r="D713" s="188"/>
      <c r="E713" s="195"/>
      <c r="F713" s="212"/>
      <c r="G713" s="212"/>
      <c r="H713" s="181">
        <v>0</v>
      </c>
      <c r="I713" s="211"/>
      <c r="J713" s="211"/>
      <c r="K713" s="211"/>
      <c r="L713" s="211"/>
      <c r="M713" s="211"/>
      <c r="N713" s="211"/>
      <c r="O713" s="211"/>
      <c r="P713" s="211"/>
      <c r="Q713" s="211"/>
      <c r="R713" s="211" t="s">
        <v>123</v>
      </c>
      <c r="S713" s="211">
        <v>0</v>
      </c>
      <c r="T713" s="211"/>
      <c r="U713" s="211"/>
      <c r="V713" s="211"/>
      <c r="W713" s="211"/>
      <c r="X713" s="211"/>
      <c r="Y713" s="211"/>
      <c r="Z713" s="211"/>
      <c r="AA713" s="211"/>
      <c r="AB713" s="211"/>
      <c r="AC713" s="211"/>
      <c r="AD713" s="211"/>
      <c r="AE713" s="211"/>
      <c r="AF713" s="211"/>
      <c r="AG713" s="211"/>
      <c r="AH713" s="211"/>
      <c r="AI713" s="211"/>
      <c r="AJ713" s="211"/>
      <c r="AK713" s="211"/>
      <c r="AL713" s="211"/>
      <c r="AM713" s="211"/>
      <c r="AN713" s="211"/>
      <c r="AO713" s="211"/>
      <c r="AP713" s="211"/>
      <c r="AQ713" s="211"/>
      <c r="AR713" s="211"/>
      <c r="AS713" s="211"/>
      <c r="AT713" s="211"/>
      <c r="AU713" s="211"/>
    </row>
    <row r="714" spans="1:47" outlineLevel="1" x14ac:dyDescent="0.2">
      <c r="A714" s="152"/>
      <c r="B714" s="154"/>
      <c r="C714" s="171" t="s">
        <v>473</v>
      </c>
      <c r="D714" s="188"/>
      <c r="E714" s="195"/>
      <c r="F714" s="212"/>
      <c r="G714" s="212"/>
      <c r="H714" s="181">
        <v>0</v>
      </c>
      <c r="I714" s="211"/>
      <c r="J714" s="211"/>
      <c r="K714" s="211"/>
      <c r="L714" s="211"/>
      <c r="M714" s="211"/>
      <c r="N714" s="211"/>
      <c r="O714" s="211"/>
      <c r="P714" s="211"/>
      <c r="Q714" s="211"/>
      <c r="R714" s="211" t="s">
        <v>123</v>
      </c>
      <c r="S714" s="211">
        <v>0</v>
      </c>
      <c r="T714" s="211"/>
      <c r="U714" s="211"/>
      <c r="V714" s="211"/>
      <c r="W714" s="211"/>
      <c r="X714" s="211"/>
      <c r="Y714" s="211"/>
      <c r="Z714" s="211"/>
      <c r="AA714" s="211"/>
      <c r="AB714" s="211"/>
      <c r="AC714" s="211"/>
      <c r="AD714" s="211"/>
      <c r="AE714" s="211"/>
      <c r="AF714" s="211"/>
      <c r="AG714" s="211"/>
      <c r="AH714" s="211"/>
      <c r="AI714" s="211"/>
      <c r="AJ714" s="211"/>
      <c r="AK714" s="211"/>
      <c r="AL714" s="211"/>
      <c r="AM714" s="211"/>
      <c r="AN714" s="211"/>
      <c r="AO714" s="211"/>
      <c r="AP714" s="211"/>
      <c r="AQ714" s="211"/>
      <c r="AR714" s="211"/>
      <c r="AS714" s="211"/>
      <c r="AT714" s="211"/>
      <c r="AU714" s="211"/>
    </row>
    <row r="715" spans="1:47" outlineLevel="1" x14ac:dyDescent="0.2">
      <c r="A715" s="152"/>
      <c r="B715" s="154"/>
      <c r="C715" s="173" t="s">
        <v>629</v>
      </c>
      <c r="D715" s="190"/>
      <c r="E715" s="196"/>
      <c r="F715" s="212"/>
      <c r="G715" s="212"/>
      <c r="H715" s="181">
        <v>0</v>
      </c>
      <c r="I715" s="211"/>
      <c r="J715" s="211"/>
      <c r="K715" s="211"/>
      <c r="L715" s="211"/>
      <c r="M715" s="211"/>
      <c r="N715" s="211"/>
      <c r="O715" s="211"/>
      <c r="P715" s="211"/>
      <c r="Q715" s="211"/>
      <c r="R715" s="211" t="s">
        <v>123</v>
      </c>
      <c r="S715" s="211">
        <v>2</v>
      </c>
      <c r="T715" s="211"/>
      <c r="U715" s="211"/>
      <c r="V715" s="211"/>
      <c r="W715" s="211"/>
      <c r="X715" s="211"/>
      <c r="Y715" s="211"/>
      <c r="Z715" s="211"/>
      <c r="AA715" s="211"/>
      <c r="AB715" s="211"/>
      <c r="AC715" s="211"/>
      <c r="AD715" s="211"/>
      <c r="AE715" s="211"/>
      <c r="AF715" s="211"/>
      <c r="AG715" s="211"/>
      <c r="AH715" s="211"/>
      <c r="AI715" s="211"/>
      <c r="AJ715" s="211"/>
      <c r="AK715" s="211"/>
      <c r="AL715" s="211"/>
      <c r="AM715" s="211"/>
      <c r="AN715" s="211"/>
      <c r="AO715" s="211"/>
      <c r="AP715" s="211"/>
      <c r="AQ715" s="211"/>
      <c r="AR715" s="211"/>
      <c r="AS715" s="211"/>
      <c r="AT715" s="211"/>
      <c r="AU715" s="211"/>
    </row>
    <row r="716" spans="1:47" outlineLevel="1" x14ac:dyDescent="0.2">
      <c r="A716" s="152"/>
      <c r="B716" s="154"/>
      <c r="C716" s="174" t="s">
        <v>1502</v>
      </c>
      <c r="D716" s="190"/>
      <c r="E716" s="196">
        <v>73.05</v>
      </c>
      <c r="F716" s="212"/>
      <c r="G716" s="212"/>
      <c r="H716" s="181">
        <v>0</v>
      </c>
      <c r="I716" s="211"/>
      <c r="J716" s="211"/>
      <c r="K716" s="211"/>
      <c r="L716" s="211"/>
      <c r="M716" s="211"/>
      <c r="N716" s="211"/>
      <c r="O716" s="211"/>
      <c r="P716" s="211"/>
      <c r="Q716" s="211"/>
      <c r="R716" s="211" t="s">
        <v>123</v>
      </c>
      <c r="S716" s="211">
        <v>2</v>
      </c>
      <c r="T716" s="211"/>
      <c r="U716" s="211"/>
      <c r="V716" s="211"/>
      <c r="W716" s="211"/>
      <c r="X716" s="211"/>
      <c r="Y716" s="211"/>
      <c r="Z716" s="211"/>
      <c r="AA716" s="211"/>
      <c r="AB716" s="211"/>
      <c r="AC716" s="211"/>
      <c r="AD716" s="211"/>
      <c r="AE716" s="211"/>
      <c r="AF716" s="211"/>
      <c r="AG716" s="211"/>
      <c r="AH716" s="211"/>
      <c r="AI716" s="211"/>
      <c r="AJ716" s="211"/>
      <c r="AK716" s="211"/>
      <c r="AL716" s="211"/>
      <c r="AM716" s="211"/>
      <c r="AN716" s="211"/>
      <c r="AO716" s="211"/>
      <c r="AP716" s="211"/>
      <c r="AQ716" s="211"/>
      <c r="AR716" s="211"/>
      <c r="AS716" s="211"/>
      <c r="AT716" s="211"/>
      <c r="AU716" s="211"/>
    </row>
    <row r="717" spans="1:47" outlineLevel="1" x14ac:dyDescent="0.2">
      <c r="A717" s="152"/>
      <c r="B717" s="154"/>
      <c r="C717" s="174" t="s">
        <v>1503</v>
      </c>
      <c r="D717" s="190"/>
      <c r="E717" s="196">
        <v>163.19999999999999</v>
      </c>
      <c r="F717" s="212"/>
      <c r="G717" s="212"/>
      <c r="H717" s="181">
        <v>0</v>
      </c>
      <c r="I717" s="211"/>
      <c r="J717" s="211"/>
      <c r="K717" s="211"/>
      <c r="L717" s="211"/>
      <c r="M717" s="211"/>
      <c r="N717" s="211"/>
      <c r="O717" s="211"/>
      <c r="P717" s="211"/>
      <c r="Q717" s="211"/>
      <c r="R717" s="211" t="s">
        <v>123</v>
      </c>
      <c r="S717" s="211">
        <v>2</v>
      </c>
      <c r="T717" s="211"/>
      <c r="U717" s="211"/>
      <c r="V717" s="211"/>
      <c r="W717" s="211"/>
      <c r="X717" s="211"/>
      <c r="Y717" s="211"/>
      <c r="Z717" s="211"/>
      <c r="AA717" s="211"/>
      <c r="AB717" s="211"/>
      <c r="AC717" s="211"/>
      <c r="AD717" s="211"/>
      <c r="AE717" s="211"/>
      <c r="AF717" s="211"/>
      <c r="AG717" s="211"/>
      <c r="AH717" s="211"/>
      <c r="AI717" s="211"/>
      <c r="AJ717" s="211"/>
      <c r="AK717" s="211"/>
      <c r="AL717" s="211"/>
      <c r="AM717" s="211"/>
      <c r="AN717" s="211"/>
      <c r="AO717" s="211"/>
      <c r="AP717" s="211"/>
      <c r="AQ717" s="211"/>
      <c r="AR717" s="211"/>
      <c r="AS717" s="211"/>
      <c r="AT717" s="211"/>
      <c r="AU717" s="211"/>
    </row>
    <row r="718" spans="1:47" outlineLevel="1" x14ac:dyDescent="0.2">
      <c r="A718" s="152"/>
      <c r="B718" s="154"/>
      <c r="C718" s="173" t="s">
        <v>632</v>
      </c>
      <c r="D718" s="190"/>
      <c r="E718" s="196"/>
      <c r="F718" s="212"/>
      <c r="G718" s="212"/>
      <c r="H718" s="181">
        <v>0</v>
      </c>
      <c r="I718" s="211"/>
      <c r="J718" s="211"/>
      <c r="K718" s="211"/>
      <c r="L718" s="211"/>
      <c r="M718" s="211"/>
      <c r="N718" s="211"/>
      <c r="O718" s="211"/>
      <c r="P718" s="211"/>
      <c r="Q718" s="211"/>
      <c r="R718" s="211" t="s">
        <v>123</v>
      </c>
      <c r="S718" s="211">
        <v>0</v>
      </c>
      <c r="T718" s="211"/>
      <c r="U718" s="211"/>
      <c r="V718" s="211"/>
      <c r="W718" s="211"/>
      <c r="X718" s="211"/>
      <c r="Y718" s="211"/>
      <c r="Z718" s="211"/>
      <c r="AA718" s="211"/>
      <c r="AB718" s="211"/>
      <c r="AC718" s="211"/>
      <c r="AD718" s="211"/>
      <c r="AE718" s="211"/>
      <c r="AF718" s="211"/>
      <c r="AG718" s="211"/>
      <c r="AH718" s="211"/>
      <c r="AI718" s="211"/>
      <c r="AJ718" s="211"/>
      <c r="AK718" s="211"/>
      <c r="AL718" s="211"/>
      <c r="AM718" s="211"/>
      <c r="AN718" s="211"/>
      <c r="AO718" s="211"/>
      <c r="AP718" s="211"/>
      <c r="AQ718" s="211"/>
      <c r="AR718" s="211"/>
      <c r="AS718" s="211"/>
      <c r="AT718" s="211"/>
      <c r="AU718" s="211"/>
    </row>
    <row r="719" spans="1:47" outlineLevel="1" x14ac:dyDescent="0.2">
      <c r="A719" s="152"/>
      <c r="B719" s="154"/>
      <c r="C719" s="171" t="s">
        <v>1507</v>
      </c>
      <c r="D719" s="188"/>
      <c r="E719" s="195">
        <v>283.5</v>
      </c>
      <c r="F719" s="212"/>
      <c r="G719" s="212"/>
      <c r="H719" s="181">
        <v>0</v>
      </c>
      <c r="I719" s="211"/>
      <c r="J719" s="211"/>
      <c r="K719" s="211"/>
      <c r="L719" s="211"/>
      <c r="M719" s="211"/>
      <c r="N719" s="211"/>
      <c r="O719" s="211"/>
      <c r="P719" s="211"/>
      <c r="Q719" s="211"/>
      <c r="R719" s="211" t="s">
        <v>123</v>
      </c>
      <c r="S719" s="211">
        <v>0</v>
      </c>
      <c r="T719" s="211"/>
      <c r="U719" s="211"/>
      <c r="V719" s="211"/>
      <c r="W719" s="211"/>
      <c r="X719" s="211"/>
      <c r="Y719" s="211"/>
      <c r="Z719" s="211"/>
      <c r="AA719" s="211"/>
      <c r="AB719" s="211"/>
      <c r="AC719" s="211"/>
      <c r="AD719" s="211"/>
      <c r="AE719" s="211"/>
      <c r="AF719" s="211"/>
      <c r="AG719" s="211"/>
      <c r="AH719" s="211"/>
      <c r="AI719" s="211"/>
      <c r="AJ719" s="211"/>
      <c r="AK719" s="211"/>
      <c r="AL719" s="211"/>
      <c r="AM719" s="211"/>
      <c r="AN719" s="211"/>
      <c r="AO719" s="211"/>
      <c r="AP719" s="211"/>
      <c r="AQ719" s="211"/>
      <c r="AR719" s="211"/>
      <c r="AS719" s="211"/>
      <c r="AT719" s="211"/>
      <c r="AU719" s="211"/>
    </row>
    <row r="720" spans="1:47" outlineLevel="1" x14ac:dyDescent="0.2">
      <c r="A720" s="152"/>
      <c r="B720" s="154"/>
      <c r="C720" s="171" t="s">
        <v>524</v>
      </c>
      <c r="D720" s="188"/>
      <c r="E720" s="195"/>
      <c r="F720" s="212"/>
      <c r="G720" s="212"/>
      <c r="H720" s="181">
        <v>0</v>
      </c>
      <c r="I720" s="211"/>
      <c r="J720" s="211"/>
      <c r="K720" s="211"/>
      <c r="L720" s="211"/>
      <c r="M720" s="211"/>
      <c r="N720" s="211"/>
      <c r="O720" s="211"/>
      <c r="P720" s="211"/>
      <c r="Q720" s="211"/>
      <c r="R720" s="211" t="s">
        <v>123</v>
      </c>
      <c r="S720" s="211">
        <v>0</v>
      </c>
      <c r="T720" s="211"/>
      <c r="U720" s="211"/>
      <c r="V720" s="211"/>
      <c r="W720" s="211"/>
      <c r="X720" s="211"/>
      <c r="Y720" s="211"/>
      <c r="Z720" s="211"/>
      <c r="AA720" s="211"/>
      <c r="AB720" s="211"/>
      <c r="AC720" s="211"/>
      <c r="AD720" s="211"/>
      <c r="AE720" s="211"/>
      <c r="AF720" s="211"/>
      <c r="AG720" s="211"/>
      <c r="AH720" s="211"/>
      <c r="AI720" s="211"/>
      <c r="AJ720" s="211"/>
      <c r="AK720" s="211"/>
      <c r="AL720" s="211"/>
      <c r="AM720" s="211"/>
      <c r="AN720" s="211"/>
      <c r="AO720" s="211"/>
      <c r="AP720" s="211"/>
      <c r="AQ720" s="211"/>
      <c r="AR720" s="211"/>
      <c r="AS720" s="211"/>
      <c r="AT720" s="211"/>
      <c r="AU720" s="211"/>
    </row>
    <row r="721" spans="1:47" outlineLevel="1" x14ac:dyDescent="0.2">
      <c r="A721" s="152"/>
      <c r="B721" s="154"/>
      <c r="C721" s="173" t="s">
        <v>629</v>
      </c>
      <c r="D721" s="190"/>
      <c r="E721" s="196"/>
      <c r="F721" s="212"/>
      <c r="G721" s="212"/>
      <c r="H721" s="181">
        <v>0</v>
      </c>
      <c r="I721" s="211"/>
      <c r="J721" s="211"/>
      <c r="K721" s="211"/>
      <c r="L721" s="211"/>
      <c r="M721" s="211"/>
      <c r="N721" s="211"/>
      <c r="O721" s="211"/>
      <c r="P721" s="211"/>
      <c r="Q721" s="211"/>
      <c r="R721" s="211" t="s">
        <v>123</v>
      </c>
      <c r="S721" s="211">
        <v>2</v>
      </c>
      <c r="T721" s="211"/>
      <c r="U721" s="211"/>
      <c r="V721" s="211"/>
      <c r="W721" s="211"/>
      <c r="X721" s="211"/>
      <c r="Y721" s="211"/>
      <c r="Z721" s="211"/>
      <c r="AA721" s="211"/>
      <c r="AB721" s="211"/>
      <c r="AC721" s="211"/>
      <c r="AD721" s="211"/>
      <c r="AE721" s="211"/>
      <c r="AF721" s="211"/>
      <c r="AG721" s="211"/>
      <c r="AH721" s="211"/>
      <c r="AI721" s="211"/>
      <c r="AJ721" s="211"/>
      <c r="AK721" s="211"/>
      <c r="AL721" s="211"/>
      <c r="AM721" s="211"/>
      <c r="AN721" s="211"/>
      <c r="AO721" s="211"/>
      <c r="AP721" s="211"/>
      <c r="AQ721" s="211"/>
      <c r="AR721" s="211"/>
      <c r="AS721" s="211"/>
      <c r="AT721" s="211"/>
      <c r="AU721" s="211"/>
    </row>
    <row r="722" spans="1:47" outlineLevel="1" x14ac:dyDescent="0.2">
      <c r="A722" s="152"/>
      <c r="B722" s="154"/>
      <c r="C722" s="174" t="s">
        <v>1508</v>
      </c>
      <c r="D722" s="190"/>
      <c r="E722" s="196">
        <v>185.2</v>
      </c>
      <c r="F722" s="212"/>
      <c r="G722" s="212"/>
      <c r="H722" s="181">
        <v>0</v>
      </c>
      <c r="I722" s="211"/>
      <c r="J722" s="211"/>
      <c r="K722" s="211"/>
      <c r="L722" s="211"/>
      <c r="M722" s="211"/>
      <c r="N722" s="211"/>
      <c r="O722" s="211"/>
      <c r="P722" s="211"/>
      <c r="Q722" s="211"/>
      <c r="R722" s="211" t="s">
        <v>123</v>
      </c>
      <c r="S722" s="211">
        <v>2</v>
      </c>
      <c r="T722" s="211"/>
      <c r="U722" s="211"/>
      <c r="V722" s="211"/>
      <c r="W722" s="211"/>
      <c r="X722" s="211"/>
      <c r="Y722" s="211"/>
      <c r="Z722" s="211"/>
      <c r="AA722" s="211"/>
      <c r="AB722" s="211"/>
      <c r="AC722" s="211"/>
      <c r="AD722" s="211"/>
      <c r="AE722" s="211"/>
      <c r="AF722" s="211"/>
      <c r="AG722" s="211"/>
      <c r="AH722" s="211"/>
      <c r="AI722" s="211"/>
      <c r="AJ722" s="211"/>
      <c r="AK722" s="211"/>
      <c r="AL722" s="211"/>
      <c r="AM722" s="211"/>
      <c r="AN722" s="211"/>
      <c r="AO722" s="211"/>
      <c r="AP722" s="211"/>
      <c r="AQ722" s="211"/>
      <c r="AR722" s="211"/>
      <c r="AS722" s="211"/>
      <c r="AT722" s="211"/>
      <c r="AU722" s="211"/>
    </row>
    <row r="723" spans="1:47" outlineLevel="1" x14ac:dyDescent="0.2">
      <c r="A723" s="152"/>
      <c r="B723" s="154"/>
      <c r="C723" s="174" t="s">
        <v>1509</v>
      </c>
      <c r="D723" s="190"/>
      <c r="E723" s="196">
        <v>13.9</v>
      </c>
      <c r="F723" s="212"/>
      <c r="G723" s="212"/>
      <c r="H723" s="181">
        <v>0</v>
      </c>
      <c r="I723" s="211"/>
      <c r="J723" s="211"/>
      <c r="K723" s="211"/>
      <c r="L723" s="211"/>
      <c r="M723" s="211"/>
      <c r="N723" s="211"/>
      <c r="O723" s="211"/>
      <c r="P723" s="211"/>
      <c r="Q723" s="211"/>
      <c r="R723" s="211" t="s">
        <v>123</v>
      </c>
      <c r="S723" s="211">
        <v>2</v>
      </c>
      <c r="T723" s="211"/>
      <c r="U723" s="211"/>
      <c r="V723" s="211"/>
      <c r="W723" s="211"/>
      <c r="X723" s="211"/>
      <c r="Y723" s="211"/>
      <c r="Z723" s="211"/>
      <c r="AA723" s="211"/>
      <c r="AB723" s="211"/>
      <c r="AC723" s="211"/>
      <c r="AD723" s="211"/>
      <c r="AE723" s="211"/>
      <c r="AF723" s="211"/>
      <c r="AG723" s="211"/>
      <c r="AH723" s="211"/>
      <c r="AI723" s="211"/>
      <c r="AJ723" s="211"/>
      <c r="AK723" s="211"/>
      <c r="AL723" s="211"/>
      <c r="AM723" s="211"/>
      <c r="AN723" s="211"/>
      <c r="AO723" s="211"/>
      <c r="AP723" s="211"/>
      <c r="AQ723" s="211"/>
      <c r="AR723" s="211"/>
      <c r="AS723" s="211"/>
      <c r="AT723" s="211"/>
      <c r="AU723" s="211"/>
    </row>
    <row r="724" spans="1:47" outlineLevel="1" x14ac:dyDescent="0.2">
      <c r="A724" s="152"/>
      <c r="B724" s="154"/>
      <c r="C724" s="173" t="s">
        <v>632</v>
      </c>
      <c r="D724" s="190"/>
      <c r="E724" s="196"/>
      <c r="F724" s="212"/>
      <c r="G724" s="212"/>
      <c r="H724" s="181">
        <v>0</v>
      </c>
      <c r="I724" s="211"/>
      <c r="J724" s="211"/>
      <c r="K724" s="211"/>
      <c r="L724" s="211"/>
      <c r="M724" s="211"/>
      <c r="N724" s="211"/>
      <c r="O724" s="211"/>
      <c r="P724" s="211"/>
      <c r="Q724" s="211"/>
      <c r="R724" s="211" t="s">
        <v>123</v>
      </c>
      <c r="S724" s="211">
        <v>0</v>
      </c>
      <c r="T724" s="211"/>
      <c r="U724" s="211"/>
      <c r="V724" s="211"/>
      <c r="W724" s="211"/>
      <c r="X724" s="211"/>
      <c r="Y724" s="211"/>
      <c r="Z724" s="211"/>
      <c r="AA724" s="211"/>
      <c r="AB724" s="211"/>
      <c r="AC724" s="211"/>
      <c r="AD724" s="211"/>
      <c r="AE724" s="211"/>
      <c r="AF724" s="211"/>
      <c r="AG724" s="211"/>
      <c r="AH724" s="211"/>
      <c r="AI724" s="211"/>
      <c r="AJ724" s="211"/>
      <c r="AK724" s="211"/>
      <c r="AL724" s="211"/>
      <c r="AM724" s="211"/>
      <c r="AN724" s="211"/>
      <c r="AO724" s="211"/>
      <c r="AP724" s="211"/>
      <c r="AQ724" s="211"/>
      <c r="AR724" s="211"/>
      <c r="AS724" s="211"/>
      <c r="AT724" s="211"/>
      <c r="AU724" s="211"/>
    </row>
    <row r="725" spans="1:47" outlineLevel="1" x14ac:dyDescent="0.2">
      <c r="A725" s="152"/>
      <c r="B725" s="154"/>
      <c r="C725" s="171" t="s">
        <v>1510</v>
      </c>
      <c r="D725" s="188"/>
      <c r="E725" s="195">
        <v>238.92</v>
      </c>
      <c r="F725" s="212"/>
      <c r="G725" s="212"/>
      <c r="H725" s="181">
        <v>0</v>
      </c>
      <c r="I725" s="211"/>
      <c r="J725" s="211"/>
      <c r="K725" s="211"/>
      <c r="L725" s="211"/>
      <c r="M725" s="211"/>
      <c r="N725" s="211"/>
      <c r="O725" s="211"/>
      <c r="P725" s="211"/>
      <c r="Q725" s="211"/>
      <c r="R725" s="211" t="s">
        <v>123</v>
      </c>
      <c r="S725" s="211">
        <v>0</v>
      </c>
      <c r="T725" s="211"/>
      <c r="U725" s="211"/>
      <c r="V725" s="211"/>
      <c r="W725" s="211"/>
      <c r="X725" s="211"/>
      <c r="Y725" s="211"/>
      <c r="Z725" s="211"/>
      <c r="AA725" s="211"/>
      <c r="AB725" s="211"/>
      <c r="AC725" s="211"/>
      <c r="AD725" s="211"/>
      <c r="AE725" s="211"/>
      <c r="AF725" s="211"/>
      <c r="AG725" s="211"/>
      <c r="AH725" s="211"/>
      <c r="AI725" s="211"/>
      <c r="AJ725" s="211"/>
      <c r="AK725" s="211"/>
      <c r="AL725" s="211"/>
      <c r="AM725" s="211"/>
      <c r="AN725" s="211"/>
      <c r="AO725" s="211"/>
      <c r="AP725" s="211"/>
      <c r="AQ725" s="211"/>
      <c r="AR725" s="211"/>
      <c r="AS725" s="211"/>
      <c r="AT725" s="211"/>
      <c r="AU725" s="211"/>
    </row>
    <row r="726" spans="1:47" outlineLevel="1" x14ac:dyDescent="0.2">
      <c r="A726" s="152">
        <v>205</v>
      </c>
      <c r="B726" s="154" t="s">
        <v>644</v>
      </c>
      <c r="C726" s="170" t="s">
        <v>645</v>
      </c>
      <c r="D726" s="187" t="s">
        <v>127</v>
      </c>
      <c r="E726" s="212">
        <v>522.41999999999996</v>
      </c>
      <c r="F726" s="212"/>
      <c r="G726" s="212">
        <f>ROUND(E726*F726,2)</f>
        <v>0</v>
      </c>
      <c r="H726" s="181" t="s">
        <v>951</v>
      </c>
      <c r="I726" s="211"/>
      <c r="J726" s="211"/>
      <c r="K726" s="211"/>
      <c r="L726" s="211"/>
      <c r="M726" s="211"/>
      <c r="N726" s="211"/>
      <c r="O726" s="211"/>
      <c r="P726" s="211"/>
      <c r="Q726" s="211"/>
      <c r="R726" s="211" t="s">
        <v>409</v>
      </c>
      <c r="S726" s="211"/>
      <c r="T726" s="211"/>
      <c r="U726" s="211"/>
      <c r="V726" s="211"/>
      <c r="W726" s="211"/>
      <c r="X726" s="211"/>
      <c r="Y726" s="211"/>
      <c r="Z726" s="211"/>
      <c r="AA726" s="211"/>
      <c r="AB726" s="211"/>
      <c r="AC726" s="211"/>
      <c r="AD726" s="211"/>
      <c r="AE726" s="211"/>
      <c r="AF726" s="211"/>
      <c r="AG726" s="211"/>
      <c r="AH726" s="211"/>
      <c r="AI726" s="211"/>
      <c r="AJ726" s="211"/>
      <c r="AK726" s="211"/>
      <c r="AL726" s="211"/>
      <c r="AM726" s="211"/>
      <c r="AN726" s="211"/>
      <c r="AO726" s="211"/>
      <c r="AP726" s="211"/>
      <c r="AQ726" s="211"/>
      <c r="AR726" s="211"/>
      <c r="AS726" s="211"/>
      <c r="AT726" s="211"/>
      <c r="AU726" s="211"/>
    </row>
    <row r="727" spans="1:47" outlineLevel="1" x14ac:dyDescent="0.2">
      <c r="A727" s="152"/>
      <c r="B727" s="154"/>
      <c r="C727" s="171" t="s">
        <v>489</v>
      </c>
      <c r="D727" s="188"/>
      <c r="E727" s="195"/>
      <c r="F727" s="212"/>
      <c r="G727" s="212"/>
      <c r="H727" s="181">
        <v>0</v>
      </c>
      <c r="I727" s="211"/>
      <c r="J727" s="211"/>
      <c r="K727" s="211"/>
      <c r="L727" s="211"/>
      <c r="M727" s="211"/>
      <c r="N727" s="211"/>
      <c r="O727" s="211"/>
      <c r="P727" s="211"/>
      <c r="Q727" s="211"/>
      <c r="R727" s="211" t="s">
        <v>123</v>
      </c>
      <c r="S727" s="211">
        <v>0</v>
      </c>
      <c r="T727" s="211"/>
      <c r="U727" s="211"/>
      <c r="V727" s="211"/>
      <c r="W727" s="211"/>
      <c r="X727" s="211"/>
      <c r="Y727" s="211"/>
      <c r="Z727" s="211"/>
      <c r="AA727" s="211"/>
      <c r="AB727" s="211"/>
      <c r="AC727" s="211"/>
      <c r="AD727" s="211"/>
      <c r="AE727" s="211"/>
      <c r="AF727" s="211"/>
      <c r="AG727" s="211"/>
      <c r="AH727" s="211"/>
      <c r="AI727" s="211"/>
      <c r="AJ727" s="211"/>
      <c r="AK727" s="211"/>
      <c r="AL727" s="211"/>
      <c r="AM727" s="211"/>
      <c r="AN727" s="211"/>
      <c r="AO727" s="211"/>
      <c r="AP727" s="211"/>
      <c r="AQ727" s="211"/>
      <c r="AR727" s="211"/>
      <c r="AS727" s="211"/>
      <c r="AT727" s="211"/>
      <c r="AU727" s="211"/>
    </row>
    <row r="728" spans="1:47" outlineLevel="1" x14ac:dyDescent="0.2">
      <c r="A728" s="152"/>
      <c r="B728" s="154"/>
      <c r="C728" s="171" t="s">
        <v>473</v>
      </c>
      <c r="D728" s="188"/>
      <c r="E728" s="195"/>
      <c r="F728" s="212"/>
      <c r="G728" s="212"/>
      <c r="H728" s="181">
        <v>0</v>
      </c>
      <c r="I728" s="211"/>
      <c r="J728" s="211"/>
      <c r="K728" s="211"/>
      <c r="L728" s="211"/>
      <c r="M728" s="211"/>
      <c r="N728" s="211"/>
      <c r="O728" s="211"/>
      <c r="P728" s="211"/>
      <c r="Q728" s="211"/>
      <c r="R728" s="211" t="s">
        <v>123</v>
      </c>
      <c r="S728" s="211">
        <v>0</v>
      </c>
      <c r="T728" s="211"/>
      <c r="U728" s="211"/>
      <c r="V728" s="211"/>
      <c r="W728" s="211"/>
      <c r="X728" s="211"/>
      <c r="Y728" s="211"/>
      <c r="Z728" s="211"/>
      <c r="AA728" s="211"/>
      <c r="AB728" s="211"/>
      <c r="AC728" s="211"/>
      <c r="AD728" s="211"/>
      <c r="AE728" s="211"/>
      <c r="AF728" s="211"/>
      <c r="AG728" s="211"/>
      <c r="AH728" s="211"/>
      <c r="AI728" s="211"/>
      <c r="AJ728" s="211"/>
      <c r="AK728" s="211"/>
      <c r="AL728" s="211"/>
      <c r="AM728" s="211"/>
      <c r="AN728" s="211"/>
      <c r="AO728" s="211"/>
      <c r="AP728" s="211"/>
      <c r="AQ728" s="211"/>
      <c r="AR728" s="211"/>
      <c r="AS728" s="211"/>
      <c r="AT728" s="211"/>
      <c r="AU728" s="211"/>
    </row>
    <row r="729" spans="1:47" outlineLevel="1" x14ac:dyDescent="0.2">
      <c r="A729" s="152"/>
      <c r="B729" s="154"/>
      <c r="C729" s="173" t="s">
        <v>629</v>
      </c>
      <c r="D729" s="190"/>
      <c r="E729" s="196"/>
      <c r="F729" s="212"/>
      <c r="G729" s="212"/>
      <c r="H729" s="181">
        <v>0</v>
      </c>
      <c r="I729" s="211"/>
      <c r="J729" s="211"/>
      <c r="K729" s="211"/>
      <c r="L729" s="211"/>
      <c r="M729" s="211"/>
      <c r="N729" s="211"/>
      <c r="O729" s="211"/>
      <c r="P729" s="211"/>
      <c r="Q729" s="211"/>
      <c r="R729" s="211" t="s">
        <v>123</v>
      </c>
      <c r="S729" s="211">
        <v>2</v>
      </c>
      <c r="T729" s="211"/>
      <c r="U729" s="211"/>
      <c r="V729" s="211"/>
      <c r="W729" s="211"/>
      <c r="X729" s="211"/>
      <c r="Y729" s="211"/>
      <c r="Z729" s="211"/>
      <c r="AA729" s="211"/>
      <c r="AB729" s="211"/>
      <c r="AC729" s="211"/>
      <c r="AD729" s="211"/>
      <c r="AE729" s="211"/>
      <c r="AF729" s="211"/>
      <c r="AG729" s="211"/>
      <c r="AH729" s="211"/>
      <c r="AI729" s="211"/>
      <c r="AJ729" s="211"/>
      <c r="AK729" s="211"/>
      <c r="AL729" s="211"/>
      <c r="AM729" s="211"/>
      <c r="AN729" s="211"/>
      <c r="AO729" s="211"/>
      <c r="AP729" s="211"/>
      <c r="AQ729" s="211"/>
      <c r="AR729" s="211"/>
      <c r="AS729" s="211"/>
      <c r="AT729" s="211"/>
      <c r="AU729" s="211"/>
    </row>
    <row r="730" spans="1:47" outlineLevel="1" x14ac:dyDescent="0.2">
      <c r="A730" s="152"/>
      <c r="B730" s="154"/>
      <c r="C730" s="174" t="s">
        <v>1502</v>
      </c>
      <c r="D730" s="190"/>
      <c r="E730" s="196">
        <v>73.05</v>
      </c>
      <c r="F730" s="212"/>
      <c r="G730" s="212"/>
      <c r="H730" s="181">
        <v>0</v>
      </c>
      <c r="I730" s="211"/>
      <c r="J730" s="211"/>
      <c r="K730" s="211"/>
      <c r="L730" s="211"/>
      <c r="M730" s="211"/>
      <c r="N730" s="211"/>
      <c r="O730" s="211"/>
      <c r="P730" s="211"/>
      <c r="Q730" s="211"/>
      <c r="R730" s="211" t="s">
        <v>123</v>
      </c>
      <c r="S730" s="211">
        <v>2</v>
      </c>
      <c r="T730" s="211"/>
      <c r="U730" s="211"/>
      <c r="V730" s="211"/>
      <c r="W730" s="211"/>
      <c r="X730" s="211"/>
      <c r="Y730" s="211"/>
      <c r="Z730" s="211"/>
      <c r="AA730" s="211"/>
      <c r="AB730" s="211"/>
      <c r="AC730" s="211"/>
      <c r="AD730" s="211"/>
      <c r="AE730" s="211"/>
      <c r="AF730" s="211"/>
      <c r="AG730" s="211"/>
      <c r="AH730" s="211"/>
      <c r="AI730" s="211"/>
      <c r="AJ730" s="211"/>
      <c r="AK730" s="211"/>
      <c r="AL730" s="211"/>
      <c r="AM730" s="211"/>
      <c r="AN730" s="211"/>
      <c r="AO730" s="211"/>
      <c r="AP730" s="211"/>
      <c r="AQ730" s="211"/>
      <c r="AR730" s="211"/>
      <c r="AS730" s="211"/>
      <c r="AT730" s="211"/>
      <c r="AU730" s="211"/>
    </row>
    <row r="731" spans="1:47" outlineLevel="1" x14ac:dyDescent="0.2">
      <c r="A731" s="152"/>
      <c r="B731" s="154"/>
      <c r="C731" s="174" t="s">
        <v>1503</v>
      </c>
      <c r="D731" s="190"/>
      <c r="E731" s="196">
        <v>163.19999999999999</v>
      </c>
      <c r="F731" s="212"/>
      <c r="G731" s="212"/>
      <c r="H731" s="181">
        <v>0</v>
      </c>
      <c r="I731" s="211"/>
      <c r="J731" s="211"/>
      <c r="K731" s="211"/>
      <c r="L731" s="211"/>
      <c r="M731" s="211"/>
      <c r="N731" s="211"/>
      <c r="O731" s="211"/>
      <c r="P731" s="211"/>
      <c r="Q731" s="211"/>
      <c r="R731" s="211" t="s">
        <v>123</v>
      </c>
      <c r="S731" s="211">
        <v>2</v>
      </c>
      <c r="T731" s="211"/>
      <c r="U731" s="211"/>
      <c r="V731" s="211"/>
      <c r="W731" s="211"/>
      <c r="X731" s="211"/>
      <c r="Y731" s="211"/>
      <c r="Z731" s="211"/>
      <c r="AA731" s="211"/>
      <c r="AB731" s="211"/>
      <c r="AC731" s="211"/>
      <c r="AD731" s="211"/>
      <c r="AE731" s="211"/>
      <c r="AF731" s="211"/>
      <c r="AG731" s="211"/>
      <c r="AH731" s="211"/>
      <c r="AI731" s="211"/>
      <c r="AJ731" s="211"/>
      <c r="AK731" s="211"/>
      <c r="AL731" s="211"/>
      <c r="AM731" s="211"/>
      <c r="AN731" s="211"/>
      <c r="AO731" s="211"/>
      <c r="AP731" s="211"/>
      <c r="AQ731" s="211"/>
      <c r="AR731" s="211"/>
      <c r="AS731" s="211"/>
      <c r="AT731" s="211"/>
      <c r="AU731" s="211"/>
    </row>
    <row r="732" spans="1:47" outlineLevel="1" x14ac:dyDescent="0.2">
      <c r="A732" s="152"/>
      <c r="B732" s="154"/>
      <c r="C732" s="173" t="s">
        <v>632</v>
      </c>
      <c r="D732" s="190"/>
      <c r="E732" s="196"/>
      <c r="F732" s="212"/>
      <c r="G732" s="212"/>
      <c r="H732" s="181">
        <v>0</v>
      </c>
      <c r="I732" s="211"/>
      <c r="J732" s="211"/>
      <c r="K732" s="211"/>
      <c r="L732" s="211"/>
      <c r="M732" s="211"/>
      <c r="N732" s="211"/>
      <c r="O732" s="211"/>
      <c r="P732" s="211"/>
      <c r="Q732" s="211"/>
      <c r="R732" s="211" t="s">
        <v>123</v>
      </c>
      <c r="S732" s="211">
        <v>0</v>
      </c>
      <c r="T732" s="211"/>
      <c r="U732" s="211"/>
      <c r="V732" s="211"/>
      <c r="W732" s="211"/>
      <c r="X732" s="211"/>
      <c r="Y732" s="211"/>
      <c r="Z732" s="211"/>
      <c r="AA732" s="211"/>
      <c r="AB732" s="211"/>
      <c r="AC732" s="211"/>
      <c r="AD732" s="211"/>
      <c r="AE732" s="211"/>
      <c r="AF732" s="211"/>
      <c r="AG732" s="211"/>
      <c r="AH732" s="211"/>
      <c r="AI732" s="211"/>
      <c r="AJ732" s="211"/>
      <c r="AK732" s="211"/>
      <c r="AL732" s="211"/>
      <c r="AM732" s="211"/>
      <c r="AN732" s="211"/>
      <c r="AO732" s="211"/>
      <c r="AP732" s="211"/>
      <c r="AQ732" s="211"/>
      <c r="AR732" s="211"/>
      <c r="AS732" s="211"/>
      <c r="AT732" s="211"/>
      <c r="AU732" s="211"/>
    </row>
    <row r="733" spans="1:47" outlineLevel="1" x14ac:dyDescent="0.2">
      <c r="A733" s="152"/>
      <c r="B733" s="154"/>
      <c r="C733" s="171" t="s">
        <v>1507</v>
      </c>
      <c r="D733" s="188"/>
      <c r="E733" s="195">
        <v>283.5</v>
      </c>
      <c r="F733" s="212"/>
      <c r="G733" s="212"/>
      <c r="H733" s="181">
        <v>0</v>
      </c>
      <c r="I733" s="211"/>
      <c r="J733" s="211"/>
      <c r="K733" s="211"/>
      <c r="L733" s="211"/>
      <c r="M733" s="211"/>
      <c r="N733" s="211"/>
      <c r="O733" s="211"/>
      <c r="P733" s="211"/>
      <c r="Q733" s="211"/>
      <c r="R733" s="211" t="s">
        <v>123</v>
      </c>
      <c r="S733" s="211">
        <v>0</v>
      </c>
      <c r="T733" s="211"/>
      <c r="U733" s="211"/>
      <c r="V733" s="211"/>
      <c r="W733" s="211"/>
      <c r="X733" s="211"/>
      <c r="Y733" s="211"/>
      <c r="Z733" s="211"/>
      <c r="AA733" s="211"/>
      <c r="AB733" s="211"/>
      <c r="AC733" s="211"/>
      <c r="AD733" s="211"/>
      <c r="AE733" s="211"/>
      <c r="AF733" s="211"/>
      <c r="AG733" s="211"/>
      <c r="AH733" s="211"/>
      <c r="AI733" s="211"/>
      <c r="AJ733" s="211"/>
      <c r="AK733" s="211"/>
      <c r="AL733" s="211"/>
      <c r="AM733" s="211"/>
      <c r="AN733" s="211"/>
      <c r="AO733" s="211"/>
      <c r="AP733" s="211"/>
      <c r="AQ733" s="211"/>
      <c r="AR733" s="211"/>
      <c r="AS733" s="211"/>
      <c r="AT733" s="211"/>
      <c r="AU733" s="211"/>
    </row>
    <row r="734" spans="1:47" outlineLevel="1" x14ac:dyDescent="0.2">
      <c r="A734" s="152"/>
      <c r="B734" s="154"/>
      <c r="C734" s="171" t="s">
        <v>524</v>
      </c>
      <c r="D734" s="188"/>
      <c r="E734" s="195"/>
      <c r="F734" s="212"/>
      <c r="G734" s="212"/>
      <c r="H734" s="181">
        <v>0</v>
      </c>
      <c r="I734" s="211"/>
      <c r="J734" s="211"/>
      <c r="K734" s="211"/>
      <c r="L734" s="211"/>
      <c r="M734" s="211"/>
      <c r="N734" s="211"/>
      <c r="O734" s="211"/>
      <c r="P734" s="211"/>
      <c r="Q734" s="211"/>
      <c r="R734" s="211" t="s">
        <v>123</v>
      </c>
      <c r="S734" s="211">
        <v>0</v>
      </c>
      <c r="T734" s="211"/>
      <c r="U734" s="211"/>
      <c r="V734" s="211"/>
      <c r="W734" s="211"/>
      <c r="X734" s="211"/>
      <c r="Y734" s="211"/>
      <c r="Z734" s="211"/>
      <c r="AA734" s="211"/>
      <c r="AB734" s="211"/>
      <c r="AC734" s="211"/>
      <c r="AD734" s="211"/>
      <c r="AE734" s="211"/>
      <c r="AF734" s="211"/>
      <c r="AG734" s="211"/>
      <c r="AH734" s="211"/>
      <c r="AI734" s="211"/>
      <c r="AJ734" s="211"/>
      <c r="AK734" s="211"/>
      <c r="AL734" s="211"/>
      <c r="AM734" s="211"/>
      <c r="AN734" s="211"/>
      <c r="AO734" s="211"/>
      <c r="AP734" s="211"/>
      <c r="AQ734" s="211"/>
      <c r="AR734" s="211"/>
      <c r="AS734" s="211"/>
      <c r="AT734" s="211"/>
      <c r="AU734" s="211"/>
    </row>
    <row r="735" spans="1:47" outlineLevel="1" x14ac:dyDescent="0.2">
      <c r="A735" s="152"/>
      <c r="B735" s="154"/>
      <c r="C735" s="173" t="s">
        <v>629</v>
      </c>
      <c r="D735" s="190"/>
      <c r="E735" s="196"/>
      <c r="F735" s="212"/>
      <c r="G735" s="212"/>
      <c r="H735" s="181">
        <v>0</v>
      </c>
      <c r="I735" s="211"/>
      <c r="J735" s="211"/>
      <c r="K735" s="211"/>
      <c r="L735" s="211"/>
      <c r="M735" s="211"/>
      <c r="N735" s="211"/>
      <c r="O735" s="211"/>
      <c r="P735" s="211"/>
      <c r="Q735" s="211"/>
      <c r="R735" s="211" t="s">
        <v>123</v>
      </c>
      <c r="S735" s="211">
        <v>2</v>
      </c>
      <c r="T735" s="211"/>
      <c r="U735" s="211"/>
      <c r="V735" s="211"/>
      <c r="W735" s="211"/>
      <c r="X735" s="211"/>
      <c r="Y735" s="211"/>
      <c r="Z735" s="211"/>
      <c r="AA735" s="211"/>
      <c r="AB735" s="211"/>
      <c r="AC735" s="211"/>
      <c r="AD735" s="211"/>
      <c r="AE735" s="211"/>
      <c r="AF735" s="211"/>
      <c r="AG735" s="211"/>
      <c r="AH735" s="211"/>
      <c r="AI735" s="211"/>
      <c r="AJ735" s="211"/>
      <c r="AK735" s="211"/>
      <c r="AL735" s="211"/>
      <c r="AM735" s="211"/>
      <c r="AN735" s="211"/>
      <c r="AO735" s="211"/>
      <c r="AP735" s="211"/>
      <c r="AQ735" s="211"/>
      <c r="AR735" s="211"/>
      <c r="AS735" s="211"/>
      <c r="AT735" s="211"/>
      <c r="AU735" s="211"/>
    </row>
    <row r="736" spans="1:47" outlineLevel="1" x14ac:dyDescent="0.2">
      <c r="A736" s="152"/>
      <c r="B736" s="154"/>
      <c r="C736" s="174" t="s">
        <v>1508</v>
      </c>
      <c r="D736" s="190"/>
      <c r="E736" s="196">
        <v>185.2</v>
      </c>
      <c r="F736" s="212"/>
      <c r="G736" s="212"/>
      <c r="H736" s="181">
        <v>0</v>
      </c>
      <c r="I736" s="211"/>
      <c r="J736" s="211"/>
      <c r="K736" s="211"/>
      <c r="L736" s="211"/>
      <c r="M736" s="211"/>
      <c r="N736" s="211"/>
      <c r="O736" s="211"/>
      <c r="P736" s="211"/>
      <c r="Q736" s="211"/>
      <c r="R736" s="211" t="s">
        <v>123</v>
      </c>
      <c r="S736" s="211">
        <v>2</v>
      </c>
      <c r="T736" s="211"/>
      <c r="U736" s="211"/>
      <c r="V736" s="211"/>
      <c r="W736" s="211"/>
      <c r="X736" s="211"/>
      <c r="Y736" s="211"/>
      <c r="Z736" s="211"/>
      <c r="AA736" s="211"/>
      <c r="AB736" s="211"/>
      <c r="AC736" s="211"/>
      <c r="AD736" s="211"/>
      <c r="AE736" s="211"/>
      <c r="AF736" s="211"/>
      <c r="AG736" s="211"/>
      <c r="AH736" s="211"/>
      <c r="AI736" s="211"/>
      <c r="AJ736" s="211"/>
      <c r="AK736" s="211"/>
      <c r="AL736" s="211"/>
      <c r="AM736" s="211"/>
      <c r="AN736" s="211"/>
      <c r="AO736" s="211"/>
      <c r="AP736" s="211"/>
      <c r="AQ736" s="211"/>
      <c r="AR736" s="211"/>
      <c r="AS736" s="211"/>
      <c r="AT736" s="211"/>
      <c r="AU736" s="211"/>
    </row>
    <row r="737" spans="1:47" outlineLevel="1" x14ac:dyDescent="0.2">
      <c r="A737" s="152"/>
      <c r="B737" s="154"/>
      <c r="C737" s="174" t="s">
        <v>1509</v>
      </c>
      <c r="D737" s="190"/>
      <c r="E737" s="196">
        <v>13.9</v>
      </c>
      <c r="F737" s="212"/>
      <c r="G737" s="212"/>
      <c r="H737" s="181">
        <v>0</v>
      </c>
      <c r="I737" s="211"/>
      <c r="J737" s="211"/>
      <c r="K737" s="211"/>
      <c r="L737" s="211"/>
      <c r="M737" s="211"/>
      <c r="N737" s="211"/>
      <c r="O737" s="211"/>
      <c r="P737" s="211"/>
      <c r="Q737" s="211"/>
      <c r="R737" s="211" t="s">
        <v>123</v>
      </c>
      <c r="S737" s="211">
        <v>2</v>
      </c>
      <c r="T737" s="211"/>
      <c r="U737" s="211"/>
      <c r="V737" s="211"/>
      <c r="W737" s="211"/>
      <c r="X737" s="211"/>
      <c r="Y737" s="211"/>
      <c r="Z737" s="211"/>
      <c r="AA737" s="211"/>
      <c r="AB737" s="211"/>
      <c r="AC737" s="211"/>
      <c r="AD737" s="211"/>
      <c r="AE737" s="211"/>
      <c r="AF737" s="211"/>
      <c r="AG737" s="211"/>
      <c r="AH737" s="211"/>
      <c r="AI737" s="211"/>
      <c r="AJ737" s="211"/>
      <c r="AK737" s="211"/>
      <c r="AL737" s="211"/>
      <c r="AM737" s="211"/>
      <c r="AN737" s="211"/>
      <c r="AO737" s="211"/>
      <c r="AP737" s="211"/>
      <c r="AQ737" s="211"/>
      <c r="AR737" s="211"/>
      <c r="AS737" s="211"/>
      <c r="AT737" s="211"/>
      <c r="AU737" s="211"/>
    </row>
    <row r="738" spans="1:47" outlineLevel="1" x14ac:dyDescent="0.2">
      <c r="A738" s="152"/>
      <c r="B738" s="154"/>
      <c r="C738" s="173" t="s">
        <v>632</v>
      </c>
      <c r="D738" s="190"/>
      <c r="E738" s="196"/>
      <c r="F738" s="212"/>
      <c r="G738" s="212"/>
      <c r="H738" s="181">
        <v>0</v>
      </c>
      <c r="I738" s="211"/>
      <c r="J738" s="211"/>
      <c r="K738" s="211"/>
      <c r="L738" s="211"/>
      <c r="M738" s="211"/>
      <c r="N738" s="211"/>
      <c r="O738" s="211"/>
      <c r="P738" s="211"/>
      <c r="Q738" s="211"/>
      <c r="R738" s="211" t="s">
        <v>123</v>
      </c>
      <c r="S738" s="211">
        <v>0</v>
      </c>
      <c r="T738" s="211"/>
      <c r="U738" s="211"/>
      <c r="V738" s="211"/>
      <c r="W738" s="211"/>
      <c r="X738" s="211"/>
      <c r="Y738" s="211"/>
      <c r="Z738" s="211"/>
      <c r="AA738" s="211"/>
      <c r="AB738" s="211"/>
      <c r="AC738" s="211"/>
      <c r="AD738" s="211"/>
      <c r="AE738" s="211"/>
      <c r="AF738" s="211"/>
      <c r="AG738" s="211"/>
      <c r="AH738" s="211"/>
      <c r="AI738" s="211"/>
      <c r="AJ738" s="211"/>
      <c r="AK738" s="211"/>
      <c r="AL738" s="211"/>
      <c r="AM738" s="211"/>
      <c r="AN738" s="211"/>
      <c r="AO738" s="211"/>
      <c r="AP738" s="211"/>
      <c r="AQ738" s="211"/>
      <c r="AR738" s="211"/>
      <c r="AS738" s="211"/>
      <c r="AT738" s="211"/>
      <c r="AU738" s="211"/>
    </row>
    <row r="739" spans="1:47" outlineLevel="1" x14ac:dyDescent="0.2">
      <c r="A739" s="152"/>
      <c r="B739" s="154"/>
      <c r="C739" s="171" t="s">
        <v>1510</v>
      </c>
      <c r="D739" s="188"/>
      <c r="E739" s="195">
        <v>238.92</v>
      </c>
      <c r="F739" s="212"/>
      <c r="G739" s="212"/>
      <c r="H739" s="181">
        <v>0</v>
      </c>
      <c r="I739" s="211"/>
      <c r="J739" s="211"/>
      <c r="K739" s="211"/>
      <c r="L739" s="211"/>
      <c r="M739" s="211"/>
      <c r="N739" s="211"/>
      <c r="O739" s="211"/>
      <c r="P739" s="211"/>
      <c r="Q739" s="211"/>
      <c r="R739" s="211" t="s">
        <v>123</v>
      </c>
      <c r="S739" s="211">
        <v>0</v>
      </c>
      <c r="T739" s="211"/>
      <c r="U739" s="211"/>
      <c r="V739" s="211"/>
      <c r="W739" s="211"/>
      <c r="X739" s="211"/>
      <c r="Y739" s="211"/>
      <c r="Z739" s="211"/>
      <c r="AA739" s="211"/>
      <c r="AB739" s="211"/>
      <c r="AC739" s="211"/>
      <c r="AD739" s="211"/>
      <c r="AE739" s="211"/>
      <c r="AF739" s="211"/>
      <c r="AG739" s="211"/>
      <c r="AH739" s="211"/>
      <c r="AI739" s="211"/>
      <c r="AJ739" s="211"/>
      <c r="AK739" s="211"/>
      <c r="AL739" s="211"/>
      <c r="AM739" s="211"/>
      <c r="AN739" s="211"/>
      <c r="AO739" s="211"/>
      <c r="AP739" s="211"/>
      <c r="AQ739" s="211"/>
      <c r="AR739" s="211"/>
      <c r="AS739" s="211"/>
      <c r="AT739" s="211"/>
      <c r="AU739" s="211"/>
    </row>
    <row r="740" spans="1:47" ht="22.5" outlineLevel="1" x14ac:dyDescent="0.2">
      <c r="A740" s="152">
        <v>206</v>
      </c>
      <c r="B740" s="154" t="s">
        <v>646</v>
      </c>
      <c r="C740" s="170" t="s">
        <v>647</v>
      </c>
      <c r="D740" s="187" t="s">
        <v>127</v>
      </c>
      <c r="E740" s="212">
        <v>163.19999999999999</v>
      </c>
      <c r="F740" s="212"/>
      <c r="G740" s="212">
        <f>ROUND(E740*F740,2)</f>
        <v>0</v>
      </c>
      <c r="H740" s="181" t="s">
        <v>951</v>
      </c>
      <c r="I740" s="211"/>
      <c r="J740" s="211"/>
      <c r="K740" s="211"/>
      <c r="L740" s="211"/>
      <c r="M740" s="211"/>
      <c r="N740" s="211"/>
      <c r="O740" s="211"/>
      <c r="P740" s="211"/>
      <c r="Q740" s="211"/>
      <c r="R740" s="211" t="s">
        <v>121</v>
      </c>
      <c r="S740" s="211"/>
      <c r="T740" s="211"/>
      <c r="U740" s="211"/>
      <c r="V740" s="211"/>
      <c r="W740" s="211"/>
      <c r="X740" s="211"/>
      <c r="Y740" s="211"/>
      <c r="Z740" s="211"/>
      <c r="AA740" s="211"/>
      <c r="AB740" s="211"/>
      <c r="AC740" s="211"/>
      <c r="AD740" s="211"/>
      <c r="AE740" s="211"/>
      <c r="AF740" s="211"/>
      <c r="AG740" s="211"/>
      <c r="AH740" s="211"/>
      <c r="AI740" s="211"/>
      <c r="AJ740" s="211"/>
      <c r="AK740" s="211"/>
      <c r="AL740" s="211"/>
      <c r="AM740" s="211"/>
      <c r="AN740" s="211"/>
      <c r="AO740" s="211"/>
      <c r="AP740" s="211"/>
      <c r="AQ740" s="211"/>
      <c r="AR740" s="211"/>
      <c r="AS740" s="211"/>
      <c r="AT740" s="211"/>
      <c r="AU740" s="211"/>
    </row>
    <row r="741" spans="1:47" outlineLevel="1" x14ac:dyDescent="0.2">
      <c r="A741" s="152"/>
      <c r="B741" s="154"/>
      <c r="C741" s="171" t="s">
        <v>489</v>
      </c>
      <c r="D741" s="188"/>
      <c r="E741" s="195"/>
      <c r="F741" s="212"/>
      <c r="G741" s="212"/>
      <c r="H741" s="181">
        <v>0</v>
      </c>
      <c r="I741" s="211"/>
      <c r="J741" s="211"/>
      <c r="K741" s="211"/>
      <c r="L741" s="211"/>
      <c r="M741" s="211"/>
      <c r="N741" s="211"/>
      <c r="O741" s="211"/>
      <c r="P741" s="211"/>
      <c r="Q741" s="211"/>
      <c r="R741" s="211" t="s">
        <v>123</v>
      </c>
      <c r="S741" s="211">
        <v>0</v>
      </c>
      <c r="T741" s="211"/>
      <c r="U741" s="211"/>
      <c r="V741" s="211"/>
      <c r="W741" s="211"/>
      <c r="X741" s="211"/>
      <c r="Y741" s="211"/>
      <c r="Z741" s="211"/>
      <c r="AA741" s="211"/>
      <c r="AB741" s="211"/>
      <c r="AC741" s="211"/>
      <c r="AD741" s="211"/>
      <c r="AE741" s="211"/>
      <c r="AF741" s="211"/>
      <c r="AG741" s="211"/>
      <c r="AH741" s="211"/>
      <c r="AI741" s="211"/>
      <c r="AJ741" s="211"/>
      <c r="AK741" s="211"/>
      <c r="AL741" s="211"/>
      <c r="AM741" s="211"/>
      <c r="AN741" s="211"/>
      <c r="AO741" s="211"/>
      <c r="AP741" s="211"/>
      <c r="AQ741" s="211"/>
      <c r="AR741" s="211"/>
      <c r="AS741" s="211"/>
      <c r="AT741" s="211"/>
      <c r="AU741" s="211"/>
    </row>
    <row r="742" spans="1:47" outlineLevel="1" x14ac:dyDescent="0.2">
      <c r="A742" s="152"/>
      <c r="B742" s="154"/>
      <c r="C742" s="171" t="s">
        <v>473</v>
      </c>
      <c r="D742" s="188"/>
      <c r="E742" s="195"/>
      <c r="F742" s="212"/>
      <c r="G742" s="212"/>
      <c r="H742" s="181">
        <v>0</v>
      </c>
      <c r="I742" s="211"/>
      <c r="J742" s="211"/>
      <c r="K742" s="211"/>
      <c r="L742" s="211"/>
      <c r="M742" s="211"/>
      <c r="N742" s="211"/>
      <c r="O742" s="211"/>
      <c r="P742" s="211"/>
      <c r="Q742" s="211"/>
      <c r="R742" s="211" t="s">
        <v>123</v>
      </c>
      <c r="S742" s="211">
        <v>0</v>
      </c>
      <c r="T742" s="211"/>
      <c r="U742" s="211"/>
      <c r="V742" s="211"/>
      <c r="W742" s="211"/>
      <c r="X742" s="211"/>
      <c r="Y742" s="211"/>
      <c r="Z742" s="211"/>
      <c r="AA742" s="211"/>
      <c r="AB742" s="211"/>
      <c r="AC742" s="211"/>
      <c r="AD742" s="211"/>
      <c r="AE742" s="211"/>
      <c r="AF742" s="211"/>
      <c r="AG742" s="211"/>
      <c r="AH742" s="211"/>
      <c r="AI742" s="211"/>
      <c r="AJ742" s="211"/>
      <c r="AK742" s="211"/>
      <c r="AL742" s="211"/>
      <c r="AM742" s="211"/>
      <c r="AN742" s="211"/>
      <c r="AO742" s="211"/>
      <c r="AP742" s="211"/>
      <c r="AQ742" s="211"/>
      <c r="AR742" s="211"/>
      <c r="AS742" s="211"/>
      <c r="AT742" s="211"/>
      <c r="AU742" s="211"/>
    </row>
    <row r="743" spans="1:47" outlineLevel="1" x14ac:dyDescent="0.2">
      <c r="A743" s="152"/>
      <c r="B743" s="154"/>
      <c r="C743" s="171" t="s">
        <v>1139</v>
      </c>
      <c r="D743" s="188"/>
      <c r="E743" s="195">
        <v>163.19999999999999</v>
      </c>
      <c r="F743" s="212"/>
      <c r="G743" s="212"/>
      <c r="H743" s="181">
        <v>0</v>
      </c>
      <c r="I743" s="211"/>
      <c r="J743" s="211"/>
      <c r="K743" s="211"/>
      <c r="L743" s="211"/>
      <c r="M743" s="211"/>
      <c r="N743" s="211"/>
      <c r="O743" s="211"/>
      <c r="P743" s="211"/>
      <c r="Q743" s="211"/>
      <c r="R743" s="211" t="s">
        <v>123</v>
      </c>
      <c r="S743" s="211">
        <v>0</v>
      </c>
      <c r="T743" s="211"/>
      <c r="U743" s="211"/>
      <c r="V743" s="211"/>
      <c r="W743" s="211"/>
      <c r="X743" s="211"/>
      <c r="Y743" s="211"/>
      <c r="Z743" s="211"/>
      <c r="AA743" s="211"/>
      <c r="AB743" s="211"/>
      <c r="AC743" s="211"/>
      <c r="AD743" s="211"/>
      <c r="AE743" s="211"/>
      <c r="AF743" s="211"/>
      <c r="AG743" s="211"/>
      <c r="AH743" s="211"/>
      <c r="AI743" s="211"/>
      <c r="AJ743" s="211"/>
      <c r="AK743" s="211"/>
      <c r="AL743" s="211"/>
      <c r="AM743" s="211"/>
      <c r="AN743" s="211"/>
      <c r="AO743" s="211"/>
      <c r="AP743" s="211"/>
      <c r="AQ743" s="211"/>
      <c r="AR743" s="211"/>
      <c r="AS743" s="211"/>
      <c r="AT743" s="211"/>
      <c r="AU743" s="211"/>
    </row>
    <row r="744" spans="1:47" outlineLevel="1" x14ac:dyDescent="0.2">
      <c r="A744" s="152">
        <v>207</v>
      </c>
      <c r="B744" s="154" t="s">
        <v>1511</v>
      </c>
      <c r="C744" s="170" t="s">
        <v>1512</v>
      </c>
      <c r="D744" s="187" t="s">
        <v>127</v>
      </c>
      <c r="E744" s="212">
        <v>195.84</v>
      </c>
      <c r="F744" s="212"/>
      <c r="G744" s="212">
        <f>ROUND(E744*F744,2)</f>
        <v>0</v>
      </c>
      <c r="H744" s="181" t="s">
        <v>951</v>
      </c>
      <c r="I744" s="211"/>
      <c r="J744" s="211"/>
      <c r="K744" s="211"/>
      <c r="L744" s="211"/>
      <c r="M744" s="211"/>
      <c r="N744" s="211"/>
      <c r="O744" s="211"/>
      <c r="P744" s="211"/>
      <c r="Q744" s="211"/>
      <c r="R744" s="211" t="s">
        <v>409</v>
      </c>
      <c r="S744" s="211"/>
      <c r="T744" s="211"/>
      <c r="U744" s="211"/>
      <c r="V744" s="211"/>
      <c r="W744" s="211"/>
      <c r="X744" s="211"/>
      <c r="Y744" s="211"/>
      <c r="Z744" s="211"/>
      <c r="AA744" s="211"/>
      <c r="AB744" s="211"/>
      <c r="AC744" s="211"/>
      <c r="AD744" s="211"/>
      <c r="AE744" s="211"/>
      <c r="AF744" s="211"/>
      <c r="AG744" s="211"/>
      <c r="AH744" s="211"/>
      <c r="AI744" s="211"/>
      <c r="AJ744" s="211"/>
      <c r="AK744" s="211"/>
      <c r="AL744" s="211"/>
      <c r="AM744" s="211"/>
      <c r="AN744" s="211"/>
      <c r="AO744" s="211"/>
      <c r="AP744" s="211"/>
      <c r="AQ744" s="211"/>
      <c r="AR744" s="211"/>
      <c r="AS744" s="211"/>
      <c r="AT744" s="211"/>
      <c r="AU744" s="211"/>
    </row>
    <row r="745" spans="1:47" outlineLevel="1" x14ac:dyDescent="0.2">
      <c r="A745" s="152"/>
      <c r="B745" s="154"/>
      <c r="C745" s="171" t="s">
        <v>489</v>
      </c>
      <c r="D745" s="188"/>
      <c r="E745" s="195"/>
      <c r="F745" s="212"/>
      <c r="G745" s="212"/>
      <c r="H745" s="181">
        <v>0</v>
      </c>
      <c r="I745" s="211"/>
      <c r="J745" s="211"/>
      <c r="K745" s="211"/>
      <c r="L745" s="211"/>
      <c r="M745" s="211"/>
      <c r="N745" s="211"/>
      <c r="O745" s="211"/>
      <c r="P745" s="211"/>
      <c r="Q745" s="211"/>
      <c r="R745" s="211" t="s">
        <v>123</v>
      </c>
      <c r="S745" s="211">
        <v>0</v>
      </c>
      <c r="T745" s="211"/>
      <c r="U745" s="211"/>
      <c r="V745" s="211"/>
      <c r="W745" s="211"/>
      <c r="X745" s="211"/>
      <c r="Y745" s="211"/>
      <c r="Z745" s="211"/>
      <c r="AA745" s="211"/>
      <c r="AB745" s="211"/>
      <c r="AC745" s="211"/>
      <c r="AD745" s="211"/>
      <c r="AE745" s="211"/>
      <c r="AF745" s="211"/>
      <c r="AG745" s="211"/>
      <c r="AH745" s="211"/>
      <c r="AI745" s="211"/>
      <c r="AJ745" s="211"/>
      <c r="AK745" s="211"/>
      <c r="AL745" s="211"/>
      <c r="AM745" s="211"/>
      <c r="AN745" s="211"/>
      <c r="AO745" s="211"/>
      <c r="AP745" s="211"/>
      <c r="AQ745" s="211"/>
      <c r="AR745" s="211"/>
      <c r="AS745" s="211"/>
      <c r="AT745" s="211"/>
      <c r="AU745" s="211"/>
    </row>
    <row r="746" spans="1:47" outlineLevel="1" x14ac:dyDescent="0.2">
      <c r="A746" s="152"/>
      <c r="B746" s="154"/>
      <c r="C746" s="171" t="s">
        <v>473</v>
      </c>
      <c r="D746" s="188"/>
      <c r="E746" s="195"/>
      <c r="F746" s="212"/>
      <c r="G746" s="212"/>
      <c r="H746" s="181">
        <v>0</v>
      </c>
      <c r="I746" s="211"/>
      <c r="J746" s="211"/>
      <c r="K746" s="211"/>
      <c r="L746" s="211"/>
      <c r="M746" s="211"/>
      <c r="N746" s="211"/>
      <c r="O746" s="211"/>
      <c r="P746" s="211"/>
      <c r="Q746" s="211"/>
      <c r="R746" s="211" t="s">
        <v>123</v>
      </c>
      <c r="S746" s="211">
        <v>0</v>
      </c>
      <c r="T746" s="211"/>
      <c r="U746" s="211"/>
      <c r="V746" s="211"/>
      <c r="W746" s="211"/>
      <c r="X746" s="211"/>
      <c r="Y746" s="211"/>
      <c r="Z746" s="211"/>
      <c r="AA746" s="211"/>
      <c r="AB746" s="211"/>
      <c r="AC746" s="211"/>
      <c r="AD746" s="211"/>
      <c r="AE746" s="211"/>
      <c r="AF746" s="211"/>
      <c r="AG746" s="211"/>
      <c r="AH746" s="211"/>
      <c r="AI746" s="211"/>
      <c r="AJ746" s="211"/>
      <c r="AK746" s="211"/>
      <c r="AL746" s="211"/>
      <c r="AM746" s="211"/>
      <c r="AN746" s="211"/>
      <c r="AO746" s="211"/>
      <c r="AP746" s="211"/>
      <c r="AQ746" s="211"/>
      <c r="AR746" s="211"/>
      <c r="AS746" s="211"/>
      <c r="AT746" s="211"/>
      <c r="AU746" s="211"/>
    </row>
    <row r="747" spans="1:47" outlineLevel="1" x14ac:dyDescent="0.2">
      <c r="A747" s="152"/>
      <c r="B747" s="154"/>
      <c r="C747" s="171" t="s">
        <v>1513</v>
      </c>
      <c r="D747" s="188"/>
      <c r="E747" s="195">
        <v>195.84</v>
      </c>
      <c r="F747" s="212"/>
      <c r="G747" s="212"/>
      <c r="H747" s="181">
        <v>0</v>
      </c>
      <c r="I747" s="211"/>
      <c r="J747" s="211"/>
      <c r="K747" s="211"/>
      <c r="L747" s="211"/>
      <c r="M747" s="211"/>
      <c r="N747" s="211"/>
      <c r="O747" s="211"/>
      <c r="P747" s="211"/>
      <c r="Q747" s="211"/>
      <c r="R747" s="211" t="s">
        <v>123</v>
      </c>
      <c r="S747" s="211">
        <v>0</v>
      </c>
      <c r="T747" s="211"/>
      <c r="U747" s="211"/>
      <c r="V747" s="211"/>
      <c r="W747" s="211"/>
      <c r="X747" s="211"/>
      <c r="Y747" s="211"/>
      <c r="Z747" s="211"/>
      <c r="AA747" s="211"/>
      <c r="AB747" s="211"/>
      <c r="AC747" s="211"/>
      <c r="AD747" s="211"/>
      <c r="AE747" s="211"/>
      <c r="AF747" s="211"/>
      <c r="AG747" s="211"/>
      <c r="AH747" s="211"/>
      <c r="AI747" s="211"/>
      <c r="AJ747" s="211"/>
      <c r="AK747" s="211"/>
      <c r="AL747" s="211"/>
      <c r="AM747" s="211"/>
      <c r="AN747" s="211"/>
      <c r="AO747" s="211"/>
      <c r="AP747" s="211"/>
      <c r="AQ747" s="211"/>
      <c r="AR747" s="211"/>
      <c r="AS747" s="211"/>
      <c r="AT747" s="211"/>
      <c r="AU747" s="211"/>
    </row>
    <row r="748" spans="1:47" ht="22.5" outlineLevel="1" x14ac:dyDescent="0.2">
      <c r="A748" s="152">
        <v>208</v>
      </c>
      <c r="B748" s="154" t="s">
        <v>651</v>
      </c>
      <c r="C748" s="170" t="s">
        <v>652</v>
      </c>
      <c r="D748" s="187" t="s">
        <v>127</v>
      </c>
      <c r="E748" s="212">
        <v>411.7</v>
      </c>
      <c r="F748" s="212"/>
      <c r="G748" s="212">
        <f>ROUND(E748*F748,2)</f>
        <v>0</v>
      </c>
      <c r="H748" s="181" t="s">
        <v>951</v>
      </c>
      <c r="I748" s="211"/>
      <c r="J748" s="211"/>
      <c r="K748" s="211"/>
      <c r="L748" s="211"/>
      <c r="M748" s="211"/>
      <c r="N748" s="211"/>
      <c r="O748" s="211"/>
      <c r="P748" s="211"/>
      <c r="Q748" s="211"/>
      <c r="R748" s="211" t="s">
        <v>162</v>
      </c>
      <c r="S748" s="211"/>
      <c r="T748" s="211"/>
      <c r="U748" s="211"/>
      <c r="V748" s="211"/>
      <c r="W748" s="211"/>
      <c r="X748" s="211"/>
      <c r="Y748" s="211"/>
      <c r="Z748" s="211"/>
      <c r="AA748" s="211"/>
      <c r="AB748" s="211"/>
      <c r="AC748" s="211"/>
      <c r="AD748" s="211"/>
      <c r="AE748" s="211"/>
      <c r="AF748" s="211"/>
      <c r="AG748" s="211"/>
      <c r="AH748" s="211"/>
      <c r="AI748" s="211"/>
      <c r="AJ748" s="211"/>
      <c r="AK748" s="211"/>
      <c r="AL748" s="211"/>
      <c r="AM748" s="211"/>
      <c r="AN748" s="211"/>
      <c r="AO748" s="211"/>
      <c r="AP748" s="211"/>
      <c r="AQ748" s="211"/>
      <c r="AR748" s="211"/>
      <c r="AS748" s="211"/>
      <c r="AT748" s="211"/>
      <c r="AU748" s="211"/>
    </row>
    <row r="749" spans="1:47" outlineLevel="1" x14ac:dyDescent="0.2">
      <c r="A749" s="152"/>
      <c r="B749" s="154"/>
      <c r="C749" s="171" t="s">
        <v>524</v>
      </c>
      <c r="D749" s="188"/>
      <c r="E749" s="195"/>
      <c r="F749" s="212"/>
      <c r="G749" s="212"/>
      <c r="H749" s="181">
        <v>0</v>
      </c>
      <c r="I749" s="211"/>
      <c r="J749" s="211"/>
      <c r="K749" s="211"/>
      <c r="L749" s="211"/>
      <c r="M749" s="211"/>
      <c r="N749" s="211"/>
      <c r="O749" s="211"/>
      <c r="P749" s="211"/>
      <c r="Q749" s="211"/>
      <c r="R749" s="211" t="s">
        <v>123</v>
      </c>
      <c r="S749" s="211">
        <v>0</v>
      </c>
      <c r="T749" s="211"/>
      <c r="U749" s="211"/>
      <c r="V749" s="211"/>
      <c r="W749" s="211"/>
      <c r="X749" s="211"/>
      <c r="Y749" s="211"/>
      <c r="Z749" s="211"/>
      <c r="AA749" s="211"/>
      <c r="AB749" s="211"/>
      <c r="AC749" s="211"/>
      <c r="AD749" s="211"/>
      <c r="AE749" s="211"/>
      <c r="AF749" s="211"/>
      <c r="AG749" s="211"/>
      <c r="AH749" s="211"/>
      <c r="AI749" s="211"/>
      <c r="AJ749" s="211"/>
      <c r="AK749" s="211"/>
      <c r="AL749" s="211"/>
      <c r="AM749" s="211"/>
      <c r="AN749" s="211"/>
      <c r="AO749" s="211"/>
      <c r="AP749" s="211"/>
      <c r="AQ749" s="211"/>
      <c r="AR749" s="211"/>
      <c r="AS749" s="211"/>
      <c r="AT749" s="211"/>
      <c r="AU749" s="211"/>
    </row>
    <row r="750" spans="1:47" outlineLevel="1" x14ac:dyDescent="0.2">
      <c r="A750" s="152"/>
      <c r="B750" s="154"/>
      <c r="C750" s="171" t="s">
        <v>1167</v>
      </c>
      <c r="D750" s="188"/>
      <c r="E750" s="195">
        <v>68.63</v>
      </c>
      <c r="F750" s="212"/>
      <c r="G750" s="212"/>
      <c r="H750" s="181">
        <v>0</v>
      </c>
      <c r="I750" s="211"/>
      <c r="J750" s="211"/>
      <c r="K750" s="211"/>
      <c r="L750" s="211"/>
      <c r="M750" s="211"/>
      <c r="N750" s="211"/>
      <c r="O750" s="211"/>
      <c r="P750" s="211"/>
      <c r="Q750" s="211"/>
      <c r="R750" s="211" t="s">
        <v>123</v>
      </c>
      <c r="S750" s="211">
        <v>0</v>
      </c>
      <c r="T750" s="211"/>
      <c r="U750" s="211"/>
      <c r="V750" s="211"/>
      <c r="W750" s="211"/>
      <c r="X750" s="211"/>
      <c r="Y750" s="211"/>
      <c r="Z750" s="211"/>
      <c r="AA750" s="211"/>
      <c r="AB750" s="211"/>
      <c r="AC750" s="211"/>
      <c r="AD750" s="211"/>
      <c r="AE750" s="211"/>
      <c r="AF750" s="211"/>
      <c r="AG750" s="211"/>
      <c r="AH750" s="211"/>
      <c r="AI750" s="211"/>
      <c r="AJ750" s="211"/>
      <c r="AK750" s="211"/>
      <c r="AL750" s="211"/>
      <c r="AM750" s="211"/>
      <c r="AN750" s="211"/>
      <c r="AO750" s="211"/>
      <c r="AP750" s="211"/>
      <c r="AQ750" s="211"/>
      <c r="AR750" s="211"/>
      <c r="AS750" s="211"/>
      <c r="AT750" s="211"/>
      <c r="AU750" s="211"/>
    </row>
    <row r="751" spans="1:47" outlineLevel="1" x14ac:dyDescent="0.2">
      <c r="A751" s="152"/>
      <c r="B751" s="154"/>
      <c r="C751" s="171" t="s">
        <v>1169</v>
      </c>
      <c r="D751" s="188"/>
      <c r="E751" s="195">
        <v>44.5</v>
      </c>
      <c r="F751" s="212"/>
      <c r="G751" s="212"/>
      <c r="H751" s="181">
        <v>0</v>
      </c>
      <c r="I751" s="211"/>
      <c r="J751" s="211"/>
      <c r="K751" s="211"/>
      <c r="L751" s="211"/>
      <c r="M751" s="211"/>
      <c r="N751" s="211"/>
      <c r="O751" s="211"/>
      <c r="P751" s="211"/>
      <c r="Q751" s="211"/>
      <c r="R751" s="211" t="s">
        <v>123</v>
      </c>
      <c r="S751" s="211">
        <v>0</v>
      </c>
      <c r="T751" s="211"/>
      <c r="U751" s="211"/>
      <c r="V751" s="211"/>
      <c r="W751" s="211"/>
      <c r="X751" s="211"/>
      <c r="Y751" s="211"/>
      <c r="Z751" s="211"/>
      <c r="AA751" s="211"/>
      <c r="AB751" s="211"/>
      <c r="AC751" s="211"/>
      <c r="AD751" s="211"/>
      <c r="AE751" s="211"/>
      <c r="AF751" s="211"/>
      <c r="AG751" s="211"/>
      <c r="AH751" s="211"/>
      <c r="AI751" s="211"/>
      <c r="AJ751" s="211"/>
      <c r="AK751" s="211"/>
      <c r="AL751" s="211"/>
      <c r="AM751" s="211"/>
      <c r="AN751" s="211"/>
      <c r="AO751" s="211"/>
      <c r="AP751" s="211"/>
      <c r="AQ751" s="211"/>
      <c r="AR751" s="211"/>
      <c r="AS751" s="211"/>
      <c r="AT751" s="211"/>
      <c r="AU751" s="211"/>
    </row>
    <row r="752" spans="1:47" outlineLevel="1" x14ac:dyDescent="0.2">
      <c r="A752" s="152"/>
      <c r="B752" s="154"/>
      <c r="C752" s="171" t="s">
        <v>437</v>
      </c>
      <c r="D752" s="188"/>
      <c r="E752" s="195"/>
      <c r="F752" s="212"/>
      <c r="G752" s="212"/>
      <c r="H752" s="181">
        <v>0</v>
      </c>
      <c r="I752" s="211"/>
      <c r="J752" s="211"/>
      <c r="K752" s="211"/>
      <c r="L752" s="211"/>
      <c r="M752" s="211"/>
      <c r="N752" s="211"/>
      <c r="O752" s="211"/>
      <c r="P752" s="211"/>
      <c r="Q752" s="211"/>
      <c r="R752" s="211" t="s">
        <v>123</v>
      </c>
      <c r="S752" s="211">
        <v>0</v>
      </c>
      <c r="T752" s="211"/>
      <c r="U752" s="211"/>
      <c r="V752" s="211"/>
      <c r="W752" s="211"/>
      <c r="X752" s="211"/>
      <c r="Y752" s="211"/>
      <c r="Z752" s="211"/>
      <c r="AA752" s="211"/>
      <c r="AB752" s="211"/>
      <c r="AC752" s="211"/>
      <c r="AD752" s="211"/>
      <c r="AE752" s="211"/>
      <c r="AF752" s="211"/>
      <c r="AG752" s="211"/>
      <c r="AH752" s="211"/>
      <c r="AI752" s="211"/>
      <c r="AJ752" s="211"/>
      <c r="AK752" s="211"/>
      <c r="AL752" s="211"/>
      <c r="AM752" s="211"/>
      <c r="AN752" s="211"/>
      <c r="AO752" s="211"/>
      <c r="AP752" s="211"/>
      <c r="AQ752" s="211"/>
      <c r="AR752" s="211"/>
      <c r="AS752" s="211"/>
      <c r="AT752" s="211"/>
      <c r="AU752" s="211"/>
    </row>
    <row r="753" spans="1:47" outlineLevel="1" x14ac:dyDescent="0.2">
      <c r="A753" s="152"/>
      <c r="B753" s="154"/>
      <c r="C753" s="171" t="s">
        <v>1514</v>
      </c>
      <c r="D753" s="188"/>
      <c r="E753" s="195">
        <v>2.21</v>
      </c>
      <c r="F753" s="212"/>
      <c r="G753" s="212"/>
      <c r="H753" s="181">
        <v>0</v>
      </c>
      <c r="I753" s="211"/>
      <c r="J753" s="211"/>
      <c r="K753" s="211"/>
      <c r="L753" s="211"/>
      <c r="M753" s="211"/>
      <c r="N753" s="211"/>
      <c r="O753" s="211"/>
      <c r="P753" s="211"/>
      <c r="Q753" s="211"/>
      <c r="R753" s="211" t="s">
        <v>123</v>
      </c>
      <c r="S753" s="211">
        <v>0</v>
      </c>
      <c r="T753" s="211"/>
      <c r="U753" s="211"/>
      <c r="V753" s="211"/>
      <c r="W753" s="211"/>
      <c r="X753" s="211"/>
      <c r="Y753" s="211"/>
      <c r="Z753" s="211"/>
      <c r="AA753" s="211"/>
      <c r="AB753" s="211"/>
      <c r="AC753" s="211"/>
      <c r="AD753" s="211"/>
      <c r="AE753" s="211"/>
      <c r="AF753" s="211"/>
      <c r="AG753" s="211"/>
      <c r="AH753" s="211"/>
      <c r="AI753" s="211"/>
      <c r="AJ753" s="211"/>
      <c r="AK753" s="211"/>
      <c r="AL753" s="211"/>
      <c r="AM753" s="211"/>
      <c r="AN753" s="211"/>
      <c r="AO753" s="211"/>
      <c r="AP753" s="211"/>
      <c r="AQ753" s="211"/>
      <c r="AR753" s="211"/>
      <c r="AS753" s="211"/>
      <c r="AT753" s="211"/>
      <c r="AU753" s="211"/>
    </row>
    <row r="754" spans="1:47" outlineLevel="1" x14ac:dyDescent="0.2">
      <c r="A754" s="152"/>
      <c r="B754" s="154"/>
      <c r="C754" s="171" t="s">
        <v>1515</v>
      </c>
      <c r="D754" s="188"/>
      <c r="E754" s="195">
        <v>61.03</v>
      </c>
      <c r="F754" s="212"/>
      <c r="G754" s="212"/>
      <c r="H754" s="181">
        <v>0</v>
      </c>
      <c r="I754" s="211"/>
      <c r="J754" s="211"/>
      <c r="K754" s="211"/>
      <c r="L754" s="211"/>
      <c r="M754" s="211"/>
      <c r="N754" s="211"/>
      <c r="O754" s="211"/>
      <c r="P754" s="211"/>
      <c r="Q754" s="211"/>
      <c r="R754" s="211" t="s">
        <v>123</v>
      </c>
      <c r="S754" s="211">
        <v>0</v>
      </c>
      <c r="T754" s="211"/>
      <c r="U754" s="211"/>
      <c r="V754" s="211"/>
      <c r="W754" s="211"/>
      <c r="X754" s="211"/>
      <c r="Y754" s="211"/>
      <c r="Z754" s="211"/>
      <c r="AA754" s="211"/>
      <c r="AB754" s="211"/>
      <c r="AC754" s="211"/>
      <c r="AD754" s="211"/>
      <c r="AE754" s="211"/>
      <c r="AF754" s="211"/>
      <c r="AG754" s="211"/>
      <c r="AH754" s="211"/>
      <c r="AI754" s="211"/>
      <c r="AJ754" s="211"/>
      <c r="AK754" s="211"/>
      <c r="AL754" s="211"/>
      <c r="AM754" s="211"/>
      <c r="AN754" s="211"/>
      <c r="AO754" s="211"/>
      <c r="AP754" s="211"/>
      <c r="AQ754" s="211"/>
      <c r="AR754" s="211"/>
      <c r="AS754" s="211"/>
      <c r="AT754" s="211"/>
      <c r="AU754" s="211"/>
    </row>
    <row r="755" spans="1:47" outlineLevel="1" x14ac:dyDescent="0.2">
      <c r="A755" s="152"/>
      <c r="B755" s="154"/>
      <c r="C755" s="171" t="s">
        <v>1516</v>
      </c>
      <c r="D755" s="188"/>
      <c r="E755" s="195">
        <v>110.696</v>
      </c>
      <c r="F755" s="212"/>
      <c r="G755" s="212"/>
      <c r="H755" s="181">
        <v>0</v>
      </c>
      <c r="I755" s="211"/>
      <c r="J755" s="211"/>
      <c r="K755" s="211"/>
      <c r="L755" s="211"/>
      <c r="M755" s="211"/>
      <c r="N755" s="211"/>
      <c r="O755" s="211"/>
      <c r="P755" s="211"/>
      <c r="Q755" s="211"/>
      <c r="R755" s="211" t="s">
        <v>123</v>
      </c>
      <c r="S755" s="211">
        <v>0</v>
      </c>
      <c r="T755" s="211"/>
      <c r="U755" s="211"/>
      <c r="V755" s="211"/>
      <c r="W755" s="211"/>
      <c r="X755" s="211"/>
      <c r="Y755" s="211"/>
      <c r="Z755" s="211"/>
      <c r="AA755" s="211"/>
      <c r="AB755" s="211"/>
      <c r="AC755" s="211"/>
      <c r="AD755" s="211"/>
      <c r="AE755" s="211"/>
      <c r="AF755" s="211"/>
      <c r="AG755" s="211"/>
      <c r="AH755" s="211"/>
      <c r="AI755" s="211"/>
      <c r="AJ755" s="211"/>
      <c r="AK755" s="211"/>
      <c r="AL755" s="211"/>
      <c r="AM755" s="211"/>
      <c r="AN755" s="211"/>
      <c r="AO755" s="211"/>
      <c r="AP755" s="211"/>
      <c r="AQ755" s="211"/>
      <c r="AR755" s="211"/>
      <c r="AS755" s="211"/>
      <c r="AT755" s="211"/>
      <c r="AU755" s="211"/>
    </row>
    <row r="756" spans="1:47" outlineLevel="1" x14ac:dyDescent="0.2">
      <c r="A756" s="152"/>
      <c r="B756" s="154"/>
      <c r="C756" s="171" t="s">
        <v>1517</v>
      </c>
      <c r="D756" s="188"/>
      <c r="E756" s="195">
        <v>124.634</v>
      </c>
      <c r="F756" s="212"/>
      <c r="G756" s="212"/>
      <c r="H756" s="181">
        <v>0</v>
      </c>
      <c r="I756" s="211"/>
      <c r="J756" s="211"/>
      <c r="K756" s="211"/>
      <c r="L756" s="211"/>
      <c r="M756" s="211"/>
      <c r="N756" s="211"/>
      <c r="O756" s="211"/>
      <c r="P756" s="211"/>
      <c r="Q756" s="211"/>
      <c r="R756" s="211" t="s">
        <v>123</v>
      </c>
      <c r="S756" s="211">
        <v>0</v>
      </c>
      <c r="T756" s="211"/>
      <c r="U756" s="211"/>
      <c r="V756" s="211"/>
      <c r="W756" s="211"/>
      <c r="X756" s="211"/>
      <c r="Y756" s="211"/>
      <c r="Z756" s="211"/>
      <c r="AA756" s="211"/>
      <c r="AB756" s="211"/>
      <c r="AC756" s="211"/>
      <c r="AD756" s="211"/>
      <c r="AE756" s="211"/>
      <c r="AF756" s="211"/>
      <c r="AG756" s="211"/>
      <c r="AH756" s="211"/>
      <c r="AI756" s="211"/>
      <c r="AJ756" s="211"/>
      <c r="AK756" s="211"/>
      <c r="AL756" s="211"/>
      <c r="AM756" s="211"/>
      <c r="AN756" s="211"/>
      <c r="AO756" s="211"/>
      <c r="AP756" s="211"/>
      <c r="AQ756" s="211"/>
      <c r="AR756" s="211"/>
      <c r="AS756" s="211"/>
      <c r="AT756" s="211"/>
      <c r="AU756" s="211"/>
    </row>
    <row r="757" spans="1:47" ht="22.5" outlineLevel="1" x14ac:dyDescent="0.2">
      <c r="A757" s="152">
        <v>209</v>
      </c>
      <c r="B757" s="154" t="s">
        <v>1518</v>
      </c>
      <c r="C757" s="170" t="s">
        <v>1519</v>
      </c>
      <c r="D757" s="187" t="s">
        <v>127</v>
      </c>
      <c r="E757" s="212">
        <v>49.9</v>
      </c>
      <c r="F757" s="212"/>
      <c r="G757" s="212">
        <f>ROUND(E757*F757,2)</f>
        <v>0</v>
      </c>
      <c r="H757" s="181" t="s">
        <v>950</v>
      </c>
      <c r="I757" s="211"/>
      <c r="J757" s="211"/>
      <c r="K757" s="211"/>
      <c r="L757" s="211"/>
      <c r="M757" s="211"/>
      <c r="N757" s="211"/>
      <c r="O757" s="211"/>
      <c r="P757" s="211"/>
      <c r="Q757" s="211"/>
      <c r="R757" s="211" t="s">
        <v>121</v>
      </c>
      <c r="S757" s="211"/>
      <c r="T757" s="211"/>
      <c r="U757" s="211"/>
      <c r="V757" s="211"/>
      <c r="W757" s="211"/>
      <c r="X757" s="211"/>
      <c r="Y757" s="211"/>
      <c r="Z757" s="211"/>
      <c r="AA757" s="211"/>
      <c r="AB757" s="211"/>
      <c r="AC757" s="211"/>
      <c r="AD757" s="211"/>
      <c r="AE757" s="211"/>
      <c r="AF757" s="211"/>
      <c r="AG757" s="211"/>
      <c r="AH757" s="211"/>
      <c r="AI757" s="211"/>
      <c r="AJ757" s="211"/>
      <c r="AK757" s="211"/>
      <c r="AL757" s="211"/>
      <c r="AM757" s="211"/>
      <c r="AN757" s="211"/>
      <c r="AO757" s="211"/>
      <c r="AP757" s="211"/>
      <c r="AQ757" s="211"/>
      <c r="AR757" s="211"/>
      <c r="AS757" s="211"/>
      <c r="AT757" s="211"/>
      <c r="AU757" s="211"/>
    </row>
    <row r="758" spans="1:47" outlineLevel="1" x14ac:dyDescent="0.2">
      <c r="A758" s="152"/>
      <c r="B758" s="154"/>
      <c r="C758" s="171" t="s">
        <v>1520</v>
      </c>
      <c r="D758" s="188"/>
      <c r="E758" s="195">
        <v>49.9</v>
      </c>
      <c r="F758" s="212"/>
      <c r="G758" s="212"/>
      <c r="H758" s="181">
        <v>0</v>
      </c>
      <c r="I758" s="211"/>
      <c r="J758" s="211"/>
      <c r="K758" s="211"/>
      <c r="L758" s="211"/>
      <c r="M758" s="211"/>
      <c r="N758" s="211"/>
      <c r="O758" s="211"/>
      <c r="P758" s="211"/>
      <c r="Q758" s="211"/>
      <c r="R758" s="211" t="s">
        <v>123</v>
      </c>
      <c r="S758" s="211">
        <v>0</v>
      </c>
      <c r="T758" s="211"/>
      <c r="U758" s="211"/>
      <c r="V758" s="211"/>
      <c r="W758" s="211"/>
      <c r="X758" s="211"/>
      <c r="Y758" s="211"/>
      <c r="Z758" s="211"/>
      <c r="AA758" s="211"/>
      <c r="AB758" s="211"/>
      <c r="AC758" s="211"/>
      <c r="AD758" s="211"/>
      <c r="AE758" s="211"/>
      <c r="AF758" s="211"/>
      <c r="AG758" s="211"/>
      <c r="AH758" s="211"/>
      <c r="AI758" s="211"/>
      <c r="AJ758" s="211"/>
      <c r="AK758" s="211"/>
      <c r="AL758" s="211"/>
      <c r="AM758" s="211"/>
      <c r="AN758" s="211"/>
      <c r="AO758" s="211"/>
      <c r="AP758" s="211"/>
      <c r="AQ758" s="211"/>
      <c r="AR758" s="211"/>
      <c r="AS758" s="211"/>
      <c r="AT758" s="211"/>
      <c r="AU758" s="211"/>
    </row>
    <row r="759" spans="1:47" ht="22.5" outlineLevel="1" x14ac:dyDescent="0.2">
      <c r="A759" s="152">
        <v>210</v>
      </c>
      <c r="B759" s="154" t="s">
        <v>1521</v>
      </c>
      <c r="C759" s="170" t="s">
        <v>1522</v>
      </c>
      <c r="D759" s="187" t="s">
        <v>127</v>
      </c>
      <c r="E759" s="212">
        <v>217</v>
      </c>
      <c r="F759" s="212"/>
      <c r="G759" s="212">
        <f>ROUND(E759*F759,2)</f>
        <v>0</v>
      </c>
      <c r="H759" s="181" t="s">
        <v>950</v>
      </c>
      <c r="I759" s="211"/>
      <c r="J759" s="211"/>
      <c r="K759" s="211"/>
      <c r="L759" s="211"/>
      <c r="M759" s="211"/>
      <c r="N759" s="211"/>
      <c r="O759" s="211"/>
      <c r="P759" s="211"/>
      <c r="Q759" s="211"/>
      <c r="R759" s="211" t="s">
        <v>121</v>
      </c>
      <c r="S759" s="211"/>
      <c r="T759" s="211"/>
      <c r="U759" s="211"/>
      <c r="V759" s="211"/>
      <c r="W759" s="211"/>
      <c r="X759" s="211"/>
      <c r="Y759" s="211"/>
      <c r="Z759" s="211"/>
      <c r="AA759" s="211"/>
      <c r="AB759" s="211"/>
      <c r="AC759" s="211"/>
      <c r="AD759" s="211"/>
      <c r="AE759" s="211"/>
      <c r="AF759" s="211"/>
      <c r="AG759" s="211"/>
      <c r="AH759" s="211"/>
      <c r="AI759" s="211"/>
      <c r="AJ759" s="211"/>
      <c r="AK759" s="211"/>
      <c r="AL759" s="211"/>
      <c r="AM759" s="211"/>
      <c r="AN759" s="211"/>
      <c r="AO759" s="211"/>
      <c r="AP759" s="211"/>
      <c r="AQ759" s="211"/>
      <c r="AR759" s="211"/>
      <c r="AS759" s="211"/>
      <c r="AT759" s="211"/>
      <c r="AU759" s="211"/>
    </row>
    <row r="760" spans="1:47" outlineLevel="1" x14ac:dyDescent="0.2">
      <c r="A760" s="152"/>
      <c r="B760" s="154"/>
      <c r="C760" s="171" t="s">
        <v>1523</v>
      </c>
      <c r="D760" s="188"/>
      <c r="E760" s="195">
        <v>217</v>
      </c>
      <c r="F760" s="212"/>
      <c r="G760" s="212"/>
      <c r="H760" s="181">
        <v>0</v>
      </c>
      <c r="I760" s="211"/>
      <c r="J760" s="211"/>
      <c r="K760" s="211"/>
      <c r="L760" s="211"/>
      <c r="M760" s="211"/>
      <c r="N760" s="211"/>
      <c r="O760" s="211"/>
      <c r="P760" s="211"/>
      <c r="Q760" s="211"/>
      <c r="R760" s="211" t="s">
        <v>123</v>
      </c>
      <c r="S760" s="211">
        <v>0</v>
      </c>
      <c r="T760" s="211"/>
      <c r="U760" s="211"/>
      <c r="V760" s="211"/>
      <c r="W760" s="211"/>
      <c r="X760" s="211"/>
      <c r="Y760" s="211"/>
      <c r="Z760" s="211"/>
      <c r="AA760" s="211"/>
      <c r="AB760" s="211"/>
      <c r="AC760" s="211"/>
      <c r="AD760" s="211"/>
      <c r="AE760" s="211"/>
      <c r="AF760" s="211"/>
      <c r="AG760" s="211"/>
      <c r="AH760" s="211"/>
      <c r="AI760" s="211"/>
      <c r="AJ760" s="211"/>
      <c r="AK760" s="211"/>
      <c r="AL760" s="211"/>
      <c r="AM760" s="211"/>
      <c r="AN760" s="211"/>
      <c r="AO760" s="211"/>
      <c r="AP760" s="211"/>
      <c r="AQ760" s="211"/>
      <c r="AR760" s="211"/>
      <c r="AS760" s="211"/>
      <c r="AT760" s="211"/>
      <c r="AU760" s="211"/>
    </row>
    <row r="761" spans="1:47" ht="22.5" outlineLevel="1" x14ac:dyDescent="0.2">
      <c r="A761" s="152">
        <v>211</v>
      </c>
      <c r="B761" s="154" t="s">
        <v>1524</v>
      </c>
      <c r="C761" s="170" t="s">
        <v>1525</v>
      </c>
      <c r="D761" s="187" t="s">
        <v>182</v>
      </c>
      <c r="E761" s="212">
        <v>58.8</v>
      </c>
      <c r="F761" s="212"/>
      <c r="G761" s="212">
        <f>ROUND(E761*F761,2)</f>
        <v>0</v>
      </c>
      <c r="H761" s="181" t="s">
        <v>950</v>
      </c>
      <c r="I761" s="211"/>
      <c r="J761" s="211"/>
      <c r="K761" s="211"/>
      <c r="L761" s="211"/>
      <c r="M761" s="211"/>
      <c r="N761" s="211"/>
      <c r="O761" s="211"/>
      <c r="P761" s="211"/>
      <c r="Q761" s="211"/>
      <c r="R761" s="211" t="s">
        <v>121</v>
      </c>
      <c r="S761" s="211"/>
      <c r="T761" s="211"/>
      <c r="U761" s="211"/>
      <c r="V761" s="211"/>
      <c r="W761" s="211"/>
      <c r="X761" s="211"/>
      <c r="Y761" s="211"/>
      <c r="Z761" s="211"/>
      <c r="AA761" s="211"/>
      <c r="AB761" s="211"/>
      <c r="AC761" s="211"/>
      <c r="AD761" s="211"/>
      <c r="AE761" s="211"/>
      <c r="AF761" s="211"/>
      <c r="AG761" s="211"/>
      <c r="AH761" s="211"/>
      <c r="AI761" s="211"/>
      <c r="AJ761" s="211"/>
      <c r="AK761" s="211"/>
      <c r="AL761" s="211"/>
      <c r="AM761" s="211"/>
      <c r="AN761" s="211"/>
      <c r="AO761" s="211"/>
      <c r="AP761" s="211"/>
      <c r="AQ761" s="211"/>
      <c r="AR761" s="211"/>
      <c r="AS761" s="211"/>
      <c r="AT761" s="211"/>
      <c r="AU761" s="211"/>
    </row>
    <row r="762" spans="1:47" outlineLevel="1" x14ac:dyDescent="0.2">
      <c r="A762" s="152"/>
      <c r="B762" s="154"/>
      <c r="C762" s="171" t="s">
        <v>1526</v>
      </c>
      <c r="D762" s="188"/>
      <c r="E762" s="195">
        <v>58.8</v>
      </c>
      <c r="F762" s="212"/>
      <c r="G762" s="212"/>
      <c r="H762" s="181">
        <v>0</v>
      </c>
      <c r="I762" s="211"/>
      <c r="J762" s="211"/>
      <c r="K762" s="211"/>
      <c r="L762" s="211"/>
      <c r="M762" s="211"/>
      <c r="N762" s="211"/>
      <c r="O762" s="211"/>
      <c r="P762" s="211"/>
      <c r="Q762" s="211"/>
      <c r="R762" s="211" t="s">
        <v>123</v>
      </c>
      <c r="S762" s="211">
        <v>0</v>
      </c>
      <c r="T762" s="211"/>
      <c r="U762" s="211"/>
      <c r="V762" s="211"/>
      <c r="W762" s="211"/>
      <c r="X762" s="211"/>
      <c r="Y762" s="211"/>
      <c r="Z762" s="211"/>
      <c r="AA762" s="211"/>
      <c r="AB762" s="211"/>
      <c r="AC762" s="211"/>
      <c r="AD762" s="211"/>
      <c r="AE762" s="211"/>
      <c r="AF762" s="211"/>
      <c r="AG762" s="211"/>
      <c r="AH762" s="211"/>
      <c r="AI762" s="211"/>
      <c r="AJ762" s="211"/>
      <c r="AK762" s="211"/>
      <c r="AL762" s="211"/>
      <c r="AM762" s="211"/>
      <c r="AN762" s="211"/>
      <c r="AO762" s="211"/>
      <c r="AP762" s="211"/>
      <c r="AQ762" s="211"/>
      <c r="AR762" s="211"/>
      <c r="AS762" s="211"/>
      <c r="AT762" s="211"/>
      <c r="AU762" s="211"/>
    </row>
    <row r="763" spans="1:47" ht="22.5" outlineLevel="1" x14ac:dyDescent="0.2">
      <c r="A763" s="152">
        <v>212</v>
      </c>
      <c r="B763" s="154" t="s">
        <v>1527</v>
      </c>
      <c r="C763" s="170" t="s">
        <v>1528</v>
      </c>
      <c r="D763" s="187" t="s">
        <v>127</v>
      </c>
      <c r="E763" s="212">
        <v>22.2</v>
      </c>
      <c r="F763" s="212"/>
      <c r="G763" s="212">
        <f>ROUND(E763*F763,2)</f>
        <v>0</v>
      </c>
      <c r="H763" s="181" t="s">
        <v>950</v>
      </c>
      <c r="I763" s="211"/>
      <c r="J763" s="211"/>
      <c r="K763" s="211"/>
      <c r="L763" s="211"/>
      <c r="M763" s="211"/>
      <c r="N763" s="211"/>
      <c r="O763" s="211"/>
      <c r="P763" s="211"/>
      <c r="Q763" s="211"/>
      <c r="R763" s="211" t="s">
        <v>121</v>
      </c>
      <c r="S763" s="211"/>
      <c r="T763" s="211"/>
      <c r="U763" s="211"/>
      <c r="V763" s="211"/>
      <c r="W763" s="211"/>
      <c r="X763" s="211"/>
      <c r="Y763" s="211"/>
      <c r="Z763" s="211"/>
      <c r="AA763" s="211"/>
      <c r="AB763" s="211"/>
      <c r="AC763" s="211"/>
      <c r="AD763" s="211"/>
      <c r="AE763" s="211"/>
      <c r="AF763" s="211"/>
      <c r="AG763" s="211"/>
      <c r="AH763" s="211"/>
      <c r="AI763" s="211"/>
      <c r="AJ763" s="211"/>
      <c r="AK763" s="211"/>
      <c r="AL763" s="211"/>
      <c r="AM763" s="211"/>
      <c r="AN763" s="211"/>
      <c r="AO763" s="211"/>
      <c r="AP763" s="211"/>
      <c r="AQ763" s="211"/>
      <c r="AR763" s="211"/>
      <c r="AS763" s="211"/>
      <c r="AT763" s="211"/>
      <c r="AU763" s="211"/>
    </row>
    <row r="764" spans="1:47" outlineLevel="1" x14ac:dyDescent="0.2">
      <c r="A764" s="152"/>
      <c r="B764" s="154"/>
      <c r="C764" s="171" t="s">
        <v>1529</v>
      </c>
      <c r="D764" s="188"/>
      <c r="E764" s="195">
        <v>22.2</v>
      </c>
      <c r="F764" s="212"/>
      <c r="G764" s="212"/>
      <c r="H764" s="181">
        <v>0</v>
      </c>
      <c r="I764" s="211"/>
      <c r="J764" s="211"/>
      <c r="K764" s="211"/>
      <c r="L764" s="211"/>
      <c r="M764" s="211"/>
      <c r="N764" s="211"/>
      <c r="O764" s="211"/>
      <c r="P764" s="211"/>
      <c r="Q764" s="211"/>
      <c r="R764" s="211" t="s">
        <v>123</v>
      </c>
      <c r="S764" s="211">
        <v>0</v>
      </c>
      <c r="T764" s="211"/>
      <c r="U764" s="211"/>
      <c r="V764" s="211"/>
      <c r="W764" s="211"/>
      <c r="X764" s="211"/>
      <c r="Y764" s="211"/>
      <c r="Z764" s="211"/>
      <c r="AA764" s="211"/>
      <c r="AB764" s="211"/>
      <c r="AC764" s="211"/>
      <c r="AD764" s="211"/>
      <c r="AE764" s="211"/>
      <c r="AF764" s="211"/>
      <c r="AG764" s="211"/>
      <c r="AH764" s="211"/>
      <c r="AI764" s="211"/>
      <c r="AJ764" s="211"/>
      <c r="AK764" s="211"/>
      <c r="AL764" s="211"/>
      <c r="AM764" s="211"/>
      <c r="AN764" s="211"/>
      <c r="AO764" s="211"/>
      <c r="AP764" s="211"/>
      <c r="AQ764" s="211"/>
      <c r="AR764" s="211"/>
      <c r="AS764" s="211"/>
      <c r="AT764" s="211"/>
      <c r="AU764" s="211"/>
    </row>
    <row r="765" spans="1:47" ht="22.5" outlineLevel="1" x14ac:dyDescent="0.2">
      <c r="A765" s="152">
        <v>213</v>
      </c>
      <c r="B765" s="154" t="s">
        <v>1530</v>
      </c>
      <c r="C765" s="170" t="s">
        <v>1531</v>
      </c>
      <c r="D765" s="187" t="s">
        <v>127</v>
      </c>
      <c r="E765" s="212">
        <v>360.2</v>
      </c>
      <c r="F765" s="212"/>
      <c r="G765" s="212">
        <f>ROUND(E765*F765,2)</f>
        <v>0</v>
      </c>
      <c r="H765" s="181" t="s">
        <v>950</v>
      </c>
      <c r="I765" s="211"/>
      <c r="J765" s="211"/>
      <c r="K765" s="211"/>
      <c r="L765" s="211"/>
      <c r="M765" s="211"/>
      <c r="N765" s="211"/>
      <c r="O765" s="211"/>
      <c r="P765" s="211"/>
      <c r="Q765" s="211"/>
      <c r="R765" s="211" t="s">
        <v>121</v>
      </c>
      <c r="S765" s="211"/>
      <c r="T765" s="211"/>
      <c r="U765" s="211"/>
      <c r="V765" s="211"/>
      <c r="W765" s="211"/>
      <c r="X765" s="211"/>
      <c r="Y765" s="211"/>
      <c r="Z765" s="211"/>
      <c r="AA765" s="211"/>
      <c r="AB765" s="211"/>
      <c r="AC765" s="211"/>
      <c r="AD765" s="211"/>
      <c r="AE765" s="211"/>
      <c r="AF765" s="211"/>
      <c r="AG765" s="211"/>
      <c r="AH765" s="211"/>
      <c r="AI765" s="211"/>
      <c r="AJ765" s="211"/>
      <c r="AK765" s="211"/>
      <c r="AL765" s="211"/>
      <c r="AM765" s="211"/>
      <c r="AN765" s="211"/>
      <c r="AO765" s="211"/>
      <c r="AP765" s="211"/>
      <c r="AQ765" s="211"/>
      <c r="AR765" s="211"/>
      <c r="AS765" s="211"/>
      <c r="AT765" s="211"/>
      <c r="AU765" s="211"/>
    </row>
    <row r="766" spans="1:47" outlineLevel="1" x14ac:dyDescent="0.2">
      <c r="A766" s="152"/>
      <c r="B766" s="154"/>
      <c r="C766" s="171" t="s">
        <v>1532</v>
      </c>
      <c r="D766" s="188"/>
      <c r="E766" s="195">
        <v>360.2</v>
      </c>
      <c r="F766" s="212"/>
      <c r="G766" s="212"/>
      <c r="H766" s="181">
        <v>0</v>
      </c>
      <c r="I766" s="211"/>
      <c r="J766" s="211"/>
      <c r="K766" s="211"/>
      <c r="L766" s="211"/>
      <c r="M766" s="211"/>
      <c r="N766" s="211"/>
      <c r="O766" s="211"/>
      <c r="P766" s="211"/>
      <c r="Q766" s="211"/>
      <c r="R766" s="211" t="s">
        <v>123</v>
      </c>
      <c r="S766" s="211">
        <v>0</v>
      </c>
      <c r="T766" s="211"/>
      <c r="U766" s="211"/>
      <c r="V766" s="211"/>
      <c r="W766" s="211"/>
      <c r="X766" s="211"/>
      <c r="Y766" s="211"/>
      <c r="Z766" s="211"/>
      <c r="AA766" s="211"/>
      <c r="AB766" s="211"/>
      <c r="AC766" s="211"/>
      <c r="AD766" s="211"/>
      <c r="AE766" s="211"/>
      <c r="AF766" s="211"/>
      <c r="AG766" s="211"/>
      <c r="AH766" s="211"/>
      <c r="AI766" s="211"/>
      <c r="AJ766" s="211"/>
      <c r="AK766" s="211"/>
      <c r="AL766" s="211"/>
      <c r="AM766" s="211"/>
      <c r="AN766" s="211"/>
      <c r="AO766" s="211"/>
      <c r="AP766" s="211"/>
      <c r="AQ766" s="211"/>
      <c r="AR766" s="211"/>
      <c r="AS766" s="211"/>
      <c r="AT766" s="211"/>
      <c r="AU766" s="211"/>
    </row>
    <row r="767" spans="1:47" outlineLevel="1" x14ac:dyDescent="0.2">
      <c r="A767" s="152">
        <v>214</v>
      </c>
      <c r="B767" s="154" t="s">
        <v>1533</v>
      </c>
      <c r="C767" s="170" t="s">
        <v>1534</v>
      </c>
      <c r="D767" s="187" t="s">
        <v>0</v>
      </c>
      <c r="E767" s="212">
        <v>4.45</v>
      </c>
      <c r="F767" s="212"/>
      <c r="G767" s="212">
        <f>ROUND(E767*F767,2)</f>
        <v>0</v>
      </c>
      <c r="H767" s="181" t="s">
        <v>951</v>
      </c>
      <c r="I767" s="211"/>
      <c r="J767" s="211"/>
      <c r="K767" s="211"/>
      <c r="L767" s="211"/>
      <c r="M767" s="211"/>
      <c r="N767" s="211"/>
      <c r="O767" s="211"/>
      <c r="P767" s="211"/>
      <c r="Q767" s="211"/>
      <c r="R767" s="211" t="s">
        <v>121</v>
      </c>
      <c r="S767" s="211"/>
      <c r="T767" s="211"/>
      <c r="U767" s="211"/>
      <c r="V767" s="211"/>
      <c r="W767" s="211"/>
      <c r="X767" s="211"/>
      <c r="Y767" s="211"/>
      <c r="Z767" s="211"/>
      <c r="AA767" s="211"/>
      <c r="AB767" s="211"/>
      <c r="AC767" s="211"/>
      <c r="AD767" s="211"/>
      <c r="AE767" s="211"/>
      <c r="AF767" s="211"/>
      <c r="AG767" s="211"/>
      <c r="AH767" s="211"/>
      <c r="AI767" s="211"/>
      <c r="AJ767" s="211"/>
      <c r="AK767" s="211"/>
      <c r="AL767" s="211"/>
      <c r="AM767" s="211"/>
      <c r="AN767" s="211"/>
      <c r="AO767" s="211"/>
      <c r="AP767" s="211"/>
      <c r="AQ767" s="211"/>
      <c r="AR767" s="211"/>
      <c r="AS767" s="211"/>
      <c r="AT767" s="211"/>
      <c r="AU767" s="211"/>
    </row>
    <row r="768" spans="1:47" x14ac:dyDescent="0.2">
      <c r="A768" s="153" t="s">
        <v>116</v>
      </c>
      <c r="B768" s="155" t="s">
        <v>78</v>
      </c>
      <c r="C768" s="172" t="s">
        <v>79</v>
      </c>
      <c r="D768" s="189"/>
      <c r="E768" s="213"/>
      <c r="F768" s="213"/>
      <c r="G768" s="213">
        <f>SUMIF(R769:R828,"&lt;&gt;NOR",G769:G828)</f>
        <v>0</v>
      </c>
      <c r="H768" s="182"/>
      <c r="I768" s="211"/>
      <c r="R768" t="s">
        <v>117</v>
      </c>
    </row>
    <row r="769" spans="1:47" ht="22.5" outlineLevel="1" x14ac:dyDescent="0.2">
      <c r="A769" s="152">
        <v>217</v>
      </c>
      <c r="B769" s="154" t="s">
        <v>656</v>
      </c>
      <c r="C769" s="170" t="s">
        <v>657</v>
      </c>
      <c r="D769" s="187" t="s">
        <v>127</v>
      </c>
      <c r="E769" s="212">
        <v>47.215000000000003</v>
      </c>
      <c r="F769" s="212"/>
      <c r="G769" s="212">
        <f>ROUND(E769*F769,2)</f>
        <v>0</v>
      </c>
      <c r="H769" s="181" t="s">
        <v>951</v>
      </c>
      <c r="I769" s="211"/>
      <c r="J769" s="211"/>
      <c r="K769" s="211"/>
      <c r="L769" s="211"/>
      <c r="M769" s="211"/>
      <c r="N769" s="211"/>
      <c r="O769" s="211"/>
      <c r="P769" s="211"/>
      <c r="Q769" s="211"/>
      <c r="R769" s="211" t="s">
        <v>121</v>
      </c>
      <c r="S769" s="211"/>
      <c r="T769" s="211"/>
      <c r="U769" s="211"/>
      <c r="V769" s="211"/>
      <c r="W769" s="211"/>
      <c r="X769" s="211"/>
      <c r="Y769" s="211"/>
      <c r="Z769" s="211"/>
      <c r="AA769" s="211"/>
      <c r="AB769" s="211"/>
      <c r="AC769" s="211"/>
      <c r="AD769" s="211"/>
      <c r="AE769" s="211"/>
      <c r="AF769" s="211"/>
      <c r="AG769" s="211"/>
      <c r="AH769" s="211"/>
      <c r="AI769" s="211"/>
      <c r="AJ769" s="211"/>
      <c r="AK769" s="211"/>
      <c r="AL769" s="211"/>
      <c r="AM769" s="211"/>
      <c r="AN769" s="211"/>
      <c r="AO769" s="211"/>
      <c r="AP769" s="211"/>
      <c r="AQ769" s="211"/>
      <c r="AR769" s="211"/>
      <c r="AS769" s="211"/>
      <c r="AT769" s="211"/>
      <c r="AU769" s="211"/>
    </row>
    <row r="770" spans="1:47" outlineLevel="1" x14ac:dyDescent="0.2">
      <c r="A770" s="152"/>
      <c r="B770" s="154"/>
      <c r="C770" s="171" t="s">
        <v>489</v>
      </c>
      <c r="D770" s="188"/>
      <c r="E770" s="195"/>
      <c r="F770" s="212"/>
      <c r="G770" s="212"/>
      <c r="H770" s="181">
        <v>0</v>
      </c>
      <c r="I770" s="211"/>
      <c r="J770" s="211"/>
      <c r="K770" s="211"/>
      <c r="L770" s="211"/>
      <c r="M770" s="211"/>
      <c r="N770" s="211"/>
      <c r="O770" s="211"/>
      <c r="P770" s="211"/>
      <c r="Q770" s="211"/>
      <c r="R770" s="211" t="s">
        <v>123</v>
      </c>
      <c r="S770" s="211">
        <v>0</v>
      </c>
      <c r="T770" s="211"/>
      <c r="U770" s="211"/>
      <c r="V770" s="211"/>
      <c r="W770" s="211"/>
      <c r="X770" s="211"/>
      <c r="Y770" s="211"/>
      <c r="Z770" s="211"/>
      <c r="AA770" s="211"/>
      <c r="AB770" s="211"/>
      <c r="AC770" s="211"/>
      <c r="AD770" s="211"/>
      <c r="AE770" s="211"/>
      <c r="AF770" s="211"/>
      <c r="AG770" s="211"/>
      <c r="AH770" s="211"/>
      <c r="AI770" s="211"/>
      <c r="AJ770" s="211"/>
      <c r="AK770" s="211"/>
      <c r="AL770" s="211"/>
      <c r="AM770" s="211"/>
      <c r="AN770" s="211"/>
      <c r="AO770" s="211"/>
      <c r="AP770" s="211"/>
      <c r="AQ770" s="211"/>
      <c r="AR770" s="211"/>
      <c r="AS770" s="211"/>
      <c r="AT770" s="211"/>
      <c r="AU770" s="211"/>
    </row>
    <row r="771" spans="1:47" outlineLevel="1" x14ac:dyDescent="0.2">
      <c r="A771" s="152"/>
      <c r="B771" s="154"/>
      <c r="C771" s="171" t="s">
        <v>473</v>
      </c>
      <c r="D771" s="188"/>
      <c r="E771" s="195"/>
      <c r="F771" s="212"/>
      <c r="G771" s="212"/>
      <c r="H771" s="181">
        <v>0</v>
      </c>
      <c r="I771" s="211"/>
      <c r="J771" s="211"/>
      <c r="K771" s="211"/>
      <c r="L771" s="211"/>
      <c r="M771" s="211"/>
      <c r="N771" s="211"/>
      <c r="O771" s="211"/>
      <c r="P771" s="211"/>
      <c r="Q771" s="211"/>
      <c r="R771" s="211" t="s">
        <v>123</v>
      </c>
      <c r="S771" s="211">
        <v>0</v>
      </c>
      <c r="T771" s="211"/>
      <c r="U771" s="211"/>
      <c r="V771" s="211"/>
      <c r="W771" s="211"/>
      <c r="X771" s="211"/>
      <c r="Y771" s="211"/>
      <c r="Z771" s="211"/>
      <c r="AA771" s="211"/>
      <c r="AB771" s="211"/>
      <c r="AC771" s="211"/>
      <c r="AD771" s="211"/>
      <c r="AE771" s="211"/>
      <c r="AF771" s="211"/>
      <c r="AG771" s="211"/>
      <c r="AH771" s="211"/>
      <c r="AI771" s="211"/>
      <c r="AJ771" s="211"/>
      <c r="AK771" s="211"/>
      <c r="AL771" s="211"/>
      <c r="AM771" s="211"/>
      <c r="AN771" s="211"/>
      <c r="AO771" s="211"/>
      <c r="AP771" s="211"/>
      <c r="AQ771" s="211"/>
      <c r="AR771" s="211"/>
      <c r="AS771" s="211"/>
      <c r="AT771" s="211"/>
      <c r="AU771" s="211"/>
    </row>
    <row r="772" spans="1:47" outlineLevel="1" x14ac:dyDescent="0.2">
      <c r="A772" s="152"/>
      <c r="B772" s="154"/>
      <c r="C772" s="171" t="s">
        <v>1535</v>
      </c>
      <c r="D772" s="188"/>
      <c r="E772" s="195">
        <v>47.215000000000003</v>
      </c>
      <c r="F772" s="212"/>
      <c r="G772" s="212"/>
      <c r="H772" s="181">
        <v>0</v>
      </c>
      <c r="I772" s="211"/>
      <c r="J772" s="211"/>
      <c r="K772" s="211"/>
      <c r="L772" s="211"/>
      <c r="M772" s="211"/>
      <c r="N772" s="211"/>
      <c r="O772" s="211"/>
      <c r="P772" s="211"/>
      <c r="Q772" s="211"/>
      <c r="R772" s="211" t="s">
        <v>123</v>
      </c>
      <c r="S772" s="211">
        <v>0</v>
      </c>
      <c r="T772" s="211"/>
      <c r="U772" s="211"/>
      <c r="V772" s="211"/>
      <c r="W772" s="211"/>
      <c r="X772" s="211"/>
      <c r="Y772" s="211"/>
      <c r="Z772" s="211"/>
      <c r="AA772" s="211"/>
      <c r="AB772" s="211"/>
      <c r="AC772" s="211"/>
      <c r="AD772" s="211"/>
      <c r="AE772" s="211"/>
      <c r="AF772" s="211"/>
      <c r="AG772" s="211"/>
      <c r="AH772" s="211"/>
      <c r="AI772" s="211"/>
      <c r="AJ772" s="211"/>
      <c r="AK772" s="211"/>
      <c r="AL772" s="211"/>
      <c r="AM772" s="211"/>
      <c r="AN772" s="211"/>
      <c r="AO772" s="211"/>
      <c r="AP772" s="211"/>
      <c r="AQ772" s="211"/>
      <c r="AR772" s="211"/>
      <c r="AS772" s="211"/>
      <c r="AT772" s="211"/>
      <c r="AU772" s="211"/>
    </row>
    <row r="773" spans="1:47" ht="22.5" outlineLevel="1" x14ac:dyDescent="0.2">
      <c r="A773" s="152">
        <v>218</v>
      </c>
      <c r="B773" s="154" t="s">
        <v>663</v>
      </c>
      <c r="C773" s="170" t="s">
        <v>664</v>
      </c>
      <c r="D773" s="187" t="s">
        <v>127</v>
      </c>
      <c r="E773" s="212">
        <v>247</v>
      </c>
      <c r="F773" s="212"/>
      <c r="G773" s="212">
        <f>ROUND(E773*F773,2)</f>
        <v>0</v>
      </c>
      <c r="H773" s="181" t="s">
        <v>951</v>
      </c>
      <c r="I773" s="211"/>
      <c r="J773" s="211"/>
      <c r="K773" s="211"/>
      <c r="L773" s="211"/>
      <c r="M773" s="211"/>
      <c r="N773" s="211"/>
      <c r="O773" s="211"/>
      <c r="P773" s="211"/>
      <c r="Q773" s="211"/>
      <c r="R773" s="211" t="s">
        <v>121</v>
      </c>
      <c r="S773" s="211"/>
      <c r="T773" s="211"/>
      <c r="U773" s="211"/>
      <c r="V773" s="211"/>
      <c r="W773" s="211"/>
      <c r="X773" s="211"/>
      <c r="Y773" s="211"/>
      <c r="Z773" s="211"/>
      <c r="AA773" s="211"/>
      <c r="AB773" s="211"/>
      <c r="AC773" s="211"/>
      <c r="AD773" s="211"/>
      <c r="AE773" s="211"/>
      <c r="AF773" s="211"/>
      <c r="AG773" s="211"/>
      <c r="AH773" s="211"/>
      <c r="AI773" s="211"/>
      <c r="AJ773" s="211"/>
      <c r="AK773" s="211"/>
      <c r="AL773" s="211"/>
      <c r="AM773" s="211"/>
      <c r="AN773" s="211"/>
      <c r="AO773" s="211"/>
      <c r="AP773" s="211"/>
      <c r="AQ773" s="211"/>
      <c r="AR773" s="211"/>
      <c r="AS773" s="211"/>
      <c r="AT773" s="211"/>
      <c r="AU773" s="211"/>
    </row>
    <row r="774" spans="1:47" outlineLevel="1" x14ac:dyDescent="0.2">
      <c r="A774" s="152"/>
      <c r="B774" s="154"/>
      <c r="C774" s="171" t="s">
        <v>1159</v>
      </c>
      <c r="D774" s="188"/>
      <c r="E774" s="195"/>
      <c r="F774" s="212"/>
      <c r="G774" s="212"/>
      <c r="H774" s="181">
        <v>0</v>
      </c>
      <c r="I774" s="211"/>
      <c r="J774" s="211"/>
      <c r="K774" s="211"/>
      <c r="L774" s="211"/>
      <c r="M774" s="211"/>
      <c r="N774" s="211"/>
      <c r="O774" s="211"/>
      <c r="P774" s="211"/>
      <c r="Q774" s="211"/>
      <c r="R774" s="211" t="s">
        <v>123</v>
      </c>
      <c r="S774" s="211">
        <v>0</v>
      </c>
      <c r="T774" s="211"/>
      <c r="U774" s="211"/>
      <c r="V774" s="211"/>
      <c r="W774" s="211"/>
      <c r="X774" s="211"/>
      <c r="Y774" s="211"/>
      <c r="Z774" s="211"/>
      <c r="AA774" s="211"/>
      <c r="AB774" s="211"/>
      <c r="AC774" s="211"/>
      <c r="AD774" s="211"/>
      <c r="AE774" s="211"/>
      <c r="AF774" s="211"/>
      <c r="AG774" s="211"/>
      <c r="AH774" s="211"/>
      <c r="AI774" s="211"/>
      <c r="AJ774" s="211"/>
      <c r="AK774" s="211"/>
      <c r="AL774" s="211"/>
      <c r="AM774" s="211"/>
      <c r="AN774" s="211"/>
      <c r="AO774" s="211"/>
      <c r="AP774" s="211"/>
      <c r="AQ774" s="211"/>
      <c r="AR774" s="211"/>
      <c r="AS774" s="211"/>
      <c r="AT774" s="211"/>
      <c r="AU774" s="211"/>
    </row>
    <row r="775" spans="1:47" outlineLevel="1" x14ac:dyDescent="0.2">
      <c r="A775" s="152"/>
      <c r="B775" s="154"/>
      <c r="C775" s="171" t="s">
        <v>1536</v>
      </c>
      <c r="D775" s="188"/>
      <c r="E775" s="195"/>
      <c r="F775" s="212"/>
      <c r="G775" s="212"/>
      <c r="H775" s="181">
        <v>0</v>
      </c>
      <c r="I775" s="211"/>
      <c r="J775" s="211"/>
      <c r="K775" s="211"/>
      <c r="L775" s="211"/>
      <c r="M775" s="211"/>
      <c r="N775" s="211"/>
      <c r="O775" s="211"/>
      <c r="P775" s="211"/>
      <c r="Q775" s="211"/>
      <c r="R775" s="211" t="s">
        <v>123</v>
      </c>
      <c r="S775" s="211">
        <v>0</v>
      </c>
      <c r="T775" s="211"/>
      <c r="U775" s="211"/>
      <c r="V775" s="211"/>
      <c r="W775" s="211"/>
      <c r="X775" s="211"/>
      <c r="Y775" s="211"/>
      <c r="Z775" s="211"/>
      <c r="AA775" s="211"/>
      <c r="AB775" s="211"/>
      <c r="AC775" s="211"/>
      <c r="AD775" s="211"/>
      <c r="AE775" s="211"/>
      <c r="AF775" s="211"/>
      <c r="AG775" s="211"/>
      <c r="AH775" s="211"/>
      <c r="AI775" s="211"/>
      <c r="AJ775" s="211"/>
      <c r="AK775" s="211"/>
      <c r="AL775" s="211"/>
      <c r="AM775" s="211"/>
      <c r="AN775" s="211"/>
      <c r="AO775" s="211"/>
      <c r="AP775" s="211"/>
      <c r="AQ775" s="211"/>
      <c r="AR775" s="211"/>
      <c r="AS775" s="211"/>
      <c r="AT775" s="211"/>
      <c r="AU775" s="211"/>
    </row>
    <row r="776" spans="1:47" outlineLevel="1" x14ac:dyDescent="0.2">
      <c r="A776" s="152"/>
      <c r="B776" s="154"/>
      <c r="C776" s="171" t="s">
        <v>1537</v>
      </c>
      <c r="D776" s="188"/>
      <c r="E776" s="195">
        <v>247</v>
      </c>
      <c r="F776" s="212"/>
      <c r="G776" s="212"/>
      <c r="H776" s="181">
        <v>0</v>
      </c>
      <c r="I776" s="211"/>
      <c r="J776" s="211"/>
      <c r="K776" s="211"/>
      <c r="L776" s="211"/>
      <c r="M776" s="211"/>
      <c r="N776" s="211"/>
      <c r="O776" s="211"/>
      <c r="P776" s="211"/>
      <c r="Q776" s="211"/>
      <c r="R776" s="211" t="s">
        <v>123</v>
      </c>
      <c r="S776" s="211">
        <v>0</v>
      </c>
      <c r="T776" s="211"/>
      <c r="U776" s="211"/>
      <c r="V776" s="211"/>
      <c r="W776" s="211"/>
      <c r="X776" s="211"/>
      <c r="Y776" s="211"/>
      <c r="Z776" s="211"/>
      <c r="AA776" s="211"/>
      <c r="AB776" s="211"/>
      <c r="AC776" s="211"/>
      <c r="AD776" s="211"/>
      <c r="AE776" s="211"/>
      <c r="AF776" s="211"/>
      <c r="AG776" s="211"/>
      <c r="AH776" s="211"/>
      <c r="AI776" s="211"/>
      <c r="AJ776" s="211"/>
      <c r="AK776" s="211"/>
      <c r="AL776" s="211"/>
      <c r="AM776" s="211"/>
      <c r="AN776" s="211"/>
      <c r="AO776" s="211"/>
      <c r="AP776" s="211"/>
      <c r="AQ776" s="211"/>
      <c r="AR776" s="211"/>
      <c r="AS776" s="211"/>
      <c r="AT776" s="211"/>
      <c r="AU776" s="211"/>
    </row>
    <row r="777" spans="1:47" ht="22.5" outlineLevel="1" x14ac:dyDescent="0.2">
      <c r="A777" s="152">
        <v>219</v>
      </c>
      <c r="B777" s="154" t="s">
        <v>665</v>
      </c>
      <c r="C777" s="170" t="s">
        <v>666</v>
      </c>
      <c r="D777" s="187" t="s">
        <v>127</v>
      </c>
      <c r="E777" s="212">
        <v>47.215000000000003</v>
      </c>
      <c r="F777" s="212"/>
      <c r="G777" s="212">
        <f>ROUND(E777*F777,2)</f>
        <v>0</v>
      </c>
      <c r="H777" s="181" t="s">
        <v>951</v>
      </c>
      <c r="I777" s="211"/>
      <c r="J777" s="211"/>
      <c r="K777" s="211"/>
      <c r="L777" s="211"/>
      <c r="M777" s="211"/>
      <c r="N777" s="211"/>
      <c r="O777" s="211"/>
      <c r="P777" s="211"/>
      <c r="Q777" s="211"/>
      <c r="R777" s="211" t="s">
        <v>121</v>
      </c>
      <c r="S777" s="211"/>
      <c r="T777" s="211"/>
      <c r="U777" s="211"/>
      <c r="V777" s="211"/>
      <c r="W777" s="211"/>
      <c r="X777" s="211"/>
      <c r="Y777" s="211"/>
      <c r="Z777" s="211"/>
      <c r="AA777" s="211"/>
      <c r="AB777" s="211"/>
      <c r="AC777" s="211"/>
      <c r="AD777" s="211"/>
      <c r="AE777" s="211"/>
      <c r="AF777" s="211"/>
      <c r="AG777" s="211"/>
      <c r="AH777" s="211"/>
      <c r="AI777" s="211"/>
      <c r="AJ777" s="211"/>
      <c r="AK777" s="211"/>
      <c r="AL777" s="211"/>
      <c r="AM777" s="211"/>
      <c r="AN777" s="211"/>
      <c r="AO777" s="211"/>
      <c r="AP777" s="211"/>
      <c r="AQ777" s="211"/>
      <c r="AR777" s="211"/>
      <c r="AS777" s="211"/>
      <c r="AT777" s="211"/>
      <c r="AU777" s="211"/>
    </row>
    <row r="778" spans="1:47" outlineLevel="1" x14ac:dyDescent="0.2">
      <c r="A778" s="152"/>
      <c r="B778" s="154"/>
      <c r="C778" s="171" t="s">
        <v>489</v>
      </c>
      <c r="D778" s="188"/>
      <c r="E778" s="195"/>
      <c r="F778" s="212"/>
      <c r="G778" s="212"/>
      <c r="H778" s="181">
        <v>0</v>
      </c>
      <c r="I778" s="211"/>
      <c r="J778" s="211"/>
      <c r="K778" s="211"/>
      <c r="L778" s="211"/>
      <c r="M778" s="211"/>
      <c r="N778" s="211"/>
      <c r="O778" s="211"/>
      <c r="P778" s="211"/>
      <c r="Q778" s="211"/>
      <c r="R778" s="211" t="s">
        <v>123</v>
      </c>
      <c r="S778" s="211">
        <v>0</v>
      </c>
      <c r="T778" s="211"/>
      <c r="U778" s="211"/>
      <c r="V778" s="211"/>
      <c r="W778" s="211"/>
      <c r="X778" s="211"/>
      <c r="Y778" s="211"/>
      <c r="Z778" s="211"/>
      <c r="AA778" s="211"/>
      <c r="AB778" s="211"/>
      <c r="AC778" s="211"/>
      <c r="AD778" s="211"/>
      <c r="AE778" s="211"/>
      <c r="AF778" s="211"/>
      <c r="AG778" s="211"/>
      <c r="AH778" s="211"/>
      <c r="AI778" s="211"/>
      <c r="AJ778" s="211"/>
      <c r="AK778" s="211"/>
      <c r="AL778" s="211"/>
      <c r="AM778" s="211"/>
      <c r="AN778" s="211"/>
      <c r="AO778" s="211"/>
      <c r="AP778" s="211"/>
      <c r="AQ778" s="211"/>
      <c r="AR778" s="211"/>
      <c r="AS778" s="211"/>
      <c r="AT778" s="211"/>
      <c r="AU778" s="211"/>
    </row>
    <row r="779" spans="1:47" outlineLevel="1" x14ac:dyDescent="0.2">
      <c r="A779" s="152"/>
      <c r="B779" s="154"/>
      <c r="C779" s="171" t="s">
        <v>473</v>
      </c>
      <c r="D779" s="188"/>
      <c r="E779" s="195"/>
      <c r="F779" s="212"/>
      <c r="G779" s="212"/>
      <c r="H779" s="181">
        <v>0</v>
      </c>
      <c r="I779" s="211"/>
      <c r="J779" s="211"/>
      <c r="K779" s="211"/>
      <c r="L779" s="211"/>
      <c r="M779" s="211"/>
      <c r="N779" s="211"/>
      <c r="O779" s="211"/>
      <c r="P779" s="211"/>
      <c r="Q779" s="211"/>
      <c r="R779" s="211" t="s">
        <v>123</v>
      </c>
      <c r="S779" s="211">
        <v>0</v>
      </c>
      <c r="T779" s="211"/>
      <c r="U779" s="211"/>
      <c r="V779" s="211"/>
      <c r="W779" s="211"/>
      <c r="X779" s="211"/>
      <c r="Y779" s="211"/>
      <c r="Z779" s="211"/>
      <c r="AA779" s="211"/>
      <c r="AB779" s="211"/>
      <c r="AC779" s="211"/>
      <c r="AD779" s="211"/>
      <c r="AE779" s="211"/>
      <c r="AF779" s="211"/>
      <c r="AG779" s="211"/>
      <c r="AH779" s="211"/>
      <c r="AI779" s="211"/>
      <c r="AJ779" s="211"/>
      <c r="AK779" s="211"/>
      <c r="AL779" s="211"/>
      <c r="AM779" s="211"/>
      <c r="AN779" s="211"/>
      <c r="AO779" s="211"/>
      <c r="AP779" s="211"/>
      <c r="AQ779" s="211"/>
      <c r="AR779" s="211"/>
      <c r="AS779" s="211"/>
      <c r="AT779" s="211"/>
      <c r="AU779" s="211"/>
    </row>
    <row r="780" spans="1:47" outlineLevel="1" x14ac:dyDescent="0.2">
      <c r="A780" s="152"/>
      <c r="B780" s="154"/>
      <c r="C780" s="171" t="s">
        <v>1535</v>
      </c>
      <c r="D780" s="188"/>
      <c r="E780" s="195">
        <v>47.215000000000003</v>
      </c>
      <c r="F780" s="212"/>
      <c r="G780" s="212"/>
      <c r="H780" s="181">
        <v>0</v>
      </c>
      <c r="I780" s="211"/>
      <c r="J780" s="211"/>
      <c r="K780" s="211"/>
      <c r="L780" s="211"/>
      <c r="M780" s="211"/>
      <c r="N780" s="211"/>
      <c r="O780" s="211"/>
      <c r="P780" s="211"/>
      <c r="Q780" s="211"/>
      <c r="R780" s="211" t="s">
        <v>123</v>
      </c>
      <c r="S780" s="211">
        <v>0</v>
      </c>
      <c r="T780" s="211"/>
      <c r="U780" s="211"/>
      <c r="V780" s="211"/>
      <c r="W780" s="211"/>
      <c r="X780" s="211"/>
      <c r="Y780" s="211"/>
      <c r="Z780" s="211"/>
      <c r="AA780" s="211"/>
      <c r="AB780" s="211"/>
      <c r="AC780" s="211"/>
      <c r="AD780" s="211"/>
      <c r="AE780" s="211"/>
      <c r="AF780" s="211"/>
      <c r="AG780" s="211"/>
      <c r="AH780" s="211"/>
      <c r="AI780" s="211"/>
      <c r="AJ780" s="211"/>
      <c r="AK780" s="211"/>
      <c r="AL780" s="211"/>
      <c r="AM780" s="211"/>
      <c r="AN780" s="211"/>
      <c r="AO780" s="211"/>
      <c r="AP780" s="211"/>
      <c r="AQ780" s="211"/>
      <c r="AR780" s="211"/>
      <c r="AS780" s="211"/>
      <c r="AT780" s="211"/>
      <c r="AU780" s="211"/>
    </row>
    <row r="781" spans="1:47" outlineLevel="1" x14ac:dyDescent="0.2">
      <c r="A781" s="152">
        <v>220</v>
      </c>
      <c r="B781" s="154" t="s">
        <v>669</v>
      </c>
      <c r="C781" s="170" t="s">
        <v>1538</v>
      </c>
      <c r="D781" s="187" t="s">
        <v>127</v>
      </c>
      <c r="E781" s="212">
        <v>353.05799999999999</v>
      </c>
      <c r="F781" s="212"/>
      <c r="G781" s="212">
        <f>ROUND(E781*F781,2)</f>
        <v>0</v>
      </c>
      <c r="H781" s="181" t="s">
        <v>951</v>
      </c>
      <c r="I781" s="211"/>
      <c r="J781" s="211"/>
      <c r="K781" s="211"/>
      <c r="L781" s="211"/>
      <c r="M781" s="211"/>
      <c r="N781" s="211"/>
      <c r="O781" s="211"/>
      <c r="P781" s="211"/>
      <c r="Q781" s="211"/>
      <c r="R781" s="211" t="s">
        <v>409</v>
      </c>
      <c r="S781" s="211"/>
      <c r="T781" s="211"/>
      <c r="U781" s="211"/>
      <c r="V781" s="211"/>
      <c r="W781" s="211"/>
      <c r="X781" s="211"/>
      <c r="Y781" s="211"/>
      <c r="Z781" s="211"/>
      <c r="AA781" s="211"/>
      <c r="AB781" s="211"/>
      <c r="AC781" s="211"/>
      <c r="AD781" s="211"/>
      <c r="AE781" s="211"/>
      <c r="AF781" s="211"/>
      <c r="AG781" s="211"/>
      <c r="AH781" s="211"/>
      <c r="AI781" s="211"/>
      <c r="AJ781" s="211"/>
      <c r="AK781" s="211"/>
      <c r="AL781" s="211"/>
      <c r="AM781" s="211"/>
      <c r="AN781" s="211"/>
      <c r="AO781" s="211"/>
      <c r="AP781" s="211"/>
      <c r="AQ781" s="211"/>
      <c r="AR781" s="211"/>
      <c r="AS781" s="211"/>
      <c r="AT781" s="211"/>
      <c r="AU781" s="211"/>
    </row>
    <row r="782" spans="1:47" outlineLevel="1" x14ac:dyDescent="0.2">
      <c r="A782" s="152"/>
      <c r="B782" s="154"/>
      <c r="C782" s="171" t="s">
        <v>489</v>
      </c>
      <c r="D782" s="188"/>
      <c r="E782" s="195"/>
      <c r="F782" s="212"/>
      <c r="G782" s="212"/>
      <c r="H782" s="181">
        <v>0</v>
      </c>
      <c r="I782" s="211"/>
      <c r="J782" s="211"/>
      <c r="K782" s="211"/>
      <c r="L782" s="211"/>
      <c r="M782" s="211"/>
      <c r="N782" s="211"/>
      <c r="O782" s="211"/>
      <c r="P782" s="211"/>
      <c r="Q782" s="211"/>
      <c r="R782" s="211" t="s">
        <v>123</v>
      </c>
      <c r="S782" s="211">
        <v>0</v>
      </c>
      <c r="T782" s="211"/>
      <c r="U782" s="211"/>
      <c r="V782" s="211"/>
      <c r="W782" s="211"/>
      <c r="X782" s="211"/>
      <c r="Y782" s="211"/>
      <c r="Z782" s="211"/>
      <c r="AA782" s="211"/>
      <c r="AB782" s="211"/>
      <c r="AC782" s="211"/>
      <c r="AD782" s="211"/>
      <c r="AE782" s="211"/>
      <c r="AF782" s="211"/>
      <c r="AG782" s="211"/>
      <c r="AH782" s="211"/>
      <c r="AI782" s="211"/>
      <c r="AJ782" s="211"/>
      <c r="AK782" s="211"/>
      <c r="AL782" s="211"/>
      <c r="AM782" s="211"/>
      <c r="AN782" s="211"/>
      <c r="AO782" s="211"/>
      <c r="AP782" s="211"/>
      <c r="AQ782" s="211"/>
      <c r="AR782" s="211"/>
      <c r="AS782" s="211"/>
      <c r="AT782" s="211"/>
      <c r="AU782" s="211"/>
    </row>
    <row r="783" spans="1:47" outlineLevel="1" x14ac:dyDescent="0.2">
      <c r="A783" s="152"/>
      <c r="B783" s="154"/>
      <c r="C783" s="171" t="s">
        <v>473</v>
      </c>
      <c r="D783" s="188"/>
      <c r="E783" s="195"/>
      <c r="F783" s="212"/>
      <c r="G783" s="212"/>
      <c r="H783" s="181">
        <v>0</v>
      </c>
      <c r="I783" s="211"/>
      <c r="J783" s="211"/>
      <c r="K783" s="211"/>
      <c r="L783" s="211"/>
      <c r="M783" s="211"/>
      <c r="N783" s="211"/>
      <c r="O783" s="211"/>
      <c r="P783" s="211"/>
      <c r="Q783" s="211"/>
      <c r="R783" s="211" t="s">
        <v>123</v>
      </c>
      <c r="S783" s="211">
        <v>0</v>
      </c>
      <c r="T783" s="211"/>
      <c r="U783" s="211"/>
      <c r="V783" s="211"/>
      <c r="W783" s="211"/>
      <c r="X783" s="211"/>
      <c r="Y783" s="211"/>
      <c r="Z783" s="211"/>
      <c r="AA783" s="211"/>
      <c r="AB783" s="211"/>
      <c r="AC783" s="211"/>
      <c r="AD783" s="211"/>
      <c r="AE783" s="211"/>
      <c r="AF783" s="211"/>
      <c r="AG783" s="211"/>
      <c r="AH783" s="211"/>
      <c r="AI783" s="211"/>
      <c r="AJ783" s="211"/>
      <c r="AK783" s="211"/>
      <c r="AL783" s="211"/>
      <c r="AM783" s="211"/>
      <c r="AN783" s="211"/>
      <c r="AO783" s="211"/>
      <c r="AP783" s="211"/>
      <c r="AQ783" s="211"/>
      <c r="AR783" s="211"/>
      <c r="AS783" s="211"/>
      <c r="AT783" s="211"/>
      <c r="AU783" s="211"/>
    </row>
    <row r="784" spans="1:47" outlineLevel="1" x14ac:dyDescent="0.2">
      <c r="A784" s="152"/>
      <c r="B784" s="154"/>
      <c r="C784" s="171" t="s">
        <v>1539</v>
      </c>
      <c r="D784" s="188"/>
      <c r="E784" s="195">
        <v>56.658000000000001</v>
      </c>
      <c r="F784" s="212"/>
      <c r="G784" s="212"/>
      <c r="H784" s="181">
        <v>0</v>
      </c>
      <c r="I784" s="211"/>
      <c r="J784" s="211"/>
      <c r="K784" s="211"/>
      <c r="L784" s="211"/>
      <c r="M784" s="211"/>
      <c r="N784" s="211"/>
      <c r="O784" s="211"/>
      <c r="P784" s="211"/>
      <c r="Q784" s="211"/>
      <c r="R784" s="211" t="s">
        <v>123</v>
      </c>
      <c r="S784" s="211">
        <v>0</v>
      </c>
      <c r="T784" s="211"/>
      <c r="U784" s="211"/>
      <c r="V784" s="211"/>
      <c r="W784" s="211"/>
      <c r="X784" s="211"/>
      <c r="Y784" s="211"/>
      <c r="Z784" s="211"/>
      <c r="AA784" s="211"/>
      <c r="AB784" s="211"/>
      <c r="AC784" s="211"/>
      <c r="AD784" s="211"/>
      <c r="AE784" s="211"/>
      <c r="AF784" s="211"/>
      <c r="AG784" s="211"/>
      <c r="AH784" s="211"/>
      <c r="AI784" s="211"/>
      <c r="AJ784" s="211"/>
      <c r="AK784" s="211"/>
      <c r="AL784" s="211"/>
      <c r="AM784" s="211"/>
      <c r="AN784" s="211"/>
      <c r="AO784" s="211"/>
      <c r="AP784" s="211"/>
      <c r="AQ784" s="211"/>
      <c r="AR784" s="211"/>
      <c r="AS784" s="211"/>
      <c r="AT784" s="211"/>
      <c r="AU784" s="211"/>
    </row>
    <row r="785" spans="1:47" outlineLevel="1" x14ac:dyDescent="0.2">
      <c r="A785" s="152"/>
      <c r="B785" s="154"/>
      <c r="C785" s="171" t="s">
        <v>1159</v>
      </c>
      <c r="D785" s="188"/>
      <c r="E785" s="195"/>
      <c r="F785" s="212"/>
      <c r="G785" s="212"/>
      <c r="H785" s="181">
        <v>0</v>
      </c>
      <c r="I785" s="211"/>
      <c r="J785" s="211"/>
      <c r="K785" s="211"/>
      <c r="L785" s="211"/>
      <c r="M785" s="211"/>
      <c r="N785" s="211"/>
      <c r="O785" s="211"/>
      <c r="P785" s="211"/>
      <c r="Q785" s="211"/>
      <c r="R785" s="211" t="s">
        <v>123</v>
      </c>
      <c r="S785" s="211">
        <v>0</v>
      </c>
      <c r="T785" s="211"/>
      <c r="U785" s="211"/>
      <c r="V785" s="211"/>
      <c r="W785" s="211"/>
      <c r="X785" s="211"/>
      <c r="Y785" s="211"/>
      <c r="Z785" s="211"/>
      <c r="AA785" s="211"/>
      <c r="AB785" s="211"/>
      <c r="AC785" s="211"/>
      <c r="AD785" s="211"/>
      <c r="AE785" s="211"/>
      <c r="AF785" s="211"/>
      <c r="AG785" s="211"/>
      <c r="AH785" s="211"/>
      <c r="AI785" s="211"/>
      <c r="AJ785" s="211"/>
      <c r="AK785" s="211"/>
      <c r="AL785" s="211"/>
      <c r="AM785" s="211"/>
      <c r="AN785" s="211"/>
      <c r="AO785" s="211"/>
      <c r="AP785" s="211"/>
      <c r="AQ785" s="211"/>
      <c r="AR785" s="211"/>
      <c r="AS785" s="211"/>
      <c r="AT785" s="211"/>
      <c r="AU785" s="211"/>
    </row>
    <row r="786" spans="1:47" outlineLevel="1" x14ac:dyDescent="0.2">
      <c r="A786" s="152"/>
      <c r="B786" s="154"/>
      <c r="C786" s="171" t="s">
        <v>1536</v>
      </c>
      <c r="D786" s="188"/>
      <c r="E786" s="195"/>
      <c r="F786" s="212"/>
      <c r="G786" s="212"/>
      <c r="H786" s="181">
        <v>0</v>
      </c>
      <c r="I786" s="211"/>
      <c r="J786" s="211"/>
      <c r="K786" s="211"/>
      <c r="L786" s="211"/>
      <c r="M786" s="211"/>
      <c r="N786" s="211"/>
      <c r="O786" s="211"/>
      <c r="P786" s="211"/>
      <c r="Q786" s="211"/>
      <c r="R786" s="211" t="s">
        <v>123</v>
      </c>
      <c r="S786" s="211">
        <v>0</v>
      </c>
      <c r="T786" s="211"/>
      <c r="U786" s="211"/>
      <c r="V786" s="211"/>
      <c r="W786" s="211"/>
      <c r="X786" s="211"/>
      <c r="Y786" s="211"/>
      <c r="Z786" s="211"/>
      <c r="AA786" s="211"/>
      <c r="AB786" s="211"/>
      <c r="AC786" s="211"/>
      <c r="AD786" s="211"/>
      <c r="AE786" s="211"/>
      <c r="AF786" s="211"/>
      <c r="AG786" s="211"/>
      <c r="AH786" s="211"/>
      <c r="AI786" s="211"/>
      <c r="AJ786" s="211"/>
      <c r="AK786" s="211"/>
      <c r="AL786" s="211"/>
      <c r="AM786" s="211"/>
      <c r="AN786" s="211"/>
      <c r="AO786" s="211"/>
      <c r="AP786" s="211"/>
      <c r="AQ786" s="211"/>
      <c r="AR786" s="211"/>
      <c r="AS786" s="211"/>
      <c r="AT786" s="211"/>
      <c r="AU786" s="211"/>
    </row>
    <row r="787" spans="1:47" outlineLevel="1" x14ac:dyDescent="0.2">
      <c r="A787" s="152"/>
      <c r="B787" s="154"/>
      <c r="C787" s="171" t="s">
        <v>1540</v>
      </c>
      <c r="D787" s="188"/>
      <c r="E787" s="195">
        <v>296.39999999999998</v>
      </c>
      <c r="F787" s="212"/>
      <c r="G787" s="212"/>
      <c r="H787" s="181">
        <v>0</v>
      </c>
      <c r="I787" s="211"/>
      <c r="J787" s="211"/>
      <c r="K787" s="211"/>
      <c r="L787" s="211"/>
      <c r="M787" s="211"/>
      <c r="N787" s="211"/>
      <c r="O787" s="211"/>
      <c r="P787" s="211"/>
      <c r="Q787" s="211"/>
      <c r="R787" s="211" t="s">
        <v>123</v>
      </c>
      <c r="S787" s="211">
        <v>0</v>
      </c>
      <c r="T787" s="211"/>
      <c r="U787" s="211"/>
      <c r="V787" s="211"/>
      <c r="W787" s="211"/>
      <c r="X787" s="211"/>
      <c r="Y787" s="211"/>
      <c r="Z787" s="211"/>
      <c r="AA787" s="211"/>
      <c r="AB787" s="211"/>
      <c r="AC787" s="211"/>
      <c r="AD787" s="211"/>
      <c r="AE787" s="211"/>
      <c r="AF787" s="211"/>
      <c r="AG787" s="211"/>
      <c r="AH787" s="211"/>
      <c r="AI787" s="211"/>
      <c r="AJ787" s="211"/>
      <c r="AK787" s="211"/>
      <c r="AL787" s="211"/>
      <c r="AM787" s="211"/>
      <c r="AN787" s="211"/>
      <c r="AO787" s="211"/>
      <c r="AP787" s="211"/>
      <c r="AQ787" s="211"/>
      <c r="AR787" s="211"/>
      <c r="AS787" s="211"/>
      <c r="AT787" s="211"/>
      <c r="AU787" s="211"/>
    </row>
    <row r="788" spans="1:47" ht="22.5" outlineLevel="1" x14ac:dyDescent="0.2">
      <c r="A788" s="152">
        <v>221</v>
      </c>
      <c r="B788" s="154" t="s">
        <v>678</v>
      </c>
      <c r="C788" s="170" t="s">
        <v>679</v>
      </c>
      <c r="D788" s="187" t="s">
        <v>127</v>
      </c>
      <c r="E788" s="212">
        <v>294.21499999999997</v>
      </c>
      <c r="F788" s="212"/>
      <c r="G788" s="212">
        <f>ROUND(E788*F788,2)</f>
        <v>0</v>
      </c>
      <c r="H788" s="181" t="s">
        <v>951</v>
      </c>
      <c r="I788" s="211"/>
      <c r="J788" s="211"/>
      <c r="K788" s="211"/>
      <c r="L788" s="211"/>
      <c r="M788" s="211"/>
      <c r="N788" s="211"/>
      <c r="O788" s="211"/>
      <c r="P788" s="211"/>
      <c r="Q788" s="211"/>
      <c r="R788" s="211" t="s">
        <v>121</v>
      </c>
      <c r="S788" s="211"/>
      <c r="T788" s="211"/>
      <c r="U788" s="211"/>
      <c r="V788" s="211"/>
      <c r="W788" s="211"/>
      <c r="X788" s="211"/>
      <c r="Y788" s="211"/>
      <c r="Z788" s="211"/>
      <c r="AA788" s="211"/>
      <c r="AB788" s="211"/>
      <c r="AC788" s="211"/>
      <c r="AD788" s="211"/>
      <c r="AE788" s="211"/>
      <c r="AF788" s="211"/>
      <c r="AG788" s="211"/>
      <c r="AH788" s="211"/>
      <c r="AI788" s="211"/>
      <c r="AJ788" s="211"/>
      <c r="AK788" s="211"/>
      <c r="AL788" s="211"/>
      <c r="AM788" s="211"/>
      <c r="AN788" s="211"/>
      <c r="AO788" s="211"/>
      <c r="AP788" s="211"/>
      <c r="AQ788" s="211"/>
      <c r="AR788" s="211"/>
      <c r="AS788" s="211"/>
      <c r="AT788" s="211"/>
      <c r="AU788" s="211"/>
    </row>
    <row r="789" spans="1:47" outlineLevel="1" x14ac:dyDescent="0.2">
      <c r="A789" s="152"/>
      <c r="B789" s="154"/>
      <c r="C789" s="171" t="s">
        <v>489</v>
      </c>
      <c r="D789" s="188"/>
      <c r="E789" s="195"/>
      <c r="F789" s="212"/>
      <c r="G789" s="212"/>
      <c r="H789" s="181">
        <v>0</v>
      </c>
      <c r="I789" s="211"/>
      <c r="J789" s="211"/>
      <c r="K789" s="211"/>
      <c r="L789" s="211"/>
      <c r="M789" s="211"/>
      <c r="N789" s="211"/>
      <c r="O789" s="211"/>
      <c r="P789" s="211"/>
      <c r="Q789" s="211"/>
      <c r="R789" s="211" t="s">
        <v>123</v>
      </c>
      <c r="S789" s="211">
        <v>0</v>
      </c>
      <c r="T789" s="211"/>
      <c r="U789" s="211"/>
      <c r="V789" s="211"/>
      <c r="W789" s="211"/>
      <c r="X789" s="211"/>
      <c r="Y789" s="211"/>
      <c r="Z789" s="211"/>
      <c r="AA789" s="211"/>
      <c r="AB789" s="211"/>
      <c r="AC789" s="211"/>
      <c r="AD789" s="211"/>
      <c r="AE789" s="211"/>
      <c r="AF789" s="211"/>
      <c r="AG789" s="211"/>
      <c r="AH789" s="211"/>
      <c r="AI789" s="211"/>
      <c r="AJ789" s="211"/>
      <c r="AK789" s="211"/>
      <c r="AL789" s="211"/>
      <c r="AM789" s="211"/>
      <c r="AN789" s="211"/>
      <c r="AO789" s="211"/>
      <c r="AP789" s="211"/>
      <c r="AQ789" s="211"/>
      <c r="AR789" s="211"/>
      <c r="AS789" s="211"/>
      <c r="AT789" s="211"/>
      <c r="AU789" s="211"/>
    </row>
    <row r="790" spans="1:47" outlineLevel="1" x14ac:dyDescent="0.2">
      <c r="A790" s="152"/>
      <c r="B790" s="154"/>
      <c r="C790" s="171" t="s">
        <v>473</v>
      </c>
      <c r="D790" s="188"/>
      <c r="E790" s="195"/>
      <c r="F790" s="212"/>
      <c r="G790" s="212"/>
      <c r="H790" s="181">
        <v>0</v>
      </c>
      <c r="I790" s="211"/>
      <c r="J790" s="211"/>
      <c r="K790" s="211"/>
      <c r="L790" s="211"/>
      <c r="M790" s="211"/>
      <c r="N790" s="211"/>
      <c r="O790" s="211"/>
      <c r="P790" s="211"/>
      <c r="Q790" s="211"/>
      <c r="R790" s="211" t="s">
        <v>123</v>
      </c>
      <c r="S790" s="211">
        <v>0</v>
      </c>
      <c r="T790" s="211"/>
      <c r="U790" s="211"/>
      <c r="V790" s="211"/>
      <c r="W790" s="211"/>
      <c r="X790" s="211"/>
      <c r="Y790" s="211"/>
      <c r="Z790" s="211"/>
      <c r="AA790" s="211"/>
      <c r="AB790" s="211"/>
      <c r="AC790" s="211"/>
      <c r="AD790" s="211"/>
      <c r="AE790" s="211"/>
      <c r="AF790" s="211"/>
      <c r="AG790" s="211"/>
      <c r="AH790" s="211"/>
      <c r="AI790" s="211"/>
      <c r="AJ790" s="211"/>
      <c r="AK790" s="211"/>
      <c r="AL790" s="211"/>
      <c r="AM790" s="211"/>
      <c r="AN790" s="211"/>
      <c r="AO790" s="211"/>
      <c r="AP790" s="211"/>
      <c r="AQ790" s="211"/>
      <c r="AR790" s="211"/>
      <c r="AS790" s="211"/>
      <c r="AT790" s="211"/>
      <c r="AU790" s="211"/>
    </row>
    <row r="791" spans="1:47" outlineLevel="1" x14ac:dyDescent="0.2">
      <c r="A791" s="152"/>
      <c r="B791" s="154"/>
      <c r="C791" s="171" t="s">
        <v>1535</v>
      </c>
      <c r="D791" s="188"/>
      <c r="E791" s="195">
        <v>47.215000000000003</v>
      </c>
      <c r="F791" s="212"/>
      <c r="G791" s="212"/>
      <c r="H791" s="181">
        <v>0</v>
      </c>
      <c r="I791" s="211"/>
      <c r="J791" s="211"/>
      <c r="K791" s="211"/>
      <c r="L791" s="211"/>
      <c r="M791" s="211"/>
      <c r="N791" s="211"/>
      <c r="O791" s="211"/>
      <c r="P791" s="211"/>
      <c r="Q791" s="211"/>
      <c r="R791" s="211" t="s">
        <v>123</v>
      </c>
      <c r="S791" s="211">
        <v>0</v>
      </c>
      <c r="T791" s="211"/>
      <c r="U791" s="211"/>
      <c r="V791" s="211"/>
      <c r="W791" s="211"/>
      <c r="X791" s="211"/>
      <c r="Y791" s="211"/>
      <c r="Z791" s="211"/>
      <c r="AA791" s="211"/>
      <c r="AB791" s="211"/>
      <c r="AC791" s="211"/>
      <c r="AD791" s="211"/>
      <c r="AE791" s="211"/>
      <c r="AF791" s="211"/>
      <c r="AG791" s="211"/>
      <c r="AH791" s="211"/>
      <c r="AI791" s="211"/>
      <c r="AJ791" s="211"/>
      <c r="AK791" s="211"/>
      <c r="AL791" s="211"/>
      <c r="AM791" s="211"/>
      <c r="AN791" s="211"/>
      <c r="AO791" s="211"/>
      <c r="AP791" s="211"/>
      <c r="AQ791" s="211"/>
      <c r="AR791" s="211"/>
      <c r="AS791" s="211"/>
      <c r="AT791" s="211"/>
      <c r="AU791" s="211"/>
    </row>
    <row r="792" spans="1:47" outlineLevel="1" x14ac:dyDescent="0.2">
      <c r="A792" s="152"/>
      <c r="B792" s="154"/>
      <c r="C792" s="171" t="s">
        <v>1159</v>
      </c>
      <c r="D792" s="188"/>
      <c r="E792" s="195"/>
      <c r="F792" s="212"/>
      <c r="G792" s="212"/>
      <c r="H792" s="181">
        <v>0</v>
      </c>
      <c r="I792" s="211"/>
      <c r="J792" s="211"/>
      <c r="K792" s="211"/>
      <c r="L792" s="211"/>
      <c r="M792" s="211"/>
      <c r="N792" s="211"/>
      <c r="O792" s="211"/>
      <c r="P792" s="211"/>
      <c r="Q792" s="211"/>
      <c r="R792" s="211" t="s">
        <v>123</v>
      </c>
      <c r="S792" s="211">
        <v>0</v>
      </c>
      <c r="T792" s="211"/>
      <c r="U792" s="211"/>
      <c r="V792" s="211"/>
      <c r="W792" s="211"/>
      <c r="X792" s="211"/>
      <c r="Y792" s="211"/>
      <c r="Z792" s="211"/>
      <c r="AA792" s="211"/>
      <c r="AB792" s="211"/>
      <c r="AC792" s="211"/>
      <c r="AD792" s="211"/>
      <c r="AE792" s="211"/>
      <c r="AF792" s="211"/>
      <c r="AG792" s="211"/>
      <c r="AH792" s="211"/>
      <c r="AI792" s="211"/>
      <c r="AJ792" s="211"/>
      <c r="AK792" s="211"/>
      <c r="AL792" s="211"/>
      <c r="AM792" s="211"/>
      <c r="AN792" s="211"/>
      <c r="AO792" s="211"/>
      <c r="AP792" s="211"/>
      <c r="AQ792" s="211"/>
      <c r="AR792" s="211"/>
      <c r="AS792" s="211"/>
      <c r="AT792" s="211"/>
      <c r="AU792" s="211"/>
    </row>
    <row r="793" spans="1:47" outlineLevel="1" x14ac:dyDescent="0.2">
      <c r="A793" s="152"/>
      <c r="B793" s="154"/>
      <c r="C793" s="171" t="s">
        <v>1536</v>
      </c>
      <c r="D793" s="188"/>
      <c r="E793" s="195"/>
      <c r="F793" s="212"/>
      <c r="G793" s="212"/>
      <c r="H793" s="181">
        <v>0</v>
      </c>
      <c r="I793" s="211"/>
      <c r="J793" s="211"/>
      <c r="K793" s="211"/>
      <c r="L793" s="211"/>
      <c r="M793" s="211"/>
      <c r="N793" s="211"/>
      <c r="O793" s="211"/>
      <c r="P793" s="211"/>
      <c r="Q793" s="211"/>
      <c r="R793" s="211" t="s">
        <v>123</v>
      </c>
      <c r="S793" s="211">
        <v>0</v>
      </c>
      <c r="T793" s="211"/>
      <c r="U793" s="211"/>
      <c r="V793" s="211"/>
      <c r="W793" s="211"/>
      <c r="X793" s="211"/>
      <c r="Y793" s="211"/>
      <c r="Z793" s="211"/>
      <c r="AA793" s="211"/>
      <c r="AB793" s="211"/>
      <c r="AC793" s="211"/>
      <c r="AD793" s="211"/>
      <c r="AE793" s="211"/>
      <c r="AF793" s="211"/>
      <c r="AG793" s="211"/>
      <c r="AH793" s="211"/>
      <c r="AI793" s="211"/>
      <c r="AJ793" s="211"/>
      <c r="AK793" s="211"/>
      <c r="AL793" s="211"/>
      <c r="AM793" s="211"/>
      <c r="AN793" s="211"/>
      <c r="AO793" s="211"/>
      <c r="AP793" s="211"/>
      <c r="AQ793" s="211"/>
      <c r="AR793" s="211"/>
      <c r="AS793" s="211"/>
      <c r="AT793" s="211"/>
      <c r="AU793" s="211"/>
    </row>
    <row r="794" spans="1:47" outlineLevel="1" x14ac:dyDescent="0.2">
      <c r="A794" s="152"/>
      <c r="B794" s="154"/>
      <c r="C794" s="171" t="s">
        <v>1537</v>
      </c>
      <c r="D794" s="188"/>
      <c r="E794" s="195">
        <v>247</v>
      </c>
      <c r="F794" s="212"/>
      <c r="G794" s="212"/>
      <c r="H794" s="181">
        <v>0</v>
      </c>
      <c r="I794" s="211"/>
      <c r="J794" s="211"/>
      <c r="K794" s="211"/>
      <c r="L794" s="211"/>
      <c r="M794" s="211"/>
      <c r="N794" s="211"/>
      <c r="O794" s="211"/>
      <c r="P794" s="211"/>
      <c r="Q794" s="211"/>
      <c r="R794" s="211" t="s">
        <v>123</v>
      </c>
      <c r="S794" s="211">
        <v>0</v>
      </c>
      <c r="T794" s="211"/>
      <c r="U794" s="211"/>
      <c r="V794" s="211"/>
      <c r="W794" s="211"/>
      <c r="X794" s="211"/>
      <c r="Y794" s="211"/>
      <c r="Z794" s="211"/>
      <c r="AA794" s="211"/>
      <c r="AB794" s="211"/>
      <c r="AC794" s="211"/>
      <c r="AD794" s="211"/>
      <c r="AE794" s="211"/>
      <c r="AF794" s="211"/>
      <c r="AG794" s="211"/>
      <c r="AH794" s="211"/>
      <c r="AI794" s="211"/>
      <c r="AJ794" s="211"/>
      <c r="AK794" s="211"/>
      <c r="AL794" s="211"/>
      <c r="AM794" s="211"/>
      <c r="AN794" s="211"/>
      <c r="AO794" s="211"/>
      <c r="AP794" s="211"/>
      <c r="AQ794" s="211"/>
      <c r="AR794" s="211"/>
      <c r="AS794" s="211"/>
      <c r="AT794" s="211"/>
      <c r="AU794" s="211"/>
    </row>
    <row r="795" spans="1:47" outlineLevel="1" x14ac:dyDescent="0.2">
      <c r="A795" s="152">
        <v>222</v>
      </c>
      <c r="B795" s="154" t="s">
        <v>423</v>
      </c>
      <c r="C795" s="170" t="s">
        <v>683</v>
      </c>
      <c r="D795" s="187" t="s">
        <v>127</v>
      </c>
      <c r="E795" s="212">
        <v>353.05799999999999</v>
      </c>
      <c r="F795" s="212"/>
      <c r="G795" s="212">
        <f>ROUND(E795*F795,2)</f>
        <v>0</v>
      </c>
      <c r="H795" s="181" t="s">
        <v>951</v>
      </c>
      <c r="I795" s="211"/>
      <c r="J795" s="211"/>
      <c r="K795" s="211"/>
      <c r="L795" s="211"/>
      <c r="M795" s="211"/>
      <c r="N795" s="211"/>
      <c r="O795" s="211"/>
      <c r="P795" s="211"/>
      <c r="Q795" s="211"/>
      <c r="R795" s="211" t="s">
        <v>409</v>
      </c>
      <c r="S795" s="211"/>
      <c r="T795" s="211"/>
      <c r="U795" s="211"/>
      <c r="V795" s="211"/>
      <c r="W795" s="211"/>
      <c r="X795" s="211"/>
      <c r="Y795" s="211"/>
      <c r="Z795" s="211"/>
      <c r="AA795" s="211"/>
      <c r="AB795" s="211"/>
      <c r="AC795" s="211"/>
      <c r="AD795" s="211"/>
      <c r="AE795" s="211"/>
      <c r="AF795" s="211"/>
      <c r="AG795" s="211"/>
      <c r="AH795" s="211"/>
      <c r="AI795" s="211"/>
      <c r="AJ795" s="211"/>
      <c r="AK795" s="211"/>
      <c r="AL795" s="211"/>
      <c r="AM795" s="211"/>
      <c r="AN795" s="211"/>
      <c r="AO795" s="211"/>
      <c r="AP795" s="211"/>
      <c r="AQ795" s="211"/>
      <c r="AR795" s="211"/>
      <c r="AS795" s="211"/>
      <c r="AT795" s="211"/>
      <c r="AU795" s="211"/>
    </row>
    <row r="796" spans="1:47" outlineLevel="1" x14ac:dyDescent="0.2">
      <c r="A796" s="152"/>
      <c r="B796" s="154"/>
      <c r="C796" s="171" t="s">
        <v>489</v>
      </c>
      <c r="D796" s="188"/>
      <c r="E796" s="195"/>
      <c r="F796" s="212"/>
      <c r="G796" s="212"/>
      <c r="H796" s="181">
        <v>0</v>
      </c>
      <c r="I796" s="211"/>
      <c r="J796" s="211"/>
      <c r="K796" s="211"/>
      <c r="L796" s="211"/>
      <c r="M796" s="211"/>
      <c r="N796" s="211"/>
      <c r="O796" s="211"/>
      <c r="P796" s="211"/>
      <c r="Q796" s="211"/>
      <c r="R796" s="211" t="s">
        <v>123</v>
      </c>
      <c r="S796" s="211">
        <v>0</v>
      </c>
      <c r="T796" s="211"/>
      <c r="U796" s="211"/>
      <c r="V796" s="211"/>
      <c r="W796" s="211"/>
      <c r="X796" s="211"/>
      <c r="Y796" s="211"/>
      <c r="Z796" s="211"/>
      <c r="AA796" s="211"/>
      <c r="AB796" s="211"/>
      <c r="AC796" s="211"/>
      <c r="AD796" s="211"/>
      <c r="AE796" s="211"/>
      <c r="AF796" s="211"/>
      <c r="AG796" s="211"/>
      <c r="AH796" s="211"/>
      <c r="AI796" s="211"/>
      <c r="AJ796" s="211"/>
      <c r="AK796" s="211"/>
      <c r="AL796" s="211"/>
      <c r="AM796" s="211"/>
      <c r="AN796" s="211"/>
      <c r="AO796" s="211"/>
      <c r="AP796" s="211"/>
      <c r="AQ796" s="211"/>
      <c r="AR796" s="211"/>
      <c r="AS796" s="211"/>
      <c r="AT796" s="211"/>
      <c r="AU796" s="211"/>
    </row>
    <row r="797" spans="1:47" outlineLevel="1" x14ac:dyDescent="0.2">
      <c r="A797" s="152"/>
      <c r="B797" s="154"/>
      <c r="C797" s="171" t="s">
        <v>473</v>
      </c>
      <c r="D797" s="188"/>
      <c r="E797" s="195"/>
      <c r="F797" s="212"/>
      <c r="G797" s="212"/>
      <c r="H797" s="181">
        <v>0</v>
      </c>
      <c r="I797" s="211"/>
      <c r="J797" s="211"/>
      <c r="K797" s="211"/>
      <c r="L797" s="211"/>
      <c r="M797" s="211"/>
      <c r="N797" s="211"/>
      <c r="O797" s="211"/>
      <c r="P797" s="211"/>
      <c r="Q797" s="211"/>
      <c r="R797" s="211" t="s">
        <v>123</v>
      </c>
      <c r="S797" s="211">
        <v>0</v>
      </c>
      <c r="T797" s="211"/>
      <c r="U797" s="211"/>
      <c r="V797" s="211"/>
      <c r="W797" s="211"/>
      <c r="X797" s="211"/>
      <c r="Y797" s="211"/>
      <c r="Z797" s="211"/>
      <c r="AA797" s="211"/>
      <c r="AB797" s="211"/>
      <c r="AC797" s="211"/>
      <c r="AD797" s="211"/>
      <c r="AE797" s="211"/>
      <c r="AF797" s="211"/>
      <c r="AG797" s="211"/>
      <c r="AH797" s="211"/>
      <c r="AI797" s="211"/>
      <c r="AJ797" s="211"/>
      <c r="AK797" s="211"/>
      <c r="AL797" s="211"/>
      <c r="AM797" s="211"/>
      <c r="AN797" s="211"/>
      <c r="AO797" s="211"/>
      <c r="AP797" s="211"/>
      <c r="AQ797" s="211"/>
      <c r="AR797" s="211"/>
      <c r="AS797" s="211"/>
      <c r="AT797" s="211"/>
      <c r="AU797" s="211"/>
    </row>
    <row r="798" spans="1:47" outlineLevel="1" x14ac:dyDescent="0.2">
      <c r="A798" s="152"/>
      <c r="B798" s="154"/>
      <c r="C798" s="171" t="s">
        <v>1539</v>
      </c>
      <c r="D798" s="188"/>
      <c r="E798" s="195">
        <v>56.658000000000001</v>
      </c>
      <c r="F798" s="212"/>
      <c r="G798" s="212"/>
      <c r="H798" s="181">
        <v>0</v>
      </c>
      <c r="I798" s="211"/>
      <c r="J798" s="211"/>
      <c r="K798" s="211"/>
      <c r="L798" s="211"/>
      <c r="M798" s="211"/>
      <c r="N798" s="211"/>
      <c r="O798" s="211"/>
      <c r="P798" s="211"/>
      <c r="Q798" s="211"/>
      <c r="R798" s="211" t="s">
        <v>123</v>
      </c>
      <c r="S798" s="211">
        <v>0</v>
      </c>
      <c r="T798" s="211"/>
      <c r="U798" s="211"/>
      <c r="V798" s="211"/>
      <c r="W798" s="211"/>
      <c r="X798" s="211"/>
      <c r="Y798" s="211"/>
      <c r="Z798" s="211"/>
      <c r="AA798" s="211"/>
      <c r="AB798" s="211"/>
      <c r="AC798" s="211"/>
      <c r="AD798" s="211"/>
      <c r="AE798" s="211"/>
      <c r="AF798" s="211"/>
      <c r="AG798" s="211"/>
      <c r="AH798" s="211"/>
      <c r="AI798" s="211"/>
      <c r="AJ798" s="211"/>
      <c r="AK798" s="211"/>
      <c r="AL798" s="211"/>
      <c r="AM798" s="211"/>
      <c r="AN798" s="211"/>
      <c r="AO798" s="211"/>
      <c r="AP798" s="211"/>
      <c r="AQ798" s="211"/>
      <c r="AR798" s="211"/>
      <c r="AS798" s="211"/>
      <c r="AT798" s="211"/>
      <c r="AU798" s="211"/>
    </row>
    <row r="799" spans="1:47" outlineLevel="1" x14ac:dyDescent="0.2">
      <c r="A799" s="152"/>
      <c r="B799" s="154"/>
      <c r="C799" s="171" t="s">
        <v>1159</v>
      </c>
      <c r="D799" s="188"/>
      <c r="E799" s="195"/>
      <c r="F799" s="212"/>
      <c r="G799" s="212"/>
      <c r="H799" s="181">
        <v>0</v>
      </c>
      <c r="I799" s="211"/>
      <c r="J799" s="211"/>
      <c r="K799" s="211"/>
      <c r="L799" s="211"/>
      <c r="M799" s="211"/>
      <c r="N799" s="211"/>
      <c r="O799" s="211"/>
      <c r="P799" s="211"/>
      <c r="Q799" s="211"/>
      <c r="R799" s="211" t="s">
        <v>123</v>
      </c>
      <c r="S799" s="211">
        <v>0</v>
      </c>
      <c r="T799" s="211"/>
      <c r="U799" s="211"/>
      <c r="V799" s="211"/>
      <c r="W799" s="211"/>
      <c r="X799" s="211"/>
      <c r="Y799" s="211"/>
      <c r="Z799" s="211"/>
      <c r="AA799" s="211"/>
      <c r="AB799" s="211"/>
      <c r="AC799" s="211"/>
      <c r="AD799" s="211"/>
      <c r="AE799" s="211"/>
      <c r="AF799" s="211"/>
      <c r="AG799" s="211"/>
      <c r="AH799" s="211"/>
      <c r="AI799" s="211"/>
      <c r="AJ799" s="211"/>
      <c r="AK799" s="211"/>
      <c r="AL799" s="211"/>
      <c r="AM799" s="211"/>
      <c r="AN799" s="211"/>
      <c r="AO799" s="211"/>
      <c r="AP799" s="211"/>
      <c r="AQ799" s="211"/>
      <c r="AR799" s="211"/>
      <c r="AS799" s="211"/>
      <c r="AT799" s="211"/>
      <c r="AU799" s="211"/>
    </row>
    <row r="800" spans="1:47" outlineLevel="1" x14ac:dyDescent="0.2">
      <c r="A800" s="152"/>
      <c r="B800" s="154"/>
      <c r="C800" s="171" t="s">
        <v>1536</v>
      </c>
      <c r="D800" s="188"/>
      <c r="E800" s="195"/>
      <c r="F800" s="212"/>
      <c r="G800" s="212"/>
      <c r="H800" s="181">
        <v>0</v>
      </c>
      <c r="I800" s="211"/>
      <c r="J800" s="211"/>
      <c r="K800" s="211"/>
      <c r="L800" s="211"/>
      <c r="M800" s="211"/>
      <c r="N800" s="211"/>
      <c r="O800" s="211"/>
      <c r="P800" s="211"/>
      <c r="Q800" s="211"/>
      <c r="R800" s="211" t="s">
        <v>123</v>
      </c>
      <c r="S800" s="211">
        <v>0</v>
      </c>
      <c r="T800" s="211"/>
      <c r="U800" s="211"/>
      <c r="V800" s="211"/>
      <c r="W800" s="211"/>
      <c r="X800" s="211"/>
      <c r="Y800" s="211"/>
      <c r="Z800" s="211"/>
      <c r="AA800" s="211"/>
      <c r="AB800" s="211"/>
      <c r="AC800" s="211"/>
      <c r="AD800" s="211"/>
      <c r="AE800" s="211"/>
      <c r="AF800" s="211"/>
      <c r="AG800" s="211"/>
      <c r="AH800" s="211"/>
      <c r="AI800" s="211"/>
      <c r="AJ800" s="211"/>
      <c r="AK800" s="211"/>
      <c r="AL800" s="211"/>
      <c r="AM800" s="211"/>
      <c r="AN800" s="211"/>
      <c r="AO800" s="211"/>
      <c r="AP800" s="211"/>
      <c r="AQ800" s="211"/>
      <c r="AR800" s="211"/>
      <c r="AS800" s="211"/>
      <c r="AT800" s="211"/>
      <c r="AU800" s="211"/>
    </row>
    <row r="801" spans="1:47" outlineLevel="1" x14ac:dyDescent="0.2">
      <c r="A801" s="152"/>
      <c r="B801" s="154"/>
      <c r="C801" s="171" t="s">
        <v>1540</v>
      </c>
      <c r="D801" s="188"/>
      <c r="E801" s="195">
        <v>296.39999999999998</v>
      </c>
      <c r="F801" s="212"/>
      <c r="G801" s="212"/>
      <c r="H801" s="181">
        <v>0</v>
      </c>
      <c r="I801" s="211"/>
      <c r="J801" s="211"/>
      <c r="K801" s="211"/>
      <c r="L801" s="211"/>
      <c r="M801" s="211"/>
      <c r="N801" s="211"/>
      <c r="O801" s="211"/>
      <c r="P801" s="211"/>
      <c r="Q801" s="211"/>
      <c r="R801" s="211" t="s">
        <v>123</v>
      </c>
      <c r="S801" s="211">
        <v>0</v>
      </c>
      <c r="T801" s="211"/>
      <c r="U801" s="211"/>
      <c r="V801" s="211"/>
      <c r="W801" s="211"/>
      <c r="X801" s="211"/>
      <c r="Y801" s="211"/>
      <c r="Z801" s="211"/>
      <c r="AA801" s="211"/>
      <c r="AB801" s="211"/>
      <c r="AC801" s="211"/>
      <c r="AD801" s="211"/>
      <c r="AE801" s="211"/>
      <c r="AF801" s="211"/>
      <c r="AG801" s="211"/>
      <c r="AH801" s="211"/>
      <c r="AI801" s="211"/>
      <c r="AJ801" s="211"/>
      <c r="AK801" s="211"/>
      <c r="AL801" s="211"/>
      <c r="AM801" s="211"/>
      <c r="AN801" s="211"/>
      <c r="AO801" s="211"/>
      <c r="AP801" s="211"/>
      <c r="AQ801" s="211"/>
      <c r="AR801" s="211"/>
      <c r="AS801" s="211"/>
      <c r="AT801" s="211"/>
      <c r="AU801" s="211"/>
    </row>
    <row r="802" spans="1:47" ht="22.5" outlineLevel="1" x14ac:dyDescent="0.2">
      <c r="A802" s="152">
        <v>223</v>
      </c>
      <c r="B802" s="154" t="s">
        <v>692</v>
      </c>
      <c r="C802" s="170" t="s">
        <v>1541</v>
      </c>
      <c r="D802" s="187" t="s">
        <v>127</v>
      </c>
      <c r="E802" s="212">
        <v>260</v>
      </c>
      <c r="F802" s="212"/>
      <c r="G802" s="212">
        <f>ROUND(E802*F802,2)</f>
        <v>0</v>
      </c>
      <c r="H802" s="181" t="s">
        <v>950</v>
      </c>
      <c r="I802" s="211"/>
      <c r="J802" s="211"/>
      <c r="K802" s="211"/>
      <c r="L802" s="211"/>
      <c r="M802" s="211"/>
      <c r="N802" s="211"/>
      <c r="O802" s="211"/>
      <c r="P802" s="211"/>
      <c r="Q802" s="211"/>
      <c r="R802" s="211" t="s">
        <v>121</v>
      </c>
      <c r="S802" s="211"/>
      <c r="T802" s="211"/>
      <c r="U802" s="211"/>
      <c r="V802" s="211"/>
      <c r="W802" s="211"/>
      <c r="X802" s="211"/>
      <c r="Y802" s="211"/>
      <c r="Z802" s="211"/>
      <c r="AA802" s="211"/>
      <c r="AB802" s="211"/>
      <c r="AC802" s="211"/>
      <c r="AD802" s="211"/>
      <c r="AE802" s="211"/>
      <c r="AF802" s="211"/>
      <c r="AG802" s="211"/>
      <c r="AH802" s="211"/>
      <c r="AI802" s="211"/>
      <c r="AJ802" s="211"/>
      <c r="AK802" s="211"/>
      <c r="AL802" s="211"/>
      <c r="AM802" s="211"/>
      <c r="AN802" s="211"/>
      <c r="AO802" s="211"/>
      <c r="AP802" s="211"/>
      <c r="AQ802" s="211"/>
      <c r="AR802" s="211"/>
      <c r="AS802" s="211"/>
      <c r="AT802" s="211"/>
      <c r="AU802" s="211"/>
    </row>
    <row r="803" spans="1:47" outlineLevel="1" x14ac:dyDescent="0.2">
      <c r="A803" s="152"/>
      <c r="B803" s="154"/>
      <c r="C803" s="171" t="s">
        <v>1159</v>
      </c>
      <c r="D803" s="188"/>
      <c r="E803" s="195"/>
      <c r="F803" s="212"/>
      <c r="G803" s="212"/>
      <c r="H803" s="181">
        <v>0</v>
      </c>
      <c r="I803" s="211"/>
      <c r="J803" s="211"/>
      <c r="K803" s="211"/>
      <c r="L803" s="211"/>
      <c r="M803" s="211"/>
      <c r="N803" s="211"/>
      <c r="O803" s="211"/>
      <c r="P803" s="211"/>
      <c r="Q803" s="211"/>
      <c r="R803" s="211" t="s">
        <v>123</v>
      </c>
      <c r="S803" s="211">
        <v>0</v>
      </c>
      <c r="T803" s="211"/>
      <c r="U803" s="211"/>
      <c r="V803" s="211"/>
      <c r="W803" s="211"/>
      <c r="X803" s="211"/>
      <c r="Y803" s="211"/>
      <c r="Z803" s="211"/>
      <c r="AA803" s="211"/>
      <c r="AB803" s="211"/>
      <c r="AC803" s="211"/>
      <c r="AD803" s="211"/>
      <c r="AE803" s="211"/>
      <c r="AF803" s="211"/>
      <c r="AG803" s="211"/>
      <c r="AH803" s="211"/>
      <c r="AI803" s="211"/>
      <c r="AJ803" s="211"/>
      <c r="AK803" s="211"/>
      <c r="AL803" s="211"/>
      <c r="AM803" s="211"/>
      <c r="AN803" s="211"/>
      <c r="AO803" s="211"/>
      <c r="AP803" s="211"/>
      <c r="AQ803" s="211"/>
      <c r="AR803" s="211"/>
      <c r="AS803" s="211"/>
      <c r="AT803" s="211"/>
      <c r="AU803" s="211"/>
    </row>
    <row r="804" spans="1:47" outlineLevel="1" x14ac:dyDescent="0.2">
      <c r="A804" s="152"/>
      <c r="B804" s="154"/>
      <c r="C804" s="171" t="s">
        <v>1536</v>
      </c>
      <c r="D804" s="188"/>
      <c r="E804" s="195"/>
      <c r="F804" s="212"/>
      <c r="G804" s="212"/>
      <c r="H804" s="181">
        <v>0</v>
      </c>
      <c r="I804" s="211"/>
      <c r="J804" s="211"/>
      <c r="K804" s="211"/>
      <c r="L804" s="211"/>
      <c r="M804" s="211"/>
      <c r="N804" s="211"/>
      <c r="O804" s="211"/>
      <c r="P804" s="211"/>
      <c r="Q804" s="211"/>
      <c r="R804" s="211" t="s">
        <v>123</v>
      </c>
      <c r="S804" s="211">
        <v>0</v>
      </c>
      <c r="T804" s="211"/>
      <c r="U804" s="211"/>
      <c r="V804" s="211"/>
      <c r="W804" s="211"/>
      <c r="X804" s="211"/>
      <c r="Y804" s="211"/>
      <c r="Z804" s="211"/>
      <c r="AA804" s="211"/>
      <c r="AB804" s="211"/>
      <c r="AC804" s="211"/>
      <c r="AD804" s="211"/>
      <c r="AE804" s="211"/>
      <c r="AF804" s="211"/>
      <c r="AG804" s="211"/>
      <c r="AH804" s="211"/>
      <c r="AI804" s="211"/>
      <c r="AJ804" s="211"/>
      <c r="AK804" s="211"/>
      <c r="AL804" s="211"/>
      <c r="AM804" s="211"/>
      <c r="AN804" s="211"/>
      <c r="AO804" s="211"/>
      <c r="AP804" s="211"/>
      <c r="AQ804" s="211"/>
      <c r="AR804" s="211"/>
      <c r="AS804" s="211"/>
      <c r="AT804" s="211"/>
      <c r="AU804" s="211"/>
    </row>
    <row r="805" spans="1:47" outlineLevel="1" x14ac:dyDescent="0.2">
      <c r="A805" s="152"/>
      <c r="B805" s="154"/>
      <c r="C805" s="171" t="s">
        <v>1537</v>
      </c>
      <c r="D805" s="188"/>
      <c r="E805" s="195">
        <v>247</v>
      </c>
      <c r="F805" s="212"/>
      <c r="G805" s="212"/>
      <c r="H805" s="181">
        <v>0</v>
      </c>
      <c r="I805" s="211"/>
      <c r="J805" s="211"/>
      <c r="K805" s="211"/>
      <c r="L805" s="211"/>
      <c r="M805" s="211"/>
      <c r="N805" s="211"/>
      <c r="O805" s="211"/>
      <c r="P805" s="211"/>
      <c r="Q805" s="211"/>
      <c r="R805" s="211" t="s">
        <v>123</v>
      </c>
      <c r="S805" s="211">
        <v>0</v>
      </c>
      <c r="T805" s="211"/>
      <c r="U805" s="211"/>
      <c r="V805" s="211"/>
      <c r="W805" s="211"/>
      <c r="X805" s="211"/>
      <c r="Y805" s="211"/>
      <c r="Z805" s="211"/>
      <c r="AA805" s="211"/>
      <c r="AB805" s="211"/>
      <c r="AC805" s="211"/>
      <c r="AD805" s="211"/>
      <c r="AE805" s="211"/>
      <c r="AF805" s="211"/>
      <c r="AG805" s="211"/>
      <c r="AH805" s="211"/>
      <c r="AI805" s="211"/>
      <c r="AJ805" s="211"/>
      <c r="AK805" s="211"/>
      <c r="AL805" s="211"/>
      <c r="AM805" s="211"/>
      <c r="AN805" s="211"/>
      <c r="AO805" s="211"/>
      <c r="AP805" s="211"/>
      <c r="AQ805" s="211"/>
      <c r="AR805" s="211"/>
      <c r="AS805" s="211"/>
      <c r="AT805" s="211"/>
      <c r="AU805" s="211"/>
    </row>
    <row r="806" spans="1:47" outlineLevel="1" x14ac:dyDescent="0.2">
      <c r="A806" s="152"/>
      <c r="B806" s="154"/>
      <c r="C806" s="171" t="s">
        <v>1542</v>
      </c>
      <c r="D806" s="188"/>
      <c r="E806" s="195">
        <v>13</v>
      </c>
      <c r="F806" s="212"/>
      <c r="G806" s="212"/>
      <c r="H806" s="181">
        <v>0</v>
      </c>
      <c r="I806" s="211"/>
      <c r="J806" s="211"/>
      <c r="K806" s="211"/>
      <c r="L806" s="211"/>
      <c r="M806" s="211"/>
      <c r="N806" s="211"/>
      <c r="O806" s="211"/>
      <c r="P806" s="211"/>
      <c r="Q806" s="211"/>
      <c r="R806" s="211" t="s">
        <v>123</v>
      </c>
      <c r="S806" s="211">
        <v>0</v>
      </c>
      <c r="T806" s="211"/>
      <c r="U806" s="211"/>
      <c r="V806" s="211"/>
      <c r="W806" s="211"/>
      <c r="X806" s="211"/>
      <c r="Y806" s="211"/>
      <c r="Z806" s="211"/>
      <c r="AA806" s="211"/>
      <c r="AB806" s="211"/>
      <c r="AC806" s="211"/>
      <c r="AD806" s="211"/>
      <c r="AE806" s="211"/>
      <c r="AF806" s="211"/>
      <c r="AG806" s="211"/>
      <c r="AH806" s="211"/>
      <c r="AI806" s="211"/>
      <c r="AJ806" s="211"/>
      <c r="AK806" s="211"/>
      <c r="AL806" s="211"/>
      <c r="AM806" s="211"/>
      <c r="AN806" s="211"/>
      <c r="AO806" s="211"/>
      <c r="AP806" s="211"/>
      <c r="AQ806" s="211"/>
      <c r="AR806" s="211"/>
      <c r="AS806" s="211"/>
      <c r="AT806" s="211"/>
      <c r="AU806" s="211"/>
    </row>
    <row r="807" spans="1:47" ht="22.5" outlineLevel="1" x14ac:dyDescent="0.2">
      <c r="A807" s="152">
        <v>224</v>
      </c>
      <c r="B807" s="154" t="s">
        <v>694</v>
      </c>
      <c r="C807" s="170" t="s">
        <v>695</v>
      </c>
      <c r="D807" s="187" t="s">
        <v>127</v>
      </c>
      <c r="E807" s="212">
        <v>47.215000000000003</v>
      </c>
      <c r="F807" s="212"/>
      <c r="G807" s="212">
        <f>ROUND(E807*F807,2)</f>
        <v>0</v>
      </c>
      <c r="H807" s="181" t="s">
        <v>950</v>
      </c>
      <c r="I807" s="211"/>
      <c r="J807" s="211"/>
      <c r="K807" s="211"/>
      <c r="L807" s="211"/>
      <c r="M807" s="211"/>
      <c r="N807" s="211"/>
      <c r="O807" s="211"/>
      <c r="P807" s="211"/>
      <c r="Q807" s="211"/>
      <c r="R807" s="211" t="s">
        <v>121</v>
      </c>
      <c r="S807" s="211"/>
      <c r="T807" s="211"/>
      <c r="U807" s="211"/>
      <c r="V807" s="211"/>
      <c r="W807" s="211"/>
      <c r="X807" s="211"/>
      <c r="Y807" s="211"/>
      <c r="Z807" s="211"/>
      <c r="AA807" s="211"/>
      <c r="AB807" s="211"/>
      <c r="AC807" s="211"/>
      <c r="AD807" s="211"/>
      <c r="AE807" s="211"/>
      <c r="AF807" s="211"/>
      <c r="AG807" s="211"/>
      <c r="AH807" s="211"/>
      <c r="AI807" s="211"/>
      <c r="AJ807" s="211"/>
      <c r="AK807" s="211"/>
      <c r="AL807" s="211"/>
      <c r="AM807" s="211"/>
      <c r="AN807" s="211"/>
      <c r="AO807" s="211"/>
      <c r="AP807" s="211"/>
      <c r="AQ807" s="211"/>
      <c r="AR807" s="211"/>
      <c r="AS807" s="211"/>
      <c r="AT807" s="211"/>
      <c r="AU807" s="211"/>
    </row>
    <row r="808" spans="1:47" outlineLevel="1" x14ac:dyDescent="0.2">
      <c r="A808" s="152"/>
      <c r="B808" s="154"/>
      <c r="C808" s="171" t="s">
        <v>489</v>
      </c>
      <c r="D808" s="188"/>
      <c r="E808" s="195"/>
      <c r="F808" s="212"/>
      <c r="G808" s="212"/>
      <c r="H808" s="181">
        <v>0</v>
      </c>
      <c r="I808" s="211"/>
      <c r="J808" s="211"/>
      <c r="K808" s="211"/>
      <c r="L808" s="211"/>
      <c r="M808" s="211"/>
      <c r="N808" s="211"/>
      <c r="O808" s="211"/>
      <c r="P808" s="211"/>
      <c r="Q808" s="211"/>
      <c r="R808" s="211" t="s">
        <v>123</v>
      </c>
      <c r="S808" s="211">
        <v>0</v>
      </c>
      <c r="T808" s="211"/>
      <c r="U808" s="211"/>
      <c r="V808" s="211"/>
      <c r="W808" s="211"/>
      <c r="X808" s="211"/>
      <c r="Y808" s="211"/>
      <c r="Z808" s="211"/>
      <c r="AA808" s="211"/>
      <c r="AB808" s="211"/>
      <c r="AC808" s="211"/>
      <c r="AD808" s="211"/>
      <c r="AE808" s="211"/>
      <c r="AF808" s="211"/>
      <c r="AG808" s="211"/>
      <c r="AH808" s="211"/>
      <c r="AI808" s="211"/>
      <c r="AJ808" s="211"/>
      <c r="AK808" s="211"/>
      <c r="AL808" s="211"/>
      <c r="AM808" s="211"/>
      <c r="AN808" s="211"/>
      <c r="AO808" s="211"/>
      <c r="AP808" s="211"/>
      <c r="AQ808" s="211"/>
      <c r="AR808" s="211"/>
      <c r="AS808" s="211"/>
      <c r="AT808" s="211"/>
      <c r="AU808" s="211"/>
    </row>
    <row r="809" spans="1:47" outlineLevel="1" x14ac:dyDescent="0.2">
      <c r="A809" s="152"/>
      <c r="B809" s="154"/>
      <c r="C809" s="171" t="s">
        <v>473</v>
      </c>
      <c r="D809" s="188"/>
      <c r="E809" s="195"/>
      <c r="F809" s="212"/>
      <c r="G809" s="212"/>
      <c r="H809" s="181">
        <v>0</v>
      </c>
      <c r="I809" s="211"/>
      <c r="J809" s="211"/>
      <c r="K809" s="211"/>
      <c r="L809" s="211"/>
      <c r="M809" s="211"/>
      <c r="N809" s="211"/>
      <c r="O809" s="211"/>
      <c r="P809" s="211"/>
      <c r="Q809" s="211"/>
      <c r="R809" s="211" t="s">
        <v>123</v>
      </c>
      <c r="S809" s="211">
        <v>0</v>
      </c>
      <c r="T809" s="211"/>
      <c r="U809" s="211"/>
      <c r="V809" s="211"/>
      <c r="W809" s="211"/>
      <c r="X809" s="211"/>
      <c r="Y809" s="211"/>
      <c r="Z809" s="211"/>
      <c r="AA809" s="211"/>
      <c r="AB809" s="211"/>
      <c r="AC809" s="211"/>
      <c r="AD809" s="211"/>
      <c r="AE809" s="211"/>
      <c r="AF809" s="211"/>
      <c r="AG809" s="211"/>
      <c r="AH809" s="211"/>
      <c r="AI809" s="211"/>
      <c r="AJ809" s="211"/>
      <c r="AK809" s="211"/>
      <c r="AL809" s="211"/>
      <c r="AM809" s="211"/>
      <c r="AN809" s="211"/>
      <c r="AO809" s="211"/>
      <c r="AP809" s="211"/>
      <c r="AQ809" s="211"/>
      <c r="AR809" s="211"/>
      <c r="AS809" s="211"/>
      <c r="AT809" s="211"/>
      <c r="AU809" s="211"/>
    </row>
    <row r="810" spans="1:47" outlineLevel="1" x14ac:dyDescent="0.2">
      <c r="A810" s="152"/>
      <c r="B810" s="154"/>
      <c r="C810" s="171" t="s">
        <v>1535</v>
      </c>
      <c r="D810" s="188"/>
      <c r="E810" s="195">
        <v>47.215000000000003</v>
      </c>
      <c r="F810" s="212"/>
      <c r="G810" s="212"/>
      <c r="H810" s="181">
        <v>0</v>
      </c>
      <c r="I810" s="211"/>
      <c r="J810" s="211"/>
      <c r="K810" s="211"/>
      <c r="L810" s="211"/>
      <c r="M810" s="211"/>
      <c r="N810" s="211"/>
      <c r="O810" s="211"/>
      <c r="P810" s="211"/>
      <c r="Q810" s="211"/>
      <c r="R810" s="211" t="s">
        <v>123</v>
      </c>
      <c r="S810" s="211">
        <v>0</v>
      </c>
      <c r="T810" s="211"/>
      <c r="U810" s="211"/>
      <c r="V810" s="211"/>
      <c r="W810" s="211"/>
      <c r="X810" s="211"/>
      <c r="Y810" s="211"/>
      <c r="Z810" s="211"/>
      <c r="AA810" s="211"/>
      <c r="AB810" s="211"/>
      <c r="AC810" s="211"/>
      <c r="AD810" s="211"/>
      <c r="AE810" s="211"/>
      <c r="AF810" s="211"/>
      <c r="AG810" s="211"/>
      <c r="AH810" s="211"/>
      <c r="AI810" s="211"/>
      <c r="AJ810" s="211"/>
      <c r="AK810" s="211"/>
      <c r="AL810" s="211"/>
      <c r="AM810" s="211"/>
      <c r="AN810" s="211"/>
      <c r="AO810" s="211"/>
      <c r="AP810" s="211"/>
      <c r="AQ810" s="211"/>
      <c r="AR810" s="211"/>
      <c r="AS810" s="211"/>
      <c r="AT810" s="211"/>
      <c r="AU810" s="211"/>
    </row>
    <row r="811" spans="1:47" ht="22.5" outlineLevel="1" x14ac:dyDescent="0.2">
      <c r="A811" s="152">
        <v>225</v>
      </c>
      <c r="B811" s="154" t="s">
        <v>697</v>
      </c>
      <c r="C811" s="170" t="s">
        <v>1543</v>
      </c>
      <c r="D811" s="187" t="s">
        <v>127</v>
      </c>
      <c r="E811" s="212">
        <v>368.65800000000002</v>
      </c>
      <c r="F811" s="212"/>
      <c r="G811" s="212">
        <f>ROUND(E811*F811,2)</f>
        <v>0</v>
      </c>
      <c r="H811" s="181" t="s">
        <v>950</v>
      </c>
      <c r="I811" s="211"/>
      <c r="J811" s="211"/>
      <c r="K811" s="211"/>
      <c r="L811" s="211"/>
      <c r="M811" s="211"/>
      <c r="N811" s="211"/>
      <c r="O811" s="211"/>
      <c r="P811" s="211"/>
      <c r="Q811" s="211"/>
      <c r="R811" s="211" t="s">
        <v>409</v>
      </c>
      <c r="S811" s="211"/>
      <c r="T811" s="211"/>
      <c r="U811" s="211"/>
      <c r="V811" s="211"/>
      <c r="W811" s="211"/>
      <c r="X811" s="211"/>
      <c r="Y811" s="211"/>
      <c r="Z811" s="211"/>
      <c r="AA811" s="211"/>
      <c r="AB811" s="211"/>
      <c r="AC811" s="211"/>
      <c r="AD811" s="211"/>
      <c r="AE811" s="211"/>
      <c r="AF811" s="211"/>
      <c r="AG811" s="211"/>
      <c r="AH811" s="211"/>
      <c r="AI811" s="211"/>
      <c r="AJ811" s="211"/>
      <c r="AK811" s="211"/>
      <c r="AL811" s="211"/>
      <c r="AM811" s="211"/>
      <c r="AN811" s="211"/>
      <c r="AO811" s="211"/>
      <c r="AP811" s="211"/>
      <c r="AQ811" s="211"/>
      <c r="AR811" s="211"/>
      <c r="AS811" s="211"/>
      <c r="AT811" s="211"/>
      <c r="AU811" s="211"/>
    </row>
    <row r="812" spans="1:47" outlineLevel="1" x14ac:dyDescent="0.2">
      <c r="A812" s="152"/>
      <c r="B812" s="154"/>
      <c r="C812" s="171" t="s">
        <v>489</v>
      </c>
      <c r="D812" s="188"/>
      <c r="E812" s="195"/>
      <c r="F812" s="212"/>
      <c r="G812" s="212"/>
      <c r="H812" s="181">
        <v>0</v>
      </c>
      <c r="I812" s="211"/>
      <c r="J812" s="211"/>
      <c r="K812" s="211"/>
      <c r="L812" s="211"/>
      <c r="M812" s="211"/>
      <c r="N812" s="211"/>
      <c r="O812" s="211"/>
      <c r="P812" s="211"/>
      <c r="Q812" s="211"/>
      <c r="R812" s="211" t="s">
        <v>123</v>
      </c>
      <c r="S812" s="211">
        <v>0</v>
      </c>
      <c r="T812" s="211"/>
      <c r="U812" s="211"/>
      <c r="V812" s="211"/>
      <c r="W812" s="211"/>
      <c r="X812" s="211"/>
      <c r="Y812" s="211"/>
      <c r="Z812" s="211"/>
      <c r="AA812" s="211"/>
      <c r="AB812" s="211"/>
      <c r="AC812" s="211"/>
      <c r="AD812" s="211"/>
      <c r="AE812" s="211"/>
      <c r="AF812" s="211"/>
      <c r="AG812" s="211"/>
      <c r="AH812" s="211"/>
      <c r="AI812" s="211"/>
      <c r="AJ812" s="211"/>
      <c r="AK812" s="211"/>
      <c r="AL812" s="211"/>
      <c r="AM812" s="211"/>
      <c r="AN812" s="211"/>
      <c r="AO812" s="211"/>
      <c r="AP812" s="211"/>
      <c r="AQ812" s="211"/>
      <c r="AR812" s="211"/>
      <c r="AS812" s="211"/>
      <c r="AT812" s="211"/>
      <c r="AU812" s="211"/>
    </row>
    <row r="813" spans="1:47" outlineLevel="1" x14ac:dyDescent="0.2">
      <c r="A813" s="152"/>
      <c r="B813" s="154"/>
      <c r="C813" s="171" t="s">
        <v>473</v>
      </c>
      <c r="D813" s="188"/>
      <c r="E813" s="195"/>
      <c r="F813" s="212"/>
      <c r="G813" s="212"/>
      <c r="H813" s="181">
        <v>0</v>
      </c>
      <c r="I813" s="211"/>
      <c r="J813" s="211"/>
      <c r="K813" s="211"/>
      <c r="L813" s="211"/>
      <c r="M813" s="211"/>
      <c r="N813" s="211"/>
      <c r="O813" s="211"/>
      <c r="P813" s="211"/>
      <c r="Q813" s="211"/>
      <c r="R813" s="211" t="s">
        <v>123</v>
      </c>
      <c r="S813" s="211">
        <v>0</v>
      </c>
      <c r="T813" s="211"/>
      <c r="U813" s="211"/>
      <c r="V813" s="211"/>
      <c r="W813" s="211"/>
      <c r="X813" s="211"/>
      <c r="Y813" s="211"/>
      <c r="Z813" s="211"/>
      <c r="AA813" s="211"/>
      <c r="AB813" s="211"/>
      <c r="AC813" s="211"/>
      <c r="AD813" s="211"/>
      <c r="AE813" s="211"/>
      <c r="AF813" s="211"/>
      <c r="AG813" s="211"/>
      <c r="AH813" s="211"/>
      <c r="AI813" s="211"/>
      <c r="AJ813" s="211"/>
      <c r="AK813" s="211"/>
      <c r="AL813" s="211"/>
      <c r="AM813" s="211"/>
      <c r="AN813" s="211"/>
      <c r="AO813" s="211"/>
      <c r="AP813" s="211"/>
      <c r="AQ813" s="211"/>
      <c r="AR813" s="211"/>
      <c r="AS813" s="211"/>
      <c r="AT813" s="211"/>
      <c r="AU813" s="211"/>
    </row>
    <row r="814" spans="1:47" outlineLevel="1" x14ac:dyDescent="0.2">
      <c r="A814" s="152"/>
      <c r="B814" s="154"/>
      <c r="C814" s="171" t="s">
        <v>1539</v>
      </c>
      <c r="D814" s="188"/>
      <c r="E814" s="195">
        <v>56.658000000000001</v>
      </c>
      <c r="F814" s="212"/>
      <c r="G814" s="212"/>
      <c r="H814" s="181">
        <v>0</v>
      </c>
      <c r="I814" s="211"/>
      <c r="J814" s="211"/>
      <c r="K814" s="211"/>
      <c r="L814" s="211"/>
      <c r="M814" s="211"/>
      <c r="N814" s="211"/>
      <c r="O814" s="211"/>
      <c r="P814" s="211"/>
      <c r="Q814" s="211"/>
      <c r="R814" s="211" t="s">
        <v>123</v>
      </c>
      <c r="S814" s="211">
        <v>0</v>
      </c>
      <c r="T814" s="211"/>
      <c r="U814" s="211"/>
      <c r="V814" s="211"/>
      <c r="W814" s="211"/>
      <c r="X814" s="211"/>
      <c r="Y814" s="211"/>
      <c r="Z814" s="211"/>
      <c r="AA814" s="211"/>
      <c r="AB814" s="211"/>
      <c r="AC814" s="211"/>
      <c r="AD814" s="211"/>
      <c r="AE814" s="211"/>
      <c r="AF814" s="211"/>
      <c r="AG814" s="211"/>
      <c r="AH814" s="211"/>
      <c r="AI814" s="211"/>
      <c r="AJ814" s="211"/>
      <c r="AK814" s="211"/>
      <c r="AL814" s="211"/>
      <c r="AM814" s="211"/>
      <c r="AN814" s="211"/>
      <c r="AO814" s="211"/>
      <c r="AP814" s="211"/>
      <c r="AQ814" s="211"/>
      <c r="AR814" s="211"/>
      <c r="AS814" s="211"/>
      <c r="AT814" s="211"/>
      <c r="AU814" s="211"/>
    </row>
    <row r="815" spans="1:47" outlineLevel="1" x14ac:dyDescent="0.2">
      <c r="A815" s="152"/>
      <c r="B815" s="154"/>
      <c r="C815" s="171" t="s">
        <v>1159</v>
      </c>
      <c r="D815" s="188"/>
      <c r="E815" s="195"/>
      <c r="F815" s="212"/>
      <c r="G815" s="212"/>
      <c r="H815" s="181">
        <v>0</v>
      </c>
      <c r="I815" s="211"/>
      <c r="J815" s="211"/>
      <c r="K815" s="211"/>
      <c r="L815" s="211"/>
      <c r="M815" s="211"/>
      <c r="N815" s="211"/>
      <c r="O815" s="211"/>
      <c r="P815" s="211"/>
      <c r="Q815" s="211"/>
      <c r="R815" s="211" t="s">
        <v>123</v>
      </c>
      <c r="S815" s="211">
        <v>0</v>
      </c>
      <c r="T815" s="211"/>
      <c r="U815" s="211"/>
      <c r="V815" s="211"/>
      <c r="W815" s="211"/>
      <c r="X815" s="211"/>
      <c r="Y815" s="211"/>
      <c r="Z815" s="211"/>
      <c r="AA815" s="211"/>
      <c r="AB815" s="211"/>
      <c r="AC815" s="211"/>
      <c r="AD815" s="211"/>
      <c r="AE815" s="211"/>
      <c r="AF815" s="211"/>
      <c r="AG815" s="211"/>
      <c r="AH815" s="211"/>
      <c r="AI815" s="211"/>
      <c r="AJ815" s="211"/>
      <c r="AK815" s="211"/>
      <c r="AL815" s="211"/>
      <c r="AM815" s="211"/>
      <c r="AN815" s="211"/>
      <c r="AO815" s="211"/>
      <c r="AP815" s="211"/>
      <c r="AQ815" s="211"/>
      <c r="AR815" s="211"/>
      <c r="AS815" s="211"/>
      <c r="AT815" s="211"/>
      <c r="AU815" s="211"/>
    </row>
    <row r="816" spans="1:47" outlineLevel="1" x14ac:dyDescent="0.2">
      <c r="A816" s="152"/>
      <c r="B816" s="154"/>
      <c r="C816" s="171" t="s">
        <v>1536</v>
      </c>
      <c r="D816" s="188"/>
      <c r="E816" s="195"/>
      <c r="F816" s="212"/>
      <c r="G816" s="212"/>
      <c r="H816" s="181">
        <v>0</v>
      </c>
      <c r="I816" s="211"/>
      <c r="J816" s="211"/>
      <c r="K816" s="211"/>
      <c r="L816" s="211"/>
      <c r="M816" s="211"/>
      <c r="N816" s="211"/>
      <c r="O816" s="211"/>
      <c r="P816" s="211"/>
      <c r="Q816" s="211"/>
      <c r="R816" s="211" t="s">
        <v>123</v>
      </c>
      <c r="S816" s="211">
        <v>0</v>
      </c>
      <c r="T816" s="211"/>
      <c r="U816" s="211"/>
      <c r="V816" s="211"/>
      <c r="W816" s="211"/>
      <c r="X816" s="211"/>
      <c r="Y816" s="211"/>
      <c r="Z816" s="211"/>
      <c r="AA816" s="211"/>
      <c r="AB816" s="211"/>
      <c r="AC816" s="211"/>
      <c r="AD816" s="211"/>
      <c r="AE816" s="211"/>
      <c r="AF816" s="211"/>
      <c r="AG816" s="211"/>
      <c r="AH816" s="211"/>
      <c r="AI816" s="211"/>
      <c r="AJ816" s="211"/>
      <c r="AK816" s="211"/>
      <c r="AL816" s="211"/>
      <c r="AM816" s="211"/>
      <c r="AN816" s="211"/>
      <c r="AO816" s="211"/>
      <c r="AP816" s="211"/>
      <c r="AQ816" s="211"/>
      <c r="AR816" s="211"/>
      <c r="AS816" s="211"/>
      <c r="AT816" s="211"/>
      <c r="AU816" s="211"/>
    </row>
    <row r="817" spans="1:47" outlineLevel="1" x14ac:dyDescent="0.2">
      <c r="A817" s="152"/>
      <c r="B817" s="154"/>
      <c r="C817" s="173" t="s">
        <v>629</v>
      </c>
      <c r="D817" s="190"/>
      <c r="E817" s="196"/>
      <c r="F817" s="212"/>
      <c r="G817" s="212"/>
      <c r="H817" s="181">
        <v>0</v>
      </c>
      <c r="I817" s="211"/>
      <c r="J817" s="211"/>
      <c r="K817" s="211"/>
      <c r="L817" s="211"/>
      <c r="M817" s="211"/>
      <c r="N817" s="211"/>
      <c r="O817" s="211"/>
      <c r="P817" s="211"/>
      <c r="Q817" s="211"/>
      <c r="R817" s="211" t="s">
        <v>123</v>
      </c>
      <c r="S817" s="211">
        <v>2</v>
      </c>
      <c r="T817" s="211"/>
      <c r="U817" s="211"/>
      <c r="V817" s="211"/>
      <c r="W817" s="211"/>
      <c r="X817" s="211"/>
      <c r="Y817" s="211"/>
      <c r="Z817" s="211"/>
      <c r="AA817" s="211"/>
      <c r="AB817" s="211"/>
      <c r="AC817" s="211"/>
      <c r="AD817" s="211"/>
      <c r="AE817" s="211"/>
      <c r="AF817" s="211"/>
      <c r="AG817" s="211"/>
      <c r="AH817" s="211"/>
      <c r="AI817" s="211"/>
      <c r="AJ817" s="211"/>
      <c r="AK817" s="211"/>
      <c r="AL817" s="211"/>
      <c r="AM817" s="211"/>
      <c r="AN817" s="211"/>
      <c r="AO817" s="211"/>
      <c r="AP817" s="211"/>
      <c r="AQ817" s="211"/>
      <c r="AR817" s="211"/>
      <c r="AS817" s="211"/>
      <c r="AT817" s="211"/>
      <c r="AU817" s="211"/>
    </row>
    <row r="818" spans="1:47" outlineLevel="1" x14ac:dyDescent="0.2">
      <c r="A818" s="152"/>
      <c r="B818" s="154"/>
      <c r="C818" s="174" t="s">
        <v>1544</v>
      </c>
      <c r="D818" s="190"/>
      <c r="E818" s="196">
        <v>247</v>
      </c>
      <c r="F818" s="212"/>
      <c r="G818" s="212"/>
      <c r="H818" s="181">
        <v>0</v>
      </c>
      <c r="I818" s="211"/>
      <c r="J818" s="211"/>
      <c r="K818" s="211"/>
      <c r="L818" s="211"/>
      <c r="M818" s="211"/>
      <c r="N818" s="211"/>
      <c r="O818" s="211"/>
      <c r="P818" s="211"/>
      <c r="Q818" s="211"/>
      <c r="R818" s="211" t="s">
        <v>123</v>
      </c>
      <c r="S818" s="211">
        <v>2</v>
      </c>
      <c r="T818" s="211"/>
      <c r="U818" s="211"/>
      <c r="V818" s="211"/>
      <c r="W818" s="211"/>
      <c r="X818" s="211"/>
      <c r="Y818" s="211"/>
      <c r="Z818" s="211"/>
      <c r="AA818" s="211"/>
      <c r="AB818" s="211"/>
      <c r="AC818" s="211"/>
      <c r="AD818" s="211"/>
      <c r="AE818" s="211"/>
      <c r="AF818" s="211"/>
      <c r="AG818" s="211"/>
      <c r="AH818" s="211"/>
      <c r="AI818" s="211"/>
      <c r="AJ818" s="211"/>
      <c r="AK818" s="211"/>
      <c r="AL818" s="211"/>
      <c r="AM818" s="211"/>
      <c r="AN818" s="211"/>
      <c r="AO818" s="211"/>
      <c r="AP818" s="211"/>
      <c r="AQ818" s="211"/>
      <c r="AR818" s="211"/>
      <c r="AS818" s="211"/>
      <c r="AT818" s="211"/>
      <c r="AU818" s="211"/>
    </row>
    <row r="819" spans="1:47" outlineLevel="1" x14ac:dyDescent="0.2">
      <c r="A819" s="152"/>
      <c r="B819" s="154"/>
      <c r="C819" s="174" t="s">
        <v>1545</v>
      </c>
      <c r="D819" s="190"/>
      <c r="E819" s="196">
        <v>13</v>
      </c>
      <c r="F819" s="212"/>
      <c r="G819" s="212"/>
      <c r="H819" s="181">
        <v>0</v>
      </c>
      <c r="I819" s="211"/>
      <c r="J819" s="211"/>
      <c r="K819" s="211"/>
      <c r="L819" s="211"/>
      <c r="M819" s="211"/>
      <c r="N819" s="211"/>
      <c r="O819" s="211"/>
      <c r="P819" s="211"/>
      <c r="Q819" s="211"/>
      <c r="R819" s="211" t="s">
        <v>123</v>
      </c>
      <c r="S819" s="211">
        <v>2</v>
      </c>
      <c r="T819" s="211"/>
      <c r="U819" s="211"/>
      <c r="V819" s="211"/>
      <c r="W819" s="211"/>
      <c r="X819" s="211"/>
      <c r="Y819" s="211"/>
      <c r="Z819" s="211"/>
      <c r="AA819" s="211"/>
      <c r="AB819" s="211"/>
      <c r="AC819" s="211"/>
      <c r="AD819" s="211"/>
      <c r="AE819" s="211"/>
      <c r="AF819" s="211"/>
      <c r="AG819" s="211"/>
      <c r="AH819" s="211"/>
      <c r="AI819" s="211"/>
      <c r="AJ819" s="211"/>
      <c r="AK819" s="211"/>
      <c r="AL819" s="211"/>
      <c r="AM819" s="211"/>
      <c r="AN819" s="211"/>
      <c r="AO819" s="211"/>
      <c r="AP819" s="211"/>
      <c r="AQ819" s="211"/>
      <c r="AR819" s="211"/>
      <c r="AS819" s="211"/>
      <c r="AT819" s="211"/>
      <c r="AU819" s="211"/>
    </row>
    <row r="820" spans="1:47" outlineLevel="1" x14ac:dyDescent="0.2">
      <c r="A820" s="152"/>
      <c r="B820" s="154"/>
      <c r="C820" s="173" t="s">
        <v>632</v>
      </c>
      <c r="D820" s="190"/>
      <c r="E820" s="196"/>
      <c r="F820" s="212"/>
      <c r="G820" s="212"/>
      <c r="H820" s="181">
        <v>0</v>
      </c>
      <c r="I820" s="211"/>
      <c r="J820" s="211"/>
      <c r="K820" s="211"/>
      <c r="L820" s="211"/>
      <c r="M820" s="211"/>
      <c r="N820" s="211"/>
      <c r="O820" s="211"/>
      <c r="P820" s="211"/>
      <c r="Q820" s="211"/>
      <c r="R820" s="211" t="s">
        <v>123</v>
      </c>
      <c r="S820" s="211">
        <v>0</v>
      </c>
      <c r="T820" s="211"/>
      <c r="U820" s="211"/>
      <c r="V820" s="211"/>
      <c r="W820" s="211"/>
      <c r="X820" s="211"/>
      <c r="Y820" s="211"/>
      <c r="Z820" s="211"/>
      <c r="AA820" s="211"/>
      <c r="AB820" s="211"/>
      <c r="AC820" s="211"/>
      <c r="AD820" s="211"/>
      <c r="AE820" s="211"/>
      <c r="AF820" s="211"/>
      <c r="AG820" s="211"/>
      <c r="AH820" s="211"/>
      <c r="AI820" s="211"/>
      <c r="AJ820" s="211"/>
      <c r="AK820" s="211"/>
      <c r="AL820" s="211"/>
      <c r="AM820" s="211"/>
      <c r="AN820" s="211"/>
      <c r="AO820" s="211"/>
      <c r="AP820" s="211"/>
      <c r="AQ820" s="211"/>
      <c r="AR820" s="211"/>
      <c r="AS820" s="211"/>
      <c r="AT820" s="211"/>
      <c r="AU820" s="211"/>
    </row>
    <row r="821" spans="1:47" outlineLevel="1" x14ac:dyDescent="0.2">
      <c r="A821" s="152"/>
      <c r="B821" s="154"/>
      <c r="C821" s="171" t="s">
        <v>1546</v>
      </c>
      <c r="D821" s="188"/>
      <c r="E821" s="195">
        <v>312</v>
      </c>
      <c r="F821" s="212"/>
      <c r="G821" s="212"/>
      <c r="H821" s="181">
        <v>0</v>
      </c>
      <c r="I821" s="211"/>
      <c r="J821" s="211"/>
      <c r="K821" s="211"/>
      <c r="L821" s="211"/>
      <c r="M821" s="211"/>
      <c r="N821" s="211"/>
      <c r="O821" s="211"/>
      <c r="P821" s="211"/>
      <c r="Q821" s="211"/>
      <c r="R821" s="211" t="s">
        <v>123</v>
      </c>
      <c r="S821" s="211">
        <v>0</v>
      </c>
      <c r="T821" s="211"/>
      <c r="U821" s="211"/>
      <c r="V821" s="211"/>
      <c r="W821" s="211"/>
      <c r="X821" s="211"/>
      <c r="Y821" s="211"/>
      <c r="Z821" s="211"/>
      <c r="AA821" s="211"/>
      <c r="AB821" s="211"/>
      <c r="AC821" s="211"/>
      <c r="AD821" s="211"/>
      <c r="AE821" s="211"/>
      <c r="AF821" s="211"/>
      <c r="AG821" s="211"/>
      <c r="AH821" s="211"/>
      <c r="AI821" s="211"/>
      <c r="AJ821" s="211"/>
      <c r="AK821" s="211"/>
      <c r="AL821" s="211"/>
      <c r="AM821" s="211"/>
      <c r="AN821" s="211"/>
      <c r="AO821" s="211"/>
      <c r="AP821" s="211"/>
      <c r="AQ821" s="211"/>
      <c r="AR821" s="211"/>
      <c r="AS821" s="211"/>
      <c r="AT821" s="211"/>
      <c r="AU821" s="211"/>
    </row>
    <row r="822" spans="1:47" outlineLevel="1" x14ac:dyDescent="0.2">
      <c r="A822" s="152">
        <v>226</v>
      </c>
      <c r="B822" s="154" t="s">
        <v>711</v>
      </c>
      <c r="C822" s="170" t="s">
        <v>712</v>
      </c>
      <c r="D822" s="187" t="s">
        <v>127</v>
      </c>
      <c r="E822" s="212">
        <v>247</v>
      </c>
      <c r="F822" s="212"/>
      <c r="G822" s="212">
        <f>ROUND(E822*F822,2)</f>
        <v>0</v>
      </c>
      <c r="H822" s="181" t="s">
        <v>950</v>
      </c>
      <c r="I822" s="211"/>
      <c r="J822" s="211"/>
      <c r="K822" s="211"/>
      <c r="L822" s="211"/>
      <c r="M822" s="211"/>
      <c r="N822" s="211"/>
      <c r="O822" s="211"/>
      <c r="P822" s="211"/>
      <c r="Q822" s="211"/>
      <c r="R822" s="211" t="s">
        <v>121</v>
      </c>
      <c r="S822" s="211"/>
      <c r="T822" s="211"/>
      <c r="U822" s="211"/>
      <c r="V822" s="211"/>
      <c r="W822" s="211"/>
      <c r="X822" s="211"/>
      <c r="Y822" s="211"/>
      <c r="Z822" s="211"/>
      <c r="AA822" s="211"/>
      <c r="AB822" s="211"/>
      <c r="AC822" s="211"/>
      <c r="AD822" s="211"/>
      <c r="AE822" s="211"/>
      <c r="AF822" s="211"/>
      <c r="AG822" s="211"/>
      <c r="AH822" s="211"/>
      <c r="AI822" s="211"/>
      <c r="AJ822" s="211"/>
      <c r="AK822" s="211"/>
      <c r="AL822" s="211"/>
      <c r="AM822" s="211"/>
      <c r="AN822" s="211"/>
      <c r="AO822" s="211"/>
      <c r="AP822" s="211"/>
      <c r="AQ822" s="211"/>
      <c r="AR822" s="211"/>
      <c r="AS822" s="211"/>
      <c r="AT822" s="211"/>
      <c r="AU822" s="211"/>
    </row>
    <row r="823" spans="1:47" outlineLevel="1" x14ac:dyDescent="0.2">
      <c r="A823" s="152"/>
      <c r="B823" s="154"/>
      <c r="C823" s="171" t="s">
        <v>1159</v>
      </c>
      <c r="D823" s="188"/>
      <c r="E823" s="195"/>
      <c r="F823" s="212"/>
      <c r="G823" s="212"/>
      <c r="H823" s="181">
        <v>0</v>
      </c>
      <c r="I823" s="211"/>
      <c r="J823" s="211"/>
      <c r="K823" s="211"/>
      <c r="L823" s="211"/>
      <c r="M823" s="211"/>
      <c r="N823" s="211"/>
      <c r="O823" s="211"/>
      <c r="P823" s="211"/>
      <c r="Q823" s="211"/>
      <c r="R823" s="211" t="s">
        <v>123</v>
      </c>
      <c r="S823" s="211">
        <v>0</v>
      </c>
      <c r="T823" s="211"/>
      <c r="U823" s="211"/>
      <c r="V823" s="211"/>
      <c r="W823" s="211"/>
      <c r="X823" s="211"/>
      <c r="Y823" s="211"/>
      <c r="Z823" s="211"/>
      <c r="AA823" s="211"/>
      <c r="AB823" s="211"/>
      <c r="AC823" s="211"/>
      <c r="AD823" s="211"/>
      <c r="AE823" s="211"/>
      <c r="AF823" s="211"/>
      <c r="AG823" s="211"/>
      <c r="AH823" s="211"/>
      <c r="AI823" s="211"/>
      <c r="AJ823" s="211"/>
      <c r="AK823" s="211"/>
      <c r="AL823" s="211"/>
      <c r="AM823" s="211"/>
      <c r="AN823" s="211"/>
      <c r="AO823" s="211"/>
      <c r="AP823" s="211"/>
      <c r="AQ823" s="211"/>
      <c r="AR823" s="211"/>
      <c r="AS823" s="211"/>
      <c r="AT823" s="211"/>
      <c r="AU823" s="211"/>
    </row>
    <row r="824" spans="1:47" outlineLevel="1" x14ac:dyDescent="0.2">
      <c r="A824" s="152"/>
      <c r="B824" s="154"/>
      <c r="C824" s="171" t="s">
        <v>1536</v>
      </c>
      <c r="D824" s="188"/>
      <c r="E824" s="195"/>
      <c r="F824" s="212"/>
      <c r="G824" s="212"/>
      <c r="H824" s="181">
        <v>0</v>
      </c>
      <c r="I824" s="211"/>
      <c r="J824" s="211"/>
      <c r="K824" s="211"/>
      <c r="L824" s="211"/>
      <c r="M824" s="211"/>
      <c r="N824" s="211"/>
      <c r="O824" s="211"/>
      <c r="P824" s="211"/>
      <c r="Q824" s="211"/>
      <c r="R824" s="211" t="s">
        <v>123</v>
      </c>
      <c r="S824" s="211">
        <v>0</v>
      </c>
      <c r="T824" s="211"/>
      <c r="U824" s="211"/>
      <c r="V824" s="211"/>
      <c r="W824" s="211"/>
      <c r="X824" s="211"/>
      <c r="Y824" s="211"/>
      <c r="Z824" s="211"/>
      <c r="AA824" s="211"/>
      <c r="AB824" s="211"/>
      <c r="AC824" s="211"/>
      <c r="AD824" s="211"/>
      <c r="AE824" s="211"/>
      <c r="AF824" s="211"/>
      <c r="AG824" s="211"/>
      <c r="AH824" s="211"/>
      <c r="AI824" s="211"/>
      <c r="AJ824" s="211"/>
      <c r="AK824" s="211"/>
      <c r="AL824" s="211"/>
      <c r="AM824" s="211"/>
      <c r="AN824" s="211"/>
      <c r="AO824" s="211"/>
      <c r="AP824" s="211"/>
      <c r="AQ824" s="211"/>
      <c r="AR824" s="211"/>
      <c r="AS824" s="211"/>
      <c r="AT824" s="211"/>
      <c r="AU824" s="211"/>
    </row>
    <row r="825" spans="1:47" outlineLevel="1" x14ac:dyDescent="0.2">
      <c r="A825" s="152"/>
      <c r="B825" s="154"/>
      <c r="C825" s="171" t="s">
        <v>1537</v>
      </c>
      <c r="D825" s="188"/>
      <c r="E825" s="195">
        <v>247</v>
      </c>
      <c r="F825" s="212"/>
      <c r="G825" s="212"/>
      <c r="H825" s="181">
        <v>0</v>
      </c>
      <c r="I825" s="211"/>
      <c r="J825" s="211"/>
      <c r="K825" s="211"/>
      <c r="L825" s="211"/>
      <c r="M825" s="211"/>
      <c r="N825" s="211"/>
      <c r="O825" s="211"/>
      <c r="P825" s="211"/>
      <c r="Q825" s="211"/>
      <c r="R825" s="211" t="s">
        <v>123</v>
      </c>
      <c r="S825" s="211">
        <v>0</v>
      </c>
      <c r="T825" s="211"/>
      <c r="U825" s="211"/>
      <c r="V825" s="211"/>
      <c r="W825" s="211"/>
      <c r="X825" s="211"/>
      <c r="Y825" s="211"/>
      <c r="Z825" s="211"/>
      <c r="AA825" s="211"/>
      <c r="AB825" s="211"/>
      <c r="AC825" s="211"/>
      <c r="AD825" s="211"/>
      <c r="AE825" s="211"/>
      <c r="AF825" s="211"/>
      <c r="AG825" s="211"/>
      <c r="AH825" s="211"/>
      <c r="AI825" s="211"/>
      <c r="AJ825" s="211"/>
      <c r="AK825" s="211"/>
      <c r="AL825" s="211"/>
      <c r="AM825" s="211"/>
      <c r="AN825" s="211"/>
      <c r="AO825" s="211"/>
      <c r="AP825" s="211"/>
      <c r="AQ825" s="211"/>
      <c r="AR825" s="211"/>
      <c r="AS825" s="211"/>
      <c r="AT825" s="211"/>
      <c r="AU825" s="211"/>
    </row>
    <row r="826" spans="1:47" ht="22.5" outlineLevel="1" x14ac:dyDescent="0.2">
      <c r="A826" s="152">
        <v>227</v>
      </c>
      <c r="B826" s="154" t="s">
        <v>713</v>
      </c>
      <c r="C826" s="170" t="s">
        <v>714</v>
      </c>
      <c r="D826" s="187" t="s">
        <v>120</v>
      </c>
      <c r="E826" s="212">
        <v>7</v>
      </c>
      <c r="F826" s="212"/>
      <c r="G826" s="212">
        <f>ROUND(E826*F826,2)</f>
        <v>0</v>
      </c>
      <c r="H826" s="181" t="s">
        <v>950</v>
      </c>
      <c r="I826" s="211"/>
      <c r="J826" s="211"/>
      <c r="K826" s="211"/>
      <c r="L826" s="211"/>
      <c r="M826" s="211"/>
      <c r="N826" s="211"/>
      <c r="O826" s="211"/>
      <c r="P826" s="211"/>
      <c r="Q826" s="211"/>
      <c r="R826" s="211" t="s">
        <v>121</v>
      </c>
      <c r="S826" s="211"/>
      <c r="T826" s="211"/>
      <c r="U826" s="211"/>
      <c r="V826" s="211"/>
      <c r="W826" s="211"/>
      <c r="X826" s="211"/>
      <c r="Y826" s="211"/>
      <c r="Z826" s="211"/>
      <c r="AA826" s="211"/>
      <c r="AB826" s="211"/>
      <c r="AC826" s="211"/>
      <c r="AD826" s="211"/>
      <c r="AE826" s="211"/>
      <c r="AF826" s="211"/>
      <c r="AG826" s="211"/>
      <c r="AH826" s="211"/>
      <c r="AI826" s="211"/>
      <c r="AJ826" s="211"/>
      <c r="AK826" s="211"/>
      <c r="AL826" s="211"/>
      <c r="AM826" s="211"/>
      <c r="AN826" s="211"/>
      <c r="AO826" s="211"/>
      <c r="AP826" s="211"/>
      <c r="AQ826" s="211"/>
      <c r="AR826" s="211"/>
      <c r="AS826" s="211"/>
      <c r="AT826" s="211"/>
      <c r="AU826" s="211"/>
    </row>
    <row r="827" spans="1:47" outlineLevel="1" x14ac:dyDescent="0.2">
      <c r="A827" s="152"/>
      <c r="B827" s="154"/>
      <c r="C827" s="171" t="s">
        <v>1547</v>
      </c>
      <c r="D827" s="188"/>
      <c r="E827" s="195">
        <v>7</v>
      </c>
      <c r="F827" s="212"/>
      <c r="G827" s="212"/>
      <c r="H827" s="181">
        <v>0</v>
      </c>
      <c r="I827" s="211"/>
      <c r="J827" s="211"/>
      <c r="K827" s="211"/>
      <c r="L827" s="211"/>
      <c r="M827" s="211"/>
      <c r="N827" s="211"/>
      <c r="O827" s="211"/>
      <c r="P827" s="211"/>
      <c r="Q827" s="211"/>
      <c r="R827" s="211" t="s">
        <v>123</v>
      </c>
      <c r="S827" s="211">
        <v>0</v>
      </c>
      <c r="T827" s="211"/>
      <c r="U827" s="211"/>
      <c r="V827" s="211"/>
      <c r="W827" s="211"/>
      <c r="X827" s="211"/>
      <c r="Y827" s="211"/>
      <c r="Z827" s="211"/>
      <c r="AA827" s="211"/>
      <c r="AB827" s="211"/>
      <c r="AC827" s="211"/>
      <c r="AD827" s="211"/>
      <c r="AE827" s="211"/>
      <c r="AF827" s="211"/>
      <c r="AG827" s="211"/>
      <c r="AH827" s="211"/>
      <c r="AI827" s="211"/>
      <c r="AJ827" s="211"/>
      <c r="AK827" s="211"/>
      <c r="AL827" s="211"/>
      <c r="AM827" s="211"/>
      <c r="AN827" s="211"/>
      <c r="AO827" s="211"/>
      <c r="AP827" s="211"/>
      <c r="AQ827" s="211"/>
      <c r="AR827" s="211"/>
      <c r="AS827" s="211"/>
      <c r="AT827" s="211"/>
      <c r="AU827" s="211"/>
    </row>
    <row r="828" spans="1:47" outlineLevel="1" x14ac:dyDescent="0.2">
      <c r="A828" s="152">
        <v>228</v>
      </c>
      <c r="B828" s="154" t="s">
        <v>1548</v>
      </c>
      <c r="C828" s="170" t="s">
        <v>1549</v>
      </c>
      <c r="D828" s="187" t="s">
        <v>0</v>
      </c>
      <c r="E828" s="212">
        <v>4.1500000000000004</v>
      </c>
      <c r="F828" s="212"/>
      <c r="G828" s="212">
        <f>ROUND(E828*F828,2)</f>
        <v>0</v>
      </c>
      <c r="H828" s="181" t="s">
        <v>951</v>
      </c>
      <c r="I828" s="211"/>
      <c r="J828" s="211"/>
      <c r="K828" s="211"/>
      <c r="L828" s="211"/>
      <c r="M828" s="211"/>
      <c r="N828" s="211"/>
      <c r="O828" s="211"/>
      <c r="P828" s="211"/>
      <c r="Q828" s="211"/>
      <c r="R828" s="211" t="s">
        <v>121</v>
      </c>
      <c r="S828" s="211"/>
      <c r="T828" s="211"/>
      <c r="U828" s="211"/>
      <c r="V828" s="211"/>
      <c r="W828" s="211"/>
      <c r="X828" s="211"/>
      <c r="Y828" s="211"/>
      <c r="Z828" s="211"/>
      <c r="AA828" s="211"/>
      <c r="AB828" s="211"/>
      <c r="AC828" s="211"/>
      <c r="AD828" s="211"/>
      <c r="AE828" s="211"/>
      <c r="AF828" s="211"/>
      <c r="AG828" s="211"/>
      <c r="AH828" s="211"/>
      <c r="AI828" s="211"/>
      <c r="AJ828" s="211"/>
      <c r="AK828" s="211"/>
      <c r="AL828" s="211"/>
      <c r="AM828" s="211"/>
      <c r="AN828" s="211"/>
      <c r="AO828" s="211"/>
      <c r="AP828" s="211"/>
      <c r="AQ828" s="211"/>
      <c r="AR828" s="211"/>
      <c r="AS828" s="211"/>
      <c r="AT828" s="211"/>
      <c r="AU828" s="211"/>
    </row>
    <row r="829" spans="1:47" x14ac:dyDescent="0.2">
      <c r="A829" s="153" t="s">
        <v>116</v>
      </c>
      <c r="B829" s="155" t="s">
        <v>80</v>
      </c>
      <c r="C829" s="172" t="s">
        <v>81</v>
      </c>
      <c r="D829" s="189"/>
      <c r="E829" s="213"/>
      <c r="F829" s="213"/>
      <c r="G829" s="213">
        <f>SUMIF(R830:R885,"&lt;&gt;NOR",G830:G885)</f>
        <v>0</v>
      </c>
      <c r="H829" s="182"/>
      <c r="I829" s="211"/>
      <c r="R829" t="s">
        <v>117</v>
      </c>
    </row>
    <row r="830" spans="1:47" outlineLevel="1" x14ac:dyDescent="0.2">
      <c r="A830" s="152">
        <v>229</v>
      </c>
      <c r="B830" s="154" t="s">
        <v>719</v>
      </c>
      <c r="C830" s="170" t="s">
        <v>720</v>
      </c>
      <c r="D830" s="187" t="s">
        <v>127</v>
      </c>
      <c r="E830" s="212">
        <v>1004.55</v>
      </c>
      <c r="F830" s="212"/>
      <c r="G830" s="212">
        <f>ROUND(E830*F830,2)</f>
        <v>0</v>
      </c>
      <c r="H830" s="181" t="s">
        <v>951</v>
      </c>
      <c r="I830" s="211"/>
      <c r="J830" s="211"/>
      <c r="K830" s="211"/>
      <c r="L830" s="211"/>
      <c r="M830" s="211"/>
      <c r="N830" s="211"/>
      <c r="O830" s="211"/>
      <c r="P830" s="211"/>
      <c r="Q830" s="211"/>
      <c r="R830" s="211" t="s">
        <v>121</v>
      </c>
      <c r="S830" s="211"/>
      <c r="T830" s="211"/>
      <c r="U830" s="211"/>
      <c r="V830" s="211"/>
      <c r="W830" s="211"/>
      <c r="X830" s="211"/>
      <c r="Y830" s="211"/>
      <c r="Z830" s="211"/>
      <c r="AA830" s="211"/>
      <c r="AB830" s="211"/>
      <c r="AC830" s="211"/>
      <c r="AD830" s="211"/>
      <c r="AE830" s="211"/>
      <c r="AF830" s="211"/>
      <c r="AG830" s="211"/>
      <c r="AH830" s="211"/>
      <c r="AI830" s="211"/>
      <c r="AJ830" s="211"/>
      <c r="AK830" s="211"/>
      <c r="AL830" s="211"/>
      <c r="AM830" s="211"/>
      <c r="AN830" s="211"/>
      <c r="AO830" s="211"/>
      <c r="AP830" s="211"/>
      <c r="AQ830" s="211"/>
      <c r="AR830" s="211"/>
      <c r="AS830" s="211"/>
      <c r="AT830" s="211"/>
      <c r="AU830" s="211"/>
    </row>
    <row r="831" spans="1:47" outlineLevel="1" x14ac:dyDescent="0.2">
      <c r="A831" s="152"/>
      <c r="B831" s="154"/>
      <c r="C831" s="171" t="s">
        <v>524</v>
      </c>
      <c r="D831" s="188"/>
      <c r="E831" s="195"/>
      <c r="F831" s="212"/>
      <c r="G831" s="212"/>
      <c r="H831" s="181">
        <v>0</v>
      </c>
      <c r="I831" s="211"/>
      <c r="J831" s="211"/>
      <c r="K831" s="211"/>
      <c r="L831" s="211"/>
      <c r="M831" s="211"/>
      <c r="N831" s="211"/>
      <c r="O831" s="211"/>
      <c r="P831" s="211"/>
      <c r="Q831" s="211"/>
      <c r="R831" s="211" t="s">
        <v>123</v>
      </c>
      <c r="S831" s="211">
        <v>0</v>
      </c>
      <c r="T831" s="211"/>
      <c r="U831" s="211"/>
      <c r="V831" s="211"/>
      <c r="W831" s="211"/>
      <c r="X831" s="211"/>
      <c r="Y831" s="211"/>
      <c r="Z831" s="211"/>
      <c r="AA831" s="211"/>
      <c r="AB831" s="211"/>
      <c r="AC831" s="211"/>
      <c r="AD831" s="211"/>
      <c r="AE831" s="211"/>
      <c r="AF831" s="211"/>
      <c r="AG831" s="211"/>
      <c r="AH831" s="211"/>
      <c r="AI831" s="211"/>
      <c r="AJ831" s="211"/>
      <c r="AK831" s="211"/>
      <c r="AL831" s="211"/>
      <c r="AM831" s="211"/>
      <c r="AN831" s="211"/>
      <c r="AO831" s="211"/>
      <c r="AP831" s="211"/>
      <c r="AQ831" s="211"/>
      <c r="AR831" s="211"/>
      <c r="AS831" s="211"/>
      <c r="AT831" s="211"/>
      <c r="AU831" s="211"/>
    </row>
    <row r="832" spans="1:47" outlineLevel="1" x14ac:dyDescent="0.2">
      <c r="A832" s="152"/>
      <c r="B832" s="154"/>
      <c r="C832" s="171" t="s">
        <v>1166</v>
      </c>
      <c r="D832" s="188"/>
      <c r="E832" s="195">
        <v>321.8</v>
      </c>
      <c r="F832" s="212"/>
      <c r="G832" s="212"/>
      <c r="H832" s="181">
        <v>0</v>
      </c>
      <c r="I832" s="211"/>
      <c r="J832" s="211"/>
      <c r="K832" s="211"/>
      <c r="L832" s="211"/>
      <c r="M832" s="211"/>
      <c r="N832" s="211"/>
      <c r="O832" s="211"/>
      <c r="P832" s="211"/>
      <c r="Q832" s="211"/>
      <c r="R832" s="211" t="s">
        <v>123</v>
      </c>
      <c r="S832" s="211">
        <v>0</v>
      </c>
      <c r="T832" s="211"/>
      <c r="U832" s="211"/>
      <c r="V832" s="211"/>
      <c r="W832" s="211"/>
      <c r="X832" s="211"/>
      <c r="Y832" s="211"/>
      <c r="Z832" s="211"/>
      <c r="AA832" s="211"/>
      <c r="AB832" s="211"/>
      <c r="AC832" s="211"/>
      <c r="AD832" s="211"/>
      <c r="AE832" s="211"/>
      <c r="AF832" s="211"/>
      <c r="AG832" s="211"/>
      <c r="AH832" s="211"/>
      <c r="AI832" s="211"/>
      <c r="AJ832" s="211"/>
      <c r="AK832" s="211"/>
      <c r="AL832" s="211"/>
      <c r="AM832" s="211"/>
      <c r="AN832" s="211"/>
      <c r="AO832" s="211"/>
      <c r="AP832" s="211"/>
      <c r="AQ832" s="211"/>
      <c r="AR832" s="211"/>
      <c r="AS832" s="211"/>
      <c r="AT832" s="211"/>
      <c r="AU832" s="211"/>
    </row>
    <row r="833" spans="1:47" outlineLevel="1" x14ac:dyDescent="0.2">
      <c r="A833" s="152"/>
      <c r="B833" s="154"/>
      <c r="C833" s="171" t="s">
        <v>1550</v>
      </c>
      <c r="D833" s="188"/>
      <c r="E833" s="195">
        <v>384.42</v>
      </c>
      <c r="F833" s="212"/>
      <c r="G833" s="212"/>
      <c r="H833" s="181">
        <v>0</v>
      </c>
      <c r="I833" s="211"/>
      <c r="J833" s="211"/>
      <c r="K833" s="211"/>
      <c r="L833" s="211"/>
      <c r="M833" s="211"/>
      <c r="N833" s="211"/>
      <c r="O833" s="211"/>
      <c r="P833" s="211"/>
      <c r="Q833" s="211"/>
      <c r="R833" s="211" t="s">
        <v>123</v>
      </c>
      <c r="S833" s="211">
        <v>0</v>
      </c>
      <c r="T833" s="211"/>
      <c r="U833" s="211"/>
      <c r="V833" s="211"/>
      <c r="W833" s="211"/>
      <c r="X833" s="211"/>
      <c r="Y833" s="211"/>
      <c r="Z833" s="211"/>
      <c r="AA833" s="211"/>
      <c r="AB833" s="211"/>
      <c r="AC833" s="211"/>
      <c r="AD833" s="211"/>
      <c r="AE833" s="211"/>
      <c r="AF833" s="211"/>
      <c r="AG833" s="211"/>
      <c r="AH833" s="211"/>
      <c r="AI833" s="211"/>
      <c r="AJ833" s="211"/>
      <c r="AK833" s="211"/>
      <c r="AL833" s="211"/>
      <c r="AM833" s="211"/>
      <c r="AN833" s="211"/>
      <c r="AO833" s="211"/>
      <c r="AP833" s="211"/>
      <c r="AQ833" s="211"/>
      <c r="AR833" s="211"/>
      <c r="AS833" s="211"/>
      <c r="AT833" s="211"/>
      <c r="AU833" s="211"/>
    </row>
    <row r="834" spans="1:47" outlineLevel="1" x14ac:dyDescent="0.2">
      <c r="A834" s="152"/>
      <c r="B834" s="154"/>
      <c r="C834" s="171" t="s">
        <v>1167</v>
      </c>
      <c r="D834" s="188"/>
      <c r="E834" s="195">
        <v>68.63</v>
      </c>
      <c r="F834" s="212"/>
      <c r="G834" s="212"/>
      <c r="H834" s="181">
        <v>0</v>
      </c>
      <c r="I834" s="211"/>
      <c r="J834" s="211"/>
      <c r="K834" s="211"/>
      <c r="L834" s="211"/>
      <c r="M834" s="211"/>
      <c r="N834" s="211"/>
      <c r="O834" s="211"/>
      <c r="P834" s="211"/>
      <c r="Q834" s="211"/>
      <c r="R834" s="211" t="s">
        <v>123</v>
      </c>
      <c r="S834" s="211">
        <v>0</v>
      </c>
      <c r="T834" s="211"/>
      <c r="U834" s="211"/>
      <c r="V834" s="211"/>
      <c r="W834" s="211"/>
      <c r="X834" s="211"/>
      <c r="Y834" s="211"/>
      <c r="Z834" s="211"/>
      <c r="AA834" s="211"/>
      <c r="AB834" s="211"/>
      <c r="AC834" s="211"/>
      <c r="AD834" s="211"/>
      <c r="AE834" s="211"/>
      <c r="AF834" s="211"/>
      <c r="AG834" s="211"/>
      <c r="AH834" s="211"/>
      <c r="AI834" s="211"/>
      <c r="AJ834" s="211"/>
      <c r="AK834" s="211"/>
      <c r="AL834" s="211"/>
      <c r="AM834" s="211"/>
      <c r="AN834" s="211"/>
      <c r="AO834" s="211"/>
      <c r="AP834" s="211"/>
      <c r="AQ834" s="211"/>
      <c r="AR834" s="211"/>
      <c r="AS834" s="211"/>
      <c r="AT834" s="211"/>
      <c r="AU834" s="211"/>
    </row>
    <row r="835" spans="1:47" outlineLevel="1" x14ac:dyDescent="0.2">
      <c r="A835" s="152"/>
      <c r="B835" s="154"/>
      <c r="C835" s="171" t="s">
        <v>1169</v>
      </c>
      <c r="D835" s="188"/>
      <c r="E835" s="195">
        <v>44.5</v>
      </c>
      <c r="F835" s="212"/>
      <c r="G835" s="212"/>
      <c r="H835" s="181">
        <v>0</v>
      </c>
      <c r="I835" s="211"/>
      <c r="J835" s="211"/>
      <c r="K835" s="211"/>
      <c r="L835" s="211"/>
      <c r="M835" s="211"/>
      <c r="N835" s="211"/>
      <c r="O835" s="211"/>
      <c r="P835" s="211"/>
      <c r="Q835" s="211"/>
      <c r="R835" s="211" t="s">
        <v>123</v>
      </c>
      <c r="S835" s="211">
        <v>0</v>
      </c>
      <c r="T835" s="211"/>
      <c r="U835" s="211"/>
      <c r="V835" s="211"/>
      <c r="W835" s="211"/>
      <c r="X835" s="211"/>
      <c r="Y835" s="211"/>
      <c r="Z835" s="211"/>
      <c r="AA835" s="211"/>
      <c r="AB835" s="211"/>
      <c r="AC835" s="211"/>
      <c r="AD835" s="211"/>
      <c r="AE835" s="211"/>
      <c r="AF835" s="211"/>
      <c r="AG835" s="211"/>
      <c r="AH835" s="211"/>
      <c r="AI835" s="211"/>
      <c r="AJ835" s="211"/>
      <c r="AK835" s="211"/>
      <c r="AL835" s="211"/>
      <c r="AM835" s="211"/>
      <c r="AN835" s="211"/>
      <c r="AO835" s="211"/>
      <c r="AP835" s="211"/>
      <c r="AQ835" s="211"/>
      <c r="AR835" s="211"/>
      <c r="AS835" s="211"/>
      <c r="AT835" s="211"/>
      <c r="AU835" s="211"/>
    </row>
    <row r="836" spans="1:47" outlineLevel="1" x14ac:dyDescent="0.2">
      <c r="A836" s="152"/>
      <c r="B836" s="154"/>
      <c r="C836" s="171" t="s">
        <v>1180</v>
      </c>
      <c r="D836" s="188"/>
      <c r="E836" s="195">
        <v>185.2</v>
      </c>
      <c r="F836" s="212"/>
      <c r="G836" s="212"/>
      <c r="H836" s="181">
        <v>0</v>
      </c>
      <c r="I836" s="211"/>
      <c r="J836" s="211"/>
      <c r="K836" s="211"/>
      <c r="L836" s="211"/>
      <c r="M836" s="211"/>
      <c r="N836" s="211"/>
      <c r="O836" s="211"/>
      <c r="P836" s="211"/>
      <c r="Q836" s="211"/>
      <c r="R836" s="211" t="s">
        <v>123</v>
      </c>
      <c r="S836" s="211">
        <v>0</v>
      </c>
      <c r="T836" s="211"/>
      <c r="U836" s="211"/>
      <c r="V836" s="211"/>
      <c r="W836" s="211"/>
      <c r="X836" s="211"/>
      <c r="Y836" s="211"/>
      <c r="Z836" s="211"/>
      <c r="AA836" s="211"/>
      <c r="AB836" s="211"/>
      <c r="AC836" s="211"/>
      <c r="AD836" s="211"/>
      <c r="AE836" s="211"/>
      <c r="AF836" s="211"/>
      <c r="AG836" s="211"/>
      <c r="AH836" s="211"/>
      <c r="AI836" s="211"/>
      <c r="AJ836" s="211"/>
      <c r="AK836" s="211"/>
      <c r="AL836" s="211"/>
      <c r="AM836" s="211"/>
      <c r="AN836" s="211"/>
      <c r="AO836" s="211"/>
      <c r="AP836" s="211"/>
      <c r="AQ836" s="211"/>
      <c r="AR836" s="211"/>
      <c r="AS836" s="211"/>
      <c r="AT836" s="211"/>
      <c r="AU836" s="211"/>
    </row>
    <row r="837" spans="1:47" outlineLevel="1" x14ac:dyDescent="0.2">
      <c r="A837" s="152">
        <v>230</v>
      </c>
      <c r="B837" s="154" t="s">
        <v>1551</v>
      </c>
      <c r="C837" s="170" t="s">
        <v>1552</v>
      </c>
      <c r="D837" s="187" t="s">
        <v>127</v>
      </c>
      <c r="E837" s="212">
        <v>299.96600000000001</v>
      </c>
      <c r="F837" s="212"/>
      <c r="G837" s="212">
        <f>ROUND(E837*F837,2)</f>
        <v>0</v>
      </c>
      <c r="H837" s="181" t="s">
        <v>951</v>
      </c>
      <c r="I837" s="211"/>
      <c r="J837" s="211"/>
      <c r="K837" s="211"/>
      <c r="L837" s="211"/>
      <c r="M837" s="211"/>
      <c r="N837" s="211"/>
      <c r="O837" s="211"/>
      <c r="P837" s="211"/>
      <c r="Q837" s="211"/>
      <c r="R837" s="211" t="s">
        <v>409</v>
      </c>
      <c r="S837" s="211"/>
      <c r="T837" s="211"/>
      <c r="U837" s="211"/>
      <c r="V837" s="211"/>
      <c r="W837" s="211"/>
      <c r="X837" s="211"/>
      <c r="Y837" s="211"/>
      <c r="Z837" s="211"/>
      <c r="AA837" s="211"/>
      <c r="AB837" s="211"/>
      <c r="AC837" s="211"/>
      <c r="AD837" s="211"/>
      <c r="AE837" s="211"/>
      <c r="AF837" s="211"/>
      <c r="AG837" s="211"/>
      <c r="AH837" s="211"/>
      <c r="AI837" s="211"/>
      <c r="AJ837" s="211"/>
      <c r="AK837" s="211"/>
      <c r="AL837" s="211"/>
      <c r="AM837" s="211"/>
      <c r="AN837" s="211"/>
      <c r="AO837" s="211"/>
      <c r="AP837" s="211"/>
      <c r="AQ837" s="211"/>
      <c r="AR837" s="211"/>
      <c r="AS837" s="211"/>
      <c r="AT837" s="211"/>
      <c r="AU837" s="211"/>
    </row>
    <row r="838" spans="1:47" outlineLevel="1" x14ac:dyDescent="0.2">
      <c r="A838" s="152"/>
      <c r="B838" s="154"/>
      <c r="C838" s="171" t="s">
        <v>524</v>
      </c>
      <c r="D838" s="188"/>
      <c r="E838" s="195"/>
      <c r="F838" s="212"/>
      <c r="G838" s="212"/>
      <c r="H838" s="181">
        <v>0</v>
      </c>
      <c r="I838" s="211"/>
      <c r="J838" s="211"/>
      <c r="K838" s="211"/>
      <c r="L838" s="211"/>
      <c r="M838" s="211"/>
      <c r="N838" s="211"/>
      <c r="O838" s="211"/>
      <c r="P838" s="211"/>
      <c r="Q838" s="211"/>
      <c r="R838" s="211" t="s">
        <v>123</v>
      </c>
      <c r="S838" s="211">
        <v>0</v>
      </c>
      <c r="T838" s="211"/>
      <c r="U838" s="211"/>
      <c r="V838" s="211"/>
      <c r="W838" s="211"/>
      <c r="X838" s="211"/>
      <c r="Y838" s="211"/>
      <c r="Z838" s="211"/>
      <c r="AA838" s="211"/>
      <c r="AB838" s="211"/>
      <c r="AC838" s="211"/>
      <c r="AD838" s="211"/>
      <c r="AE838" s="211"/>
      <c r="AF838" s="211"/>
      <c r="AG838" s="211"/>
      <c r="AH838" s="211"/>
      <c r="AI838" s="211"/>
      <c r="AJ838" s="211"/>
      <c r="AK838" s="211"/>
      <c r="AL838" s="211"/>
      <c r="AM838" s="211"/>
      <c r="AN838" s="211"/>
      <c r="AO838" s="211"/>
      <c r="AP838" s="211"/>
      <c r="AQ838" s="211"/>
      <c r="AR838" s="211"/>
      <c r="AS838" s="211"/>
      <c r="AT838" s="211"/>
      <c r="AU838" s="211"/>
    </row>
    <row r="839" spans="1:47" outlineLevel="1" x14ac:dyDescent="0.2">
      <c r="A839" s="152"/>
      <c r="B839" s="154"/>
      <c r="C839" s="173" t="s">
        <v>629</v>
      </c>
      <c r="D839" s="190"/>
      <c r="E839" s="196"/>
      <c r="F839" s="212"/>
      <c r="G839" s="212"/>
      <c r="H839" s="181">
        <v>0</v>
      </c>
      <c r="I839" s="211"/>
      <c r="J839" s="211"/>
      <c r="K839" s="211"/>
      <c r="L839" s="211"/>
      <c r="M839" s="211"/>
      <c r="N839" s="211"/>
      <c r="O839" s="211"/>
      <c r="P839" s="211"/>
      <c r="Q839" s="211"/>
      <c r="R839" s="211" t="s">
        <v>123</v>
      </c>
      <c r="S839" s="211">
        <v>2</v>
      </c>
      <c r="T839" s="211"/>
      <c r="U839" s="211"/>
      <c r="V839" s="211"/>
      <c r="W839" s="211"/>
      <c r="X839" s="211"/>
      <c r="Y839" s="211"/>
      <c r="Z839" s="211"/>
      <c r="AA839" s="211"/>
      <c r="AB839" s="211"/>
      <c r="AC839" s="211"/>
      <c r="AD839" s="211"/>
      <c r="AE839" s="211"/>
      <c r="AF839" s="211"/>
      <c r="AG839" s="211"/>
      <c r="AH839" s="211"/>
      <c r="AI839" s="211"/>
      <c r="AJ839" s="211"/>
      <c r="AK839" s="211"/>
      <c r="AL839" s="211"/>
      <c r="AM839" s="211"/>
      <c r="AN839" s="211"/>
      <c r="AO839" s="211"/>
      <c r="AP839" s="211"/>
      <c r="AQ839" s="211"/>
      <c r="AR839" s="211"/>
      <c r="AS839" s="211"/>
      <c r="AT839" s="211"/>
      <c r="AU839" s="211"/>
    </row>
    <row r="840" spans="1:47" outlineLevel="1" x14ac:dyDescent="0.2">
      <c r="A840" s="152"/>
      <c r="B840" s="154"/>
      <c r="C840" s="174" t="s">
        <v>1553</v>
      </c>
      <c r="D840" s="190"/>
      <c r="E840" s="196">
        <v>192.21</v>
      </c>
      <c r="F840" s="212"/>
      <c r="G840" s="212"/>
      <c r="H840" s="181">
        <v>0</v>
      </c>
      <c r="I840" s="211"/>
      <c r="J840" s="211"/>
      <c r="K840" s="211"/>
      <c r="L840" s="211"/>
      <c r="M840" s="211"/>
      <c r="N840" s="211"/>
      <c r="O840" s="211"/>
      <c r="P840" s="211"/>
      <c r="Q840" s="211"/>
      <c r="R840" s="211" t="s">
        <v>123</v>
      </c>
      <c r="S840" s="211">
        <v>2</v>
      </c>
      <c r="T840" s="211"/>
      <c r="U840" s="211"/>
      <c r="V840" s="211"/>
      <c r="W840" s="211"/>
      <c r="X840" s="211"/>
      <c r="Y840" s="211"/>
      <c r="Z840" s="211"/>
      <c r="AA840" s="211"/>
      <c r="AB840" s="211"/>
      <c r="AC840" s="211"/>
      <c r="AD840" s="211"/>
      <c r="AE840" s="211"/>
      <c r="AF840" s="211"/>
      <c r="AG840" s="211"/>
      <c r="AH840" s="211"/>
      <c r="AI840" s="211"/>
      <c r="AJ840" s="211"/>
      <c r="AK840" s="211"/>
      <c r="AL840" s="211"/>
      <c r="AM840" s="211"/>
      <c r="AN840" s="211"/>
      <c r="AO840" s="211"/>
      <c r="AP840" s="211"/>
      <c r="AQ840" s="211"/>
      <c r="AR840" s="211"/>
      <c r="AS840" s="211"/>
      <c r="AT840" s="211"/>
      <c r="AU840" s="211"/>
    </row>
    <row r="841" spans="1:47" outlineLevel="1" x14ac:dyDescent="0.2">
      <c r="A841" s="152"/>
      <c r="B841" s="154"/>
      <c r="C841" s="174" t="s">
        <v>1554</v>
      </c>
      <c r="D841" s="190"/>
      <c r="E841" s="196">
        <v>68.63</v>
      </c>
      <c r="F841" s="212"/>
      <c r="G841" s="212"/>
      <c r="H841" s="181">
        <v>0</v>
      </c>
      <c r="I841" s="211"/>
      <c r="J841" s="211"/>
      <c r="K841" s="211"/>
      <c r="L841" s="211"/>
      <c r="M841" s="211"/>
      <c r="N841" s="211"/>
      <c r="O841" s="211"/>
      <c r="P841" s="211"/>
      <c r="Q841" s="211"/>
      <c r="R841" s="211" t="s">
        <v>123</v>
      </c>
      <c r="S841" s="211">
        <v>2</v>
      </c>
      <c r="T841" s="211"/>
      <c r="U841" s="211"/>
      <c r="V841" s="211"/>
      <c r="W841" s="211"/>
      <c r="X841" s="211"/>
      <c r="Y841" s="211"/>
      <c r="Z841" s="211"/>
      <c r="AA841" s="211"/>
      <c r="AB841" s="211"/>
      <c r="AC841" s="211"/>
      <c r="AD841" s="211"/>
      <c r="AE841" s="211"/>
      <c r="AF841" s="211"/>
      <c r="AG841" s="211"/>
      <c r="AH841" s="211"/>
      <c r="AI841" s="211"/>
      <c r="AJ841" s="211"/>
      <c r="AK841" s="211"/>
      <c r="AL841" s="211"/>
      <c r="AM841" s="211"/>
      <c r="AN841" s="211"/>
      <c r="AO841" s="211"/>
      <c r="AP841" s="211"/>
      <c r="AQ841" s="211"/>
      <c r="AR841" s="211"/>
      <c r="AS841" s="211"/>
      <c r="AT841" s="211"/>
      <c r="AU841" s="211"/>
    </row>
    <row r="842" spans="1:47" outlineLevel="1" x14ac:dyDescent="0.2">
      <c r="A842" s="152"/>
      <c r="B842" s="154"/>
      <c r="C842" s="173" t="s">
        <v>632</v>
      </c>
      <c r="D842" s="190"/>
      <c r="E842" s="196"/>
      <c r="F842" s="212"/>
      <c r="G842" s="212"/>
      <c r="H842" s="181">
        <v>0</v>
      </c>
      <c r="I842" s="211"/>
      <c r="J842" s="211"/>
      <c r="K842" s="211"/>
      <c r="L842" s="211"/>
      <c r="M842" s="211"/>
      <c r="N842" s="211"/>
      <c r="O842" s="211"/>
      <c r="P842" s="211"/>
      <c r="Q842" s="211"/>
      <c r="R842" s="211" t="s">
        <v>123</v>
      </c>
      <c r="S842" s="211">
        <v>0</v>
      </c>
      <c r="T842" s="211"/>
      <c r="U842" s="211"/>
      <c r="V842" s="211"/>
      <c r="W842" s="211"/>
      <c r="X842" s="211"/>
      <c r="Y842" s="211"/>
      <c r="Z842" s="211"/>
      <c r="AA842" s="211"/>
      <c r="AB842" s="211"/>
      <c r="AC842" s="211"/>
      <c r="AD842" s="211"/>
      <c r="AE842" s="211"/>
      <c r="AF842" s="211"/>
      <c r="AG842" s="211"/>
      <c r="AH842" s="211"/>
      <c r="AI842" s="211"/>
      <c r="AJ842" s="211"/>
      <c r="AK842" s="211"/>
      <c r="AL842" s="211"/>
      <c r="AM842" s="211"/>
      <c r="AN842" s="211"/>
      <c r="AO842" s="211"/>
      <c r="AP842" s="211"/>
      <c r="AQ842" s="211"/>
      <c r="AR842" s="211"/>
      <c r="AS842" s="211"/>
      <c r="AT842" s="211"/>
      <c r="AU842" s="211"/>
    </row>
    <row r="843" spans="1:47" outlineLevel="1" x14ac:dyDescent="0.2">
      <c r="A843" s="152"/>
      <c r="B843" s="154"/>
      <c r="C843" s="171" t="s">
        <v>1555</v>
      </c>
      <c r="D843" s="188"/>
      <c r="E843" s="195">
        <v>299.96600000000001</v>
      </c>
      <c r="F843" s="212"/>
      <c r="G843" s="212"/>
      <c r="H843" s="181">
        <v>0</v>
      </c>
      <c r="I843" s="211"/>
      <c r="J843" s="211"/>
      <c r="K843" s="211"/>
      <c r="L843" s="211"/>
      <c r="M843" s="211"/>
      <c r="N843" s="211"/>
      <c r="O843" s="211"/>
      <c r="P843" s="211"/>
      <c r="Q843" s="211"/>
      <c r="R843" s="211" t="s">
        <v>123</v>
      </c>
      <c r="S843" s="211">
        <v>0</v>
      </c>
      <c r="T843" s="211"/>
      <c r="U843" s="211"/>
      <c r="V843" s="211"/>
      <c r="W843" s="211"/>
      <c r="X843" s="211"/>
      <c r="Y843" s="211"/>
      <c r="Z843" s="211"/>
      <c r="AA843" s="211"/>
      <c r="AB843" s="211"/>
      <c r="AC843" s="211"/>
      <c r="AD843" s="211"/>
      <c r="AE843" s="211"/>
      <c r="AF843" s="211"/>
      <c r="AG843" s="211"/>
      <c r="AH843" s="211"/>
      <c r="AI843" s="211"/>
      <c r="AJ843" s="211"/>
      <c r="AK843" s="211"/>
      <c r="AL843" s="211"/>
      <c r="AM843" s="211"/>
      <c r="AN843" s="211"/>
      <c r="AO843" s="211"/>
      <c r="AP843" s="211"/>
      <c r="AQ843" s="211"/>
      <c r="AR843" s="211"/>
      <c r="AS843" s="211"/>
      <c r="AT843" s="211"/>
      <c r="AU843" s="211"/>
    </row>
    <row r="844" spans="1:47" outlineLevel="1" x14ac:dyDescent="0.2">
      <c r="A844" s="152">
        <v>231</v>
      </c>
      <c r="B844" s="154" t="s">
        <v>1556</v>
      </c>
      <c r="C844" s="170" t="s">
        <v>1557</v>
      </c>
      <c r="D844" s="187" t="s">
        <v>127</v>
      </c>
      <c r="E844" s="212">
        <v>370.07</v>
      </c>
      <c r="F844" s="212"/>
      <c r="G844" s="212">
        <f>ROUND(E844*F844,2)</f>
        <v>0</v>
      </c>
      <c r="H844" s="181" t="s">
        <v>951</v>
      </c>
      <c r="I844" s="211"/>
      <c r="J844" s="211"/>
      <c r="K844" s="211"/>
      <c r="L844" s="211"/>
      <c r="M844" s="211"/>
      <c r="N844" s="211"/>
      <c r="O844" s="211"/>
      <c r="P844" s="211"/>
      <c r="Q844" s="211"/>
      <c r="R844" s="211" t="s">
        <v>409</v>
      </c>
      <c r="S844" s="211"/>
      <c r="T844" s="211"/>
      <c r="U844" s="211"/>
      <c r="V844" s="211"/>
      <c r="W844" s="211"/>
      <c r="X844" s="211"/>
      <c r="Y844" s="211"/>
      <c r="Z844" s="211"/>
      <c r="AA844" s="211"/>
      <c r="AB844" s="211"/>
      <c r="AC844" s="211"/>
      <c r="AD844" s="211"/>
      <c r="AE844" s="211"/>
      <c r="AF844" s="211"/>
      <c r="AG844" s="211"/>
      <c r="AH844" s="211"/>
      <c r="AI844" s="211"/>
      <c r="AJ844" s="211"/>
      <c r="AK844" s="211"/>
      <c r="AL844" s="211"/>
      <c r="AM844" s="211"/>
      <c r="AN844" s="211"/>
      <c r="AO844" s="211"/>
      <c r="AP844" s="211"/>
      <c r="AQ844" s="211"/>
      <c r="AR844" s="211"/>
      <c r="AS844" s="211"/>
      <c r="AT844" s="211"/>
      <c r="AU844" s="211"/>
    </row>
    <row r="845" spans="1:47" outlineLevel="1" x14ac:dyDescent="0.2">
      <c r="A845" s="152"/>
      <c r="B845" s="154"/>
      <c r="C845" s="171" t="s">
        <v>524</v>
      </c>
      <c r="D845" s="188"/>
      <c r="E845" s="195"/>
      <c r="F845" s="212"/>
      <c r="G845" s="212"/>
      <c r="H845" s="181">
        <v>0</v>
      </c>
      <c r="I845" s="211"/>
      <c r="J845" s="211"/>
      <c r="K845" s="211"/>
      <c r="L845" s="211"/>
      <c r="M845" s="211"/>
      <c r="N845" s="211"/>
      <c r="O845" s="211"/>
      <c r="P845" s="211"/>
      <c r="Q845" s="211"/>
      <c r="R845" s="211" t="s">
        <v>123</v>
      </c>
      <c r="S845" s="211">
        <v>0</v>
      </c>
      <c r="T845" s="211"/>
      <c r="U845" s="211"/>
      <c r="V845" s="211"/>
      <c r="W845" s="211"/>
      <c r="X845" s="211"/>
      <c r="Y845" s="211"/>
      <c r="Z845" s="211"/>
      <c r="AA845" s="211"/>
      <c r="AB845" s="211"/>
      <c r="AC845" s="211"/>
      <c r="AD845" s="211"/>
      <c r="AE845" s="211"/>
      <c r="AF845" s="211"/>
      <c r="AG845" s="211"/>
      <c r="AH845" s="211"/>
      <c r="AI845" s="211"/>
      <c r="AJ845" s="211"/>
      <c r="AK845" s="211"/>
      <c r="AL845" s="211"/>
      <c r="AM845" s="211"/>
      <c r="AN845" s="211"/>
      <c r="AO845" s="211"/>
      <c r="AP845" s="211"/>
      <c r="AQ845" s="211"/>
      <c r="AR845" s="211"/>
      <c r="AS845" s="211"/>
      <c r="AT845" s="211"/>
      <c r="AU845" s="211"/>
    </row>
    <row r="846" spans="1:47" outlineLevel="1" x14ac:dyDescent="0.2">
      <c r="A846" s="152"/>
      <c r="B846" s="154"/>
      <c r="C846" s="171" t="s">
        <v>1558</v>
      </c>
      <c r="D846" s="188"/>
      <c r="E846" s="195">
        <v>370.07</v>
      </c>
      <c r="F846" s="212"/>
      <c r="G846" s="212"/>
      <c r="H846" s="181">
        <v>0</v>
      </c>
      <c r="I846" s="211"/>
      <c r="J846" s="211"/>
      <c r="K846" s="211"/>
      <c r="L846" s="211"/>
      <c r="M846" s="211"/>
      <c r="N846" s="211"/>
      <c r="O846" s="211"/>
      <c r="P846" s="211"/>
      <c r="Q846" s="211"/>
      <c r="R846" s="211" t="s">
        <v>123</v>
      </c>
      <c r="S846" s="211">
        <v>0</v>
      </c>
      <c r="T846" s="211"/>
      <c r="U846" s="211"/>
      <c r="V846" s="211"/>
      <c r="W846" s="211"/>
      <c r="X846" s="211"/>
      <c r="Y846" s="211"/>
      <c r="Z846" s="211"/>
      <c r="AA846" s="211"/>
      <c r="AB846" s="211"/>
      <c r="AC846" s="211"/>
      <c r="AD846" s="211"/>
      <c r="AE846" s="211"/>
      <c r="AF846" s="211"/>
      <c r="AG846" s="211"/>
      <c r="AH846" s="211"/>
      <c r="AI846" s="211"/>
      <c r="AJ846" s="211"/>
      <c r="AK846" s="211"/>
      <c r="AL846" s="211"/>
      <c r="AM846" s="211"/>
      <c r="AN846" s="211"/>
      <c r="AO846" s="211"/>
      <c r="AP846" s="211"/>
      <c r="AQ846" s="211"/>
      <c r="AR846" s="211"/>
      <c r="AS846" s="211"/>
      <c r="AT846" s="211"/>
      <c r="AU846" s="211"/>
    </row>
    <row r="847" spans="1:47" outlineLevel="1" x14ac:dyDescent="0.2">
      <c r="A847" s="152">
        <v>232</v>
      </c>
      <c r="B847" s="154" t="s">
        <v>1559</v>
      </c>
      <c r="C847" s="170" t="s">
        <v>1560</v>
      </c>
      <c r="D847" s="187" t="s">
        <v>127</v>
      </c>
      <c r="E847" s="212">
        <v>221.04150000000001</v>
      </c>
      <c r="F847" s="212"/>
      <c r="G847" s="212">
        <f>ROUND(E847*F847,2)</f>
        <v>0</v>
      </c>
      <c r="H847" s="181" t="s">
        <v>951</v>
      </c>
      <c r="I847" s="211"/>
      <c r="J847" s="211"/>
      <c r="K847" s="211"/>
      <c r="L847" s="211"/>
      <c r="M847" s="211"/>
      <c r="N847" s="211"/>
      <c r="O847" s="211"/>
      <c r="P847" s="211"/>
      <c r="Q847" s="211"/>
      <c r="R847" s="211" t="s">
        <v>409</v>
      </c>
      <c r="S847" s="211"/>
      <c r="T847" s="211"/>
      <c r="U847" s="211"/>
      <c r="V847" s="211"/>
      <c r="W847" s="211"/>
      <c r="X847" s="211"/>
      <c r="Y847" s="211"/>
      <c r="Z847" s="211"/>
      <c r="AA847" s="211"/>
      <c r="AB847" s="211"/>
      <c r="AC847" s="211"/>
      <c r="AD847" s="211"/>
      <c r="AE847" s="211"/>
      <c r="AF847" s="211"/>
      <c r="AG847" s="211"/>
      <c r="AH847" s="211"/>
      <c r="AI847" s="211"/>
      <c r="AJ847" s="211"/>
      <c r="AK847" s="211"/>
      <c r="AL847" s="211"/>
      <c r="AM847" s="211"/>
      <c r="AN847" s="211"/>
      <c r="AO847" s="211"/>
      <c r="AP847" s="211"/>
      <c r="AQ847" s="211"/>
      <c r="AR847" s="211"/>
      <c r="AS847" s="211"/>
      <c r="AT847" s="211"/>
      <c r="AU847" s="211"/>
    </row>
    <row r="848" spans="1:47" outlineLevel="1" x14ac:dyDescent="0.2">
      <c r="A848" s="152"/>
      <c r="B848" s="154"/>
      <c r="C848" s="171" t="s">
        <v>524</v>
      </c>
      <c r="D848" s="188"/>
      <c r="E848" s="195"/>
      <c r="F848" s="212"/>
      <c r="G848" s="212"/>
      <c r="H848" s="181">
        <v>0</v>
      </c>
      <c r="I848" s="211"/>
      <c r="J848" s="211"/>
      <c r="K848" s="211"/>
      <c r="L848" s="211"/>
      <c r="M848" s="211"/>
      <c r="N848" s="211"/>
      <c r="O848" s="211"/>
      <c r="P848" s="211"/>
      <c r="Q848" s="211"/>
      <c r="R848" s="211" t="s">
        <v>123</v>
      </c>
      <c r="S848" s="211">
        <v>0</v>
      </c>
      <c r="T848" s="211"/>
      <c r="U848" s="211"/>
      <c r="V848" s="211"/>
      <c r="W848" s="211"/>
      <c r="X848" s="211"/>
      <c r="Y848" s="211"/>
      <c r="Z848" s="211"/>
      <c r="AA848" s="211"/>
      <c r="AB848" s="211"/>
      <c r="AC848" s="211"/>
      <c r="AD848" s="211"/>
      <c r="AE848" s="211"/>
      <c r="AF848" s="211"/>
      <c r="AG848" s="211"/>
      <c r="AH848" s="211"/>
      <c r="AI848" s="211"/>
      <c r="AJ848" s="211"/>
      <c r="AK848" s="211"/>
      <c r="AL848" s="211"/>
      <c r="AM848" s="211"/>
      <c r="AN848" s="211"/>
      <c r="AO848" s="211"/>
      <c r="AP848" s="211"/>
      <c r="AQ848" s="211"/>
      <c r="AR848" s="211"/>
      <c r="AS848" s="211"/>
      <c r="AT848" s="211"/>
      <c r="AU848" s="211"/>
    </row>
    <row r="849" spans="1:47" outlineLevel="1" x14ac:dyDescent="0.2">
      <c r="A849" s="152"/>
      <c r="B849" s="154"/>
      <c r="C849" s="171" t="s">
        <v>1561</v>
      </c>
      <c r="D849" s="188"/>
      <c r="E849" s="195">
        <v>221.04150000000001</v>
      </c>
      <c r="F849" s="212"/>
      <c r="G849" s="212"/>
      <c r="H849" s="181">
        <v>0</v>
      </c>
      <c r="I849" s="211"/>
      <c r="J849" s="211"/>
      <c r="K849" s="211"/>
      <c r="L849" s="211"/>
      <c r="M849" s="211"/>
      <c r="N849" s="211"/>
      <c r="O849" s="211"/>
      <c r="P849" s="211"/>
      <c r="Q849" s="211"/>
      <c r="R849" s="211" t="s">
        <v>123</v>
      </c>
      <c r="S849" s="211">
        <v>0</v>
      </c>
      <c r="T849" s="211"/>
      <c r="U849" s="211"/>
      <c r="V849" s="211"/>
      <c r="W849" s="211"/>
      <c r="X849" s="211"/>
      <c r="Y849" s="211"/>
      <c r="Z849" s="211"/>
      <c r="AA849" s="211"/>
      <c r="AB849" s="211"/>
      <c r="AC849" s="211"/>
      <c r="AD849" s="211"/>
      <c r="AE849" s="211"/>
      <c r="AF849" s="211"/>
      <c r="AG849" s="211"/>
      <c r="AH849" s="211"/>
      <c r="AI849" s="211"/>
      <c r="AJ849" s="211"/>
      <c r="AK849" s="211"/>
      <c r="AL849" s="211"/>
      <c r="AM849" s="211"/>
      <c r="AN849" s="211"/>
      <c r="AO849" s="211"/>
      <c r="AP849" s="211"/>
      <c r="AQ849" s="211"/>
      <c r="AR849" s="211"/>
      <c r="AS849" s="211"/>
      <c r="AT849" s="211"/>
      <c r="AU849" s="211"/>
    </row>
    <row r="850" spans="1:47" outlineLevel="1" x14ac:dyDescent="0.2">
      <c r="A850" s="152">
        <v>233</v>
      </c>
      <c r="B850" s="154" t="s">
        <v>1562</v>
      </c>
      <c r="C850" s="170" t="s">
        <v>1563</v>
      </c>
      <c r="D850" s="187" t="s">
        <v>127</v>
      </c>
      <c r="E850" s="212">
        <v>51.174999999999997</v>
      </c>
      <c r="F850" s="212"/>
      <c r="G850" s="212">
        <f>ROUND(E850*F850,2)</f>
        <v>0</v>
      </c>
      <c r="H850" s="181" t="s">
        <v>950</v>
      </c>
      <c r="I850" s="211"/>
      <c r="J850" s="211"/>
      <c r="K850" s="211"/>
      <c r="L850" s="211"/>
      <c r="M850" s="211"/>
      <c r="N850" s="211"/>
      <c r="O850" s="211"/>
      <c r="P850" s="211"/>
      <c r="Q850" s="211"/>
      <c r="R850" s="211" t="s">
        <v>409</v>
      </c>
      <c r="S850" s="211"/>
      <c r="T850" s="211"/>
      <c r="U850" s="211"/>
      <c r="V850" s="211"/>
      <c r="W850" s="211"/>
      <c r="X850" s="211"/>
      <c r="Y850" s="211"/>
      <c r="Z850" s="211"/>
      <c r="AA850" s="211"/>
      <c r="AB850" s="211"/>
      <c r="AC850" s="211"/>
      <c r="AD850" s="211"/>
      <c r="AE850" s="211"/>
      <c r="AF850" s="211"/>
      <c r="AG850" s="211"/>
      <c r="AH850" s="211"/>
      <c r="AI850" s="211"/>
      <c r="AJ850" s="211"/>
      <c r="AK850" s="211"/>
      <c r="AL850" s="211"/>
      <c r="AM850" s="211"/>
      <c r="AN850" s="211"/>
      <c r="AO850" s="211"/>
      <c r="AP850" s="211"/>
      <c r="AQ850" s="211"/>
      <c r="AR850" s="211"/>
      <c r="AS850" s="211"/>
      <c r="AT850" s="211"/>
      <c r="AU850" s="211"/>
    </row>
    <row r="851" spans="1:47" outlineLevel="1" x14ac:dyDescent="0.2">
      <c r="A851" s="152"/>
      <c r="B851" s="154"/>
      <c r="C851" s="171" t="s">
        <v>524</v>
      </c>
      <c r="D851" s="188"/>
      <c r="E851" s="195"/>
      <c r="F851" s="212"/>
      <c r="G851" s="212"/>
      <c r="H851" s="181">
        <v>0</v>
      </c>
      <c r="I851" s="211"/>
      <c r="J851" s="211"/>
      <c r="K851" s="211"/>
      <c r="L851" s="211"/>
      <c r="M851" s="211"/>
      <c r="N851" s="211"/>
      <c r="O851" s="211"/>
      <c r="P851" s="211"/>
      <c r="Q851" s="211"/>
      <c r="R851" s="211" t="s">
        <v>123</v>
      </c>
      <c r="S851" s="211">
        <v>0</v>
      </c>
      <c r="T851" s="211"/>
      <c r="U851" s="211"/>
      <c r="V851" s="211"/>
      <c r="W851" s="211"/>
      <c r="X851" s="211"/>
      <c r="Y851" s="211"/>
      <c r="Z851" s="211"/>
      <c r="AA851" s="211"/>
      <c r="AB851" s="211"/>
      <c r="AC851" s="211"/>
      <c r="AD851" s="211"/>
      <c r="AE851" s="211"/>
      <c r="AF851" s="211"/>
      <c r="AG851" s="211"/>
      <c r="AH851" s="211"/>
      <c r="AI851" s="211"/>
      <c r="AJ851" s="211"/>
      <c r="AK851" s="211"/>
      <c r="AL851" s="211"/>
      <c r="AM851" s="211"/>
      <c r="AN851" s="211"/>
      <c r="AO851" s="211"/>
      <c r="AP851" s="211"/>
      <c r="AQ851" s="211"/>
      <c r="AR851" s="211"/>
      <c r="AS851" s="211"/>
      <c r="AT851" s="211"/>
      <c r="AU851" s="211"/>
    </row>
    <row r="852" spans="1:47" outlineLevel="1" x14ac:dyDescent="0.2">
      <c r="A852" s="152"/>
      <c r="B852" s="154"/>
      <c r="C852" s="171" t="s">
        <v>1564</v>
      </c>
      <c r="D852" s="188"/>
      <c r="E852" s="195">
        <v>51.174999999999997</v>
      </c>
      <c r="F852" s="212"/>
      <c r="G852" s="212"/>
      <c r="H852" s="181">
        <v>0</v>
      </c>
      <c r="I852" s="211"/>
      <c r="J852" s="211"/>
      <c r="K852" s="211"/>
      <c r="L852" s="211"/>
      <c r="M852" s="211"/>
      <c r="N852" s="211"/>
      <c r="O852" s="211"/>
      <c r="P852" s="211"/>
      <c r="Q852" s="211"/>
      <c r="R852" s="211" t="s">
        <v>123</v>
      </c>
      <c r="S852" s="211">
        <v>0</v>
      </c>
      <c r="T852" s="211"/>
      <c r="U852" s="211"/>
      <c r="V852" s="211"/>
      <c r="W852" s="211"/>
      <c r="X852" s="211"/>
      <c r="Y852" s="211"/>
      <c r="Z852" s="211"/>
      <c r="AA852" s="211"/>
      <c r="AB852" s="211"/>
      <c r="AC852" s="211"/>
      <c r="AD852" s="211"/>
      <c r="AE852" s="211"/>
      <c r="AF852" s="211"/>
      <c r="AG852" s="211"/>
      <c r="AH852" s="211"/>
      <c r="AI852" s="211"/>
      <c r="AJ852" s="211"/>
      <c r="AK852" s="211"/>
      <c r="AL852" s="211"/>
      <c r="AM852" s="211"/>
      <c r="AN852" s="211"/>
      <c r="AO852" s="211"/>
      <c r="AP852" s="211"/>
      <c r="AQ852" s="211"/>
      <c r="AR852" s="211"/>
      <c r="AS852" s="211"/>
      <c r="AT852" s="211"/>
      <c r="AU852" s="211"/>
    </row>
    <row r="853" spans="1:47" outlineLevel="1" x14ac:dyDescent="0.2">
      <c r="A853" s="152">
        <v>234</v>
      </c>
      <c r="B853" s="154" t="s">
        <v>739</v>
      </c>
      <c r="C853" s="170" t="s">
        <v>740</v>
      </c>
      <c r="D853" s="187" t="s">
        <v>130</v>
      </c>
      <c r="E853" s="212">
        <v>12.7788</v>
      </c>
      <c r="F853" s="212"/>
      <c r="G853" s="212">
        <f>ROUND(E853*F853,2)</f>
        <v>0</v>
      </c>
      <c r="H853" s="181" t="s">
        <v>951</v>
      </c>
      <c r="I853" s="211"/>
      <c r="J853" s="211"/>
      <c r="K853" s="211"/>
      <c r="L853" s="211"/>
      <c r="M853" s="211"/>
      <c r="N853" s="211"/>
      <c r="O853" s="211"/>
      <c r="P853" s="211"/>
      <c r="Q853" s="211"/>
      <c r="R853" s="211" t="s">
        <v>409</v>
      </c>
      <c r="S853" s="211"/>
      <c r="T853" s="211"/>
      <c r="U853" s="211"/>
      <c r="V853" s="211"/>
      <c r="W853" s="211"/>
      <c r="X853" s="211"/>
      <c r="Y853" s="211"/>
      <c r="Z853" s="211"/>
      <c r="AA853" s="211"/>
      <c r="AB853" s="211"/>
      <c r="AC853" s="211"/>
      <c r="AD853" s="211"/>
      <c r="AE853" s="211"/>
      <c r="AF853" s="211"/>
      <c r="AG853" s="211"/>
      <c r="AH853" s="211"/>
      <c r="AI853" s="211"/>
      <c r="AJ853" s="211"/>
      <c r="AK853" s="211"/>
      <c r="AL853" s="211"/>
      <c r="AM853" s="211"/>
      <c r="AN853" s="211"/>
      <c r="AO853" s="211"/>
      <c r="AP853" s="211"/>
      <c r="AQ853" s="211"/>
      <c r="AR853" s="211"/>
      <c r="AS853" s="211"/>
      <c r="AT853" s="211"/>
      <c r="AU853" s="211"/>
    </row>
    <row r="854" spans="1:47" outlineLevel="1" x14ac:dyDescent="0.2">
      <c r="A854" s="152"/>
      <c r="B854" s="154"/>
      <c r="C854" s="171" t="s">
        <v>524</v>
      </c>
      <c r="D854" s="188"/>
      <c r="E854" s="195"/>
      <c r="F854" s="212"/>
      <c r="G854" s="212"/>
      <c r="H854" s="181">
        <v>0</v>
      </c>
      <c r="I854" s="211"/>
      <c r="J854" s="211"/>
      <c r="K854" s="211"/>
      <c r="L854" s="211"/>
      <c r="M854" s="211"/>
      <c r="N854" s="211"/>
      <c r="O854" s="211"/>
      <c r="P854" s="211"/>
      <c r="Q854" s="211"/>
      <c r="R854" s="211" t="s">
        <v>123</v>
      </c>
      <c r="S854" s="211">
        <v>0</v>
      </c>
      <c r="T854" s="211"/>
      <c r="U854" s="211"/>
      <c r="V854" s="211"/>
      <c r="W854" s="211"/>
      <c r="X854" s="211"/>
      <c r="Y854" s="211"/>
      <c r="Z854" s="211"/>
      <c r="AA854" s="211"/>
      <c r="AB854" s="211"/>
      <c r="AC854" s="211"/>
      <c r="AD854" s="211"/>
      <c r="AE854" s="211"/>
      <c r="AF854" s="211"/>
      <c r="AG854" s="211"/>
      <c r="AH854" s="211"/>
      <c r="AI854" s="211"/>
      <c r="AJ854" s="211"/>
      <c r="AK854" s="211"/>
      <c r="AL854" s="211"/>
      <c r="AM854" s="211"/>
      <c r="AN854" s="211"/>
      <c r="AO854" s="211"/>
      <c r="AP854" s="211"/>
      <c r="AQ854" s="211"/>
      <c r="AR854" s="211"/>
      <c r="AS854" s="211"/>
      <c r="AT854" s="211"/>
      <c r="AU854" s="211"/>
    </row>
    <row r="855" spans="1:47" outlineLevel="1" x14ac:dyDescent="0.2">
      <c r="A855" s="152"/>
      <c r="B855" s="154"/>
      <c r="C855" s="171" t="s">
        <v>1565</v>
      </c>
      <c r="D855" s="188"/>
      <c r="E855" s="195">
        <v>12.7788</v>
      </c>
      <c r="F855" s="212"/>
      <c r="G855" s="212"/>
      <c r="H855" s="181">
        <v>0</v>
      </c>
      <c r="I855" s="211"/>
      <c r="J855" s="211"/>
      <c r="K855" s="211"/>
      <c r="L855" s="211"/>
      <c r="M855" s="211"/>
      <c r="N855" s="211"/>
      <c r="O855" s="211"/>
      <c r="P855" s="211"/>
      <c r="Q855" s="211"/>
      <c r="R855" s="211" t="s">
        <v>123</v>
      </c>
      <c r="S855" s="211">
        <v>0</v>
      </c>
      <c r="T855" s="211"/>
      <c r="U855" s="211"/>
      <c r="V855" s="211"/>
      <c r="W855" s="211"/>
      <c r="X855" s="211"/>
      <c r="Y855" s="211"/>
      <c r="Z855" s="211"/>
      <c r="AA855" s="211"/>
      <c r="AB855" s="211"/>
      <c r="AC855" s="211"/>
      <c r="AD855" s="211"/>
      <c r="AE855" s="211"/>
      <c r="AF855" s="211"/>
      <c r="AG855" s="211"/>
      <c r="AH855" s="211"/>
      <c r="AI855" s="211"/>
      <c r="AJ855" s="211"/>
      <c r="AK855" s="211"/>
      <c r="AL855" s="211"/>
      <c r="AM855" s="211"/>
      <c r="AN855" s="211"/>
      <c r="AO855" s="211"/>
      <c r="AP855" s="211"/>
      <c r="AQ855" s="211"/>
      <c r="AR855" s="211"/>
      <c r="AS855" s="211"/>
      <c r="AT855" s="211"/>
      <c r="AU855" s="211"/>
    </row>
    <row r="856" spans="1:47" outlineLevel="1" x14ac:dyDescent="0.2">
      <c r="A856" s="152">
        <v>235</v>
      </c>
      <c r="B856" s="154" t="s">
        <v>723</v>
      </c>
      <c r="C856" s="170" t="s">
        <v>724</v>
      </c>
      <c r="D856" s="187" t="s">
        <v>127</v>
      </c>
      <c r="E856" s="212">
        <v>812.34</v>
      </c>
      <c r="F856" s="212"/>
      <c r="G856" s="212">
        <f>ROUND(E856*F856,2)</f>
        <v>0</v>
      </c>
      <c r="H856" s="181" t="s">
        <v>951</v>
      </c>
      <c r="I856" s="211"/>
      <c r="J856" s="211"/>
      <c r="K856" s="211"/>
      <c r="L856" s="211"/>
      <c r="M856" s="211"/>
      <c r="N856" s="211"/>
      <c r="O856" s="211"/>
      <c r="P856" s="211"/>
      <c r="Q856" s="211"/>
      <c r="R856" s="211" t="s">
        <v>162</v>
      </c>
      <c r="S856" s="211"/>
      <c r="T856" s="211"/>
      <c r="U856" s="211"/>
      <c r="V856" s="211"/>
      <c r="W856" s="211"/>
      <c r="X856" s="211"/>
      <c r="Y856" s="211"/>
      <c r="Z856" s="211"/>
      <c r="AA856" s="211"/>
      <c r="AB856" s="211"/>
      <c r="AC856" s="211"/>
      <c r="AD856" s="211"/>
      <c r="AE856" s="211"/>
      <c r="AF856" s="211"/>
      <c r="AG856" s="211"/>
      <c r="AH856" s="211"/>
      <c r="AI856" s="211"/>
      <c r="AJ856" s="211"/>
      <c r="AK856" s="211"/>
      <c r="AL856" s="211"/>
      <c r="AM856" s="211"/>
      <c r="AN856" s="211"/>
      <c r="AO856" s="211"/>
      <c r="AP856" s="211"/>
      <c r="AQ856" s="211"/>
      <c r="AR856" s="211"/>
      <c r="AS856" s="211"/>
      <c r="AT856" s="211"/>
      <c r="AU856" s="211"/>
    </row>
    <row r="857" spans="1:47" outlineLevel="1" x14ac:dyDescent="0.2">
      <c r="A857" s="152"/>
      <c r="B857" s="154"/>
      <c r="C857" s="171" t="s">
        <v>524</v>
      </c>
      <c r="D857" s="188"/>
      <c r="E857" s="195"/>
      <c r="F857" s="212"/>
      <c r="G857" s="212"/>
      <c r="H857" s="181">
        <v>0</v>
      </c>
      <c r="I857" s="211"/>
      <c r="J857" s="211"/>
      <c r="K857" s="211"/>
      <c r="L857" s="211"/>
      <c r="M857" s="211"/>
      <c r="N857" s="211"/>
      <c r="O857" s="211"/>
      <c r="P857" s="211"/>
      <c r="Q857" s="211"/>
      <c r="R857" s="211" t="s">
        <v>123</v>
      </c>
      <c r="S857" s="211">
        <v>0</v>
      </c>
      <c r="T857" s="211"/>
      <c r="U857" s="211"/>
      <c r="V857" s="211"/>
      <c r="W857" s="211"/>
      <c r="X857" s="211"/>
      <c r="Y857" s="211"/>
      <c r="Z857" s="211"/>
      <c r="AA857" s="211"/>
      <c r="AB857" s="211"/>
      <c r="AC857" s="211"/>
      <c r="AD857" s="211"/>
      <c r="AE857" s="211"/>
      <c r="AF857" s="211"/>
      <c r="AG857" s="211"/>
      <c r="AH857" s="211"/>
      <c r="AI857" s="211"/>
      <c r="AJ857" s="211"/>
      <c r="AK857" s="211"/>
      <c r="AL857" s="211"/>
      <c r="AM857" s="211"/>
      <c r="AN857" s="211"/>
      <c r="AO857" s="211"/>
      <c r="AP857" s="211"/>
      <c r="AQ857" s="211"/>
      <c r="AR857" s="211"/>
      <c r="AS857" s="211"/>
      <c r="AT857" s="211"/>
      <c r="AU857" s="211"/>
    </row>
    <row r="858" spans="1:47" outlineLevel="1" x14ac:dyDescent="0.2">
      <c r="A858" s="152"/>
      <c r="B858" s="154"/>
      <c r="C858" s="171" t="s">
        <v>1166</v>
      </c>
      <c r="D858" s="188"/>
      <c r="E858" s="195">
        <v>321.8</v>
      </c>
      <c r="F858" s="212"/>
      <c r="G858" s="212"/>
      <c r="H858" s="181">
        <v>0</v>
      </c>
      <c r="I858" s="211"/>
      <c r="J858" s="211"/>
      <c r="K858" s="211"/>
      <c r="L858" s="211"/>
      <c r="M858" s="211"/>
      <c r="N858" s="211"/>
      <c r="O858" s="211"/>
      <c r="P858" s="211"/>
      <c r="Q858" s="211"/>
      <c r="R858" s="211" t="s">
        <v>123</v>
      </c>
      <c r="S858" s="211">
        <v>0</v>
      </c>
      <c r="T858" s="211"/>
      <c r="U858" s="211"/>
      <c r="V858" s="211"/>
      <c r="W858" s="211"/>
      <c r="X858" s="211"/>
      <c r="Y858" s="211"/>
      <c r="Z858" s="211"/>
      <c r="AA858" s="211"/>
      <c r="AB858" s="211"/>
      <c r="AC858" s="211"/>
      <c r="AD858" s="211"/>
      <c r="AE858" s="211"/>
      <c r="AF858" s="211"/>
      <c r="AG858" s="211"/>
      <c r="AH858" s="211"/>
      <c r="AI858" s="211"/>
      <c r="AJ858" s="211"/>
      <c r="AK858" s="211"/>
      <c r="AL858" s="211"/>
      <c r="AM858" s="211"/>
      <c r="AN858" s="211"/>
      <c r="AO858" s="211"/>
      <c r="AP858" s="211"/>
      <c r="AQ858" s="211"/>
      <c r="AR858" s="211"/>
      <c r="AS858" s="211"/>
      <c r="AT858" s="211"/>
      <c r="AU858" s="211"/>
    </row>
    <row r="859" spans="1:47" outlineLevel="1" x14ac:dyDescent="0.2">
      <c r="A859" s="152"/>
      <c r="B859" s="154"/>
      <c r="C859" s="171" t="s">
        <v>1168</v>
      </c>
      <c r="D859" s="188"/>
      <c r="E859" s="195">
        <v>192.21</v>
      </c>
      <c r="F859" s="212"/>
      <c r="G859" s="212"/>
      <c r="H859" s="181">
        <v>0</v>
      </c>
      <c r="I859" s="211"/>
      <c r="J859" s="211"/>
      <c r="K859" s="211"/>
      <c r="L859" s="211"/>
      <c r="M859" s="211"/>
      <c r="N859" s="211"/>
      <c r="O859" s="211"/>
      <c r="P859" s="211"/>
      <c r="Q859" s="211"/>
      <c r="R859" s="211" t="s">
        <v>123</v>
      </c>
      <c r="S859" s="211">
        <v>0</v>
      </c>
      <c r="T859" s="211"/>
      <c r="U859" s="211"/>
      <c r="V859" s="211"/>
      <c r="W859" s="211"/>
      <c r="X859" s="211"/>
      <c r="Y859" s="211"/>
      <c r="Z859" s="211"/>
      <c r="AA859" s="211"/>
      <c r="AB859" s="211"/>
      <c r="AC859" s="211"/>
      <c r="AD859" s="211"/>
      <c r="AE859" s="211"/>
      <c r="AF859" s="211"/>
      <c r="AG859" s="211"/>
      <c r="AH859" s="211"/>
      <c r="AI859" s="211"/>
      <c r="AJ859" s="211"/>
      <c r="AK859" s="211"/>
      <c r="AL859" s="211"/>
      <c r="AM859" s="211"/>
      <c r="AN859" s="211"/>
      <c r="AO859" s="211"/>
      <c r="AP859" s="211"/>
      <c r="AQ859" s="211"/>
      <c r="AR859" s="211"/>
      <c r="AS859" s="211"/>
      <c r="AT859" s="211"/>
      <c r="AU859" s="211"/>
    </row>
    <row r="860" spans="1:47" outlineLevel="1" x14ac:dyDescent="0.2">
      <c r="A860" s="152"/>
      <c r="B860" s="154"/>
      <c r="C860" s="171" t="s">
        <v>1167</v>
      </c>
      <c r="D860" s="188"/>
      <c r="E860" s="195">
        <v>68.63</v>
      </c>
      <c r="F860" s="212"/>
      <c r="G860" s="212"/>
      <c r="H860" s="181">
        <v>0</v>
      </c>
      <c r="I860" s="211"/>
      <c r="J860" s="211"/>
      <c r="K860" s="211"/>
      <c r="L860" s="211"/>
      <c r="M860" s="211"/>
      <c r="N860" s="211"/>
      <c r="O860" s="211"/>
      <c r="P860" s="211"/>
      <c r="Q860" s="211"/>
      <c r="R860" s="211" t="s">
        <v>123</v>
      </c>
      <c r="S860" s="211">
        <v>0</v>
      </c>
      <c r="T860" s="211"/>
      <c r="U860" s="211"/>
      <c r="V860" s="211"/>
      <c r="W860" s="211"/>
      <c r="X860" s="211"/>
      <c r="Y860" s="211"/>
      <c r="Z860" s="211"/>
      <c r="AA860" s="211"/>
      <c r="AB860" s="211"/>
      <c r="AC860" s="211"/>
      <c r="AD860" s="211"/>
      <c r="AE860" s="211"/>
      <c r="AF860" s="211"/>
      <c r="AG860" s="211"/>
      <c r="AH860" s="211"/>
      <c r="AI860" s="211"/>
      <c r="AJ860" s="211"/>
      <c r="AK860" s="211"/>
      <c r="AL860" s="211"/>
      <c r="AM860" s="211"/>
      <c r="AN860" s="211"/>
      <c r="AO860" s="211"/>
      <c r="AP860" s="211"/>
      <c r="AQ860" s="211"/>
      <c r="AR860" s="211"/>
      <c r="AS860" s="211"/>
      <c r="AT860" s="211"/>
      <c r="AU860" s="211"/>
    </row>
    <row r="861" spans="1:47" outlineLevel="1" x14ac:dyDescent="0.2">
      <c r="A861" s="152"/>
      <c r="B861" s="154"/>
      <c r="C861" s="171" t="s">
        <v>1169</v>
      </c>
      <c r="D861" s="188"/>
      <c r="E861" s="195">
        <v>44.5</v>
      </c>
      <c r="F861" s="212"/>
      <c r="G861" s="212"/>
      <c r="H861" s="181">
        <v>0</v>
      </c>
      <c r="I861" s="211"/>
      <c r="J861" s="211"/>
      <c r="K861" s="211"/>
      <c r="L861" s="211"/>
      <c r="M861" s="211"/>
      <c r="N861" s="211"/>
      <c r="O861" s="211"/>
      <c r="P861" s="211"/>
      <c r="Q861" s="211"/>
      <c r="R861" s="211" t="s">
        <v>123</v>
      </c>
      <c r="S861" s="211">
        <v>0</v>
      </c>
      <c r="T861" s="211"/>
      <c r="U861" s="211"/>
      <c r="V861" s="211"/>
      <c r="W861" s="211"/>
      <c r="X861" s="211"/>
      <c r="Y861" s="211"/>
      <c r="Z861" s="211"/>
      <c r="AA861" s="211"/>
      <c r="AB861" s="211"/>
      <c r="AC861" s="211"/>
      <c r="AD861" s="211"/>
      <c r="AE861" s="211"/>
      <c r="AF861" s="211"/>
      <c r="AG861" s="211"/>
      <c r="AH861" s="211"/>
      <c r="AI861" s="211"/>
      <c r="AJ861" s="211"/>
      <c r="AK861" s="211"/>
      <c r="AL861" s="211"/>
      <c r="AM861" s="211"/>
      <c r="AN861" s="211"/>
      <c r="AO861" s="211"/>
      <c r="AP861" s="211"/>
      <c r="AQ861" s="211"/>
      <c r="AR861" s="211"/>
      <c r="AS861" s="211"/>
      <c r="AT861" s="211"/>
      <c r="AU861" s="211"/>
    </row>
    <row r="862" spans="1:47" outlineLevel="1" x14ac:dyDescent="0.2">
      <c r="A862" s="152"/>
      <c r="B862" s="154"/>
      <c r="C862" s="171" t="s">
        <v>1180</v>
      </c>
      <c r="D862" s="188"/>
      <c r="E862" s="195">
        <v>185.2</v>
      </c>
      <c r="F862" s="212"/>
      <c r="G862" s="212"/>
      <c r="H862" s="181">
        <v>0</v>
      </c>
      <c r="I862" s="211"/>
      <c r="J862" s="211"/>
      <c r="K862" s="211"/>
      <c r="L862" s="211"/>
      <c r="M862" s="211"/>
      <c r="N862" s="211"/>
      <c r="O862" s="211"/>
      <c r="P862" s="211"/>
      <c r="Q862" s="211"/>
      <c r="R862" s="211" t="s">
        <v>123</v>
      </c>
      <c r="S862" s="211">
        <v>0</v>
      </c>
      <c r="T862" s="211"/>
      <c r="U862" s="211"/>
      <c r="V862" s="211"/>
      <c r="W862" s="211"/>
      <c r="X862" s="211"/>
      <c r="Y862" s="211"/>
      <c r="Z862" s="211"/>
      <c r="AA862" s="211"/>
      <c r="AB862" s="211"/>
      <c r="AC862" s="211"/>
      <c r="AD862" s="211"/>
      <c r="AE862" s="211"/>
      <c r="AF862" s="211"/>
      <c r="AG862" s="211"/>
      <c r="AH862" s="211"/>
      <c r="AI862" s="211"/>
      <c r="AJ862" s="211"/>
      <c r="AK862" s="211"/>
      <c r="AL862" s="211"/>
      <c r="AM862" s="211"/>
      <c r="AN862" s="211"/>
      <c r="AO862" s="211"/>
      <c r="AP862" s="211"/>
      <c r="AQ862" s="211"/>
      <c r="AR862" s="211"/>
      <c r="AS862" s="211"/>
      <c r="AT862" s="211"/>
      <c r="AU862" s="211"/>
    </row>
    <row r="863" spans="1:47" ht="22.5" outlineLevel="1" x14ac:dyDescent="0.2">
      <c r="A863" s="152">
        <v>236</v>
      </c>
      <c r="B863" s="154" t="s">
        <v>725</v>
      </c>
      <c r="C863" s="170" t="s">
        <v>726</v>
      </c>
      <c r="D863" s="187" t="s">
        <v>232</v>
      </c>
      <c r="E863" s="212">
        <v>533.1</v>
      </c>
      <c r="F863" s="212"/>
      <c r="G863" s="212">
        <f>ROUND(E863*F863,2)</f>
        <v>0</v>
      </c>
      <c r="H863" s="181" t="s">
        <v>951</v>
      </c>
      <c r="I863" s="211"/>
      <c r="J863" s="211"/>
      <c r="K863" s="211"/>
      <c r="L863" s="211"/>
      <c r="M863" s="211"/>
      <c r="N863" s="211"/>
      <c r="O863" s="211"/>
      <c r="P863" s="211"/>
      <c r="Q863" s="211"/>
      <c r="R863" s="211" t="s">
        <v>121</v>
      </c>
      <c r="S863" s="211"/>
      <c r="T863" s="211"/>
      <c r="U863" s="211"/>
      <c r="V863" s="211"/>
      <c r="W863" s="211"/>
      <c r="X863" s="211"/>
      <c r="Y863" s="211"/>
      <c r="Z863" s="211"/>
      <c r="AA863" s="211"/>
      <c r="AB863" s="211"/>
      <c r="AC863" s="211"/>
      <c r="AD863" s="211"/>
      <c r="AE863" s="211"/>
      <c r="AF863" s="211"/>
      <c r="AG863" s="211"/>
      <c r="AH863" s="211"/>
      <c r="AI863" s="211"/>
      <c r="AJ863" s="211"/>
      <c r="AK863" s="211"/>
      <c r="AL863" s="211"/>
      <c r="AM863" s="211"/>
      <c r="AN863" s="211"/>
      <c r="AO863" s="211"/>
      <c r="AP863" s="211"/>
      <c r="AQ863" s="211"/>
      <c r="AR863" s="211"/>
      <c r="AS863" s="211"/>
      <c r="AT863" s="211"/>
      <c r="AU863" s="211"/>
    </row>
    <row r="864" spans="1:47" outlineLevel="1" x14ac:dyDescent="0.2">
      <c r="A864" s="152"/>
      <c r="B864" s="154"/>
      <c r="C864" s="171" t="s">
        <v>524</v>
      </c>
      <c r="D864" s="188"/>
      <c r="E864" s="195"/>
      <c r="F864" s="212"/>
      <c r="G864" s="212"/>
      <c r="H864" s="181">
        <v>0</v>
      </c>
      <c r="I864" s="211"/>
      <c r="J864" s="211"/>
      <c r="K864" s="211"/>
      <c r="L864" s="211"/>
      <c r="M864" s="211"/>
      <c r="N864" s="211"/>
      <c r="O864" s="211"/>
      <c r="P864" s="211"/>
      <c r="Q864" s="211"/>
      <c r="R864" s="211" t="s">
        <v>123</v>
      </c>
      <c r="S864" s="211">
        <v>0</v>
      </c>
      <c r="T864" s="211"/>
      <c r="U864" s="211"/>
      <c r="V864" s="211"/>
      <c r="W864" s="211"/>
      <c r="X864" s="211"/>
      <c r="Y864" s="211"/>
      <c r="Z864" s="211"/>
      <c r="AA864" s="211"/>
      <c r="AB864" s="211"/>
      <c r="AC864" s="211"/>
      <c r="AD864" s="211"/>
      <c r="AE864" s="211"/>
      <c r="AF864" s="211"/>
      <c r="AG864" s="211"/>
      <c r="AH864" s="211"/>
      <c r="AI864" s="211"/>
      <c r="AJ864" s="211"/>
      <c r="AK864" s="211"/>
      <c r="AL864" s="211"/>
      <c r="AM864" s="211"/>
      <c r="AN864" s="211"/>
      <c r="AO864" s="211"/>
      <c r="AP864" s="211"/>
      <c r="AQ864" s="211"/>
      <c r="AR864" s="211"/>
      <c r="AS864" s="211"/>
      <c r="AT864" s="211"/>
      <c r="AU864" s="211"/>
    </row>
    <row r="865" spans="1:47" outlineLevel="1" x14ac:dyDescent="0.2">
      <c r="A865" s="152"/>
      <c r="B865" s="154"/>
      <c r="C865" s="171" t="s">
        <v>1566</v>
      </c>
      <c r="D865" s="188"/>
      <c r="E865" s="195">
        <v>533.1</v>
      </c>
      <c r="F865" s="212"/>
      <c r="G865" s="212"/>
      <c r="H865" s="181">
        <v>0</v>
      </c>
      <c r="I865" s="211"/>
      <c r="J865" s="211"/>
      <c r="K865" s="211"/>
      <c r="L865" s="211"/>
      <c r="M865" s="211"/>
      <c r="N865" s="211"/>
      <c r="O865" s="211"/>
      <c r="P865" s="211"/>
      <c r="Q865" s="211"/>
      <c r="R865" s="211" t="s">
        <v>123</v>
      </c>
      <c r="S865" s="211">
        <v>0</v>
      </c>
      <c r="T865" s="211"/>
      <c r="U865" s="211"/>
      <c r="V865" s="211"/>
      <c r="W865" s="211"/>
      <c r="X865" s="211"/>
      <c r="Y865" s="211"/>
      <c r="Z865" s="211"/>
      <c r="AA865" s="211"/>
      <c r="AB865" s="211"/>
      <c r="AC865" s="211"/>
      <c r="AD865" s="211"/>
      <c r="AE865" s="211"/>
      <c r="AF865" s="211"/>
      <c r="AG865" s="211"/>
      <c r="AH865" s="211"/>
      <c r="AI865" s="211"/>
      <c r="AJ865" s="211"/>
      <c r="AK865" s="211"/>
      <c r="AL865" s="211"/>
      <c r="AM865" s="211"/>
      <c r="AN865" s="211"/>
      <c r="AO865" s="211"/>
      <c r="AP865" s="211"/>
      <c r="AQ865" s="211"/>
      <c r="AR865" s="211"/>
      <c r="AS865" s="211"/>
      <c r="AT865" s="211"/>
      <c r="AU865" s="211"/>
    </row>
    <row r="866" spans="1:47" outlineLevel="1" x14ac:dyDescent="0.2">
      <c r="A866" s="152">
        <v>237</v>
      </c>
      <c r="B866" s="154" t="s">
        <v>728</v>
      </c>
      <c r="C866" s="170" t="s">
        <v>729</v>
      </c>
      <c r="D866" s="187" t="s">
        <v>127</v>
      </c>
      <c r="E866" s="212">
        <v>494</v>
      </c>
      <c r="F866" s="212"/>
      <c r="G866" s="212">
        <f>ROUND(E866*F866,2)</f>
        <v>0</v>
      </c>
      <c r="H866" s="181" t="s">
        <v>951</v>
      </c>
      <c r="I866" s="211"/>
      <c r="J866" s="211"/>
      <c r="K866" s="211"/>
      <c r="L866" s="211"/>
      <c r="M866" s="211"/>
      <c r="N866" s="211"/>
      <c r="O866" s="211"/>
      <c r="P866" s="211"/>
      <c r="Q866" s="211"/>
      <c r="R866" s="211" t="s">
        <v>121</v>
      </c>
      <c r="S866" s="211"/>
      <c r="T866" s="211"/>
      <c r="U866" s="211"/>
      <c r="V866" s="211"/>
      <c r="W866" s="211"/>
      <c r="X866" s="211"/>
      <c r="Y866" s="211"/>
      <c r="Z866" s="211"/>
      <c r="AA866" s="211"/>
      <c r="AB866" s="211"/>
      <c r="AC866" s="211"/>
      <c r="AD866" s="211"/>
      <c r="AE866" s="211"/>
      <c r="AF866" s="211"/>
      <c r="AG866" s="211"/>
      <c r="AH866" s="211"/>
      <c r="AI866" s="211"/>
      <c r="AJ866" s="211"/>
      <c r="AK866" s="211"/>
      <c r="AL866" s="211"/>
      <c r="AM866" s="211"/>
      <c r="AN866" s="211"/>
      <c r="AO866" s="211"/>
      <c r="AP866" s="211"/>
      <c r="AQ866" s="211"/>
      <c r="AR866" s="211"/>
      <c r="AS866" s="211"/>
      <c r="AT866" s="211"/>
      <c r="AU866" s="211"/>
    </row>
    <row r="867" spans="1:47" outlineLevel="1" x14ac:dyDescent="0.2">
      <c r="A867" s="152"/>
      <c r="B867" s="154"/>
      <c r="C867" s="171" t="s">
        <v>1159</v>
      </c>
      <c r="D867" s="188"/>
      <c r="E867" s="195"/>
      <c r="F867" s="212"/>
      <c r="G867" s="212"/>
      <c r="H867" s="181">
        <v>0</v>
      </c>
      <c r="I867" s="211"/>
      <c r="J867" s="211"/>
      <c r="K867" s="211"/>
      <c r="L867" s="211"/>
      <c r="M867" s="211"/>
      <c r="N867" s="211"/>
      <c r="O867" s="211"/>
      <c r="P867" s="211"/>
      <c r="Q867" s="211"/>
      <c r="R867" s="211" t="s">
        <v>123</v>
      </c>
      <c r="S867" s="211">
        <v>0</v>
      </c>
      <c r="T867" s="211"/>
      <c r="U867" s="211"/>
      <c r="V867" s="211"/>
      <c r="W867" s="211"/>
      <c r="X867" s="211"/>
      <c r="Y867" s="211"/>
      <c r="Z867" s="211"/>
      <c r="AA867" s="211"/>
      <c r="AB867" s="211"/>
      <c r="AC867" s="211"/>
      <c r="AD867" s="211"/>
      <c r="AE867" s="211"/>
      <c r="AF867" s="211"/>
      <c r="AG867" s="211"/>
      <c r="AH867" s="211"/>
      <c r="AI867" s="211"/>
      <c r="AJ867" s="211"/>
      <c r="AK867" s="211"/>
      <c r="AL867" s="211"/>
      <c r="AM867" s="211"/>
      <c r="AN867" s="211"/>
      <c r="AO867" s="211"/>
      <c r="AP867" s="211"/>
      <c r="AQ867" s="211"/>
      <c r="AR867" s="211"/>
      <c r="AS867" s="211"/>
      <c r="AT867" s="211"/>
      <c r="AU867" s="211"/>
    </row>
    <row r="868" spans="1:47" outlineLevel="1" x14ac:dyDescent="0.2">
      <c r="A868" s="152"/>
      <c r="B868" s="154"/>
      <c r="C868" s="171" t="s">
        <v>1536</v>
      </c>
      <c r="D868" s="188"/>
      <c r="E868" s="195"/>
      <c r="F868" s="212"/>
      <c r="G868" s="212"/>
      <c r="H868" s="181">
        <v>0</v>
      </c>
      <c r="I868" s="211"/>
      <c r="J868" s="211"/>
      <c r="K868" s="211"/>
      <c r="L868" s="211"/>
      <c r="M868" s="211"/>
      <c r="N868" s="211"/>
      <c r="O868" s="211"/>
      <c r="P868" s="211"/>
      <c r="Q868" s="211"/>
      <c r="R868" s="211" t="s">
        <v>123</v>
      </c>
      <c r="S868" s="211">
        <v>0</v>
      </c>
      <c r="T868" s="211"/>
      <c r="U868" s="211"/>
      <c r="V868" s="211"/>
      <c r="W868" s="211"/>
      <c r="X868" s="211"/>
      <c r="Y868" s="211"/>
      <c r="Z868" s="211"/>
      <c r="AA868" s="211"/>
      <c r="AB868" s="211"/>
      <c r="AC868" s="211"/>
      <c r="AD868" s="211"/>
      <c r="AE868" s="211"/>
      <c r="AF868" s="211"/>
      <c r="AG868" s="211"/>
      <c r="AH868" s="211"/>
      <c r="AI868" s="211"/>
      <c r="AJ868" s="211"/>
      <c r="AK868" s="211"/>
      <c r="AL868" s="211"/>
      <c r="AM868" s="211"/>
      <c r="AN868" s="211"/>
      <c r="AO868" s="211"/>
      <c r="AP868" s="211"/>
      <c r="AQ868" s="211"/>
      <c r="AR868" s="211"/>
      <c r="AS868" s="211"/>
      <c r="AT868" s="211"/>
      <c r="AU868" s="211"/>
    </row>
    <row r="869" spans="1:47" outlineLevel="1" x14ac:dyDescent="0.2">
      <c r="A869" s="152"/>
      <c r="B869" s="154"/>
      <c r="C869" s="171" t="s">
        <v>1567</v>
      </c>
      <c r="D869" s="188"/>
      <c r="E869" s="195">
        <v>494</v>
      </c>
      <c r="F869" s="212"/>
      <c r="G869" s="212"/>
      <c r="H869" s="181">
        <v>0</v>
      </c>
      <c r="I869" s="211"/>
      <c r="J869" s="211"/>
      <c r="K869" s="211"/>
      <c r="L869" s="211"/>
      <c r="M869" s="211"/>
      <c r="N869" s="211"/>
      <c r="O869" s="211"/>
      <c r="P869" s="211"/>
      <c r="Q869" s="211"/>
      <c r="R869" s="211" t="s">
        <v>123</v>
      </c>
      <c r="S869" s="211">
        <v>0</v>
      </c>
      <c r="T869" s="211"/>
      <c r="U869" s="211"/>
      <c r="V869" s="211"/>
      <c r="W869" s="211"/>
      <c r="X869" s="211"/>
      <c r="Y869" s="211"/>
      <c r="Z869" s="211"/>
      <c r="AA869" s="211"/>
      <c r="AB869" s="211"/>
      <c r="AC869" s="211"/>
      <c r="AD869" s="211"/>
      <c r="AE869" s="211"/>
      <c r="AF869" s="211"/>
      <c r="AG869" s="211"/>
      <c r="AH869" s="211"/>
      <c r="AI869" s="211"/>
      <c r="AJ869" s="211"/>
      <c r="AK869" s="211"/>
      <c r="AL869" s="211"/>
      <c r="AM869" s="211"/>
      <c r="AN869" s="211"/>
      <c r="AO869" s="211"/>
      <c r="AP869" s="211"/>
      <c r="AQ869" s="211"/>
      <c r="AR869" s="211"/>
      <c r="AS869" s="211"/>
      <c r="AT869" s="211"/>
      <c r="AU869" s="211"/>
    </row>
    <row r="870" spans="1:47" outlineLevel="1" x14ac:dyDescent="0.2">
      <c r="A870" s="152">
        <v>238</v>
      </c>
      <c r="B870" s="154" t="s">
        <v>732</v>
      </c>
      <c r="C870" s="170" t="s">
        <v>733</v>
      </c>
      <c r="D870" s="187" t="s">
        <v>127</v>
      </c>
      <c r="E870" s="212">
        <v>47.215000000000003</v>
      </c>
      <c r="F870" s="212"/>
      <c r="G870" s="212">
        <f>ROUND(E870*F870,2)</f>
        <v>0</v>
      </c>
      <c r="H870" s="181" t="s">
        <v>951</v>
      </c>
      <c r="I870" s="211"/>
      <c r="J870" s="211"/>
      <c r="K870" s="211"/>
      <c r="L870" s="211"/>
      <c r="M870" s="211"/>
      <c r="N870" s="211"/>
      <c r="O870" s="211"/>
      <c r="P870" s="211"/>
      <c r="Q870" s="211"/>
      <c r="R870" s="211" t="s">
        <v>121</v>
      </c>
      <c r="S870" s="211"/>
      <c r="T870" s="211"/>
      <c r="U870" s="211"/>
      <c r="V870" s="211"/>
      <c r="W870" s="211"/>
      <c r="X870" s="211"/>
      <c r="Y870" s="211"/>
      <c r="Z870" s="211"/>
      <c r="AA870" s="211"/>
      <c r="AB870" s="211"/>
      <c r="AC870" s="211"/>
      <c r="AD870" s="211"/>
      <c r="AE870" s="211"/>
      <c r="AF870" s="211"/>
      <c r="AG870" s="211"/>
      <c r="AH870" s="211"/>
      <c r="AI870" s="211"/>
      <c r="AJ870" s="211"/>
      <c r="AK870" s="211"/>
      <c r="AL870" s="211"/>
      <c r="AM870" s="211"/>
      <c r="AN870" s="211"/>
      <c r="AO870" s="211"/>
      <c r="AP870" s="211"/>
      <c r="AQ870" s="211"/>
      <c r="AR870" s="211"/>
      <c r="AS870" s="211"/>
      <c r="AT870" s="211"/>
      <c r="AU870" s="211"/>
    </row>
    <row r="871" spans="1:47" outlineLevel="1" x14ac:dyDescent="0.2">
      <c r="A871" s="152"/>
      <c r="B871" s="154"/>
      <c r="C871" s="171" t="s">
        <v>489</v>
      </c>
      <c r="D871" s="188"/>
      <c r="E871" s="195"/>
      <c r="F871" s="212"/>
      <c r="G871" s="212"/>
      <c r="H871" s="181">
        <v>0</v>
      </c>
      <c r="I871" s="211"/>
      <c r="J871" s="211"/>
      <c r="K871" s="211"/>
      <c r="L871" s="211"/>
      <c r="M871" s="211"/>
      <c r="N871" s="211"/>
      <c r="O871" s="211"/>
      <c r="P871" s="211"/>
      <c r="Q871" s="211"/>
      <c r="R871" s="211" t="s">
        <v>123</v>
      </c>
      <c r="S871" s="211">
        <v>0</v>
      </c>
      <c r="T871" s="211"/>
      <c r="U871" s="211"/>
      <c r="V871" s="211"/>
      <c r="W871" s="211"/>
      <c r="X871" s="211"/>
      <c r="Y871" s="211"/>
      <c r="Z871" s="211"/>
      <c r="AA871" s="211"/>
      <c r="AB871" s="211"/>
      <c r="AC871" s="211"/>
      <c r="AD871" s="211"/>
      <c r="AE871" s="211"/>
      <c r="AF871" s="211"/>
      <c r="AG871" s="211"/>
      <c r="AH871" s="211"/>
      <c r="AI871" s="211"/>
      <c r="AJ871" s="211"/>
      <c r="AK871" s="211"/>
      <c r="AL871" s="211"/>
      <c r="AM871" s="211"/>
      <c r="AN871" s="211"/>
      <c r="AO871" s="211"/>
      <c r="AP871" s="211"/>
      <c r="AQ871" s="211"/>
      <c r="AR871" s="211"/>
      <c r="AS871" s="211"/>
      <c r="AT871" s="211"/>
      <c r="AU871" s="211"/>
    </row>
    <row r="872" spans="1:47" outlineLevel="1" x14ac:dyDescent="0.2">
      <c r="A872" s="152"/>
      <c r="B872" s="154"/>
      <c r="C872" s="171" t="s">
        <v>473</v>
      </c>
      <c r="D872" s="188"/>
      <c r="E872" s="195"/>
      <c r="F872" s="212"/>
      <c r="G872" s="212"/>
      <c r="H872" s="181">
        <v>0</v>
      </c>
      <c r="I872" s="211"/>
      <c r="J872" s="211"/>
      <c r="K872" s="211"/>
      <c r="L872" s="211"/>
      <c r="M872" s="211"/>
      <c r="N872" s="211"/>
      <c r="O872" s="211"/>
      <c r="P872" s="211"/>
      <c r="Q872" s="211"/>
      <c r="R872" s="211" t="s">
        <v>123</v>
      </c>
      <c r="S872" s="211">
        <v>0</v>
      </c>
      <c r="T872" s="211"/>
      <c r="U872" s="211"/>
      <c r="V872" s="211"/>
      <c r="W872" s="211"/>
      <c r="X872" s="211"/>
      <c r="Y872" s="211"/>
      <c r="Z872" s="211"/>
      <c r="AA872" s="211"/>
      <c r="AB872" s="211"/>
      <c r="AC872" s="211"/>
      <c r="AD872" s="211"/>
      <c r="AE872" s="211"/>
      <c r="AF872" s="211"/>
      <c r="AG872" s="211"/>
      <c r="AH872" s="211"/>
      <c r="AI872" s="211"/>
      <c r="AJ872" s="211"/>
      <c r="AK872" s="211"/>
      <c r="AL872" s="211"/>
      <c r="AM872" s="211"/>
      <c r="AN872" s="211"/>
      <c r="AO872" s="211"/>
      <c r="AP872" s="211"/>
      <c r="AQ872" s="211"/>
      <c r="AR872" s="211"/>
      <c r="AS872" s="211"/>
      <c r="AT872" s="211"/>
      <c r="AU872" s="211"/>
    </row>
    <row r="873" spans="1:47" outlineLevel="1" x14ac:dyDescent="0.2">
      <c r="A873" s="152"/>
      <c r="B873" s="154"/>
      <c r="C873" s="171" t="s">
        <v>1535</v>
      </c>
      <c r="D873" s="188"/>
      <c r="E873" s="195">
        <v>47.215000000000003</v>
      </c>
      <c r="F873" s="212"/>
      <c r="G873" s="212"/>
      <c r="H873" s="181">
        <v>0</v>
      </c>
      <c r="I873" s="211"/>
      <c r="J873" s="211"/>
      <c r="K873" s="211"/>
      <c r="L873" s="211"/>
      <c r="M873" s="211"/>
      <c r="N873" s="211"/>
      <c r="O873" s="211"/>
      <c r="P873" s="211"/>
      <c r="Q873" s="211"/>
      <c r="R873" s="211" t="s">
        <v>123</v>
      </c>
      <c r="S873" s="211">
        <v>0</v>
      </c>
      <c r="T873" s="211"/>
      <c r="U873" s="211"/>
      <c r="V873" s="211"/>
      <c r="W873" s="211"/>
      <c r="X873" s="211"/>
      <c r="Y873" s="211"/>
      <c r="Z873" s="211"/>
      <c r="AA873" s="211"/>
      <c r="AB873" s="211"/>
      <c r="AC873" s="211"/>
      <c r="AD873" s="211"/>
      <c r="AE873" s="211"/>
      <c r="AF873" s="211"/>
      <c r="AG873" s="211"/>
      <c r="AH873" s="211"/>
      <c r="AI873" s="211"/>
      <c r="AJ873" s="211"/>
      <c r="AK873" s="211"/>
      <c r="AL873" s="211"/>
      <c r="AM873" s="211"/>
      <c r="AN873" s="211"/>
      <c r="AO873" s="211"/>
      <c r="AP873" s="211"/>
      <c r="AQ873" s="211"/>
      <c r="AR873" s="211"/>
      <c r="AS873" s="211"/>
      <c r="AT873" s="211"/>
      <c r="AU873" s="211"/>
    </row>
    <row r="874" spans="1:47" outlineLevel="1" x14ac:dyDescent="0.2">
      <c r="A874" s="152">
        <v>239</v>
      </c>
      <c r="B874" s="154" t="s">
        <v>734</v>
      </c>
      <c r="C874" s="170" t="s">
        <v>735</v>
      </c>
      <c r="D874" s="187" t="s">
        <v>130</v>
      </c>
      <c r="E874" s="212">
        <v>31.119900000000001</v>
      </c>
      <c r="F874" s="212"/>
      <c r="G874" s="212">
        <f>ROUND(E874*F874,2)</f>
        <v>0</v>
      </c>
      <c r="H874" s="181" t="s">
        <v>950</v>
      </c>
      <c r="I874" s="211"/>
      <c r="J874" s="211"/>
      <c r="K874" s="211"/>
      <c r="L874" s="211"/>
      <c r="M874" s="211"/>
      <c r="N874" s="211"/>
      <c r="O874" s="211"/>
      <c r="P874" s="211"/>
      <c r="Q874" s="211"/>
      <c r="R874" s="211" t="s">
        <v>409</v>
      </c>
      <c r="S874" s="211"/>
      <c r="T874" s="211"/>
      <c r="U874" s="211"/>
      <c r="V874" s="211"/>
      <c r="W874" s="211"/>
      <c r="X874" s="211"/>
      <c r="Y874" s="211"/>
      <c r="Z874" s="211"/>
      <c r="AA874" s="211"/>
      <c r="AB874" s="211"/>
      <c r="AC874" s="211"/>
      <c r="AD874" s="211"/>
      <c r="AE874" s="211"/>
      <c r="AF874" s="211"/>
      <c r="AG874" s="211"/>
      <c r="AH874" s="211"/>
      <c r="AI874" s="211"/>
      <c r="AJ874" s="211"/>
      <c r="AK874" s="211"/>
      <c r="AL874" s="211"/>
      <c r="AM874" s="211"/>
      <c r="AN874" s="211"/>
      <c r="AO874" s="211"/>
      <c r="AP874" s="211"/>
      <c r="AQ874" s="211"/>
      <c r="AR874" s="211"/>
      <c r="AS874" s="211"/>
      <c r="AT874" s="211"/>
      <c r="AU874" s="211"/>
    </row>
    <row r="875" spans="1:47" outlineLevel="1" x14ac:dyDescent="0.2">
      <c r="A875" s="152"/>
      <c r="B875" s="154"/>
      <c r="C875" s="171" t="s">
        <v>489</v>
      </c>
      <c r="D875" s="188"/>
      <c r="E875" s="195"/>
      <c r="F875" s="212"/>
      <c r="G875" s="212"/>
      <c r="H875" s="181">
        <v>0</v>
      </c>
      <c r="I875" s="211"/>
      <c r="J875" s="211"/>
      <c r="K875" s="211"/>
      <c r="L875" s="211"/>
      <c r="M875" s="211"/>
      <c r="N875" s="211"/>
      <c r="O875" s="211"/>
      <c r="P875" s="211"/>
      <c r="Q875" s="211"/>
      <c r="R875" s="211" t="s">
        <v>123</v>
      </c>
      <c r="S875" s="211">
        <v>0</v>
      </c>
      <c r="T875" s="211"/>
      <c r="U875" s="211"/>
      <c r="V875" s="211"/>
      <c r="W875" s="211"/>
      <c r="X875" s="211"/>
      <c r="Y875" s="211"/>
      <c r="Z875" s="211"/>
      <c r="AA875" s="211"/>
      <c r="AB875" s="211"/>
      <c r="AC875" s="211"/>
      <c r="AD875" s="211"/>
      <c r="AE875" s="211"/>
      <c r="AF875" s="211"/>
      <c r="AG875" s="211"/>
      <c r="AH875" s="211"/>
      <c r="AI875" s="211"/>
      <c r="AJ875" s="211"/>
      <c r="AK875" s="211"/>
      <c r="AL875" s="211"/>
      <c r="AM875" s="211"/>
      <c r="AN875" s="211"/>
      <c r="AO875" s="211"/>
      <c r="AP875" s="211"/>
      <c r="AQ875" s="211"/>
      <c r="AR875" s="211"/>
      <c r="AS875" s="211"/>
      <c r="AT875" s="211"/>
      <c r="AU875" s="211"/>
    </row>
    <row r="876" spans="1:47" outlineLevel="1" x14ac:dyDescent="0.2">
      <c r="A876" s="152"/>
      <c r="B876" s="154"/>
      <c r="C876" s="171" t="s">
        <v>473</v>
      </c>
      <c r="D876" s="188"/>
      <c r="E876" s="195"/>
      <c r="F876" s="212"/>
      <c r="G876" s="212"/>
      <c r="H876" s="181">
        <v>0</v>
      </c>
      <c r="I876" s="211"/>
      <c r="J876" s="211"/>
      <c r="K876" s="211"/>
      <c r="L876" s="211"/>
      <c r="M876" s="211"/>
      <c r="N876" s="211"/>
      <c r="O876" s="211"/>
      <c r="P876" s="211"/>
      <c r="Q876" s="211"/>
      <c r="R876" s="211" t="s">
        <v>123</v>
      </c>
      <c r="S876" s="211">
        <v>0</v>
      </c>
      <c r="T876" s="211"/>
      <c r="U876" s="211"/>
      <c r="V876" s="211"/>
      <c r="W876" s="211"/>
      <c r="X876" s="211"/>
      <c r="Y876" s="211"/>
      <c r="Z876" s="211"/>
      <c r="AA876" s="211"/>
      <c r="AB876" s="211"/>
      <c r="AC876" s="211"/>
      <c r="AD876" s="211"/>
      <c r="AE876" s="211"/>
      <c r="AF876" s="211"/>
      <c r="AG876" s="211"/>
      <c r="AH876" s="211"/>
      <c r="AI876" s="211"/>
      <c r="AJ876" s="211"/>
      <c r="AK876" s="211"/>
      <c r="AL876" s="211"/>
      <c r="AM876" s="211"/>
      <c r="AN876" s="211"/>
      <c r="AO876" s="211"/>
      <c r="AP876" s="211"/>
      <c r="AQ876" s="211"/>
      <c r="AR876" s="211"/>
      <c r="AS876" s="211"/>
      <c r="AT876" s="211"/>
      <c r="AU876" s="211"/>
    </row>
    <row r="877" spans="1:47" outlineLevel="1" x14ac:dyDescent="0.2">
      <c r="A877" s="152"/>
      <c r="B877" s="154"/>
      <c r="C877" s="171" t="s">
        <v>1568</v>
      </c>
      <c r="D877" s="188"/>
      <c r="E877" s="195">
        <v>2.7149000000000001</v>
      </c>
      <c r="F877" s="212"/>
      <c r="G877" s="212"/>
      <c r="H877" s="181">
        <v>0</v>
      </c>
      <c r="I877" s="211"/>
      <c r="J877" s="211"/>
      <c r="K877" s="211"/>
      <c r="L877" s="211"/>
      <c r="M877" s="211"/>
      <c r="N877" s="211"/>
      <c r="O877" s="211"/>
      <c r="P877" s="211"/>
      <c r="Q877" s="211"/>
      <c r="R877" s="211" t="s">
        <v>123</v>
      </c>
      <c r="S877" s="211">
        <v>0</v>
      </c>
      <c r="T877" s="211"/>
      <c r="U877" s="211"/>
      <c r="V877" s="211"/>
      <c r="W877" s="211"/>
      <c r="X877" s="211"/>
      <c r="Y877" s="211"/>
      <c r="Z877" s="211"/>
      <c r="AA877" s="211"/>
      <c r="AB877" s="211"/>
      <c r="AC877" s="211"/>
      <c r="AD877" s="211"/>
      <c r="AE877" s="211"/>
      <c r="AF877" s="211"/>
      <c r="AG877" s="211"/>
      <c r="AH877" s="211"/>
      <c r="AI877" s="211"/>
      <c r="AJ877" s="211"/>
      <c r="AK877" s="211"/>
      <c r="AL877" s="211"/>
      <c r="AM877" s="211"/>
      <c r="AN877" s="211"/>
      <c r="AO877" s="211"/>
      <c r="AP877" s="211"/>
      <c r="AQ877" s="211"/>
      <c r="AR877" s="211"/>
      <c r="AS877" s="211"/>
      <c r="AT877" s="211"/>
      <c r="AU877" s="211"/>
    </row>
    <row r="878" spans="1:47" outlineLevel="1" x14ac:dyDescent="0.2">
      <c r="A878" s="152"/>
      <c r="B878" s="154"/>
      <c r="C878" s="171" t="s">
        <v>1159</v>
      </c>
      <c r="D878" s="188"/>
      <c r="E878" s="195"/>
      <c r="F878" s="212"/>
      <c r="G878" s="212"/>
      <c r="H878" s="181">
        <v>0</v>
      </c>
      <c r="I878" s="211"/>
      <c r="J878" s="211"/>
      <c r="K878" s="211"/>
      <c r="L878" s="211"/>
      <c r="M878" s="211"/>
      <c r="N878" s="211"/>
      <c r="O878" s="211"/>
      <c r="P878" s="211"/>
      <c r="Q878" s="211"/>
      <c r="R878" s="211" t="s">
        <v>123</v>
      </c>
      <c r="S878" s="211">
        <v>0</v>
      </c>
      <c r="T878" s="211"/>
      <c r="U878" s="211"/>
      <c r="V878" s="211"/>
      <c r="W878" s="211"/>
      <c r="X878" s="211"/>
      <c r="Y878" s="211"/>
      <c r="Z878" s="211"/>
      <c r="AA878" s="211"/>
      <c r="AB878" s="211"/>
      <c r="AC878" s="211"/>
      <c r="AD878" s="211"/>
      <c r="AE878" s="211"/>
      <c r="AF878" s="211"/>
      <c r="AG878" s="211"/>
      <c r="AH878" s="211"/>
      <c r="AI878" s="211"/>
      <c r="AJ878" s="211"/>
      <c r="AK878" s="211"/>
      <c r="AL878" s="211"/>
      <c r="AM878" s="211"/>
      <c r="AN878" s="211"/>
      <c r="AO878" s="211"/>
      <c r="AP878" s="211"/>
      <c r="AQ878" s="211"/>
      <c r="AR878" s="211"/>
      <c r="AS878" s="211"/>
      <c r="AT878" s="211"/>
      <c r="AU878" s="211"/>
    </row>
    <row r="879" spans="1:47" outlineLevel="1" x14ac:dyDescent="0.2">
      <c r="A879" s="152"/>
      <c r="B879" s="154"/>
      <c r="C879" s="171" t="s">
        <v>1536</v>
      </c>
      <c r="D879" s="188"/>
      <c r="E879" s="195"/>
      <c r="F879" s="212"/>
      <c r="G879" s="212"/>
      <c r="H879" s="181">
        <v>0</v>
      </c>
      <c r="I879" s="211"/>
      <c r="J879" s="211"/>
      <c r="K879" s="211"/>
      <c r="L879" s="211"/>
      <c r="M879" s="211"/>
      <c r="N879" s="211"/>
      <c r="O879" s="211"/>
      <c r="P879" s="211"/>
      <c r="Q879" s="211"/>
      <c r="R879" s="211" t="s">
        <v>123</v>
      </c>
      <c r="S879" s="211">
        <v>0</v>
      </c>
      <c r="T879" s="211"/>
      <c r="U879" s="211"/>
      <c r="V879" s="211"/>
      <c r="W879" s="211"/>
      <c r="X879" s="211"/>
      <c r="Y879" s="211"/>
      <c r="Z879" s="211"/>
      <c r="AA879" s="211"/>
      <c r="AB879" s="211"/>
      <c r="AC879" s="211"/>
      <c r="AD879" s="211"/>
      <c r="AE879" s="211"/>
      <c r="AF879" s="211"/>
      <c r="AG879" s="211"/>
      <c r="AH879" s="211"/>
      <c r="AI879" s="211"/>
      <c r="AJ879" s="211"/>
      <c r="AK879" s="211"/>
      <c r="AL879" s="211"/>
      <c r="AM879" s="211"/>
      <c r="AN879" s="211"/>
      <c r="AO879" s="211"/>
      <c r="AP879" s="211"/>
      <c r="AQ879" s="211"/>
      <c r="AR879" s="211"/>
      <c r="AS879" s="211"/>
      <c r="AT879" s="211"/>
      <c r="AU879" s="211"/>
    </row>
    <row r="880" spans="1:47" outlineLevel="1" x14ac:dyDescent="0.2">
      <c r="A880" s="152"/>
      <c r="B880" s="154"/>
      <c r="C880" s="171" t="s">
        <v>1569</v>
      </c>
      <c r="D880" s="188"/>
      <c r="E880" s="195">
        <v>28.405000000000001</v>
      </c>
      <c r="F880" s="212"/>
      <c r="G880" s="212"/>
      <c r="H880" s="181">
        <v>0</v>
      </c>
      <c r="I880" s="211"/>
      <c r="J880" s="211"/>
      <c r="K880" s="211"/>
      <c r="L880" s="211"/>
      <c r="M880" s="211"/>
      <c r="N880" s="211"/>
      <c r="O880" s="211"/>
      <c r="P880" s="211"/>
      <c r="Q880" s="211"/>
      <c r="R880" s="211" t="s">
        <v>123</v>
      </c>
      <c r="S880" s="211">
        <v>0</v>
      </c>
      <c r="T880" s="211"/>
      <c r="U880" s="211"/>
      <c r="V880" s="211"/>
      <c r="W880" s="211"/>
      <c r="X880" s="211"/>
      <c r="Y880" s="211"/>
      <c r="Z880" s="211"/>
      <c r="AA880" s="211"/>
      <c r="AB880" s="211"/>
      <c r="AC880" s="211"/>
      <c r="AD880" s="211"/>
      <c r="AE880" s="211"/>
      <c r="AF880" s="211"/>
      <c r="AG880" s="211"/>
      <c r="AH880" s="211"/>
      <c r="AI880" s="211"/>
      <c r="AJ880" s="211"/>
      <c r="AK880" s="211"/>
      <c r="AL880" s="211"/>
      <c r="AM880" s="211"/>
      <c r="AN880" s="211"/>
      <c r="AO880" s="211"/>
      <c r="AP880" s="211"/>
      <c r="AQ880" s="211"/>
      <c r="AR880" s="211"/>
      <c r="AS880" s="211"/>
      <c r="AT880" s="211"/>
      <c r="AU880" s="211"/>
    </row>
    <row r="881" spans="1:47" outlineLevel="1" x14ac:dyDescent="0.2">
      <c r="A881" s="152">
        <v>240</v>
      </c>
      <c r="B881" s="154" t="s">
        <v>743</v>
      </c>
      <c r="C881" s="170" t="s">
        <v>744</v>
      </c>
      <c r="D881" s="187" t="s">
        <v>130</v>
      </c>
      <c r="E881" s="212">
        <v>45.448</v>
      </c>
      <c r="F881" s="212"/>
      <c r="G881" s="212">
        <f>ROUND(E881*F881,2)</f>
        <v>0</v>
      </c>
      <c r="H881" s="181" t="s">
        <v>950</v>
      </c>
      <c r="I881" s="211"/>
      <c r="J881" s="211"/>
      <c r="K881" s="211"/>
      <c r="L881" s="211"/>
      <c r="M881" s="211"/>
      <c r="N881" s="211"/>
      <c r="O881" s="211"/>
      <c r="P881" s="211"/>
      <c r="Q881" s="211"/>
      <c r="R881" s="211" t="s">
        <v>409</v>
      </c>
      <c r="S881" s="211"/>
      <c r="T881" s="211"/>
      <c r="U881" s="211"/>
      <c r="V881" s="211"/>
      <c r="W881" s="211"/>
      <c r="X881" s="211"/>
      <c r="Y881" s="211"/>
      <c r="Z881" s="211"/>
      <c r="AA881" s="211"/>
      <c r="AB881" s="211"/>
      <c r="AC881" s="211"/>
      <c r="AD881" s="211"/>
      <c r="AE881" s="211"/>
      <c r="AF881" s="211"/>
      <c r="AG881" s="211"/>
      <c r="AH881" s="211"/>
      <c r="AI881" s="211"/>
      <c r="AJ881" s="211"/>
      <c r="AK881" s="211"/>
      <c r="AL881" s="211"/>
      <c r="AM881" s="211"/>
      <c r="AN881" s="211"/>
      <c r="AO881" s="211"/>
      <c r="AP881" s="211"/>
      <c r="AQ881" s="211"/>
      <c r="AR881" s="211"/>
      <c r="AS881" s="211"/>
      <c r="AT881" s="211"/>
      <c r="AU881" s="211"/>
    </row>
    <row r="882" spans="1:47" outlineLevel="1" x14ac:dyDescent="0.2">
      <c r="A882" s="152"/>
      <c r="B882" s="154"/>
      <c r="C882" s="171" t="s">
        <v>1159</v>
      </c>
      <c r="D882" s="188"/>
      <c r="E882" s="195"/>
      <c r="F882" s="212"/>
      <c r="G882" s="212"/>
      <c r="H882" s="181">
        <v>0</v>
      </c>
      <c r="I882" s="211"/>
      <c r="J882" s="211"/>
      <c r="K882" s="211"/>
      <c r="L882" s="211"/>
      <c r="M882" s="211"/>
      <c r="N882" s="211"/>
      <c r="O882" s="211"/>
      <c r="P882" s="211"/>
      <c r="Q882" s="211"/>
      <c r="R882" s="211" t="s">
        <v>123</v>
      </c>
      <c r="S882" s="211">
        <v>0</v>
      </c>
      <c r="T882" s="211"/>
      <c r="U882" s="211"/>
      <c r="V882" s="211"/>
      <c r="W882" s="211"/>
      <c r="X882" s="211"/>
      <c r="Y882" s="211"/>
      <c r="Z882" s="211"/>
      <c r="AA882" s="211"/>
      <c r="AB882" s="211"/>
      <c r="AC882" s="211"/>
      <c r="AD882" s="211"/>
      <c r="AE882" s="211"/>
      <c r="AF882" s="211"/>
      <c r="AG882" s="211"/>
      <c r="AH882" s="211"/>
      <c r="AI882" s="211"/>
      <c r="AJ882" s="211"/>
      <c r="AK882" s="211"/>
      <c r="AL882" s="211"/>
      <c r="AM882" s="211"/>
      <c r="AN882" s="211"/>
      <c r="AO882" s="211"/>
      <c r="AP882" s="211"/>
      <c r="AQ882" s="211"/>
      <c r="AR882" s="211"/>
      <c r="AS882" s="211"/>
      <c r="AT882" s="211"/>
      <c r="AU882" s="211"/>
    </row>
    <row r="883" spans="1:47" outlineLevel="1" x14ac:dyDescent="0.2">
      <c r="A883" s="152"/>
      <c r="B883" s="154"/>
      <c r="C883" s="171" t="s">
        <v>1536</v>
      </c>
      <c r="D883" s="188"/>
      <c r="E883" s="195"/>
      <c r="F883" s="212"/>
      <c r="G883" s="212"/>
      <c r="H883" s="181">
        <v>0</v>
      </c>
      <c r="I883" s="211"/>
      <c r="J883" s="211"/>
      <c r="K883" s="211"/>
      <c r="L883" s="211"/>
      <c r="M883" s="211"/>
      <c r="N883" s="211"/>
      <c r="O883" s="211"/>
      <c r="P883" s="211"/>
      <c r="Q883" s="211"/>
      <c r="R883" s="211" t="s">
        <v>123</v>
      </c>
      <c r="S883" s="211">
        <v>0</v>
      </c>
      <c r="T883" s="211"/>
      <c r="U883" s="211"/>
      <c r="V883" s="211"/>
      <c r="W883" s="211"/>
      <c r="X883" s="211"/>
      <c r="Y883" s="211"/>
      <c r="Z883" s="211"/>
      <c r="AA883" s="211"/>
      <c r="AB883" s="211"/>
      <c r="AC883" s="211"/>
      <c r="AD883" s="211"/>
      <c r="AE883" s="211"/>
      <c r="AF883" s="211"/>
      <c r="AG883" s="211"/>
      <c r="AH883" s="211"/>
      <c r="AI883" s="211"/>
      <c r="AJ883" s="211"/>
      <c r="AK883" s="211"/>
      <c r="AL883" s="211"/>
      <c r="AM883" s="211"/>
      <c r="AN883" s="211"/>
      <c r="AO883" s="211"/>
      <c r="AP883" s="211"/>
      <c r="AQ883" s="211"/>
      <c r="AR883" s="211"/>
      <c r="AS883" s="211"/>
      <c r="AT883" s="211"/>
      <c r="AU883" s="211"/>
    </row>
    <row r="884" spans="1:47" outlineLevel="1" x14ac:dyDescent="0.2">
      <c r="A884" s="152"/>
      <c r="B884" s="154"/>
      <c r="C884" s="171" t="s">
        <v>1570</v>
      </c>
      <c r="D884" s="188"/>
      <c r="E884" s="195">
        <v>45.448</v>
      </c>
      <c r="F884" s="212"/>
      <c r="G884" s="212"/>
      <c r="H884" s="181">
        <v>0</v>
      </c>
      <c r="I884" s="211"/>
      <c r="J884" s="211"/>
      <c r="K884" s="211"/>
      <c r="L884" s="211"/>
      <c r="M884" s="211"/>
      <c r="N884" s="211"/>
      <c r="O884" s="211"/>
      <c r="P884" s="211"/>
      <c r="Q884" s="211"/>
      <c r="R884" s="211" t="s">
        <v>123</v>
      </c>
      <c r="S884" s="211">
        <v>0</v>
      </c>
      <c r="T884" s="211"/>
      <c r="U884" s="211"/>
      <c r="V884" s="211"/>
      <c r="W884" s="211"/>
      <c r="X884" s="211"/>
      <c r="Y884" s="211"/>
      <c r="Z884" s="211"/>
      <c r="AA884" s="211"/>
      <c r="AB884" s="211"/>
      <c r="AC884" s="211"/>
      <c r="AD884" s="211"/>
      <c r="AE884" s="211"/>
      <c r="AF884" s="211"/>
      <c r="AG884" s="211"/>
      <c r="AH884" s="211"/>
      <c r="AI884" s="211"/>
      <c r="AJ884" s="211"/>
      <c r="AK884" s="211"/>
      <c r="AL884" s="211"/>
      <c r="AM884" s="211"/>
      <c r="AN884" s="211"/>
      <c r="AO884" s="211"/>
      <c r="AP884" s="211"/>
      <c r="AQ884" s="211"/>
      <c r="AR884" s="211"/>
      <c r="AS884" s="211"/>
      <c r="AT884" s="211"/>
      <c r="AU884" s="211"/>
    </row>
    <row r="885" spans="1:47" outlineLevel="1" x14ac:dyDescent="0.2">
      <c r="A885" s="152">
        <v>241</v>
      </c>
      <c r="B885" s="154" t="s">
        <v>1571</v>
      </c>
      <c r="C885" s="170" t="s">
        <v>1572</v>
      </c>
      <c r="D885" s="187" t="s">
        <v>0</v>
      </c>
      <c r="E885" s="212">
        <v>2.35</v>
      </c>
      <c r="F885" s="212"/>
      <c r="G885" s="212">
        <f>ROUND(E885*F885,2)</f>
        <v>0</v>
      </c>
      <c r="H885" s="181" t="s">
        <v>951</v>
      </c>
      <c r="I885" s="211"/>
      <c r="J885" s="211"/>
      <c r="K885" s="211"/>
      <c r="L885" s="211"/>
      <c r="M885" s="211"/>
      <c r="N885" s="211"/>
      <c r="O885" s="211"/>
      <c r="P885" s="211"/>
      <c r="Q885" s="211"/>
      <c r="R885" s="211" t="s">
        <v>121</v>
      </c>
      <c r="S885" s="211"/>
      <c r="T885" s="211"/>
      <c r="U885" s="211"/>
      <c r="V885" s="211"/>
      <c r="W885" s="211"/>
      <c r="X885" s="211"/>
      <c r="Y885" s="211"/>
      <c r="Z885" s="211"/>
      <c r="AA885" s="211"/>
      <c r="AB885" s="211"/>
      <c r="AC885" s="211"/>
      <c r="AD885" s="211"/>
      <c r="AE885" s="211"/>
      <c r="AF885" s="211"/>
      <c r="AG885" s="211"/>
      <c r="AH885" s="211"/>
      <c r="AI885" s="211"/>
      <c r="AJ885" s="211"/>
      <c r="AK885" s="211"/>
      <c r="AL885" s="211"/>
      <c r="AM885" s="211"/>
      <c r="AN885" s="211"/>
      <c r="AO885" s="211"/>
      <c r="AP885" s="211"/>
      <c r="AQ885" s="211"/>
      <c r="AR885" s="211"/>
      <c r="AS885" s="211"/>
      <c r="AT885" s="211"/>
      <c r="AU885" s="211"/>
    </row>
    <row r="886" spans="1:47" x14ac:dyDescent="0.2">
      <c r="A886" s="153" t="s">
        <v>116</v>
      </c>
      <c r="B886" s="155" t="s">
        <v>82</v>
      </c>
      <c r="C886" s="172" t="s">
        <v>83</v>
      </c>
      <c r="D886" s="189"/>
      <c r="E886" s="213"/>
      <c r="F886" s="213"/>
      <c r="G886" s="213">
        <f>SUMIF(R887:R901,"&lt;&gt;NOR",G887:G901)</f>
        <v>0</v>
      </c>
      <c r="H886" s="182"/>
      <c r="I886" s="211"/>
      <c r="R886" t="s">
        <v>117</v>
      </c>
    </row>
    <row r="887" spans="1:47" ht="22.5" outlineLevel="1" x14ac:dyDescent="0.2">
      <c r="A887" s="152">
        <v>242</v>
      </c>
      <c r="B887" s="154" t="s">
        <v>1573</v>
      </c>
      <c r="C887" s="170" t="s">
        <v>752</v>
      </c>
      <c r="D887" s="187" t="s">
        <v>232</v>
      </c>
      <c r="E887" s="212">
        <v>1.2</v>
      </c>
      <c r="F887" s="212"/>
      <c r="G887" s="212">
        <f t="shared" ref="G887:G901" si="0">ROUND(E887*F887,2)</f>
        <v>0</v>
      </c>
      <c r="H887" s="181" t="s">
        <v>950</v>
      </c>
      <c r="I887" s="211"/>
      <c r="J887" s="211"/>
      <c r="K887" s="211"/>
      <c r="L887" s="211"/>
      <c r="M887" s="211"/>
      <c r="N887" s="211"/>
      <c r="O887" s="211"/>
      <c r="P887" s="211"/>
      <c r="Q887" s="211"/>
      <c r="R887" s="211" t="s">
        <v>121</v>
      </c>
      <c r="S887" s="211"/>
      <c r="T887" s="211"/>
      <c r="U887" s="211"/>
      <c r="V887" s="211"/>
      <c r="W887" s="211"/>
      <c r="X887" s="211"/>
      <c r="Y887" s="211"/>
      <c r="Z887" s="211"/>
      <c r="AA887" s="211"/>
      <c r="AB887" s="211"/>
      <c r="AC887" s="211"/>
      <c r="AD887" s="211"/>
      <c r="AE887" s="211"/>
      <c r="AF887" s="211"/>
      <c r="AG887" s="211"/>
      <c r="AH887" s="211"/>
      <c r="AI887" s="211"/>
      <c r="AJ887" s="211"/>
      <c r="AK887" s="211"/>
      <c r="AL887" s="211"/>
      <c r="AM887" s="211"/>
      <c r="AN887" s="211"/>
      <c r="AO887" s="211"/>
      <c r="AP887" s="211"/>
      <c r="AQ887" s="211"/>
      <c r="AR887" s="211"/>
      <c r="AS887" s="211"/>
      <c r="AT887" s="211"/>
      <c r="AU887" s="211"/>
    </row>
    <row r="888" spans="1:47" ht="22.5" outlineLevel="1" x14ac:dyDescent="0.2">
      <c r="A888" s="152">
        <v>243</v>
      </c>
      <c r="B888" s="154" t="s">
        <v>1574</v>
      </c>
      <c r="C888" s="170" t="s">
        <v>752</v>
      </c>
      <c r="D888" s="187" t="s">
        <v>232</v>
      </c>
      <c r="E888" s="212">
        <v>6.4</v>
      </c>
      <c r="F888" s="212"/>
      <c r="G888" s="212">
        <f t="shared" si="0"/>
        <v>0</v>
      </c>
      <c r="H888" s="181" t="s">
        <v>950</v>
      </c>
      <c r="I888" s="211"/>
      <c r="J888" s="211"/>
      <c r="K888" s="211"/>
      <c r="L888" s="211"/>
      <c r="M888" s="211"/>
      <c r="N888" s="211"/>
      <c r="O888" s="211"/>
      <c r="P888" s="211"/>
      <c r="Q888" s="211"/>
      <c r="R888" s="211" t="s">
        <v>121</v>
      </c>
      <c r="S888" s="211"/>
      <c r="T888" s="211"/>
      <c r="U888" s="211"/>
      <c r="V888" s="211"/>
      <c r="W888" s="211"/>
      <c r="X888" s="211"/>
      <c r="Y888" s="211"/>
      <c r="Z888" s="211"/>
      <c r="AA888" s="211"/>
      <c r="AB888" s="211"/>
      <c r="AC888" s="211"/>
      <c r="AD888" s="211"/>
      <c r="AE888" s="211"/>
      <c r="AF888" s="211"/>
      <c r="AG888" s="211"/>
      <c r="AH888" s="211"/>
      <c r="AI888" s="211"/>
      <c r="AJ888" s="211"/>
      <c r="AK888" s="211"/>
      <c r="AL888" s="211"/>
      <c r="AM888" s="211"/>
      <c r="AN888" s="211"/>
      <c r="AO888" s="211"/>
      <c r="AP888" s="211"/>
      <c r="AQ888" s="211"/>
      <c r="AR888" s="211"/>
      <c r="AS888" s="211"/>
      <c r="AT888" s="211"/>
      <c r="AU888" s="211"/>
    </row>
    <row r="889" spans="1:47" ht="22.5" outlineLevel="1" x14ac:dyDescent="0.2">
      <c r="A889" s="152">
        <v>244</v>
      </c>
      <c r="B889" s="154" t="s">
        <v>753</v>
      </c>
      <c r="C889" s="170" t="s">
        <v>752</v>
      </c>
      <c r="D889" s="187" t="s">
        <v>232</v>
      </c>
      <c r="E889" s="212">
        <v>25.5</v>
      </c>
      <c r="F889" s="212"/>
      <c r="G889" s="212">
        <f t="shared" si="0"/>
        <v>0</v>
      </c>
      <c r="H889" s="181" t="s">
        <v>950</v>
      </c>
      <c r="I889" s="211"/>
      <c r="J889" s="211"/>
      <c r="K889" s="211"/>
      <c r="L889" s="211"/>
      <c r="M889" s="211"/>
      <c r="N889" s="211"/>
      <c r="O889" s="211"/>
      <c r="P889" s="211"/>
      <c r="Q889" s="211"/>
      <c r="R889" s="211" t="s">
        <v>121</v>
      </c>
      <c r="S889" s="211"/>
      <c r="T889" s="211"/>
      <c r="U889" s="211"/>
      <c r="V889" s="211"/>
      <c r="W889" s="211"/>
      <c r="X889" s="211"/>
      <c r="Y889" s="211"/>
      <c r="Z889" s="211"/>
      <c r="AA889" s="211"/>
      <c r="AB889" s="211"/>
      <c r="AC889" s="211"/>
      <c r="AD889" s="211"/>
      <c r="AE889" s="211"/>
      <c r="AF889" s="211"/>
      <c r="AG889" s="211"/>
      <c r="AH889" s="211"/>
      <c r="AI889" s="211"/>
      <c r="AJ889" s="211"/>
      <c r="AK889" s="211"/>
      <c r="AL889" s="211"/>
      <c r="AM889" s="211"/>
      <c r="AN889" s="211"/>
      <c r="AO889" s="211"/>
      <c r="AP889" s="211"/>
      <c r="AQ889" s="211"/>
      <c r="AR889" s="211"/>
      <c r="AS889" s="211"/>
      <c r="AT889" s="211"/>
      <c r="AU889" s="211"/>
    </row>
    <row r="890" spans="1:47" ht="22.5" outlineLevel="1" x14ac:dyDescent="0.2">
      <c r="A890" s="152">
        <v>245</v>
      </c>
      <c r="B890" s="154" t="s">
        <v>1575</v>
      </c>
      <c r="C890" s="170" t="s">
        <v>752</v>
      </c>
      <c r="D890" s="187" t="s">
        <v>232</v>
      </c>
      <c r="E890" s="212">
        <v>4.1399999999999997</v>
      </c>
      <c r="F890" s="212"/>
      <c r="G890" s="212">
        <f t="shared" si="0"/>
        <v>0</v>
      </c>
      <c r="H890" s="181" t="s">
        <v>950</v>
      </c>
      <c r="I890" s="211"/>
      <c r="J890" s="211"/>
      <c r="K890" s="211"/>
      <c r="L890" s="211"/>
      <c r="M890" s="211"/>
      <c r="N890" s="211"/>
      <c r="O890" s="211"/>
      <c r="P890" s="211"/>
      <c r="Q890" s="211"/>
      <c r="R890" s="211" t="s">
        <v>121</v>
      </c>
      <c r="S890" s="211"/>
      <c r="T890" s="211"/>
      <c r="U890" s="211"/>
      <c r="V890" s="211"/>
      <c r="W890" s="211"/>
      <c r="X890" s="211"/>
      <c r="Y890" s="211"/>
      <c r="Z890" s="211"/>
      <c r="AA890" s="211"/>
      <c r="AB890" s="211"/>
      <c r="AC890" s="211"/>
      <c r="AD890" s="211"/>
      <c r="AE890" s="211"/>
      <c r="AF890" s="211"/>
      <c r="AG890" s="211"/>
      <c r="AH890" s="211"/>
      <c r="AI890" s="211"/>
      <c r="AJ890" s="211"/>
      <c r="AK890" s="211"/>
      <c r="AL890" s="211"/>
      <c r="AM890" s="211"/>
      <c r="AN890" s="211"/>
      <c r="AO890" s="211"/>
      <c r="AP890" s="211"/>
      <c r="AQ890" s="211"/>
      <c r="AR890" s="211"/>
      <c r="AS890" s="211"/>
      <c r="AT890" s="211"/>
      <c r="AU890" s="211"/>
    </row>
    <row r="891" spans="1:47" ht="22.5" outlineLevel="1" x14ac:dyDescent="0.2">
      <c r="A891" s="152">
        <v>246</v>
      </c>
      <c r="B891" s="154" t="s">
        <v>1576</v>
      </c>
      <c r="C891" s="170" t="s">
        <v>752</v>
      </c>
      <c r="D891" s="187" t="s">
        <v>232</v>
      </c>
      <c r="E891" s="212">
        <v>35.700000000000003</v>
      </c>
      <c r="F891" s="212"/>
      <c r="G891" s="212">
        <f t="shared" si="0"/>
        <v>0</v>
      </c>
      <c r="H891" s="181" t="s">
        <v>950</v>
      </c>
      <c r="I891" s="211"/>
      <c r="J891" s="211"/>
      <c r="K891" s="211"/>
      <c r="L891" s="211"/>
      <c r="M891" s="211"/>
      <c r="N891" s="211"/>
      <c r="O891" s="211"/>
      <c r="P891" s="211"/>
      <c r="Q891" s="211"/>
      <c r="R891" s="211" t="s">
        <v>121</v>
      </c>
      <c r="S891" s="211"/>
      <c r="T891" s="211"/>
      <c r="U891" s="211"/>
      <c r="V891" s="211"/>
      <c r="W891" s="211"/>
      <c r="X891" s="211"/>
      <c r="Y891" s="211"/>
      <c r="Z891" s="211"/>
      <c r="AA891" s="211"/>
      <c r="AB891" s="211"/>
      <c r="AC891" s="211"/>
      <c r="AD891" s="211"/>
      <c r="AE891" s="211"/>
      <c r="AF891" s="211"/>
      <c r="AG891" s="211"/>
      <c r="AH891" s="211"/>
      <c r="AI891" s="211"/>
      <c r="AJ891" s="211"/>
      <c r="AK891" s="211"/>
      <c r="AL891" s="211"/>
      <c r="AM891" s="211"/>
      <c r="AN891" s="211"/>
      <c r="AO891" s="211"/>
      <c r="AP891" s="211"/>
      <c r="AQ891" s="211"/>
      <c r="AR891" s="211"/>
      <c r="AS891" s="211"/>
      <c r="AT891" s="211"/>
      <c r="AU891" s="211"/>
    </row>
    <row r="892" spans="1:47" ht="22.5" outlineLevel="1" x14ac:dyDescent="0.2">
      <c r="A892" s="152">
        <v>247</v>
      </c>
      <c r="B892" s="154" t="s">
        <v>754</v>
      </c>
      <c r="C892" s="170" t="s">
        <v>752</v>
      </c>
      <c r="D892" s="187" t="s">
        <v>232</v>
      </c>
      <c r="E892" s="212">
        <v>7.2</v>
      </c>
      <c r="F892" s="212"/>
      <c r="G892" s="212">
        <f t="shared" si="0"/>
        <v>0</v>
      </c>
      <c r="H892" s="181" t="s">
        <v>950</v>
      </c>
      <c r="I892" s="211"/>
      <c r="J892" s="211"/>
      <c r="K892" s="211"/>
      <c r="L892" s="211"/>
      <c r="M892" s="211"/>
      <c r="N892" s="211"/>
      <c r="O892" s="211"/>
      <c r="P892" s="211"/>
      <c r="Q892" s="211"/>
      <c r="R892" s="211" t="s">
        <v>121</v>
      </c>
      <c r="S892" s="211"/>
      <c r="T892" s="211"/>
      <c r="U892" s="211"/>
      <c r="V892" s="211"/>
      <c r="W892" s="211"/>
      <c r="X892" s="211"/>
      <c r="Y892" s="211"/>
      <c r="Z892" s="211"/>
      <c r="AA892" s="211"/>
      <c r="AB892" s="211"/>
      <c r="AC892" s="211"/>
      <c r="AD892" s="211"/>
      <c r="AE892" s="211"/>
      <c r="AF892" s="211"/>
      <c r="AG892" s="211"/>
      <c r="AH892" s="211"/>
      <c r="AI892" s="211"/>
      <c r="AJ892" s="211"/>
      <c r="AK892" s="211"/>
      <c r="AL892" s="211"/>
      <c r="AM892" s="211"/>
      <c r="AN892" s="211"/>
      <c r="AO892" s="211"/>
      <c r="AP892" s="211"/>
      <c r="AQ892" s="211"/>
      <c r="AR892" s="211"/>
      <c r="AS892" s="211"/>
      <c r="AT892" s="211"/>
      <c r="AU892" s="211"/>
    </row>
    <row r="893" spans="1:47" ht="22.5" outlineLevel="1" x14ac:dyDescent="0.2">
      <c r="A893" s="152">
        <v>248</v>
      </c>
      <c r="B893" s="154" t="s">
        <v>1577</v>
      </c>
      <c r="C893" s="170" t="s">
        <v>1578</v>
      </c>
      <c r="D893" s="187" t="s">
        <v>232</v>
      </c>
      <c r="E893" s="212">
        <v>67.7</v>
      </c>
      <c r="F893" s="212"/>
      <c r="G893" s="212">
        <f t="shared" si="0"/>
        <v>0</v>
      </c>
      <c r="H893" s="181" t="s">
        <v>950</v>
      </c>
      <c r="I893" s="211"/>
      <c r="J893" s="211"/>
      <c r="K893" s="211"/>
      <c r="L893" s="211"/>
      <c r="M893" s="211"/>
      <c r="N893" s="211"/>
      <c r="O893" s="211"/>
      <c r="P893" s="211"/>
      <c r="Q893" s="211"/>
      <c r="R893" s="211" t="s">
        <v>121</v>
      </c>
      <c r="S893" s="211"/>
      <c r="T893" s="211"/>
      <c r="U893" s="211"/>
      <c r="V893" s="211"/>
      <c r="W893" s="211"/>
      <c r="X893" s="211"/>
      <c r="Y893" s="211"/>
      <c r="Z893" s="211"/>
      <c r="AA893" s="211"/>
      <c r="AB893" s="211"/>
      <c r="AC893" s="211"/>
      <c r="AD893" s="211"/>
      <c r="AE893" s="211"/>
      <c r="AF893" s="211"/>
      <c r="AG893" s="211"/>
      <c r="AH893" s="211"/>
      <c r="AI893" s="211"/>
      <c r="AJ893" s="211"/>
      <c r="AK893" s="211"/>
      <c r="AL893" s="211"/>
      <c r="AM893" s="211"/>
      <c r="AN893" s="211"/>
      <c r="AO893" s="211"/>
      <c r="AP893" s="211"/>
      <c r="AQ893" s="211"/>
      <c r="AR893" s="211"/>
      <c r="AS893" s="211"/>
      <c r="AT893" s="211"/>
      <c r="AU893" s="211"/>
    </row>
    <row r="894" spans="1:47" ht="22.5" outlineLevel="1" x14ac:dyDescent="0.2">
      <c r="A894" s="152">
        <v>249</v>
      </c>
      <c r="B894" s="154" t="s">
        <v>1579</v>
      </c>
      <c r="C894" s="170" t="s">
        <v>1580</v>
      </c>
      <c r="D894" s="187" t="s">
        <v>232</v>
      </c>
      <c r="E894" s="212">
        <v>5.2</v>
      </c>
      <c r="F894" s="212"/>
      <c r="G894" s="212">
        <f t="shared" si="0"/>
        <v>0</v>
      </c>
      <c r="H894" s="181" t="s">
        <v>950</v>
      </c>
      <c r="I894" s="211"/>
      <c r="J894" s="211"/>
      <c r="K894" s="211"/>
      <c r="L894" s="211"/>
      <c r="M894" s="211"/>
      <c r="N894" s="211"/>
      <c r="O894" s="211"/>
      <c r="P894" s="211"/>
      <c r="Q894" s="211"/>
      <c r="R894" s="211" t="s">
        <v>121</v>
      </c>
      <c r="S894" s="211"/>
      <c r="T894" s="211"/>
      <c r="U894" s="211"/>
      <c r="V894" s="211"/>
      <c r="W894" s="211"/>
      <c r="X894" s="211"/>
      <c r="Y894" s="211"/>
      <c r="Z894" s="211"/>
      <c r="AA894" s="211"/>
      <c r="AB894" s="211"/>
      <c r="AC894" s="211"/>
      <c r="AD894" s="211"/>
      <c r="AE894" s="211"/>
      <c r="AF894" s="211"/>
      <c r="AG894" s="211"/>
      <c r="AH894" s="211"/>
      <c r="AI894" s="211"/>
      <c r="AJ894" s="211"/>
      <c r="AK894" s="211"/>
      <c r="AL894" s="211"/>
      <c r="AM894" s="211"/>
      <c r="AN894" s="211"/>
      <c r="AO894" s="211"/>
      <c r="AP894" s="211"/>
      <c r="AQ894" s="211"/>
      <c r="AR894" s="211"/>
      <c r="AS894" s="211"/>
      <c r="AT894" s="211"/>
      <c r="AU894" s="211"/>
    </row>
    <row r="895" spans="1:47" ht="22.5" outlineLevel="1" x14ac:dyDescent="0.2">
      <c r="A895" s="152">
        <v>250</v>
      </c>
      <c r="B895" s="154" t="s">
        <v>1581</v>
      </c>
      <c r="C895" s="170" t="s">
        <v>1582</v>
      </c>
      <c r="D895" s="187" t="s">
        <v>232</v>
      </c>
      <c r="E895" s="212">
        <v>5.3</v>
      </c>
      <c r="F895" s="212"/>
      <c r="G895" s="212">
        <f t="shared" si="0"/>
        <v>0</v>
      </c>
      <c r="H895" s="181" t="s">
        <v>950</v>
      </c>
      <c r="I895" s="211"/>
      <c r="J895" s="211"/>
      <c r="K895" s="211"/>
      <c r="L895" s="211"/>
      <c r="M895" s="211"/>
      <c r="N895" s="211"/>
      <c r="O895" s="211"/>
      <c r="P895" s="211"/>
      <c r="Q895" s="211"/>
      <c r="R895" s="211" t="s">
        <v>121</v>
      </c>
      <c r="S895" s="211"/>
      <c r="T895" s="211"/>
      <c r="U895" s="211"/>
      <c r="V895" s="211"/>
      <c r="W895" s="211"/>
      <c r="X895" s="211"/>
      <c r="Y895" s="211"/>
      <c r="Z895" s="211"/>
      <c r="AA895" s="211"/>
      <c r="AB895" s="211"/>
      <c r="AC895" s="211"/>
      <c r="AD895" s="211"/>
      <c r="AE895" s="211"/>
      <c r="AF895" s="211"/>
      <c r="AG895" s="211"/>
      <c r="AH895" s="211"/>
      <c r="AI895" s="211"/>
      <c r="AJ895" s="211"/>
      <c r="AK895" s="211"/>
      <c r="AL895" s="211"/>
      <c r="AM895" s="211"/>
      <c r="AN895" s="211"/>
      <c r="AO895" s="211"/>
      <c r="AP895" s="211"/>
      <c r="AQ895" s="211"/>
      <c r="AR895" s="211"/>
      <c r="AS895" s="211"/>
      <c r="AT895" s="211"/>
      <c r="AU895" s="211"/>
    </row>
    <row r="896" spans="1:47" ht="22.5" outlineLevel="1" x14ac:dyDescent="0.2">
      <c r="A896" s="152">
        <v>251</v>
      </c>
      <c r="B896" s="154" t="s">
        <v>1583</v>
      </c>
      <c r="C896" s="170" t="s">
        <v>1582</v>
      </c>
      <c r="D896" s="187" t="s">
        <v>232</v>
      </c>
      <c r="E896" s="212">
        <v>2.4</v>
      </c>
      <c r="F896" s="212"/>
      <c r="G896" s="212">
        <f t="shared" si="0"/>
        <v>0</v>
      </c>
      <c r="H896" s="181" t="s">
        <v>950</v>
      </c>
      <c r="I896" s="211"/>
      <c r="J896" s="211"/>
      <c r="K896" s="211"/>
      <c r="L896" s="211"/>
      <c r="M896" s="211"/>
      <c r="N896" s="211"/>
      <c r="O896" s="211"/>
      <c r="P896" s="211"/>
      <c r="Q896" s="211"/>
      <c r="R896" s="211" t="s">
        <v>121</v>
      </c>
      <c r="S896" s="211"/>
      <c r="T896" s="211"/>
      <c r="U896" s="211"/>
      <c r="V896" s="211"/>
      <c r="W896" s="211"/>
      <c r="X896" s="211"/>
      <c r="Y896" s="211"/>
      <c r="Z896" s="211"/>
      <c r="AA896" s="211"/>
      <c r="AB896" s="211"/>
      <c r="AC896" s="211"/>
      <c r="AD896" s="211"/>
      <c r="AE896" s="211"/>
      <c r="AF896" s="211"/>
      <c r="AG896" s="211"/>
      <c r="AH896" s="211"/>
      <c r="AI896" s="211"/>
      <c r="AJ896" s="211"/>
      <c r="AK896" s="211"/>
      <c r="AL896" s="211"/>
      <c r="AM896" s="211"/>
      <c r="AN896" s="211"/>
      <c r="AO896" s="211"/>
      <c r="AP896" s="211"/>
      <c r="AQ896" s="211"/>
      <c r="AR896" s="211"/>
      <c r="AS896" s="211"/>
      <c r="AT896" s="211"/>
      <c r="AU896" s="211"/>
    </row>
    <row r="897" spans="1:47" ht="22.5" outlineLevel="1" x14ac:dyDescent="0.2">
      <c r="A897" s="152">
        <v>252</v>
      </c>
      <c r="B897" s="154" t="s">
        <v>1584</v>
      </c>
      <c r="C897" s="170" t="s">
        <v>3325</v>
      </c>
      <c r="D897" s="187" t="s">
        <v>232</v>
      </c>
      <c r="E897" s="212">
        <v>5.3</v>
      </c>
      <c r="F897" s="212"/>
      <c r="G897" s="212">
        <f t="shared" si="0"/>
        <v>0</v>
      </c>
      <c r="H897" s="181" t="s">
        <v>950</v>
      </c>
      <c r="I897" s="211"/>
      <c r="J897" s="211"/>
      <c r="K897" s="211"/>
      <c r="L897" s="211"/>
      <c r="M897" s="211"/>
      <c r="N897" s="211"/>
      <c r="O897" s="211"/>
      <c r="P897" s="211"/>
      <c r="Q897" s="211"/>
      <c r="R897" s="211" t="s">
        <v>121</v>
      </c>
      <c r="S897" s="211"/>
      <c r="T897" s="211"/>
      <c r="U897" s="211"/>
      <c r="V897" s="211"/>
      <c r="W897" s="211"/>
      <c r="X897" s="211"/>
      <c r="Y897" s="211"/>
      <c r="Z897" s="211"/>
      <c r="AA897" s="211"/>
      <c r="AB897" s="211"/>
      <c r="AC897" s="211"/>
      <c r="AD897" s="211"/>
      <c r="AE897" s="211"/>
      <c r="AF897" s="211"/>
      <c r="AG897" s="211"/>
      <c r="AH897" s="211"/>
      <c r="AI897" s="211"/>
      <c r="AJ897" s="211"/>
      <c r="AK897" s="211"/>
      <c r="AL897" s="211"/>
      <c r="AM897" s="211"/>
      <c r="AN897" s="211"/>
      <c r="AO897" s="211"/>
      <c r="AP897" s="211"/>
      <c r="AQ897" s="211"/>
      <c r="AR897" s="211"/>
      <c r="AS897" s="211"/>
      <c r="AT897" s="211"/>
      <c r="AU897" s="211"/>
    </row>
    <row r="898" spans="1:47" ht="22.5" outlineLevel="1" x14ac:dyDescent="0.2">
      <c r="A898" s="152">
        <v>253</v>
      </c>
      <c r="B898" s="154" t="s">
        <v>1585</v>
      </c>
      <c r="C898" s="170" t="s">
        <v>1586</v>
      </c>
      <c r="D898" s="187" t="s">
        <v>232</v>
      </c>
      <c r="E898" s="212">
        <v>6</v>
      </c>
      <c r="F898" s="212"/>
      <c r="G898" s="212">
        <f t="shared" si="0"/>
        <v>0</v>
      </c>
      <c r="H898" s="181" t="s">
        <v>950</v>
      </c>
      <c r="I898" s="211"/>
      <c r="J898" s="211"/>
      <c r="K898" s="211"/>
      <c r="L898" s="211"/>
      <c r="M898" s="211"/>
      <c r="N898" s="211"/>
      <c r="O898" s="211"/>
      <c r="P898" s="211"/>
      <c r="Q898" s="211"/>
      <c r="R898" s="211" t="s">
        <v>121</v>
      </c>
      <c r="S898" s="211"/>
      <c r="T898" s="211"/>
      <c r="U898" s="211"/>
      <c r="V898" s="211"/>
      <c r="W898" s="211"/>
      <c r="X898" s="211"/>
      <c r="Y898" s="211"/>
      <c r="Z898" s="211"/>
      <c r="AA898" s="211"/>
      <c r="AB898" s="211"/>
      <c r="AC898" s="211"/>
      <c r="AD898" s="211"/>
      <c r="AE898" s="211"/>
      <c r="AF898" s="211"/>
      <c r="AG898" s="211"/>
      <c r="AH898" s="211"/>
      <c r="AI898" s="211"/>
      <c r="AJ898" s="211"/>
      <c r="AK898" s="211"/>
      <c r="AL898" s="211"/>
      <c r="AM898" s="211"/>
      <c r="AN898" s="211"/>
      <c r="AO898" s="211"/>
      <c r="AP898" s="211"/>
      <c r="AQ898" s="211"/>
      <c r="AR898" s="211"/>
      <c r="AS898" s="211"/>
      <c r="AT898" s="211"/>
      <c r="AU898" s="211"/>
    </row>
    <row r="899" spans="1:47" ht="22.5" outlineLevel="1" x14ac:dyDescent="0.2">
      <c r="A899" s="152">
        <v>254</v>
      </c>
      <c r="B899" s="154" t="s">
        <v>1587</v>
      </c>
      <c r="C899" s="170" t="s">
        <v>768</v>
      </c>
      <c r="D899" s="187" t="s">
        <v>232</v>
      </c>
      <c r="E899" s="212">
        <v>4.5999999999999996</v>
      </c>
      <c r="F899" s="212"/>
      <c r="G899" s="212">
        <f t="shared" si="0"/>
        <v>0</v>
      </c>
      <c r="H899" s="181" t="s">
        <v>950</v>
      </c>
      <c r="I899" s="211"/>
      <c r="J899" s="211"/>
      <c r="K899" s="211"/>
      <c r="L899" s="211"/>
      <c r="M899" s="211"/>
      <c r="N899" s="211"/>
      <c r="O899" s="211"/>
      <c r="P899" s="211"/>
      <c r="Q899" s="211"/>
      <c r="R899" s="211" t="s">
        <v>121</v>
      </c>
      <c r="S899" s="211"/>
      <c r="T899" s="211"/>
      <c r="U899" s="211"/>
      <c r="V899" s="211"/>
      <c r="W899" s="211"/>
      <c r="X899" s="211"/>
      <c r="Y899" s="211"/>
      <c r="Z899" s="211"/>
      <c r="AA899" s="211"/>
      <c r="AB899" s="211"/>
      <c r="AC899" s="211"/>
      <c r="AD899" s="211"/>
      <c r="AE899" s="211"/>
      <c r="AF899" s="211"/>
      <c r="AG899" s="211"/>
      <c r="AH899" s="211"/>
      <c r="AI899" s="211"/>
      <c r="AJ899" s="211"/>
      <c r="AK899" s="211"/>
      <c r="AL899" s="211"/>
      <c r="AM899" s="211"/>
      <c r="AN899" s="211"/>
      <c r="AO899" s="211"/>
      <c r="AP899" s="211"/>
      <c r="AQ899" s="211"/>
      <c r="AR899" s="211"/>
      <c r="AS899" s="211"/>
      <c r="AT899" s="211"/>
      <c r="AU899" s="211"/>
    </row>
    <row r="900" spans="1:47" ht="22.5" outlineLevel="1" x14ac:dyDescent="0.2">
      <c r="A900" s="152">
        <v>255</v>
      </c>
      <c r="B900" s="154" t="s">
        <v>1588</v>
      </c>
      <c r="C900" s="170" t="s">
        <v>1589</v>
      </c>
      <c r="D900" s="187" t="s">
        <v>232</v>
      </c>
      <c r="E900" s="212">
        <v>11.4</v>
      </c>
      <c r="F900" s="212"/>
      <c r="G900" s="212">
        <f t="shared" si="0"/>
        <v>0</v>
      </c>
      <c r="H900" s="181" t="s">
        <v>950</v>
      </c>
      <c r="I900" s="211"/>
      <c r="J900" s="211"/>
      <c r="K900" s="211"/>
      <c r="L900" s="211"/>
      <c r="M900" s="211"/>
      <c r="N900" s="211"/>
      <c r="O900" s="211"/>
      <c r="P900" s="211"/>
      <c r="Q900" s="211"/>
      <c r="R900" s="211" t="s">
        <v>121</v>
      </c>
      <c r="S900" s="211"/>
      <c r="T900" s="211"/>
      <c r="U900" s="211"/>
      <c r="V900" s="211"/>
      <c r="W900" s="211"/>
      <c r="X900" s="211"/>
      <c r="Y900" s="211"/>
      <c r="Z900" s="211"/>
      <c r="AA900" s="211"/>
      <c r="AB900" s="211"/>
      <c r="AC900" s="211"/>
      <c r="AD900" s="211"/>
      <c r="AE900" s="211"/>
      <c r="AF900" s="211"/>
      <c r="AG900" s="211"/>
      <c r="AH900" s="211"/>
      <c r="AI900" s="211"/>
      <c r="AJ900" s="211"/>
      <c r="AK900" s="211"/>
      <c r="AL900" s="211"/>
      <c r="AM900" s="211"/>
      <c r="AN900" s="211"/>
      <c r="AO900" s="211"/>
      <c r="AP900" s="211"/>
      <c r="AQ900" s="211"/>
      <c r="AR900" s="211"/>
      <c r="AS900" s="211"/>
      <c r="AT900" s="211"/>
      <c r="AU900" s="211"/>
    </row>
    <row r="901" spans="1:47" outlineLevel="1" x14ac:dyDescent="0.2">
      <c r="A901" s="152">
        <v>256</v>
      </c>
      <c r="B901" s="154" t="s">
        <v>1590</v>
      </c>
      <c r="C901" s="170" t="s">
        <v>1591</v>
      </c>
      <c r="D901" s="187" t="s">
        <v>0</v>
      </c>
      <c r="E901" s="212">
        <v>2.0499999999999998</v>
      </c>
      <c r="F901" s="212"/>
      <c r="G901" s="212">
        <f t="shared" si="0"/>
        <v>0</v>
      </c>
      <c r="H901" s="181" t="s">
        <v>951</v>
      </c>
      <c r="I901" s="211"/>
      <c r="J901" s="211"/>
      <c r="K901" s="211"/>
      <c r="L901" s="211"/>
      <c r="M901" s="211"/>
      <c r="N901" s="211"/>
      <c r="O901" s="211"/>
      <c r="P901" s="211"/>
      <c r="Q901" s="211"/>
      <c r="R901" s="211" t="s">
        <v>121</v>
      </c>
      <c r="S901" s="211"/>
      <c r="T901" s="211"/>
      <c r="U901" s="211"/>
      <c r="V901" s="211"/>
      <c r="W901" s="211"/>
      <c r="X901" s="211"/>
      <c r="Y901" s="211"/>
      <c r="Z901" s="211"/>
      <c r="AA901" s="211"/>
      <c r="AB901" s="211"/>
      <c r="AC901" s="211"/>
      <c r="AD901" s="211"/>
      <c r="AE901" s="211"/>
      <c r="AF901" s="211"/>
      <c r="AG901" s="211"/>
      <c r="AH901" s="211"/>
      <c r="AI901" s="211"/>
      <c r="AJ901" s="211"/>
      <c r="AK901" s="211"/>
      <c r="AL901" s="211"/>
      <c r="AM901" s="211"/>
      <c r="AN901" s="211"/>
      <c r="AO901" s="211"/>
      <c r="AP901" s="211"/>
      <c r="AQ901" s="211"/>
      <c r="AR901" s="211"/>
      <c r="AS901" s="211"/>
      <c r="AT901" s="211"/>
      <c r="AU901" s="211"/>
    </row>
    <row r="902" spans="1:47" x14ac:dyDescent="0.2">
      <c r="A902" s="153" t="s">
        <v>116</v>
      </c>
      <c r="B902" s="155" t="s">
        <v>84</v>
      </c>
      <c r="C902" s="172" t="s">
        <v>85</v>
      </c>
      <c r="D902" s="189"/>
      <c r="E902" s="213"/>
      <c r="F902" s="213"/>
      <c r="G902" s="213">
        <f>SUMIF(R903:R946,"&lt;&gt;NOR",G903:G946)</f>
        <v>0</v>
      </c>
      <c r="H902" s="182"/>
      <c r="I902" s="211"/>
      <c r="R902" t="s">
        <v>117</v>
      </c>
    </row>
    <row r="903" spans="1:47" ht="22.5" outlineLevel="1" x14ac:dyDescent="0.2">
      <c r="A903" s="152">
        <v>257</v>
      </c>
      <c r="B903" s="154" t="s">
        <v>1592</v>
      </c>
      <c r="C903" s="170" t="s">
        <v>1593</v>
      </c>
      <c r="D903" s="187" t="s">
        <v>127</v>
      </c>
      <c r="E903" s="212">
        <v>30.94</v>
      </c>
      <c r="F903" s="212"/>
      <c r="G903" s="212">
        <f>ROUND(E903*F903,2)</f>
        <v>0</v>
      </c>
      <c r="H903" s="181" t="s">
        <v>950</v>
      </c>
      <c r="I903" s="211"/>
      <c r="J903" s="211"/>
      <c r="K903" s="211"/>
      <c r="L903" s="211"/>
      <c r="M903" s="211"/>
      <c r="N903" s="211"/>
      <c r="O903" s="211"/>
      <c r="P903" s="211"/>
      <c r="Q903" s="211"/>
      <c r="R903" s="211" t="s">
        <v>121</v>
      </c>
      <c r="S903" s="211"/>
      <c r="T903" s="211"/>
      <c r="U903" s="211"/>
      <c r="V903" s="211"/>
      <c r="W903" s="211"/>
      <c r="X903" s="211"/>
      <c r="Y903" s="211"/>
      <c r="Z903" s="211"/>
      <c r="AA903" s="211"/>
      <c r="AB903" s="211"/>
      <c r="AC903" s="211"/>
      <c r="AD903" s="211"/>
      <c r="AE903" s="211"/>
      <c r="AF903" s="211"/>
      <c r="AG903" s="211"/>
      <c r="AH903" s="211"/>
      <c r="AI903" s="211"/>
      <c r="AJ903" s="211"/>
      <c r="AK903" s="211"/>
      <c r="AL903" s="211"/>
      <c r="AM903" s="211"/>
      <c r="AN903" s="211"/>
      <c r="AO903" s="211"/>
      <c r="AP903" s="211"/>
      <c r="AQ903" s="211"/>
      <c r="AR903" s="211"/>
      <c r="AS903" s="211"/>
      <c r="AT903" s="211"/>
      <c r="AU903" s="211"/>
    </row>
    <row r="904" spans="1:47" outlineLevel="1" x14ac:dyDescent="0.2">
      <c r="A904" s="152"/>
      <c r="B904" s="154"/>
      <c r="C904" s="171" t="s">
        <v>1594</v>
      </c>
      <c r="D904" s="188"/>
      <c r="E904" s="195">
        <v>30.94</v>
      </c>
      <c r="F904" s="212"/>
      <c r="G904" s="212"/>
      <c r="H904" s="181">
        <v>0</v>
      </c>
      <c r="I904" s="211"/>
      <c r="J904" s="211"/>
      <c r="K904" s="211"/>
      <c r="L904" s="211"/>
      <c r="M904" s="211"/>
      <c r="N904" s="211"/>
      <c r="O904" s="211"/>
      <c r="P904" s="211"/>
      <c r="Q904" s="211"/>
      <c r="R904" s="211" t="s">
        <v>123</v>
      </c>
      <c r="S904" s="211">
        <v>0</v>
      </c>
      <c r="T904" s="211"/>
      <c r="U904" s="211"/>
      <c r="V904" s="211"/>
      <c r="W904" s="211"/>
      <c r="X904" s="211"/>
      <c r="Y904" s="211"/>
      <c r="Z904" s="211"/>
      <c r="AA904" s="211"/>
      <c r="AB904" s="211"/>
      <c r="AC904" s="211"/>
      <c r="AD904" s="211"/>
      <c r="AE904" s="211"/>
      <c r="AF904" s="211"/>
      <c r="AG904" s="211"/>
      <c r="AH904" s="211"/>
      <c r="AI904" s="211"/>
      <c r="AJ904" s="211"/>
      <c r="AK904" s="211"/>
      <c r="AL904" s="211"/>
      <c r="AM904" s="211"/>
      <c r="AN904" s="211"/>
      <c r="AO904" s="211"/>
      <c r="AP904" s="211"/>
      <c r="AQ904" s="211"/>
      <c r="AR904" s="211"/>
      <c r="AS904" s="211"/>
      <c r="AT904" s="211"/>
      <c r="AU904" s="211"/>
    </row>
    <row r="905" spans="1:47" ht="22.5" outlineLevel="1" x14ac:dyDescent="0.2">
      <c r="A905" s="152">
        <v>258</v>
      </c>
      <c r="B905" s="154" t="s">
        <v>1595</v>
      </c>
      <c r="C905" s="170" t="s">
        <v>1596</v>
      </c>
      <c r="D905" s="187" t="s">
        <v>120</v>
      </c>
      <c r="E905" s="212">
        <v>8</v>
      </c>
      <c r="F905" s="212"/>
      <c r="G905" s="212">
        <f t="shared" ref="G905:G946" si="1">ROUND(E905*F905,2)</f>
        <v>0</v>
      </c>
      <c r="H905" s="181" t="s">
        <v>950</v>
      </c>
      <c r="I905" s="211"/>
      <c r="J905" s="211"/>
      <c r="K905" s="211"/>
      <c r="L905" s="211"/>
      <c r="M905" s="211"/>
      <c r="N905" s="211"/>
      <c r="O905" s="211"/>
      <c r="P905" s="211"/>
      <c r="Q905" s="211"/>
      <c r="R905" s="211" t="s">
        <v>121</v>
      </c>
      <c r="S905" s="211"/>
      <c r="T905" s="211"/>
      <c r="U905" s="211"/>
      <c r="V905" s="211"/>
      <c r="W905" s="211"/>
      <c r="X905" s="211"/>
      <c r="Y905" s="211"/>
      <c r="Z905" s="211"/>
      <c r="AA905" s="211"/>
      <c r="AB905" s="211"/>
      <c r="AC905" s="211"/>
      <c r="AD905" s="211"/>
      <c r="AE905" s="211"/>
      <c r="AF905" s="211"/>
      <c r="AG905" s="211"/>
      <c r="AH905" s="211"/>
      <c r="AI905" s="211"/>
      <c r="AJ905" s="211"/>
      <c r="AK905" s="211"/>
      <c r="AL905" s="211"/>
      <c r="AM905" s="211"/>
      <c r="AN905" s="211"/>
      <c r="AO905" s="211"/>
      <c r="AP905" s="211"/>
      <c r="AQ905" s="211"/>
      <c r="AR905" s="211"/>
      <c r="AS905" s="211"/>
      <c r="AT905" s="211"/>
      <c r="AU905" s="211"/>
    </row>
    <row r="906" spans="1:47" outlineLevel="1" x14ac:dyDescent="0.2">
      <c r="A906" s="152">
        <v>259</v>
      </c>
      <c r="B906" s="154" t="s">
        <v>1597</v>
      </c>
      <c r="C906" s="170" t="s">
        <v>1598</v>
      </c>
      <c r="D906" s="187" t="s">
        <v>120</v>
      </c>
      <c r="E906" s="212">
        <v>0</v>
      </c>
      <c r="F906" s="212"/>
      <c r="G906" s="212">
        <f t="shared" si="1"/>
        <v>0</v>
      </c>
      <c r="H906" s="181">
        <v>0</v>
      </c>
      <c r="I906" s="211"/>
      <c r="J906" s="211"/>
      <c r="K906" s="211"/>
      <c r="L906" s="211"/>
      <c r="M906" s="211"/>
      <c r="N906" s="211"/>
      <c r="O906" s="211"/>
      <c r="P906" s="211"/>
      <c r="Q906" s="211"/>
      <c r="R906" s="211" t="s">
        <v>121</v>
      </c>
      <c r="S906" s="211"/>
      <c r="T906" s="211"/>
      <c r="U906" s="211"/>
      <c r="V906" s="211"/>
      <c r="W906" s="211"/>
      <c r="X906" s="211"/>
      <c r="Y906" s="211"/>
      <c r="Z906" s="211"/>
      <c r="AA906" s="211"/>
      <c r="AB906" s="211"/>
      <c r="AC906" s="211"/>
      <c r="AD906" s="211"/>
      <c r="AE906" s="211"/>
      <c r="AF906" s="211"/>
      <c r="AG906" s="211"/>
      <c r="AH906" s="211"/>
      <c r="AI906" s="211"/>
      <c r="AJ906" s="211"/>
      <c r="AK906" s="211"/>
      <c r="AL906" s="211"/>
      <c r="AM906" s="211"/>
      <c r="AN906" s="211"/>
      <c r="AO906" s="211"/>
      <c r="AP906" s="211"/>
      <c r="AQ906" s="211"/>
      <c r="AR906" s="211"/>
      <c r="AS906" s="211"/>
      <c r="AT906" s="211"/>
      <c r="AU906" s="211"/>
    </row>
    <row r="907" spans="1:47" ht="22.5" outlineLevel="1" x14ac:dyDescent="0.2">
      <c r="A907" s="152">
        <v>260</v>
      </c>
      <c r="B907" s="154" t="s">
        <v>1599</v>
      </c>
      <c r="C907" s="170" t="s">
        <v>1600</v>
      </c>
      <c r="D907" s="187" t="s">
        <v>120</v>
      </c>
      <c r="E907" s="212">
        <v>1</v>
      </c>
      <c r="F907" s="212"/>
      <c r="G907" s="212">
        <f t="shared" si="1"/>
        <v>0</v>
      </c>
      <c r="H907" s="181" t="s">
        <v>950</v>
      </c>
      <c r="I907" s="211"/>
      <c r="J907" s="211"/>
      <c r="K907" s="211"/>
      <c r="L907" s="211"/>
      <c r="M907" s="211"/>
      <c r="N907" s="211"/>
      <c r="O907" s="211"/>
      <c r="P907" s="211"/>
      <c r="Q907" s="211"/>
      <c r="R907" s="211" t="s">
        <v>121</v>
      </c>
      <c r="S907" s="211"/>
      <c r="T907" s="211"/>
      <c r="U907" s="211"/>
      <c r="V907" s="211"/>
      <c r="W907" s="211"/>
      <c r="X907" s="211"/>
      <c r="Y907" s="211"/>
      <c r="Z907" s="211"/>
      <c r="AA907" s="211"/>
      <c r="AB907" s="211"/>
      <c r="AC907" s="211"/>
      <c r="AD907" s="211"/>
      <c r="AE907" s="211"/>
      <c r="AF907" s="211"/>
      <c r="AG907" s="211"/>
      <c r="AH907" s="211"/>
      <c r="AI907" s="211"/>
      <c r="AJ907" s="211"/>
      <c r="AK907" s="211"/>
      <c r="AL907" s="211"/>
      <c r="AM907" s="211"/>
      <c r="AN907" s="211"/>
      <c r="AO907" s="211"/>
      <c r="AP907" s="211"/>
      <c r="AQ907" s="211"/>
      <c r="AR907" s="211"/>
      <c r="AS907" s="211"/>
      <c r="AT907" s="211"/>
      <c r="AU907" s="211"/>
    </row>
    <row r="908" spans="1:47" ht="22.5" outlineLevel="1" x14ac:dyDescent="0.2">
      <c r="A908" s="152">
        <v>261</v>
      </c>
      <c r="B908" s="154" t="s">
        <v>1601</v>
      </c>
      <c r="C908" s="170" t="s">
        <v>1602</v>
      </c>
      <c r="D908" s="187" t="s">
        <v>120</v>
      </c>
      <c r="E908" s="212">
        <v>1</v>
      </c>
      <c r="F908" s="212"/>
      <c r="G908" s="212">
        <f t="shared" si="1"/>
        <v>0</v>
      </c>
      <c r="H908" s="181" t="s">
        <v>950</v>
      </c>
      <c r="I908" s="211"/>
      <c r="J908" s="211"/>
      <c r="K908" s="211"/>
      <c r="L908" s="211"/>
      <c r="M908" s="211"/>
      <c r="N908" s="211"/>
      <c r="O908" s="211"/>
      <c r="P908" s="211"/>
      <c r="Q908" s="211"/>
      <c r="R908" s="211" t="s">
        <v>121</v>
      </c>
      <c r="S908" s="211"/>
      <c r="T908" s="211"/>
      <c r="U908" s="211"/>
      <c r="V908" s="211"/>
      <c r="W908" s="211"/>
      <c r="X908" s="211"/>
      <c r="Y908" s="211"/>
      <c r="Z908" s="211"/>
      <c r="AA908" s="211"/>
      <c r="AB908" s="211"/>
      <c r="AC908" s="211"/>
      <c r="AD908" s="211"/>
      <c r="AE908" s="211"/>
      <c r="AF908" s="211"/>
      <c r="AG908" s="211"/>
      <c r="AH908" s="211"/>
      <c r="AI908" s="211"/>
      <c r="AJ908" s="211"/>
      <c r="AK908" s="211"/>
      <c r="AL908" s="211"/>
      <c r="AM908" s="211"/>
      <c r="AN908" s="211"/>
      <c r="AO908" s="211"/>
      <c r="AP908" s="211"/>
      <c r="AQ908" s="211"/>
      <c r="AR908" s="211"/>
      <c r="AS908" s="211"/>
      <c r="AT908" s="211"/>
      <c r="AU908" s="211"/>
    </row>
    <row r="909" spans="1:47" ht="22.5" outlineLevel="1" x14ac:dyDescent="0.2">
      <c r="A909" s="152">
        <v>262</v>
      </c>
      <c r="B909" s="154" t="s">
        <v>1603</v>
      </c>
      <c r="C909" s="170" t="s">
        <v>1604</v>
      </c>
      <c r="D909" s="187" t="s">
        <v>120</v>
      </c>
      <c r="E909" s="212">
        <v>1</v>
      </c>
      <c r="F909" s="212"/>
      <c r="G909" s="212">
        <f t="shared" si="1"/>
        <v>0</v>
      </c>
      <c r="H909" s="181" t="s">
        <v>950</v>
      </c>
      <c r="I909" s="211"/>
      <c r="J909" s="211"/>
      <c r="K909" s="211"/>
      <c r="L909" s="211"/>
      <c r="M909" s="211"/>
      <c r="N909" s="211"/>
      <c r="O909" s="211"/>
      <c r="P909" s="211"/>
      <c r="Q909" s="211"/>
      <c r="R909" s="211" t="s">
        <v>121</v>
      </c>
      <c r="S909" s="211"/>
      <c r="T909" s="211"/>
      <c r="U909" s="211"/>
      <c r="V909" s="211"/>
      <c r="W909" s="211"/>
      <c r="X909" s="211"/>
      <c r="Y909" s="211"/>
      <c r="Z909" s="211"/>
      <c r="AA909" s="211"/>
      <c r="AB909" s="211"/>
      <c r="AC909" s="211"/>
      <c r="AD909" s="211"/>
      <c r="AE909" s="211"/>
      <c r="AF909" s="211"/>
      <c r="AG909" s="211"/>
      <c r="AH909" s="211"/>
      <c r="AI909" s="211"/>
      <c r="AJ909" s="211"/>
      <c r="AK909" s="211"/>
      <c r="AL909" s="211"/>
      <c r="AM909" s="211"/>
      <c r="AN909" s="211"/>
      <c r="AO909" s="211"/>
      <c r="AP909" s="211"/>
      <c r="AQ909" s="211"/>
      <c r="AR909" s="211"/>
      <c r="AS909" s="211"/>
      <c r="AT909" s="211"/>
      <c r="AU909" s="211"/>
    </row>
    <row r="910" spans="1:47" ht="22.5" outlineLevel="1" x14ac:dyDescent="0.2">
      <c r="A910" s="152">
        <v>263</v>
      </c>
      <c r="B910" s="154" t="s">
        <v>1605</v>
      </c>
      <c r="C910" s="170" t="s">
        <v>1606</v>
      </c>
      <c r="D910" s="187" t="s">
        <v>120</v>
      </c>
      <c r="E910" s="212">
        <v>5</v>
      </c>
      <c r="F910" s="212"/>
      <c r="G910" s="212">
        <f t="shared" si="1"/>
        <v>0</v>
      </c>
      <c r="H910" s="181" t="s">
        <v>950</v>
      </c>
      <c r="I910" s="211"/>
      <c r="J910" s="211"/>
      <c r="K910" s="211"/>
      <c r="L910" s="211"/>
      <c r="M910" s="211"/>
      <c r="N910" s="211"/>
      <c r="O910" s="211"/>
      <c r="P910" s="211"/>
      <c r="Q910" s="211"/>
      <c r="R910" s="211" t="s">
        <v>121</v>
      </c>
      <c r="S910" s="211"/>
      <c r="T910" s="211"/>
      <c r="U910" s="211"/>
      <c r="V910" s="211"/>
      <c r="W910" s="211"/>
      <c r="X910" s="211"/>
      <c r="Y910" s="211"/>
      <c r="Z910" s="211"/>
      <c r="AA910" s="211"/>
      <c r="AB910" s="211"/>
      <c r="AC910" s="211"/>
      <c r="AD910" s="211"/>
      <c r="AE910" s="211"/>
      <c r="AF910" s="211"/>
      <c r="AG910" s="211"/>
      <c r="AH910" s="211"/>
      <c r="AI910" s="211"/>
      <c r="AJ910" s="211"/>
      <c r="AK910" s="211"/>
      <c r="AL910" s="211"/>
      <c r="AM910" s="211"/>
      <c r="AN910" s="211"/>
      <c r="AO910" s="211"/>
      <c r="AP910" s="211"/>
      <c r="AQ910" s="211"/>
      <c r="AR910" s="211"/>
      <c r="AS910" s="211"/>
      <c r="AT910" s="211"/>
      <c r="AU910" s="211"/>
    </row>
    <row r="911" spans="1:47" ht="22.5" outlineLevel="1" x14ac:dyDescent="0.2">
      <c r="A911" s="152">
        <v>264</v>
      </c>
      <c r="B911" s="154" t="s">
        <v>1607</v>
      </c>
      <c r="C911" s="170" t="s">
        <v>1608</v>
      </c>
      <c r="D911" s="187" t="s">
        <v>120</v>
      </c>
      <c r="E911" s="212">
        <v>15</v>
      </c>
      <c r="F911" s="212"/>
      <c r="G911" s="212">
        <f t="shared" si="1"/>
        <v>0</v>
      </c>
      <c r="H911" s="181" t="s">
        <v>950</v>
      </c>
      <c r="I911" s="211"/>
      <c r="J911" s="211"/>
      <c r="K911" s="211"/>
      <c r="L911" s="211"/>
      <c r="M911" s="211"/>
      <c r="N911" s="211"/>
      <c r="O911" s="211"/>
      <c r="P911" s="211"/>
      <c r="Q911" s="211"/>
      <c r="R911" s="211" t="s">
        <v>121</v>
      </c>
      <c r="S911" s="211"/>
      <c r="T911" s="211"/>
      <c r="U911" s="211"/>
      <c r="V911" s="211"/>
      <c r="W911" s="211"/>
      <c r="X911" s="211"/>
      <c r="Y911" s="211"/>
      <c r="Z911" s="211"/>
      <c r="AA911" s="211"/>
      <c r="AB911" s="211"/>
      <c r="AC911" s="211"/>
      <c r="AD911" s="211"/>
      <c r="AE911" s="211"/>
      <c r="AF911" s="211"/>
      <c r="AG911" s="211"/>
      <c r="AH911" s="211"/>
      <c r="AI911" s="211"/>
      <c r="AJ911" s="211"/>
      <c r="AK911" s="211"/>
      <c r="AL911" s="211"/>
      <c r="AM911" s="211"/>
      <c r="AN911" s="211"/>
      <c r="AO911" s="211"/>
      <c r="AP911" s="211"/>
      <c r="AQ911" s="211"/>
      <c r="AR911" s="211"/>
      <c r="AS911" s="211"/>
      <c r="AT911" s="211"/>
      <c r="AU911" s="211"/>
    </row>
    <row r="912" spans="1:47" ht="22.5" outlineLevel="1" x14ac:dyDescent="0.2">
      <c r="A912" s="152">
        <v>265</v>
      </c>
      <c r="B912" s="154" t="s">
        <v>1609</v>
      </c>
      <c r="C912" s="170" t="s">
        <v>1610</v>
      </c>
      <c r="D912" s="187" t="s">
        <v>120</v>
      </c>
      <c r="E912" s="212">
        <v>12</v>
      </c>
      <c r="F912" s="212"/>
      <c r="G912" s="212">
        <f t="shared" si="1"/>
        <v>0</v>
      </c>
      <c r="H912" s="181" t="s">
        <v>950</v>
      </c>
      <c r="I912" s="211"/>
      <c r="J912" s="211"/>
      <c r="K912" s="211"/>
      <c r="L912" s="211"/>
      <c r="M912" s="211"/>
      <c r="N912" s="211"/>
      <c r="O912" s="211"/>
      <c r="P912" s="211"/>
      <c r="Q912" s="211"/>
      <c r="R912" s="211" t="s">
        <v>121</v>
      </c>
      <c r="S912" s="211"/>
      <c r="T912" s="211"/>
      <c r="U912" s="211"/>
      <c r="V912" s="211"/>
      <c r="W912" s="211"/>
      <c r="X912" s="211"/>
      <c r="Y912" s="211"/>
      <c r="Z912" s="211"/>
      <c r="AA912" s="211"/>
      <c r="AB912" s="211"/>
      <c r="AC912" s="211"/>
      <c r="AD912" s="211"/>
      <c r="AE912" s="211"/>
      <c r="AF912" s="211"/>
      <c r="AG912" s="211"/>
      <c r="AH912" s="211"/>
      <c r="AI912" s="211"/>
      <c r="AJ912" s="211"/>
      <c r="AK912" s="211"/>
      <c r="AL912" s="211"/>
      <c r="AM912" s="211"/>
      <c r="AN912" s="211"/>
      <c r="AO912" s="211"/>
      <c r="AP912" s="211"/>
      <c r="AQ912" s="211"/>
      <c r="AR912" s="211"/>
      <c r="AS912" s="211"/>
      <c r="AT912" s="211"/>
      <c r="AU912" s="211"/>
    </row>
    <row r="913" spans="1:47" ht="22.5" outlineLevel="1" x14ac:dyDescent="0.2">
      <c r="A913" s="152">
        <v>266</v>
      </c>
      <c r="B913" s="154" t="s">
        <v>1611</v>
      </c>
      <c r="C913" s="170" t="s">
        <v>1612</v>
      </c>
      <c r="D913" s="187" t="s">
        <v>120</v>
      </c>
      <c r="E913" s="212">
        <v>11</v>
      </c>
      <c r="F913" s="212"/>
      <c r="G913" s="212">
        <f t="shared" si="1"/>
        <v>0</v>
      </c>
      <c r="H913" s="181" t="s">
        <v>950</v>
      </c>
      <c r="I913" s="211"/>
      <c r="J913" s="211"/>
      <c r="K913" s="211"/>
      <c r="L913" s="211"/>
      <c r="M913" s="211"/>
      <c r="N913" s="211"/>
      <c r="O913" s="211"/>
      <c r="P913" s="211"/>
      <c r="Q913" s="211"/>
      <c r="R913" s="211" t="s">
        <v>121</v>
      </c>
      <c r="S913" s="211"/>
      <c r="T913" s="211"/>
      <c r="U913" s="211"/>
      <c r="V913" s="211"/>
      <c r="W913" s="211"/>
      <c r="X913" s="211"/>
      <c r="Y913" s="211"/>
      <c r="Z913" s="211"/>
      <c r="AA913" s="211"/>
      <c r="AB913" s="211"/>
      <c r="AC913" s="211"/>
      <c r="AD913" s="211"/>
      <c r="AE913" s="211"/>
      <c r="AF913" s="211"/>
      <c r="AG913" s="211"/>
      <c r="AH913" s="211"/>
      <c r="AI913" s="211"/>
      <c r="AJ913" s="211"/>
      <c r="AK913" s="211"/>
      <c r="AL913" s="211"/>
      <c r="AM913" s="211"/>
      <c r="AN913" s="211"/>
      <c r="AO913" s="211"/>
      <c r="AP913" s="211"/>
      <c r="AQ913" s="211"/>
      <c r="AR913" s="211"/>
      <c r="AS913" s="211"/>
      <c r="AT913" s="211"/>
      <c r="AU913" s="211"/>
    </row>
    <row r="914" spans="1:47" ht="22.5" outlineLevel="1" x14ac:dyDescent="0.2">
      <c r="A914" s="152">
        <v>267</v>
      </c>
      <c r="B914" s="154" t="s">
        <v>1613</v>
      </c>
      <c r="C914" s="170" t="s">
        <v>1614</v>
      </c>
      <c r="D914" s="187" t="s">
        <v>120</v>
      </c>
      <c r="E914" s="212">
        <v>1</v>
      </c>
      <c r="F914" s="212"/>
      <c r="G914" s="212">
        <f t="shared" si="1"/>
        <v>0</v>
      </c>
      <c r="H914" s="181" t="s">
        <v>950</v>
      </c>
      <c r="I914" s="211"/>
      <c r="J914" s="211"/>
      <c r="K914" s="211"/>
      <c r="L914" s="211"/>
      <c r="M914" s="211"/>
      <c r="N914" s="211"/>
      <c r="O914" s="211"/>
      <c r="P914" s="211"/>
      <c r="Q914" s="211"/>
      <c r="R914" s="211" t="s">
        <v>121</v>
      </c>
      <c r="S914" s="211"/>
      <c r="T914" s="211"/>
      <c r="U914" s="211"/>
      <c r="V914" s="211"/>
      <c r="W914" s="211"/>
      <c r="X914" s="211"/>
      <c r="Y914" s="211"/>
      <c r="Z914" s="211"/>
      <c r="AA914" s="211"/>
      <c r="AB914" s="211"/>
      <c r="AC914" s="211"/>
      <c r="AD914" s="211"/>
      <c r="AE914" s="211"/>
      <c r="AF914" s="211"/>
      <c r="AG914" s="211"/>
      <c r="AH914" s="211"/>
      <c r="AI914" s="211"/>
      <c r="AJ914" s="211"/>
      <c r="AK914" s="211"/>
      <c r="AL914" s="211"/>
      <c r="AM914" s="211"/>
      <c r="AN914" s="211"/>
      <c r="AO914" s="211"/>
      <c r="AP914" s="211"/>
      <c r="AQ914" s="211"/>
      <c r="AR914" s="211"/>
      <c r="AS914" s="211"/>
      <c r="AT914" s="211"/>
      <c r="AU914" s="211"/>
    </row>
    <row r="915" spans="1:47" ht="22.5" outlineLevel="1" x14ac:dyDescent="0.2">
      <c r="A915" s="152">
        <v>268</v>
      </c>
      <c r="B915" s="154" t="s">
        <v>1615</v>
      </c>
      <c r="C915" s="170" t="s">
        <v>3344</v>
      </c>
      <c r="D915" s="187" t="s">
        <v>120</v>
      </c>
      <c r="E915" s="212">
        <v>1</v>
      </c>
      <c r="F915" s="212"/>
      <c r="G915" s="212">
        <f t="shared" si="1"/>
        <v>0</v>
      </c>
      <c r="H915" s="181" t="s">
        <v>950</v>
      </c>
      <c r="I915" s="211"/>
      <c r="J915" s="211"/>
      <c r="K915" s="211"/>
      <c r="L915" s="211"/>
      <c r="M915" s="211"/>
      <c r="N915" s="211"/>
      <c r="O915" s="211"/>
      <c r="P915" s="211"/>
      <c r="Q915" s="211"/>
      <c r="R915" s="211" t="s">
        <v>121</v>
      </c>
      <c r="S915" s="211"/>
      <c r="T915" s="211"/>
      <c r="U915" s="211"/>
      <c r="V915" s="211"/>
      <c r="W915" s="211"/>
      <c r="X915" s="211"/>
      <c r="Y915" s="211"/>
      <c r="Z915" s="211"/>
      <c r="AA915" s="211"/>
      <c r="AB915" s="211"/>
      <c r="AC915" s="211"/>
      <c r="AD915" s="211"/>
      <c r="AE915" s="211"/>
      <c r="AF915" s="211"/>
      <c r="AG915" s="211"/>
      <c r="AH915" s="211"/>
      <c r="AI915" s="211"/>
      <c r="AJ915" s="211"/>
      <c r="AK915" s="211"/>
      <c r="AL915" s="211"/>
      <c r="AM915" s="211"/>
      <c r="AN915" s="211"/>
      <c r="AO915" s="211"/>
      <c r="AP915" s="211"/>
      <c r="AQ915" s="211"/>
      <c r="AR915" s="211"/>
      <c r="AS915" s="211"/>
      <c r="AT915" s="211"/>
      <c r="AU915" s="211"/>
    </row>
    <row r="916" spans="1:47" ht="22.5" outlineLevel="1" x14ac:dyDescent="0.2">
      <c r="A916" s="152">
        <v>269</v>
      </c>
      <c r="B916" s="154" t="s">
        <v>1617</v>
      </c>
      <c r="C916" s="170" t="s">
        <v>1616</v>
      </c>
      <c r="D916" s="187" t="s">
        <v>120</v>
      </c>
      <c r="E916" s="212">
        <v>1</v>
      </c>
      <c r="F916" s="212"/>
      <c r="G916" s="212">
        <f t="shared" si="1"/>
        <v>0</v>
      </c>
      <c r="H916" s="181" t="s">
        <v>950</v>
      </c>
      <c r="I916" s="211"/>
      <c r="J916" s="211"/>
      <c r="K916" s="211"/>
      <c r="L916" s="211"/>
      <c r="M916" s="211"/>
      <c r="N916" s="211"/>
      <c r="O916" s="211"/>
      <c r="P916" s="211"/>
      <c r="Q916" s="211"/>
      <c r="R916" s="211" t="s">
        <v>121</v>
      </c>
      <c r="S916" s="211"/>
      <c r="T916" s="211"/>
      <c r="U916" s="211"/>
      <c r="V916" s="211"/>
      <c r="W916" s="211"/>
      <c r="X916" s="211"/>
      <c r="Y916" s="211"/>
      <c r="Z916" s="211"/>
      <c r="AA916" s="211"/>
      <c r="AB916" s="211"/>
      <c r="AC916" s="211"/>
      <c r="AD916" s="211"/>
      <c r="AE916" s="211"/>
      <c r="AF916" s="211"/>
      <c r="AG916" s="211"/>
      <c r="AH916" s="211"/>
      <c r="AI916" s="211"/>
      <c r="AJ916" s="211"/>
      <c r="AK916" s="211"/>
      <c r="AL916" s="211"/>
      <c r="AM916" s="211"/>
      <c r="AN916" s="211"/>
      <c r="AO916" s="211"/>
      <c r="AP916" s="211"/>
      <c r="AQ916" s="211"/>
      <c r="AR916" s="211"/>
      <c r="AS916" s="211"/>
      <c r="AT916" s="211"/>
      <c r="AU916" s="211"/>
    </row>
    <row r="917" spans="1:47" ht="22.5" outlineLevel="1" x14ac:dyDescent="0.2">
      <c r="A917" s="152">
        <v>270</v>
      </c>
      <c r="B917" s="154" t="s">
        <v>1618</v>
      </c>
      <c r="C917" s="170" t="s">
        <v>1619</v>
      </c>
      <c r="D917" s="187" t="s">
        <v>120</v>
      </c>
      <c r="E917" s="212">
        <v>1</v>
      </c>
      <c r="F917" s="212"/>
      <c r="G917" s="212">
        <f t="shared" si="1"/>
        <v>0</v>
      </c>
      <c r="H917" s="181" t="s">
        <v>950</v>
      </c>
      <c r="I917" s="211"/>
      <c r="J917" s="211"/>
      <c r="K917" s="211"/>
      <c r="L917" s="211"/>
      <c r="M917" s="211"/>
      <c r="N917" s="211"/>
      <c r="O917" s="211"/>
      <c r="P917" s="211"/>
      <c r="Q917" s="211"/>
      <c r="R917" s="211" t="s">
        <v>121</v>
      </c>
      <c r="S917" s="211"/>
      <c r="T917" s="211"/>
      <c r="U917" s="211"/>
      <c r="V917" s="211"/>
      <c r="W917" s="211"/>
      <c r="X917" s="211"/>
      <c r="Y917" s="211"/>
      <c r="Z917" s="211"/>
      <c r="AA917" s="211"/>
      <c r="AB917" s="211"/>
      <c r="AC917" s="211"/>
      <c r="AD917" s="211"/>
      <c r="AE917" s="211"/>
      <c r="AF917" s="211"/>
      <c r="AG917" s="211"/>
      <c r="AH917" s="211"/>
      <c r="AI917" s="211"/>
      <c r="AJ917" s="211"/>
      <c r="AK917" s="211"/>
      <c r="AL917" s="211"/>
      <c r="AM917" s="211"/>
      <c r="AN917" s="211"/>
      <c r="AO917" s="211"/>
      <c r="AP917" s="211"/>
      <c r="AQ917" s="211"/>
      <c r="AR917" s="211"/>
      <c r="AS917" s="211"/>
      <c r="AT917" s="211"/>
      <c r="AU917" s="211"/>
    </row>
    <row r="918" spans="1:47" ht="22.5" outlineLevel="1" x14ac:dyDescent="0.2">
      <c r="A918" s="152">
        <v>271</v>
      </c>
      <c r="B918" s="154" t="s">
        <v>1620</v>
      </c>
      <c r="C918" s="170" t="s">
        <v>1619</v>
      </c>
      <c r="D918" s="187" t="s">
        <v>120</v>
      </c>
      <c r="E918" s="212">
        <v>1</v>
      </c>
      <c r="F918" s="212"/>
      <c r="G918" s="212">
        <f t="shared" si="1"/>
        <v>0</v>
      </c>
      <c r="H918" s="181" t="s">
        <v>950</v>
      </c>
      <c r="I918" s="211"/>
      <c r="J918" s="211"/>
      <c r="K918" s="211"/>
      <c r="L918" s="211"/>
      <c r="M918" s="211"/>
      <c r="N918" s="211"/>
      <c r="O918" s="211"/>
      <c r="P918" s="211"/>
      <c r="Q918" s="211"/>
      <c r="R918" s="211" t="s">
        <v>121</v>
      </c>
      <c r="S918" s="211"/>
      <c r="T918" s="211"/>
      <c r="U918" s="211"/>
      <c r="V918" s="211"/>
      <c r="W918" s="211"/>
      <c r="X918" s="211"/>
      <c r="Y918" s="211"/>
      <c r="Z918" s="211"/>
      <c r="AA918" s="211"/>
      <c r="AB918" s="211"/>
      <c r="AC918" s="211"/>
      <c r="AD918" s="211"/>
      <c r="AE918" s="211"/>
      <c r="AF918" s="211"/>
      <c r="AG918" s="211"/>
      <c r="AH918" s="211"/>
      <c r="AI918" s="211"/>
      <c r="AJ918" s="211"/>
      <c r="AK918" s="211"/>
      <c r="AL918" s="211"/>
      <c r="AM918" s="211"/>
      <c r="AN918" s="211"/>
      <c r="AO918" s="211"/>
      <c r="AP918" s="211"/>
      <c r="AQ918" s="211"/>
      <c r="AR918" s="211"/>
      <c r="AS918" s="211"/>
      <c r="AT918" s="211"/>
      <c r="AU918" s="211"/>
    </row>
    <row r="919" spans="1:47" ht="22.5" outlineLevel="1" x14ac:dyDescent="0.2">
      <c r="A919" s="152">
        <v>272</v>
      </c>
      <c r="B919" s="154" t="s">
        <v>1621</v>
      </c>
      <c r="C919" s="170" t="s">
        <v>1619</v>
      </c>
      <c r="D919" s="187" t="s">
        <v>120</v>
      </c>
      <c r="E919" s="212">
        <v>3</v>
      </c>
      <c r="F919" s="212"/>
      <c r="G919" s="212">
        <f t="shared" si="1"/>
        <v>0</v>
      </c>
      <c r="H919" s="181" t="s">
        <v>950</v>
      </c>
      <c r="I919" s="211"/>
      <c r="J919" s="211"/>
      <c r="K919" s="211"/>
      <c r="L919" s="211"/>
      <c r="M919" s="211"/>
      <c r="N919" s="211"/>
      <c r="O919" s="211"/>
      <c r="P919" s="211"/>
      <c r="Q919" s="211"/>
      <c r="R919" s="211" t="s">
        <v>121</v>
      </c>
      <c r="S919" s="211"/>
      <c r="T919" s="211"/>
      <c r="U919" s="211"/>
      <c r="V919" s="211"/>
      <c r="W919" s="211"/>
      <c r="X919" s="211"/>
      <c r="Y919" s="211"/>
      <c r="Z919" s="211"/>
      <c r="AA919" s="211"/>
      <c r="AB919" s="211"/>
      <c r="AC919" s="211"/>
      <c r="AD919" s="211"/>
      <c r="AE919" s="211"/>
      <c r="AF919" s="211"/>
      <c r="AG919" s="211"/>
      <c r="AH919" s="211"/>
      <c r="AI919" s="211"/>
      <c r="AJ919" s="211"/>
      <c r="AK919" s="211"/>
      <c r="AL919" s="211"/>
      <c r="AM919" s="211"/>
      <c r="AN919" s="211"/>
      <c r="AO919" s="211"/>
      <c r="AP919" s="211"/>
      <c r="AQ919" s="211"/>
      <c r="AR919" s="211"/>
      <c r="AS919" s="211"/>
      <c r="AT919" s="211"/>
      <c r="AU919" s="211"/>
    </row>
    <row r="920" spans="1:47" ht="22.5" outlineLevel="1" x14ac:dyDescent="0.2">
      <c r="A920" s="152">
        <v>273</v>
      </c>
      <c r="B920" s="154" t="s">
        <v>1622</v>
      </c>
      <c r="C920" s="170" t="s">
        <v>1614</v>
      </c>
      <c r="D920" s="187" t="s">
        <v>120</v>
      </c>
      <c r="E920" s="212">
        <v>1</v>
      </c>
      <c r="F920" s="212"/>
      <c r="G920" s="212">
        <f t="shared" si="1"/>
        <v>0</v>
      </c>
      <c r="H920" s="181" t="s">
        <v>950</v>
      </c>
      <c r="I920" s="211"/>
      <c r="J920" s="211"/>
      <c r="K920" s="211"/>
      <c r="L920" s="211"/>
      <c r="M920" s="211"/>
      <c r="N920" s="211"/>
      <c r="O920" s="211"/>
      <c r="P920" s="211"/>
      <c r="Q920" s="211"/>
      <c r="R920" s="211" t="s">
        <v>121</v>
      </c>
      <c r="S920" s="211"/>
      <c r="T920" s="211"/>
      <c r="U920" s="211"/>
      <c r="V920" s="211"/>
      <c r="W920" s="211"/>
      <c r="X920" s="211"/>
      <c r="Y920" s="211"/>
      <c r="Z920" s="211"/>
      <c r="AA920" s="211"/>
      <c r="AB920" s="211"/>
      <c r="AC920" s="211"/>
      <c r="AD920" s="211"/>
      <c r="AE920" s="211"/>
      <c r="AF920" s="211"/>
      <c r="AG920" s="211"/>
      <c r="AH920" s="211"/>
      <c r="AI920" s="211"/>
      <c r="AJ920" s="211"/>
      <c r="AK920" s="211"/>
      <c r="AL920" s="211"/>
      <c r="AM920" s="211"/>
      <c r="AN920" s="211"/>
      <c r="AO920" s="211"/>
      <c r="AP920" s="211"/>
      <c r="AQ920" s="211"/>
      <c r="AR920" s="211"/>
      <c r="AS920" s="211"/>
      <c r="AT920" s="211"/>
      <c r="AU920" s="211"/>
    </row>
    <row r="921" spans="1:47" ht="22.5" outlineLevel="1" x14ac:dyDescent="0.2">
      <c r="A921" s="152">
        <v>274</v>
      </c>
      <c r="B921" s="154" t="s">
        <v>1623</v>
      </c>
      <c r="C921" s="170" t="s">
        <v>1624</v>
      </c>
      <c r="D921" s="187" t="s">
        <v>120</v>
      </c>
      <c r="E921" s="212">
        <v>1</v>
      </c>
      <c r="F921" s="212"/>
      <c r="G921" s="212">
        <f t="shared" si="1"/>
        <v>0</v>
      </c>
      <c r="H921" s="181" t="s">
        <v>950</v>
      </c>
      <c r="I921" s="211"/>
      <c r="J921" s="211"/>
      <c r="K921" s="211"/>
      <c r="L921" s="211"/>
      <c r="M921" s="211"/>
      <c r="N921" s="211"/>
      <c r="O921" s="211"/>
      <c r="P921" s="211"/>
      <c r="Q921" s="211"/>
      <c r="R921" s="211" t="s">
        <v>121</v>
      </c>
      <c r="S921" s="211"/>
      <c r="T921" s="211"/>
      <c r="U921" s="211"/>
      <c r="V921" s="211"/>
      <c r="W921" s="211"/>
      <c r="X921" s="211"/>
      <c r="Y921" s="211"/>
      <c r="Z921" s="211"/>
      <c r="AA921" s="211"/>
      <c r="AB921" s="211"/>
      <c r="AC921" s="211"/>
      <c r="AD921" s="211"/>
      <c r="AE921" s="211"/>
      <c r="AF921" s="211"/>
      <c r="AG921" s="211"/>
      <c r="AH921" s="211"/>
      <c r="AI921" s="211"/>
      <c r="AJ921" s="211"/>
      <c r="AK921" s="211"/>
      <c r="AL921" s="211"/>
      <c r="AM921" s="211"/>
      <c r="AN921" s="211"/>
      <c r="AO921" s="211"/>
      <c r="AP921" s="211"/>
      <c r="AQ921" s="211"/>
      <c r="AR921" s="211"/>
      <c r="AS921" s="211"/>
      <c r="AT921" s="211"/>
      <c r="AU921" s="211"/>
    </row>
    <row r="922" spans="1:47" ht="22.5" outlineLevel="1" x14ac:dyDescent="0.2">
      <c r="A922" s="152">
        <v>275</v>
      </c>
      <c r="B922" s="154" t="s">
        <v>1625</v>
      </c>
      <c r="C922" s="170" t="s">
        <v>1626</v>
      </c>
      <c r="D922" s="187" t="s">
        <v>120</v>
      </c>
      <c r="E922" s="212">
        <v>1</v>
      </c>
      <c r="F922" s="212"/>
      <c r="G922" s="212">
        <f t="shared" si="1"/>
        <v>0</v>
      </c>
      <c r="H922" s="181" t="s">
        <v>950</v>
      </c>
      <c r="I922" s="211"/>
      <c r="J922" s="211"/>
      <c r="K922" s="211"/>
      <c r="L922" s="211"/>
      <c r="M922" s="211"/>
      <c r="N922" s="211"/>
      <c r="O922" s="211"/>
      <c r="P922" s="211"/>
      <c r="Q922" s="211"/>
      <c r="R922" s="211" t="s">
        <v>121</v>
      </c>
      <c r="S922" s="211"/>
      <c r="T922" s="211"/>
      <c r="U922" s="211"/>
      <c r="V922" s="211"/>
      <c r="W922" s="211"/>
      <c r="X922" s="211"/>
      <c r="Y922" s="211"/>
      <c r="Z922" s="211"/>
      <c r="AA922" s="211"/>
      <c r="AB922" s="211"/>
      <c r="AC922" s="211"/>
      <c r="AD922" s="211"/>
      <c r="AE922" s="211"/>
      <c r="AF922" s="211"/>
      <c r="AG922" s="211"/>
      <c r="AH922" s="211"/>
      <c r="AI922" s="211"/>
      <c r="AJ922" s="211"/>
      <c r="AK922" s="211"/>
      <c r="AL922" s="211"/>
      <c r="AM922" s="211"/>
      <c r="AN922" s="211"/>
      <c r="AO922" s="211"/>
      <c r="AP922" s="211"/>
      <c r="AQ922" s="211"/>
      <c r="AR922" s="211"/>
      <c r="AS922" s="211"/>
      <c r="AT922" s="211"/>
      <c r="AU922" s="211"/>
    </row>
    <row r="923" spans="1:47" ht="22.5" outlineLevel="1" x14ac:dyDescent="0.2">
      <c r="A923" s="152">
        <v>276</v>
      </c>
      <c r="B923" s="154" t="s">
        <v>1627</v>
      </c>
      <c r="C923" s="170" t="s">
        <v>3343</v>
      </c>
      <c r="D923" s="187" t="s">
        <v>120</v>
      </c>
      <c r="E923" s="212">
        <v>1</v>
      </c>
      <c r="F923" s="212"/>
      <c r="G923" s="212">
        <f t="shared" si="1"/>
        <v>0</v>
      </c>
      <c r="H923" s="181" t="s">
        <v>950</v>
      </c>
      <c r="I923" s="211"/>
      <c r="J923" s="211"/>
      <c r="K923" s="211"/>
      <c r="L923" s="211"/>
      <c r="M923" s="211"/>
      <c r="N923" s="211"/>
      <c r="O923" s="211"/>
      <c r="P923" s="211"/>
      <c r="Q923" s="211"/>
      <c r="R923" s="211" t="s">
        <v>121</v>
      </c>
      <c r="S923" s="211"/>
      <c r="T923" s="211"/>
      <c r="U923" s="211"/>
      <c r="V923" s="211"/>
      <c r="W923" s="211"/>
      <c r="X923" s="211"/>
      <c r="Y923" s="211"/>
      <c r="Z923" s="211"/>
      <c r="AA923" s="211"/>
      <c r="AB923" s="211"/>
      <c r="AC923" s="211"/>
      <c r="AD923" s="211"/>
      <c r="AE923" s="211"/>
      <c r="AF923" s="211"/>
      <c r="AG923" s="211"/>
      <c r="AH923" s="211"/>
      <c r="AI923" s="211"/>
      <c r="AJ923" s="211"/>
      <c r="AK923" s="211"/>
      <c r="AL923" s="211"/>
      <c r="AM923" s="211"/>
      <c r="AN923" s="211"/>
      <c r="AO923" s="211"/>
      <c r="AP923" s="211"/>
      <c r="AQ923" s="211"/>
      <c r="AR923" s="211"/>
      <c r="AS923" s="211"/>
      <c r="AT923" s="211"/>
      <c r="AU923" s="211"/>
    </row>
    <row r="924" spans="1:47" ht="22.5" outlineLevel="1" x14ac:dyDescent="0.2">
      <c r="A924" s="152">
        <v>277</v>
      </c>
      <c r="B924" s="154" t="s">
        <v>1628</v>
      </c>
      <c r="C924" s="170" t="s">
        <v>1629</v>
      </c>
      <c r="D924" s="187" t="s">
        <v>120</v>
      </c>
      <c r="E924" s="212">
        <v>1</v>
      </c>
      <c r="F924" s="212"/>
      <c r="G924" s="212">
        <f t="shared" si="1"/>
        <v>0</v>
      </c>
      <c r="H924" s="181" t="s">
        <v>950</v>
      </c>
      <c r="I924" s="211"/>
      <c r="J924" s="211"/>
      <c r="K924" s="211"/>
      <c r="L924" s="211"/>
      <c r="M924" s="211"/>
      <c r="N924" s="211"/>
      <c r="O924" s="211"/>
      <c r="P924" s="211"/>
      <c r="Q924" s="211"/>
      <c r="R924" s="211" t="s">
        <v>121</v>
      </c>
      <c r="S924" s="211"/>
      <c r="T924" s="211"/>
      <c r="U924" s="211"/>
      <c r="V924" s="211"/>
      <c r="W924" s="211"/>
      <c r="X924" s="211"/>
      <c r="Y924" s="211"/>
      <c r="Z924" s="211"/>
      <c r="AA924" s="211"/>
      <c r="AB924" s="211"/>
      <c r="AC924" s="211"/>
      <c r="AD924" s="211"/>
      <c r="AE924" s="211"/>
      <c r="AF924" s="211"/>
      <c r="AG924" s="211"/>
      <c r="AH924" s="211"/>
      <c r="AI924" s="211"/>
      <c r="AJ924" s="211"/>
      <c r="AK924" s="211"/>
      <c r="AL924" s="211"/>
      <c r="AM924" s="211"/>
      <c r="AN924" s="211"/>
      <c r="AO924" s="211"/>
      <c r="AP924" s="211"/>
      <c r="AQ924" s="211"/>
      <c r="AR924" s="211"/>
      <c r="AS924" s="211"/>
      <c r="AT924" s="211"/>
      <c r="AU924" s="211"/>
    </row>
    <row r="925" spans="1:47" ht="22.5" outlineLevel="1" x14ac:dyDescent="0.2">
      <c r="A925" s="152">
        <v>278</v>
      </c>
      <c r="B925" s="154" t="s">
        <v>1630</v>
      </c>
      <c r="C925" s="170" t="s">
        <v>1631</v>
      </c>
      <c r="D925" s="187" t="s">
        <v>120</v>
      </c>
      <c r="E925" s="212">
        <v>1</v>
      </c>
      <c r="F925" s="212"/>
      <c r="G925" s="212">
        <f t="shared" si="1"/>
        <v>0</v>
      </c>
      <c r="H925" s="181" t="s">
        <v>950</v>
      </c>
      <c r="I925" s="211"/>
      <c r="J925" s="211"/>
      <c r="K925" s="211"/>
      <c r="L925" s="211"/>
      <c r="M925" s="211"/>
      <c r="N925" s="211"/>
      <c r="O925" s="211"/>
      <c r="P925" s="211"/>
      <c r="Q925" s="211"/>
      <c r="R925" s="211" t="s">
        <v>121</v>
      </c>
      <c r="S925" s="211"/>
      <c r="T925" s="211"/>
      <c r="U925" s="211"/>
      <c r="V925" s="211"/>
      <c r="W925" s="211"/>
      <c r="X925" s="211"/>
      <c r="Y925" s="211"/>
      <c r="Z925" s="211"/>
      <c r="AA925" s="211"/>
      <c r="AB925" s="211"/>
      <c r="AC925" s="211"/>
      <c r="AD925" s="211"/>
      <c r="AE925" s="211"/>
      <c r="AF925" s="211"/>
      <c r="AG925" s="211"/>
      <c r="AH925" s="211"/>
      <c r="AI925" s="211"/>
      <c r="AJ925" s="211"/>
      <c r="AK925" s="211"/>
      <c r="AL925" s="211"/>
      <c r="AM925" s="211"/>
      <c r="AN925" s="211"/>
      <c r="AO925" s="211"/>
      <c r="AP925" s="211"/>
      <c r="AQ925" s="211"/>
      <c r="AR925" s="211"/>
      <c r="AS925" s="211"/>
      <c r="AT925" s="211"/>
      <c r="AU925" s="211"/>
    </row>
    <row r="926" spans="1:47" ht="22.5" outlineLevel="1" x14ac:dyDescent="0.2">
      <c r="A926" s="152">
        <v>279</v>
      </c>
      <c r="B926" s="154" t="s">
        <v>1632</v>
      </c>
      <c r="C926" s="170" t="s">
        <v>1633</v>
      </c>
      <c r="D926" s="187" t="s">
        <v>120</v>
      </c>
      <c r="E926" s="212">
        <v>1</v>
      </c>
      <c r="F926" s="212"/>
      <c r="G926" s="212">
        <f t="shared" si="1"/>
        <v>0</v>
      </c>
      <c r="H926" s="181" t="s">
        <v>950</v>
      </c>
      <c r="I926" s="211"/>
      <c r="J926" s="211"/>
      <c r="K926" s="211"/>
      <c r="L926" s="211"/>
      <c r="M926" s="211"/>
      <c r="N926" s="211"/>
      <c r="O926" s="211"/>
      <c r="P926" s="211"/>
      <c r="Q926" s="211"/>
      <c r="R926" s="211" t="s">
        <v>121</v>
      </c>
      <c r="S926" s="211"/>
      <c r="T926" s="211"/>
      <c r="U926" s="211"/>
      <c r="V926" s="211"/>
      <c r="W926" s="211"/>
      <c r="X926" s="211"/>
      <c r="Y926" s="211"/>
      <c r="Z926" s="211"/>
      <c r="AA926" s="211"/>
      <c r="AB926" s="211"/>
      <c r="AC926" s="211"/>
      <c r="AD926" s="211"/>
      <c r="AE926" s="211"/>
      <c r="AF926" s="211"/>
      <c r="AG926" s="211"/>
      <c r="AH926" s="211"/>
      <c r="AI926" s="211"/>
      <c r="AJ926" s="211"/>
      <c r="AK926" s="211"/>
      <c r="AL926" s="211"/>
      <c r="AM926" s="211"/>
      <c r="AN926" s="211"/>
      <c r="AO926" s="211"/>
      <c r="AP926" s="211"/>
      <c r="AQ926" s="211"/>
      <c r="AR926" s="211"/>
      <c r="AS926" s="211"/>
      <c r="AT926" s="211"/>
      <c r="AU926" s="211"/>
    </row>
    <row r="927" spans="1:47" ht="22.5" outlineLevel="1" x14ac:dyDescent="0.2">
      <c r="A927" s="152">
        <v>280</v>
      </c>
      <c r="B927" s="154" t="s">
        <v>1634</v>
      </c>
      <c r="C927" s="170" t="s">
        <v>1635</v>
      </c>
      <c r="D927" s="187" t="s">
        <v>120</v>
      </c>
      <c r="E927" s="212">
        <v>1</v>
      </c>
      <c r="F927" s="212"/>
      <c r="G927" s="212">
        <f t="shared" si="1"/>
        <v>0</v>
      </c>
      <c r="H927" s="181" t="s">
        <v>950</v>
      </c>
      <c r="I927" s="211"/>
      <c r="J927" s="211"/>
      <c r="K927" s="211"/>
      <c r="L927" s="211"/>
      <c r="M927" s="211"/>
      <c r="N927" s="211"/>
      <c r="O927" s="211"/>
      <c r="P927" s="211"/>
      <c r="Q927" s="211"/>
      <c r="R927" s="211" t="s">
        <v>121</v>
      </c>
      <c r="S927" s="211"/>
      <c r="T927" s="211"/>
      <c r="U927" s="211"/>
      <c r="V927" s="211"/>
      <c r="W927" s="211"/>
      <c r="X927" s="211"/>
      <c r="Y927" s="211"/>
      <c r="Z927" s="211"/>
      <c r="AA927" s="211"/>
      <c r="AB927" s="211"/>
      <c r="AC927" s="211"/>
      <c r="AD927" s="211"/>
      <c r="AE927" s="211"/>
      <c r="AF927" s="211"/>
      <c r="AG927" s="211"/>
      <c r="AH927" s="211"/>
      <c r="AI927" s="211"/>
      <c r="AJ927" s="211"/>
      <c r="AK927" s="211"/>
      <c r="AL927" s="211"/>
      <c r="AM927" s="211"/>
      <c r="AN927" s="211"/>
      <c r="AO927" s="211"/>
      <c r="AP927" s="211"/>
      <c r="AQ927" s="211"/>
      <c r="AR927" s="211"/>
      <c r="AS927" s="211"/>
      <c r="AT927" s="211"/>
      <c r="AU927" s="211"/>
    </row>
    <row r="928" spans="1:47" ht="22.5" outlineLevel="1" x14ac:dyDescent="0.2">
      <c r="A928" s="152">
        <v>281</v>
      </c>
      <c r="B928" s="154" t="s">
        <v>1636</v>
      </c>
      <c r="C928" s="170" t="s">
        <v>1637</v>
      </c>
      <c r="D928" s="187" t="s">
        <v>120</v>
      </c>
      <c r="E928" s="212">
        <v>1</v>
      </c>
      <c r="F928" s="212"/>
      <c r="G928" s="212">
        <f t="shared" si="1"/>
        <v>0</v>
      </c>
      <c r="H928" s="181" t="s">
        <v>950</v>
      </c>
      <c r="I928" s="211"/>
      <c r="J928" s="211"/>
      <c r="K928" s="211"/>
      <c r="L928" s="211"/>
      <c r="M928" s="211"/>
      <c r="N928" s="211"/>
      <c r="O928" s="211"/>
      <c r="P928" s="211"/>
      <c r="Q928" s="211"/>
      <c r="R928" s="211" t="s">
        <v>121</v>
      </c>
      <c r="S928" s="211"/>
      <c r="T928" s="211"/>
      <c r="U928" s="211"/>
      <c r="V928" s="211"/>
      <c r="W928" s="211"/>
      <c r="X928" s="211"/>
      <c r="Y928" s="211"/>
      <c r="Z928" s="211"/>
      <c r="AA928" s="211"/>
      <c r="AB928" s="211"/>
      <c r="AC928" s="211"/>
      <c r="AD928" s="211"/>
      <c r="AE928" s="211"/>
      <c r="AF928" s="211"/>
      <c r="AG928" s="211"/>
      <c r="AH928" s="211"/>
      <c r="AI928" s="211"/>
      <c r="AJ928" s="211"/>
      <c r="AK928" s="211"/>
      <c r="AL928" s="211"/>
      <c r="AM928" s="211"/>
      <c r="AN928" s="211"/>
      <c r="AO928" s="211"/>
      <c r="AP928" s="211"/>
      <c r="AQ928" s="211"/>
      <c r="AR928" s="211"/>
      <c r="AS928" s="211"/>
      <c r="AT928" s="211"/>
      <c r="AU928" s="211"/>
    </row>
    <row r="929" spans="1:47" ht="22.5" outlineLevel="1" x14ac:dyDescent="0.2">
      <c r="A929" s="152">
        <v>282</v>
      </c>
      <c r="B929" s="154" t="s">
        <v>1638</v>
      </c>
      <c r="C929" s="170" t="s">
        <v>1639</v>
      </c>
      <c r="D929" s="187" t="s">
        <v>120</v>
      </c>
      <c r="E929" s="212">
        <v>2</v>
      </c>
      <c r="F929" s="212"/>
      <c r="G929" s="212">
        <f t="shared" si="1"/>
        <v>0</v>
      </c>
      <c r="H929" s="181" t="s">
        <v>950</v>
      </c>
      <c r="I929" s="211"/>
      <c r="J929" s="211"/>
      <c r="K929" s="211"/>
      <c r="L929" s="211"/>
      <c r="M929" s="211"/>
      <c r="N929" s="211"/>
      <c r="O929" s="211"/>
      <c r="P929" s="211"/>
      <c r="Q929" s="211"/>
      <c r="R929" s="211" t="s">
        <v>121</v>
      </c>
      <c r="S929" s="211"/>
      <c r="T929" s="211"/>
      <c r="U929" s="211"/>
      <c r="V929" s="211"/>
      <c r="W929" s="211"/>
      <c r="X929" s="211"/>
      <c r="Y929" s="211"/>
      <c r="Z929" s="211"/>
      <c r="AA929" s="211"/>
      <c r="AB929" s="211"/>
      <c r="AC929" s="211"/>
      <c r="AD929" s="211"/>
      <c r="AE929" s="211"/>
      <c r="AF929" s="211"/>
      <c r="AG929" s="211"/>
      <c r="AH929" s="211"/>
      <c r="AI929" s="211"/>
      <c r="AJ929" s="211"/>
      <c r="AK929" s="211"/>
      <c r="AL929" s="211"/>
      <c r="AM929" s="211"/>
      <c r="AN929" s="211"/>
      <c r="AO929" s="211"/>
      <c r="AP929" s="211"/>
      <c r="AQ929" s="211"/>
      <c r="AR929" s="211"/>
      <c r="AS929" s="211"/>
      <c r="AT929" s="211"/>
      <c r="AU929" s="211"/>
    </row>
    <row r="930" spans="1:47" ht="22.5" outlineLevel="1" x14ac:dyDescent="0.2">
      <c r="A930" s="152">
        <v>283</v>
      </c>
      <c r="B930" s="154" t="s">
        <v>1640</v>
      </c>
      <c r="C930" s="170" t="s">
        <v>1639</v>
      </c>
      <c r="D930" s="187" t="s">
        <v>120</v>
      </c>
      <c r="E930" s="212">
        <v>1</v>
      </c>
      <c r="F930" s="212"/>
      <c r="G930" s="212">
        <f t="shared" si="1"/>
        <v>0</v>
      </c>
      <c r="H930" s="181" t="s">
        <v>950</v>
      </c>
      <c r="I930" s="211"/>
      <c r="J930" s="211"/>
      <c r="K930" s="211"/>
      <c r="L930" s="211"/>
      <c r="M930" s="211"/>
      <c r="N930" s="211"/>
      <c r="O930" s="211"/>
      <c r="P930" s="211"/>
      <c r="Q930" s="211"/>
      <c r="R930" s="211" t="s">
        <v>121</v>
      </c>
      <c r="S930" s="211"/>
      <c r="T930" s="211"/>
      <c r="U930" s="211"/>
      <c r="V930" s="211"/>
      <c r="W930" s="211"/>
      <c r="X930" s="211"/>
      <c r="Y930" s="211"/>
      <c r="Z930" s="211"/>
      <c r="AA930" s="211"/>
      <c r="AB930" s="211"/>
      <c r="AC930" s="211"/>
      <c r="AD930" s="211"/>
      <c r="AE930" s="211"/>
      <c r="AF930" s="211"/>
      <c r="AG930" s="211"/>
      <c r="AH930" s="211"/>
      <c r="AI930" s="211"/>
      <c r="AJ930" s="211"/>
      <c r="AK930" s="211"/>
      <c r="AL930" s="211"/>
      <c r="AM930" s="211"/>
      <c r="AN930" s="211"/>
      <c r="AO930" s="211"/>
      <c r="AP930" s="211"/>
      <c r="AQ930" s="211"/>
      <c r="AR930" s="211"/>
      <c r="AS930" s="211"/>
      <c r="AT930" s="211"/>
      <c r="AU930" s="211"/>
    </row>
    <row r="931" spans="1:47" ht="22.5" outlineLevel="1" x14ac:dyDescent="0.2">
      <c r="A931" s="152">
        <v>284</v>
      </c>
      <c r="B931" s="154" t="s">
        <v>1641</v>
      </c>
      <c r="C931" s="170" t="s">
        <v>1639</v>
      </c>
      <c r="D931" s="187" t="s">
        <v>120</v>
      </c>
      <c r="E931" s="212">
        <v>1</v>
      </c>
      <c r="F931" s="212"/>
      <c r="G931" s="212">
        <f t="shared" si="1"/>
        <v>0</v>
      </c>
      <c r="H931" s="181" t="s">
        <v>950</v>
      </c>
      <c r="I931" s="211"/>
      <c r="J931" s="211"/>
      <c r="K931" s="211"/>
      <c r="L931" s="211"/>
      <c r="M931" s="211"/>
      <c r="N931" s="211"/>
      <c r="O931" s="211"/>
      <c r="P931" s="211"/>
      <c r="Q931" s="211"/>
      <c r="R931" s="211" t="s">
        <v>121</v>
      </c>
      <c r="S931" s="211"/>
      <c r="T931" s="211"/>
      <c r="U931" s="211"/>
      <c r="V931" s="211"/>
      <c r="W931" s="211"/>
      <c r="X931" s="211"/>
      <c r="Y931" s="211"/>
      <c r="Z931" s="211"/>
      <c r="AA931" s="211"/>
      <c r="AB931" s="211"/>
      <c r="AC931" s="211"/>
      <c r="AD931" s="211"/>
      <c r="AE931" s="211"/>
      <c r="AF931" s="211"/>
      <c r="AG931" s="211"/>
      <c r="AH931" s="211"/>
      <c r="AI931" s="211"/>
      <c r="AJ931" s="211"/>
      <c r="AK931" s="211"/>
      <c r="AL931" s="211"/>
      <c r="AM931" s="211"/>
      <c r="AN931" s="211"/>
      <c r="AO931" s="211"/>
      <c r="AP931" s="211"/>
      <c r="AQ931" s="211"/>
      <c r="AR931" s="211"/>
      <c r="AS931" s="211"/>
      <c r="AT931" s="211"/>
      <c r="AU931" s="211"/>
    </row>
    <row r="932" spans="1:47" ht="22.5" outlineLevel="1" x14ac:dyDescent="0.2">
      <c r="A932" s="152">
        <v>285</v>
      </c>
      <c r="B932" s="154" t="s">
        <v>1642</v>
      </c>
      <c r="C932" s="170" t="s">
        <v>1639</v>
      </c>
      <c r="D932" s="187" t="s">
        <v>120</v>
      </c>
      <c r="E932" s="212">
        <v>5</v>
      </c>
      <c r="F932" s="212"/>
      <c r="G932" s="212">
        <f t="shared" si="1"/>
        <v>0</v>
      </c>
      <c r="H932" s="181" t="s">
        <v>950</v>
      </c>
      <c r="I932" s="211"/>
      <c r="J932" s="211"/>
      <c r="K932" s="211"/>
      <c r="L932" s="211"/>
      <c r="M932" s="211"/>
      <c r="N932" s="211"/>
      <c r="O932" s="211"/>
      <c r="P932" s="211"/>
      <c r="Q932" s="211"/>
      <c r="R932" s="211" t="s">
        <v>121</v>
      </c>
      <c r="S932" s="211"/>
      <c r="T932" s="211"/>
      <c r="U932" s="211"/>
      <c r="V932" s="211"/>
      <c r="W932" s="211"/>
      <c r="X932" s="211"/>
      <c r="Y932" s="211"/>
      <c r="Z932" s="211"/>
      <c r="AA932" s="211"/>
      <c r="AB932" s="211"/>
      <c r="AC932" s="211"/>
      <c r="AD932" s="211"/>
      <c r="AE932" s="211"/>
      <c r="AF932" s="211"/>
      <c r="AG932" s="211"/>
      <c r="AH932" s="211"/>
      <c r="AI932" s="211"/>
      <c r="AJ932" s="211"/>
      <c r="AK932" s="211"/>
      <c r="AL932" s="211"/>
      <c r="AM932" s="211"/>
      <c r="AN932" s="211"/>
      <c r="AO932" s="211"/>
      <c r="AP932" s="211"/>
      <c r="AQ932" s="211"/>
      <c r="AR932" s="211"/>
      <c r="AS932" s="211"/>
      <c r="AT932" s="211"/>
      <c r="AU932" s="211"/>
    </row>
    <row r="933" spans="1:47" outlineLevel="1" x14ac:dyDescent="0.2">
      <c r="A933" s="152">
        <v>286</v>
      </c>
      <c r="B933" s="154" t="s">
        <v>1643</v>
      </c>
      <c r="C933" s="170" t="s">
        <v>1598</v>
      </c>
      <c r="D933" s="187" t="s">
        <v>120</v>
      </c>
      <c r="E933" s="212">
        <v>0</v>
      </c>
      <c r="F933" s="212"/>
      <c r="G933" s="212">
        <f t="shared" si="1"/>
        <v>0</v>
      </c>
      <c r="H933" s="181">
        <v>0</v>
      </c>
      <c r="I933" s="211"/>
      <c r="J933" s="211"/>
      <c r="K933" s="211"/>
      <c r="L933" s="211"/>
      <c r="M933" s="211"/>
      <c r="N933" s="211"/>
      <c r="O933" s="211"/>
      <c r="P933" s="211"/>
      <c r="Q933" s="211"/>
      <c r="R933" s="211" t="s">
        <v>121</v>
      </c>
      <c r="S933" s="211"/>
      <c r="T933" s="211"/>
      <c r="U933" s="211"/>
      <c r="V933" s="211"/>
      <c r="W933" s="211"/>
      <c r="X933" s="211"/>
      <c r="Y933" s="211"/>
      <c r="Z933" s="211"/>
      <c r="AA933" s="211"/>
      <c r="AB933" s="211"/>
      <c r="AC933" s="211"/>
      <c r="AD933" s="211"/>
      <c r="AE933" s="211"/>
      <c r="AF933" s="211"/>
      <c r="AG933" s="211"/>
      <c r="AH933" s="211"/>
      <c r="AI933" s="211"/>
      <c r="AJ933" s="211"/>
      <c r="AK933" s="211"/>
      <c r="AL933" s="211"/>
      <c r="AM933" s="211"/>
      <c r="AN933" s="211"/>
      <c r="AO933" s="211"/>
      <c r="AP933" s="211"/>
      <c r="AQ933" s="211"/>
      <c r="AR933" s="211"/>
      <c r="AS933" s="211"/>
      <c r="AT933" s="211"/>
      <c r="AU933" s="211"/>
    </row>
    <row r="934" spans="1:47" ht="22.5" outlineLevel="1" x14ac:dyDescent="0.2">
      <c r="A934" s="152">
        <v>287</v>
      </c>
      <c r="B934" s="154" t="s">
        <v>1644</v>
      </c>
      <c r="C934" s="170" t="s">
        <v>1645</v>
      </c>
      <c r="D934" s="187" t="s">
        <v>120</v>
      </c>
      <c r="E934" s="212">
        <v>2</v>
      </c>
      <c r="F934" s="212"/>
      <c r="G934" s="212">
        <f t="shared" si="1"/>
        <v>0</v>
      </c>
      <c r="H934" s="181" t="s">
        <v>950</v>
      </c>
      <c r="I934" s="211"/>
      <c r="J934" s="211"/>
      <c r="K934" s="211"/>
      <c r="L934" s="211"/>
      <c r="M934" s="211"/>
      <c r="N934" s="211"/>
      <c r="O934" s="211"/>
      <c r="P934" s="211"/>
      <c r="Q934" s="211"/>
      <c r="R934" s="211" t="s">
        <v>121</v>
      </c>
      <c r="S934" s="211"/>
      <c r="T934" s="211"/>
      <c r="U934" s="211"/>
      <c r="V934" s="211"/>
      <c r="W934" s="211"/>
      <c r="X934" s="211"/>
      <c r="Y934" s="211"/>
      <c r="Z934" s="211"/>
      <c r="AA934" s="211"/>
      <c r="AB934" s="211"/>
      <c r="AC934" s="211"/>
      <c r="AD934" s="211"/>
      <c r="AE934" s="211"/>
      <c r="AF934" s="211"/>
      <c r="AG934" s="211"/>
      <c r="AH934" s="211"/>
      <c r="AI934" s="211"/>
      <c r="AJ934" s="211"/>
      <c r="AK934" s="211"/>
      <c r="AL934" s="211"/>
      <c r="AM934" s="211"/>
      <c r="AN934" s="211"/>
      <c r="AO934" s="211"/>
      <c r="AP934" s="211"/>
      <c r="AQ934" s="211"/>
      <c r="AR934" s="211"/>
      <c r="AS934" s="211"/>
      <c r="AT934" s="211"/>
      <c r="AU934" s="211"/>
    </row>
    <row r="935" spans="1:47" ht="22.5" outlineLevel="1" x14ac:dyDescent="0.2">
      <c r="A935" s="152">
        <v>288</v>
      </c>
      <c r="B935" s="154" t="s">
        <v>1646</v>
      </c>
      <c r="C935" s="170" t="s">
        <v>1645</v>
      </c>
      <c r="D935" s="187" t="s">
        <v>120</v>
      </c>
      <c r="E935" s="212">
        <v>2</v>
      </c>
      <c r="F935" s="212"/>
      <c r="G935" s="212">
        <f t="shared" si="1"/>
        <v>0</v>
      </c>
      <c r="H935" s="181" t="s">
        <v>950</v>
      </c>
      <c r="I935" s="211"/>
      <c r="J935" s="211"/>
      <c r="K935" s="211"/>
      <c r="L935" s="211"/>
      <c r="M935" s="211"/>
      <c r="N935" s="211"/>
      <c r="O935" s="211"/>
      <c r="P935" s="211"/>
      <c r="Q935" s="211"/>
      <c r="R935" s="211" t="s">
        <v>121</v>
      </c>
      <c r="S935" s="211"/>
      <c r="T935" s="211"/>
      <c r="U935" s="211"/>
      <c r="V935" s="211"/>
      <c r="W935" s="211"/>
      <c r="X935" s="211"/>
      <c r="Y935" s="211"/>
      <c r="Z935" s="211"/>
      <c r="AA935" s="211"/>
      <c r="AB935" s="211"/>
      <c r="AC935" s="211"/>
      <c r="AD935" s="211"/>
      <c r="AE935" s="211"/>
      <c r="AF935" s="211"/>
      <c r="AG935" s="211"/>
      <c r="AH935" s="211"/>
      <c r="AI935" s="211"/>
      <c r="AJ935" s="211"/>
      <c r="AK935" s="211"/>
      <c r="AL935" s="211"/>
      <c r="AM935" s="211"/>
      <c r="AN935" s="211"/>
      <c r="AO935" s="211"/>
      <c r="AP935" s="211"/>
      <c r="AQ935" s="211"/>
      <c r="AR935" s="211"/>
      <c r="AS935" s="211"/>
      <c r="AT935" s="211"/>
      <c r="AU935" s="211"/>
    </row>
    <row r="936" spans="1:47" ht="22.5" outlineLevel="1" x14ac:dyDescent="0.2">
      <c r="A936" s="152">
        <v>289</v>
      </c>
      <c r="B936" s="154" t="s">
        <v>1647</v>
      </c>
      <c r="C936" s="170" t="s">
        <v>1648</v>
      </c>
      <c r="D936" s="187" t="s">
        <v>120</v>
      </c>
      <c r="E936" s="212">
        <v>1</v>
      </c>
      <c r="F936" s="212"/>
      <c r="G936" s="212">
        <f t="shared" si="1"/>
        <v>0</v>
      </c>
      <c r="H936" s="181" t="s">
        <v>950</v>
      </c>
      <c r="I936" s="211"/>
      <c r="J936" s="211"/>
      <c r="K936" s="211"/>
      <c r="L936" s="211"/>
      <c r="M936" s="211"/>
      <c r="N936" s="211"/>
      <c r="O936" s="211"/>
      <c r="P936" s="211"/>
      <c r="Q936" s="211"/>
      <c r="R936" s="211" t="s">
        <v>121</v>
      </c>
      <c r="S936" s="211"/>
      <c r="T936" s="211"/>
      <c r="U936" s="211"/>
      <c r="V936" s="211"/>
      <c r="W936" s="211"/>
      <c r="X936" s="211"/>
      <c r="Y936" s="211"/>
      <c r="Z936" s="211"/>
      <c r="AA936" s="211"/>
      <c r="AB936" s="211"/>
      <c r="AC936" s="211"/>
      <c r="AD936" s="211"/>
      <c r="AE936" s="211"/>
      <c r="AF936" s="211"/>
      <c r="AG936" s="211"/>
      <c r="AH936" s="211"/>
      <c r="AI936" s="211"/>
      <c r="AJ936" s="211"/>
      <c r="AK936" s="211"/>
      <c r="AL936" s="211"/>
      <c r="AM936" s="211"/>
      <c r="AN936" s="211"/>
      <c r="AO936" s="211"/>
      <c r="AP936" s="211"/>
      <c r="AQ936" s="211"/>
      <c r="AR936" s="211"/>
      <c r="AS936" s="211"/>
      <c r="AT936" s="211"/>
      <c r="AU936" s="211"/>
    </row>
    <row r="937" spans="1:47" ht="22.5" outlineLevel="1" x14ac:dyDescent="0.2">
      <c r="A937" s="152">
        <v>290</v>
      </c>
      <c r="B937" s="154" t="s">
        <v>1649</v>
      </c>
      <c r="C937" s="170" t="s">
        <v>1639</v>
      </c>
      <c r="D937" s="187" t="s">
        <v>120</v>
      </c>
      <c r="E937" s="212">
        <v>6</v>
      </c>
      <c r="F937" s="212"/>
      <c r="G937" s="212">
        <f t="shared" si="1"/>
        <v>0</v>
      </c>
      <c r="H937" s="181" t="s">
        <v>950</v>
      </c>
      <c r="I937" s="211"/>
      <c r="J937" s="211"/>
      <c r="K937" s="211"/>
      <c r="L937" s="211"/>
      <c r="M937" s="211"/>
      <c r="N937" s="211"/>
      <c r="O937" s="211"/>
      <c r="P937" s="211"/>
      <c r="Q937" s="211"/>
      <c r="R937" s="211" t="s">
        <v>121</v>
      </c>
      <c r="S937" s="211"/>
      <c r="T937" s="211"/>
      <c r="U937" s="211"/>
      <c r="V937" s="211"/>
      <c r="W937" s="211"/>
      <c r="X937" s="211"/>
      <c r="Y937" s="211"/>
      <c r="Z937" s="211"/>
      <c r="AA937" s="211"/>
      <c r="AB937" s="211"/>
      <c r="AC937" s="211"/>
      <c r="AD937" s="211"/>
      <c r="AE937" s="211"/>
      <c r="AF937" s="211"/>
      <c r="AG937" s="211"/>
      <c r="AH937" s="211"/>
      <c r="AI937" s="211"/>
      <c r="AJ937" s="211"/>
      <c r="AK937" s="211"/>
      <c r="AL937" s="211"/>
      <c r="AM937" s="211"/>
      <c r="AN937" s="211"/>
      <c r="AO937" s="211"/>
      <c r="AP937" s="211"/>
      <c r="AQ937" s="211"/>
      <c r="AR937" s="211"/>
      <c r="AS937" s="211"/>
      <c r="AT937" s="211"/>
      <c r="AU937" s="211"/>
    </row>
    <row r="938" spans="1:47" ht="22.5" outlineLevel="1" x14ac:dyDescent="0.2">
      <c r="A938" s="152">
        <v>291</v>
      </c>
      <c r="B938" s="154" t="s">
        <v>1650</v>
      </c>
      <c r="C938" s="170" t="s">
        <v>1639</v>
      </c>
      <c r="D938" s="187" t="s">
        <v>120</v>
      </c>
      <c r="E938" s="212">
        <v>3</v>
      </c>
      <c r="F938" s="212"/>
      <c r="G938" s="212">
        <f t="shared" si="1"/>
        <v>0</v>
      </c>
      <c r="H938" s="181" t="s">
        <v>950</v>
      </c>
      <c r="I938" s="211"/>
      <c r="J938" s="211"/>
      <c r="K938" s="211"/>
      <c r="L938" s="211"/>
      <c r="M938" s="211"/>
      <c r="N938" s="211"/>
      <c r="O938" s="211"/>
      <c r="P938" s="211"/>
      <c r="Q938" s="211"/>
      <c r="R938" s="211" t="s">
        <v>121</v>
      </c>
      <c r="S938" s="211"/>
      <c r="T938" s="211"/>
      <c r="U938" s="211"/>
      <c r="V938" s="211"/>
      <c r="W938" s="211"/>
      <c r="X938" s="211"/>
      <c r="Y938" s="211"/>
      <c r="Z938" s="211"/>
      <c r="AA938" s="211"/>
      <c r="AB938" s="211"/>
      <c r="AC938" s="211"/>
      <c r="AD938" s="211"/>
      <c r="AE938" s="211"/>
      <c r="AF938" s="211"/>
      <c r="AG938" s="211"/>
      <c r="AH938" s="211"/>
      <c r="AI938" s="211"/>
      <c r="AJ938" s="211"/>
      <c r="AK938" s="211"/>
      <c r="AL938" s="211"/>
      <c r="AM938" s="211"/>
      <c r="AN938" s="211"/>
      <c r="AO938" s="211"/>
      <c r="AP938" s="211"/>
      <c r="AQ938" s="211"/>
      <c r="AR938" s="211"/>
      <c r="AS938" s="211"/>
      <c r="AT938" s="211"/>
      <c r="AU938" s="211"/>
    </row>
    <row r="939" spans="1:47" ht="22.5" outlineLevel="1" x14ac:dyDescent="0.2">
      <c r="A939" s="152">
        <v>292</v>
      </c>
      <c r="B939" s="154" t="s">
        <v>1651</v>
      </c>
      <c r="C939" s="170" t="s">
        <v>1639</v>
      </c>
      <c r="D939" s="187" t="s">
        <v>120</v>
      </c>
      <c r="E939" s="212">
        <v>4</v>
      </c>
      <c r="F939" s="212"/>
      <c r="G939" s="212">
        <f t="shared" si="1"/>
        <v>0</v>
      </c>
      <c r="H939" s="181" t="s">
        <v>950</v>
      </c>
      <c r="I939" s="211"/>
      <c r="J939" s="211"/>
      <c r="K939" s="211"/>
      <c r="L939" s="211"/>
      <c r="M939" s="211"/>
      <c r="N939" s="211"/>
      <c r="O939" s="211"/>
      <c r="P939" s="211"/>
      <c r="Q939" s="211"/>
      <c r="R939" s="211" t="s">
        <v>121</v>
      </c>
      <c r="S939" s="211"/>
      <c r="T939" s="211"/>
      <c r="U939" s="211"/>
      <c r="V939" s="211"/>
      <c r="W939" s="211"/>
      <c r="X939" s="211"/>
      <c r="Y939" s="211"/>
      <c r="Z939" s="211"/>
      <c r="AA939" s="211"/>
      <c r="AB939" s="211"/>
      <c r="AC939" s="211"/>
      <c r="AD939" s="211"/>
      <c r="AE939" s="211"/>
      <c r="AF939" s="211"/>
      <c r="AG939" s="211"/>
      <c r="AH939" s="211"/>
      <c r="AI939" s="211"/>
      <c r="AJ939" s="211"/>
      <c r="AK939" s="211"/>
      <c r="AL939" s="211"/>
      <c r="AM939" s="211"/>
      <c r="AN939" s="211"/>
      <c r="AO939" s="211"/>
      <c r="AP939" s="211"/>
      <c r="AQ939" s="211"/>
      <c r="AR939" s="211"/>
      <c r="AS939" s="211"/>
      <c r="AT939" s="211"/>
      <c r="AU939" s="211"/>
    </row>
    <row r="940" spans="1:47" ht="22.5" outlineLevel="1" x14ac:dyDescent="0.2">
      <c r="A940" s="152">
        <v>293</v>
      </c>
      <c r="B940" s="154" t="s">
        <v>1652</v>
      </c>
      <c r="C940" s="170" t="s">
        <v>1653</v>
      </c>
      <c r="D940" s="187" t="s">
        <v>120</v>
      </c>
      <c r="E940" s="212">
        <v>2</v>
      </c>
      <c r="F940" s="212"/>
      <c r="G940" s="212">
        <f t="shared" si="1"/>
        <v>0</v>
      </c>
      <c r="H940" s="181" t="s">
        <v>950</v>
      </c>
      <c r="I940" s="211"/>
      <c r="J940" s="211"/>
      <c r="K940" s="211"/>
      <c r="L940" s="211"/>
      <c r="M940" s="211"/>
      <c r="N940" s="211"/>
      <c r="O940" s="211"/>
      <c r="P940" s="211"/>
      <c r="Q940" s="211"/>
      <c r="R940" s="211" t="s">
        <v>121</v>
      </c>
      <c r="S940" s="211"/>
      <c r="T940" s="211"/>
      <c r="U940" s="211"/>
      <c r="V940" s="211"/>
      <c r="W940" s="211"/>
      <c r="X940" s="211"/>
      <c r="Y940" s="211"/>
      <c r="Z940" s="211"/>
      <c r="AA940" s="211"/>
      <c r="AB940" s="211"/>
      <c r="AC940" s="211"/>
      <c r="AD940" s="211"/>
      <c r="AE940" s="211"/>
      <c r="AF940" s="211"/>
      <c r="AG940" s="211"/>
      <c r="AH940" s="211"/>
      <c r="AI940" s="211"/>
      <c r="AJ940" s="211"/>
      <c r="AK940" s="211"/>
      <c r="AL940" s="211"/>
      <c r="AM940" s="211"/>
      <c r="AN940" s="211"/>
      <c r="AO940" s="211"/>
      <c r="AP940" s="211"/>
      <c r="AQ940" s="211"/>
      <c r="AR940" s="211"/>
      <c r="AS940" s="211"/>
      <c r="AT940" s="211"/>
      <c r="AU940" s="211"/>
    </row>
    <row r="941" spans="1:47" ht="22.5" outlineLevel="1" x14ac:dyDescent="0.2">
      <c r="A941" s="152">
        <v>294</v>
      </c>
      <c r="B941" s="154" t="s">
        <v>1654</v>
      </c>
      <c r="C941" s="170" t="s">
        <v>1645</v>
      </c>
      <c r="D941" s="187" t="s">
        <v>120</v>
      </c>
      <c r="E941" s="212">
        <v>1</v>
      </c>
      <c r="F941" s="212"/>
      <c r="G941" s="212">
        <f t="shared" si="1"/>
        <v>0</v>
      </c>
      <c r="H941" s="181" t="s">
        <v>950</v>
      </c>
      <c r="I941" s="211"/>
      <c r="J941" s="211"/>
      <c r="K941" s="211"/>
      <c r="L941" s="211"/>
      <c r="M941" s="211"/>
      <c r="N941" s="211"/>
      <c r="O941" s="211"/>
      <c r="P941" s="211"/>
      <c r="Q941" s="211"/>
      <c r="R941" s="211" t="s">
        <v>121</v>
      </c>
      <c r="S941" s="211"/>
      <c r="T941" s="211"/>
      <c r="U941" s="211"/>
      <c r="V941" s="211"/>
      <c r="W941" s="211"/>
      <c r="X941" s="211"/>
      <c r="Y941" s="211"/>
      <c r="Z941" s="211"/>
      <c r="AA941" s="211"/>
      <c r="AB941" s="211"/>
      <c r="AC941" s="211"/>
      <c r="AD941" s="211"/>
      <c r="AE941" s="211"/>
      <c r="AF941" s="211"/>
      <c r="AG941" s="211"/>
      <c r="AH941" s="211"/>
      <c r="AI941" s="211"/>
      <c r="AJ941" s="211"/>
      <c r="AK941" s="211"/>
      <c r="AL941" s="211"/>
      <c r="AM941" s="211"/>
      <c r="AN941" s="211"/>
      <c r="AO941" s="211"/>
      <c r="AP941" s="211"/>
      <c r="AQ941" s="211"/>
      <c r="AR941" s="211"/>
      <c r="AS941" s="211"/>
      <c r="AT941" s="211"/>
      <c r="AU941" s="211"/>
    </row>
    <row r="942" spans="1:47" ht="22.5" outlineLevel="1" x14ac:dyDescent="0.2">
      <c r="A942" s="152">
        <v>295</v>
      </c>
      <c r="B942" s="154" t="s">
        <v>1655</v>
      </c>
      <c r="C942" s="170" t="s">
        <v>1645</v>
      </c>
      <c r="D942" s="187" t="s">
        <v>120</v>
      </c>
      <c r="E942" s="212">
        <v>2</v>
      </c>
      <c r="F942" s="212"/>
      <c r="G942" s="212">
        <f t="shared" si="1"/>
        <v>0</v>
      </c>
      <c r="H942" s="181" t="s">
        <v>950</v>
      </c>
      <c r="I942" s="211"/>
      <c r="J942" s="211"/>
      <c r="K942" s="211"/>
      <c r="L942" s="211"/>
      <c r="M942" s="211"/>
      <c r="N942" s="211"/>
      <c r="O942" s="211"/>
      <c r="P942" s="211"/>
      <c r="Q942" s="211"/>
      <c r="R942" s="211" t="s">
        <v>121</v>
      </c>
      <c r="S942" s="211"/>
      <c r="T942" s="211"/>
      <c r="U942" s="211"/>
      <c r="V942" s="211"/>
      <c r="W942" s="211"/>
      <c r="X942" s="211"/>
      <c r="Y942" s="211"/>
      <c r="Z942" s="211"/>
      <c r="AA942" s="211"/>
      <c r="AB942" s="211"/>
      <c r="AC942" s="211"/>
      <c r="AD942" s="211"/>
      <c r="AE942" s="211"/>
      <c r="AF942" s="211"/>
      <c r="AG942" s="211"/>
      <c r="AH942" s="211"/>
      <c r="AI942" s="211"/>
      <c r="AJ942" s="211"/>
      <c r="AK942" s="211"/>
      <c r="AL942" s="211"/>
      <c r="AM942" s="211"/>
      <c r="AN942" s="211"/>
      <c r="AO942" s="211"/>
      <c r="AP942" s="211"/>
      <c r="AQ942" s="211"/>
      <c r="AR942" s="211"/>
      <c r="AS942" s="211"/>
      <c r="AT942" s="211"/>
      <c r="AU942" s="211"/>
    </row>
    <row r="943" spans="1:47" ht="22.5" outlineLevel="1" x14ac:dyDescent="0.2">
      <c r="A943" s="152">
        <v>296</v>
      </c>
      <c r="B943" s="154" t="s">
        <v>1656</v>
      </c>
      <c r="C943" s="170" t="s">
        <v>1657</v>
      </c>
      <c r="D943" s="187" t="s">
        <v>120</v>
      </c>
      <c r="E943" s="212">
        <v>2</v>
      </c>
      <c r="F943" s="212"/>
      <c r="G943" s="212">
        <f t="shared" si="1"/>
        <v>0</v>
      </c>
      <c r="H943" s="181" t="s">
        <v>950</v>
      </c>
      <c r="I943" s="211"/>
      <c r="J943" s="211"/>
      <c r="K943" s="211"/>
      <c r="L943" s="211"/>
      <c r="M943" s="211"/>
      <c r="N943" s="211"/>
      <c r="O943" s="211"/>
      <c r="P943" s="211"/>
      <c r="Q943" s="211"/>
      <c r="R943" s="211" t="s">
        <v>121</v>
      </c>
      <c r="S943" s="211"/>
      <c r="T943" s="211"/>
      <c r="U943" s="211"/>
      <c r="V943" s="211"/>
      <c r="W943" s="211"/>
      <c r="X943" s="211"/>
      <c r="Y943" s="211"/>
      <c r="Z943" s="211"/>
      <c r="AA943" s="211"/>
      <c r="AB943" s="211"/>
      <c r="AC943" s="211"/>
      <c r="AD943" s="211"/>
      <c r="AE943" s="211"/>
      <c r="AF943" s="211"/>
      <c r="AG943" s="211"/>
      <c r="AH943" s="211"/>
      <c r="AI943" s="211"/>
      <c r="AJ943" s="211"/>
      <c r="AK943" s="211"/>
      <c r="AL943" s="211"/>
      <c r="AM943" s="211"/>
      <c r="AN943" s="211"/>
      <c r="AO943" s="211"/>
      <c r="AP943" s="211"/>
      <c r="AQ943" s="211"/>
      <c r="AR943" s="211"/>
      <c r="AS943" s="211"/>
      <c r="AT943" s="211"/>
      <c r="AU943" s="211"/>
    </row>
    <row r="944" spans="1:47" ht="22.5" outlineLevel="1" x14ac:dyDescent="0.2">
      <c r="A944" s="152">
        <v>297</v>
      </c>
      <c r="B944" s="154" t="s">
        <v>1658</v>
      </c>
      <c r="C944" s="170" t="s">
        <v>1648</v>
      </c>
      <c r="D944" s="187" t="s">
        <v>120</v>
      </c>
      <c r="E944" s="212">
        <v>1</v>
      </c>
      <c r="F944" s="212"/>
      <c r="G944" s="212">
        <f t="shared" si="1"/>
        <v>0</v>
      </c>
      <c r="H944" s="181" t="s">
        <v>950</v>
      </c>
      <c r="I944" s="211"/>
      <c r="J944" s="211"/>
      <c r="K944" s="211"/>
      <c r="L944" s="211"/>
      <c r="M944" s="211"/>
      <c r="N944" s="211"/>
      <c r="O944" s="211"/>
      <c r="P944" s="211"/>
      <c r="Q944" s="211"/>
      <c r="R944" s="211" t="s">
        <v>121</v>
      </c>
      <c r="S944" s="211"/>
      <c r="T944" s="211"/>
      <c r="U944" s="211"/>
      <c r="V944" s="211"/>
      <c r="W944" s="211"/>
      <c r="X944" s="211"/>
      <c r="Y944" s="211"/>
      <c r="Z944" s="211"/>
      <c r="AA944" s="211"/>
      <c r="AB944" s="211"/>
      <c r="AC944" s="211"/>
      <c r="AD944" s="211"/>
      <c r="AE944" s="211"/>
      <c r="AF944" s="211"/>
      <c r="AG944" s="211"/>
      <c r="AH944" s="211"/>
      <c r="AI944" s="211"/>
      <c r="AJ944" s="211"/>
      <c r="AK944" s="211"/>
      <c r="AL944" s="211"/>
      <c r="AM944" s="211"/>
      <c r="AN944" s="211"/>
      <c r="AO944" s="211"/>
      <c r="AP944" s="211"/>
      <c r="AQ944" s="211"/>
      <c r="AR944" s="211"/>
      <c r="AS944" s="211"/>
      <c r="AT944" s="211"/>
      <c r="AU944" s="211"/>
    </row>
    <row r="945" spans="1:47" ht="22.5" outlineLevel="1" x14ac:dyDescent="0.2">
      <c r="A945" s="152">
        <v>298</v>
      </c>
      <c r="B945" s="154" t="s">
        <v>803</v>
      </c>
      <c r="C945" s="170" t="s">
        <v>804</v>
      </c>
      <c r="D945" s="187" t="s">
        <v>120</v>
      </c>
      <c r="E945" s="212">
        <v>56</v>
      </c>
      <c r="F945" s="212"/>
      <c r="G945" s="212">
        <f t="shared" si="1"/>
        <v>0</v>
      </c>
      <c r="H945" s="181" t="s">
        <v>950</v>
      </c>
      <c r="I945" s="211"/>
      <c r="J945" s="211"/>
      <c r="K945" s="211"/>
      <c r="L945" s="211"/>
      <c r="M945" s="211"/>
      <c r="N945" s="211"/>
      <c r="O945" s="211"/>
      <c r="P945" s="211"/>
      <c r="Q945" s="211"/>
      <c r="R945" s="211" t="s">
        <v>121</v>
      </c>
      <c r="S945" s="211"/>
      <c r="T945" s="211"/>
      <c r="U945" s="211"/>
      <c r="V945" s="211"/>
      <c r="W945" s="211"/>
      <c r="X945" s="211"/>
      <c r="Y945" s="211"/>
      <c r="Z945" s="211"/>
      <c r="AA945" s="211"/>
      <c r="AB945" s="211"/>
      <c r="AC945" s="211"/>
      <c r="AD945" s="211"/>
      <c r="AE945" s="211"/>
      <c r="AF945" s="211"/>
      <c r="AG945" s="211"/>
      <c r="AH945" s="211"/>
      <c r="AI945" s="211"/>
      <c r="AJ945" s="211"/>
      <c r="AK945" s="211"/>
      <c r="AL945" s="211"/>
      <c r="AM945" s="211"/>
      <c r="AN945" s="211"/>
      <c r="AO945" s="211"/>
      <c r="AP945" s="211"/>
      <c r="AQ945" s="211"/>
      <c r="AR945" s="211"/>
      <c r="AS945" s="211"/>
      <c r="AT945" s="211"/>
      <c r="AU945" s="211"/>
    </row>
    <row r="946" spans="1:47" outlineLevel="1" x14ac:dyDescent="0.2">
      <c r="A946" s="152">
        <v>299</v>
      </c>
      <c r="B946" s="154" t="s">
        <v>1659</v>
      </c>
      <c r="C946" s="170" t="s">
        <v>1660</v>
      </c>
      <c r="D946" s="187" t="s">
        <v>0</v>
      </c>
      <c r="E946" s="212">
        <v>1.55</v>
      </c>
      <c r="F946" s="212"/>
      <c r="G946" s="212">
        <f t="shared" si="1"/>
        <v>0</v>
      </c>
      <c r="H946" s="181" t="s">
        <v>951</v>
      </c>
      <c r="I946" s="211"/>
      <c r="J946" s="211"/>
      <c r="K946" s="211"/>
      <c r="L946" s="211"/>
      <c r="M946" s="211"/>
      <c r="N946" s="211"/>
      <c r="O946" s="211"/>
      <c r="P946" s="211"/>
      <c r="Q946" s="211"/>
      <c r="R946" s="211" t="s">
        <v>121</v>
      </c>
      <c r="S946" s="211"/>
      <c r="T946" s="211"/>
      <c r="U946" s="211"/>
      <c r="V946" s="211"/>
      <c r="W946" s="211"/>
      <c r="X946" s="211"/>
      <c r="Y946" s="211"/>
      <c r="Z946" s="211"/>
      <c r="AA946" s="211"/>
      <c r="AB946" s="211"/>
      <c r="AC946" s="211"/>
      <c r="AD946" s="211"/>
      <c r="AE946" s="211"/>
      <c r="AF946" s="211"/>
      <c r="AG946" s="211"/>
      <c r="AH946" s="211"/>
      <c r="AI946" s="211"/>
      <c r="AJ946" s="211"/>
      <c r="AK946" s="211"/>
      <c r="AL946" s="211"/>
      <c r="AM946" s="211"/>
      <c r="AN946" s="211"/>
      <c r="AO946" s="211"/>
      <c r="AP946" s="211"/>
      <c r="AQ946" s="211"/>
      <c r="AR946" s="211"/>
      <c r="AS946" s="211"/>
      <c r="AT946" s="211"/>
      <c r="AU946" s="211"/>
    </row>
    <row r="947" spans="1:47" x14ac:dyDescent="0.2">
      <c r="A947" s="153" t="s">
        <v>116</v>
      </c>
      <c r="B947" s="155" t="s">
        <v>86</v>
      </c>
      <c r="C947" s="172" t="s">
        <v>87</v>
      </c>
      <c r="D947" s="189"/>
      <c r="E947" s="213"/>
      <c r="F947" s="213"/>
      <c r="G947" s="213">
        <f>SUMIF(R948:R1000,"&lt;&gt;NOR",G948:G1000)</f>
        <v>0</v>
      </c>
      <c r="H947" s="182"/>
      <c r="I947" s="211"/>
      <c r="R947" t="s">
        <v>117</v>
      </c>
    </row>
    <row r="948" spans="1:47" outlineLevel="1" x14ac:dyDescent="0.2">
      <c r="A948" s="152">
        <v>300</v>
      </c>
      <c r="B948" s="154" t="s">
        <v>807</v>
      </c>
      <c r="C948" s="170" t="s">
        <v>1661</v>
      </c>
      <c r="D948" s="187" t="s">
        <v>809</v>
      </c>
      <c r="E948" s="212">
        <v>60</v>
      </c>
      <c r="F948" s="212"/>
      <c r="G948" s="212">
        <f>ROUND(E948*F948,2)</f>
        <v>0</v>
      </c>
      <c r="H948" s="181" t="s">
        <v>951</v>
      </c>
      <c r="I948" s="211"/>
      <c r="J948" s="211"/>
      <c r="K948" s="211"/>
      <c r="L948" s="211"/>
      <c r="M948" s="211"/>
      <c r="N948" s="211"/>
      <c r="O948" s="211"/>
      <c r="P948" s="211"/>
      <c r="Q948" s="211"/>
      <c r="R948" s="211" t="s">
        <v>121</v>
      </c>
      <c r="S948" s="211"/>
      <c r="T948" s="211"/>
      <c r="U948" s="211"/>
      <c r="V948" s="211"/>
      <c r="W948" s="211"/>
      <c r="X948" s="211"/>
      <c r="Y948" s="211"/>
      <c r="Z948" s="211"/>
      <c r="AA948" s="211"/>
      <c r="AB948" s="211"/>
      <c r="AC948" s="211"/>
      <c r="AD948" s="211"/>
      <c r="AE948" s="211"/>
      <c r="AF948" s="211"/>
      <c r="AG948" s="211"/>
      <c r="AH948" s="211"/>
      <c r="AI948" s="211"/>
      <c r="AJ948" s="211"/>
      <c r="AK948" s="211"/>
      <c r="AL948" s="211"/>
      <c r="AM948" s="211"/>
      <c r="AN948" s="211"/>
      <c r="AO948" s="211"/>
      <c r="AP948" s="211"/>
      <c r="AQ948" s="211"/>
      <c r="AR948" s="211"/>
      <c r="AS948" s="211"/>
      <c r="AT948" s="211"/>
      <c r="AU948" s="211"/>
    </row>
    <row r="949" spans="1:47" outlineLevel="1" x14ac:dyDescent="0.2">
      <c r="A949" s="152"/>
      <c r="B949" s="154"/>
      <c r="C949" s="171" t="s">
        <v>1662</v>
      </c>
      <c r="D949" s="188"/>
      <c r="E949" s="195">
        <v>60</v>
      </c>
      <c r="F949" s="212"/>
      <c r="G949" s="212"/>
      <c r="H949" s="181">
        <v>0</v>
      </c>
      <c r="I949" s="211"/>
      <c r="J949" s="211"/>
      <c r="K949" s="211"/>
      <c r="L949" s="211"/>
      <c r="M949" s="211"/>
      <c r="N949" s="211"/>
      <c r="O949" s="211"/>
      <c r="P949" s="211"/>
      <c r="Q949" s="211"/>
      <c r="R949" s="211" t="s">
        <v>123</v>
      </c>
      <c r="S949" s="211">
        <v>0</v>
      </c>
      <c r="T949" s="211"/>
      <c r="U949" s="211"/>
      <c r="V949" s="211"/>
      <c r="W949" s="211"/>
      <c r="X949" s="211"/>
      <c r="Y949" s="211"/>
      <c r="Z949" s="211"/>
      <c r="AA949" s="211"/>
      <c r="AB949" s="211"/>
      <c r="AC949" s="211"/>
      <c r="AD949" s="211"/>
      <c r="AE949" s="211"/>
      <c r="AF949" s="211"/>
      <c r="AG949" s="211"/>
      <c r="AH949" s="211"/>
      <c r="AI949" s="211"/>
      <c r="AJ949" s="211"/>
      <c r="AK949" s="211"/>
      <c r="AL949" s="211"/>
      <c r="AM949" s="211"/>
      <c r="AN949" s="211"/>
      <c r="AO949" s="211"/>
      <c r="AP949" s="211"/>
      <c r="AQ949" s="211"/>
      <c r="AR949" s="211"/>
      <c r="AS949" s="211"/>
      <c r="AT949" s="211"/>
      <c r="AU949" s="211"/>
    </row>
    <row r="950" spans="1:47" outlineLevel="1" x14ac:dyDescent="0.2">
      <c r="A950" s="152">
        <v>301</v>
      </c>
      <c r="B950" s="154" t="s">
        <v>811</v>
      </c>
      <c r="C950" s="170" t="s">
        <v>1663</v>
      </c>
      <c r="D950" s="187" t="s">
        <v>809</v>
      </c>
      <c r="E950" s="212">
        <v>80</v>
      </c>
      <c r="F950" s="212"/>
      <c r="G950" s="212">
        <f>ROUND(E950*F950,2)</f>
        <v>0</v>
      </c>
      <c r="H950" s="181" t="s">
        <v>951</v>
      </c>
      <c r="I950" s="211"/>
      <c r="J950" s="211"/>
      <c r="K950" s="211"/>
      <c r="L950" s="211"/>
      <c r="M950" s="211"/>
      <c r="N950" s="211"/>
      <c r="O950" s="211"/>
      <c r="P950" s="211"/>
      <c r="Q950" s="211"/>
      <c r="R950" s="211" t="s">
        <v>121</v>
      </c>
      <c r="S950" s="211"/>
      <c r="T950" s="211"/>
      <c r="U950" s="211"/>
      <c r="V950" s="211"/>
      <c r="W950" s="211"/>
      <c r="X950" s="211"/>
      <c r="Y950" s="211"/>
      <c r="Z950" s="211"/>
      <c r="AA950" s="211"/>
      <c r="AB950" s="211"/>
      <c r="AC950" s="211"/>
      <c r="AD950" s="211"/>
      <c r="AE950" s="211"/>
      <c r="AF950" s="211"/>
      <c r="AG950" s="211"/>
      <c r="AH950" s="211"/>
      <c r="AI950" s="211"/>
      <c r="AJ950" s="211"/>
      <c r="AK950" s="211"/>
      <c r="AL950" s="211"/>
      <c r="AM950" s="211"/>
      <c r="AN950" s="211"/>
      <c r="AO950" s="211"/>
      <c r="AP950" s="211"/>
      <c r="AQ950" s="211"/>
      <c r="AR950" s="211"/>
      <c r="AS950" s="211"/>
      <c r="AT950" s="211"/>
      <c r="AU950" s="211"/>
    </row>
    <row r="951" spans="1:47" outlineLevel="1" x14ac:dyDescent="0.2">
      <c r="A951" s="152"/>
      <c r="B951" s="154"/>
      <c r="C951" s="171" t="s">
        <v>810</v>
      </c>
      <c r="D951" s="188"/>
      <c r="E951" s="195">
        <v>80</v>
      </c>
      <c r="F951" s="212"/>
      <c r="G951" s="212"/>
      <c r="H951" s="181">
        <v>0</v>
      </c>
      <c r="I951" s="211"/>
      <c r="J951" s="211"/>
      <c r="K951" s="211"/>
      <c r="L951" s="211"/>
      <c r="M951" s="211"/>
      <c r="N951" s="211"/>
      <c r="O951" s="211"/>
      <c r="P951" s="211"/>
      <c r="Q951" s="211"/>
      <c r="R951" s="211" t="s">
        <v>123</v>
      </c>
      <c r="S951" s="211">
        <v>0</v>
      </c>
      <c r="T951" s="211"/>
      <c r="U951" s="211"/>
      <c r="V951" s="211"/>
      <c r="W951" s="211"/>
      <c r="X951" s="211"/>
      <c r="Y951" s="211"/>
      <c r="Z951" s="211"/>
      <c r="AA951" s="211"/>
      <c r="AB951" s="211"/>
      <c r="AC951" s="211"/>
      <c r="AD951" s="211"/>
      <c r="AE951" s="211"/>
      <c r="AF951" s="211"/>
      <c r="AG951" s="211"/>
      <c r="AH951" s="211"/>
      <c r="AI951" s="211"/>
      <c r="AJ951" s="211"/>
      <c r="AK951" s="211"/>
      <c r="AL951" s="211"/>
      <c r="AM951" s="211"/>
      <c r="AN951" s="211"/>
      <c r="AO951" s="211"/>
      <c r="AP951" s="211"/>
      <c r="AQ951" s="211"/>
      <c r="AR951" s="211"/>
      <c r="AS951" s="211"/>
      <c r="AT951" s="211"/>
      <c r="AU951" s="211"/>
    </row>
    <row r="952" spans="1:47" outlineLevel="1" x14ac:dyDescent="0.2">
      <c r="A952" s="152">
        <v>302</v>
      </c>
      <c r="B952" s="154" t="s">
        <v>814</v>
      </c>
      <c r="C952" s="170" t="s">
        <v>815</v>
      </c>
      <c r="D952" s="187" t="s">
        <v>809</v>
      </c>
      <c r="E952" s="212">
        <v>110</v>
      </c>
      <c r="F952" s="212"/>
      <c r="G952" s="212">
        <f>ROUND(E952*F952,2)</f>
        <v>0</v>
      </c>
      <c r="H952" s="181" t="s">
        <v>951</v>
      </c>
      <c r="I952" s="211"/>
      <c r="J952" s="211"/>
      <c r="K952" s="211"/>
      <c r="L952" s="211"/>
      <c r="M952" s="211"/>
      <c r="N952" s="211"/>
      <c r="O952" s="211"/>
      <c r="P952" s="211"/>
      <c r="Q952" s="211"/>
      <c r="R952" s="211" t="s">
        <v>121</v>
      </c>
      <c r="S952" s="211"/>
      <c r="T952" s="211"/>
      <c r="U952" s="211"/>
      <c r="V952" s="211"/>
      <c r="W952" s="211"/>
      <c r="X952" s="211"/>
      <c r="Y952" s="211"/>
      <c r="Z952" s="211"/>
      <c r="AA952" s="211"/>
      <c r="AB952" s="211"/>
      <c r="AC952" s="211"/>
      <c r="AD952" s="211"/>
      <c r="AE952" s="211"/>
      <c r="AF952" s="211"/>
      <c r="AG952" s="211"/>
      <c r="AH952" s="211"/>
      <c r="AI952" s="211"/>
      <c r="AJ952" s="211"/>
      <c r="AK952" s="211"/>
      <c r="AL952" s="211"/>
      <c r="AM952" s="211"/>
      <c r="AN952" s="211"/>
      <c r="AO952" s="211"/>
      <c r="AP952" s="211"/>
      <c r="AQ952" s="211"/>
      <c r="AR952" s="211"/>
      <c r="AS952" s="211"/>
      <c r="AT952" s="211"/>
      <c r="AU952" s="211"/>
    </row>
    <row r="953" spans="1:47" outlineLevel="1" x14ac:dyDescent="0.2">
      <c r="A953" s="152"/>
      <c r="B953" s="154"/>
      <c r="C953" s="171" t="s">
        <v>813</v>
      </c>
      <c r="D953" s="188"/>
      <c r="E953" s="195">
        <v>110</v>
      </c>
      <c r="F953" s="212"/>
      <c r="G953" s="212"/>
      <c r="H953" s="181">
        <v>0</v>
      </c>
      <c r="I953" s="211"/>
      <c r="J953" s="211"/>
      <c r="K953" s="211"/>
      <c r="L953" s="211"/>
      <c r="M953" s="211"/>
      <c r="N953" s="211"/>
      <c r="O953" s="211"/>
      <c r="P953" s="211"/>
      <c r="Q953" s="211"/>
      <c r="R953" s="211" t="s">
        <v>123</v>
      </c>
      <c r="S953" s="211">
        <v>0</v>
      </c>
      <c r="T953" s="211"/>
      <c r="U953" s="211"/>
      <c r="V953" s="211"/>
      <c r="W953" s="211"/>
      <c r="X953" s="211"/>
      <c r="Y953" s="211"/>
      <c r="Z953" s="211"/>
      <c r="AA953" s="211"/>
      <c r="AB953" s="211"/>
      <c r="AC953" s="211"/>
      <c r="AD953" s="211"/>
      <c r="AE953" s="211"/>
      <c r="AF953" s="211"/>
      <c r="AG953" s="211"/>
      <c r="AH953" s="211"/>
      <c r="AI953" s="211"/>
      <c r="AJ953" s="211"/>
      <c r="AK953" s="211"/>
      <c r="AL953" s="211"/>
      <c r="AM953" s="211"/>
      <c r="AN953" s="211"/>
      <c r="AO953" s="211"/>
      <c r="AP953" s="211"/>
      <c r="AQ953" s="211"/>
      <c r="AR953" s="211"/>
      <c r="AS953" s="211"/>
      <c r="AT953" s="211"/>
      <c r="AU953" s="211"/>
    </row>
    <row r="954" spans="1:47" ht="22.5" outlineLevel="1" x14ac:dyDescent="0.2">
      <c r="A954" s="152">
        <v>303</v>
      </c>
      <c r="B954" s="154" t="s">
        <v>817</v>
      </c>
      <c r="C954" s="170" t="s">
        <v>818</v>
      </c>
      <c r="D954" s="187" t="s">
        <v>120</v>
      </c>
      <c r="E954" s="212">
        <v>19</v>
      </c>
      <c r="F954" s="212"/>
      <c r="G954" s="212">
        <f>ROUND(E954*F954,2)</f>
        <v>0</v>
      </c>
      <c r="H954" s="181" t="s">
        <v>950</v>
      </c>
      <c r="I954" s="211"/>
      <c r="J954" s="211"/>
      <c r="K954" s="211"/>
      <c r="L954" s="211"/>
      <c r="M954" s="211"/>
      <c r="N954" s="211"/>
      <c r="O954" s="211"/>
      <c r="P954" s="211"/>
      <c r="Q954" s="211"/>
      <c r="R954" s="211" t="s">
        <v>121</v>
      </c>
      <c r="S954" s="211"/>
      <c r="T954" s="211"/>
      <c r="U954" s="211"/>
      <c r="V954" s="211"/>
      <c r="W954" s="211"/>
      <c r="X954" s="211"/>
      <c r="Y954" s="211"/>
      <c r="Z954" s="211"/>
      <c r="AA954" s="211"/>
      <c r="AB954" s="211"/>
      <c r="AC954" s="211"/>
      <c r="AD954" s="211"/>
      <c r="AE954" s="211"/>
      <c r="AF954" s="211"/>
      <c r="AG954" s="211"/>
      <c r="AH954" s="211"/>
      <c r="AI954" s="211"/>
      <c r="AJ954" s="211"/>
      <c r="AK954" s="211"/>
      <c r="AL954" s="211"/>
      <c r="AM954" s="211"/>
      <c r="AN954" s="211"/>
      <c r="AO954" s="211"/>
      <c r="AP954" s="211"/>
      <c r="AQ954" s="211"/>
      <c r="AR954" s="211"/>
      <c r="AS954" s="211"/>
      <c r="AT954" s="211"/>
      <c r="AU954" s="211"/>
    </row>
    <row r="955" spans="1:47" outlineLevel="1" x14ac:dyDescent="0.2">
      <c r="A955" s="152"/>
      <c r="B955" s="154"/>
      <c r="C955" s="171" t="s">
        <v>1664</v>
      </c>
      <c r="D955" s="188"/>
      <c r="E955" s="195">
        <v>19</v>
      </c>
      <c r="F955" s="212"/>
      <c r="G955" s="212"/>
      <c r="H955" s="181">
        <v>0</v>
      </c>
      <c r="I955" s="211"/>
      <c r="J955" s="211"/>
      <c r="K955" s="211"/>
      <c r="L955" s="211"/>
      <c r="M955" s="211"/>
      <c r="N955" s="211"/>
      <c r="O955" s="211"/>
      <c r="P955" s="211"/>
      <c r="Q955" s="211"/>
      <c r="R955" s="211" t="s">
        <v>123</v>
      </c>
      <c r="S955" s="211">
        <v>0</v>
      </c>
      <c r="T955" s="211"/>
      <c r="U955" s="211"/>
      <c r="V955" s="211"/>
      <c r="W955" s="211"/>
      <c r="X955" s="211"/>
      <c r="Y955" s="211"/>
      <c r="Z955" s="211"/>
      <c r="AA955" s="211"/>
      <c r="AB955" s="211"/>
      <c r="AC955" s="211"/>
      <c r="AD955" s="211"/>
      <c r="AE955" s="211"/>
      <c r="AF955" s="211"/>
      <c r="AG955" s="211"/>
      <c r="AH955" s="211"/>
      <c r="AI955" s="211"/>
      <c r="AJ955" s="211"/>
      <c r="AK955" s="211"/>
      <c r="AL955" s="211"/>
      <c r="AM955" s="211"/>
      <c r="AN955" s="211"/>
      <c r="AO955" s="211"/>
      <c r="AP955" s="211"/>
      <c r="AQ955" s="211"/>
      <c r="AR955" s="211"/>
      <c r="AS955" s="211"/>
      <c r="AT955" s="211"/>
      <c r="AU955" s="211"/>
    </row>
    <row r="956" spans="1:47" ht="22.5" outlineLevel="1" x14ac:dyDescent="0.2">
      <c r="A956" s="152">
        <v>304</v>
      </c>
      <c r="B956" s="154" t="s">
        <v>820</v>
      </c>
      <c r="C956" s="170" t="s">
        <v>1665</v>
      </c>
      <c r="D956" s="187" t="s">
        <v>120</v>
      </c>
      <c r="E956" s="212">
        <v>6</v>
      </c>
      <c r="F956" s="212"/>
      <c r="G956" s="212">
        <f t="shared" ref="G956:G965" si="2">ROUND(E956*F956,2)</f>
        <v>0</v>
      </c>
      <c r="H956" s="181" t="s">
        <v>950</v>
      </c>
      <c r="I956" s="211"/>
      <c r="J956" s="211"/>
      <c r="K956" s="211"/>
      <c r="L956" s="211"/>
      <c r="M956" s="211"/>
      <c r="N956" s="211"/>
      <c r="O956" s="211"/>
      <c r="P956" s="211"/>
      <c r="Q956" s="211"/>
      <c r="R956" s="211" t="s">
        <v>121</v>
      </c>
      <c r="S956" s="211"/>
      <c r="T956" s="211"/>
      <c r="U956" s="211"/>
      <c r="V956" s="211"/>
      <c r="W956" s="211"/>
      <c r="X956" s="211"/>
      <c r="Y956" s="211"/>
      <c r="Z956" s="211"/>
      <c r="AA956" s="211"/>
      <c r="AB956" s="211"/>
      <c r="AC956" s="211"/>
      <c r="AD956" s="211"/>
      <c r="AE956" s="211"/>
      <c r="AF956" s="211"/>
      <c r="AG956" s="211"/>
      <c r="AH956" s="211"/>
      <c r="AI956" s="211"/>
      <c r="AJ956" s="211"/>
      <c r="AK956" s="211"/>
      <c r="AL956" s="211"/>
      <c r="AM956" s="211"/>
      <c r="AN956" s="211"/>
      <c r="AO956" s="211"/>
      <c r="AP956" s="211"/>
      <c r="AQ956" s="211"/>
      <c r="AR956" s="211"/>
      <c r="AS956" s="211"/>
      <c r="AT956" s="211"/>
      <c r="AU956" s="211"/>
    </row>
    <row r="957" spans="1:47" ht="22.5" outlineLevel="1" x14ac:dyDescent="0.2">
      <c r="A957" s="152">
        <v>305</v>
      </c>
      <c r="B957" s="154" t="s">
        <v>822</v>
      </c>
      <c r="C957" s="170" t="s">
        <v>1666</v>
      </c>
      <c r="D957" s="187" t="s">
        <v>120</v>
      </c>
      <c r="E957" s="212">
        <v>2</v>
      </c>
      <c r="F957" s="212"/>
      <c r="G957" s="212">
        <f t="shared" si="2"/>
        <v>0</v>
      </c>
      <c r="H957" s="181" t="s">
        <v>950</v>
      </c>
      <c r="I957" s="211"/>
      <c r="J957" s="211"/>
      <c r="K957" s="211"/>
      <c r="L957" s="211"/>
      <c r="M957" s="211"/>
      <c r="N957" s="211"/>
      <c r="O957" s="211"/>
      <c r="P957" s="211"/>
      <c r="Q957" s="211"/>
      <c r="R957" s="211" t="s">
        <v>121</v>
      </c>
      <c r="S957" s="211"/>
      <c r="T957" s="211"/>
      <c r="U957" s="211"/>
      <c r="V957" s="211"/>
      <c r="W957" s="211"/>
      <c r="X957" s="211"/>
      <c r="Y957" s="211"/>
      <c r="Z957" s="211"/>
      <c r="AA957" s="211"/>
      <c r="AB957" s="211"/>
      <c r="AC957" s="211"/>
      <c r="AD957" s="211"/>
      <c r="AE957" s="211"/>
      <c r="AF957" s="211"/>
      <c r="AG957" s="211"/>
      <c r="AH957" s="211"/>
      <c r="AI957" s="211"/>
      <c r="AJ957" s="211"/>
      <c r="AK957" s="211"/>
      <c r="AL957" s="211"/>
      <c r="AM957" s="211"/>
      <c r="AN957" s="211"/>
      <c r="AO957" s="211"/>
      <c r="AP957" s="211"/>
      <c r="AQ957" s="211"/>
      <c r="AR957" s="211"/>
      <c r="AS957" s="211"/>
      <c r="AT957" s="211"/>
      <c r="AU957" s="211"/>
    </row>
    <row r="958" spans="1:47" outlineLevel="1" x14ac:dyDescent="0.2">
      <c r="A958" s="152">
        <v>306</v>
      </c>
      <c r="B958" s="154" t="s">
        <v>824</v>
      </c>
      <c r="C958" s="170" t="s">
        <v>1667</v>
      </c>
      <c r="D958" s="187" t="s">
        <v>120</v>
      </c>
      <c r="E958" s="212">
        <v>1</v>
      </c>
      <c r="F958" s="212"/>
      <c r="G958" s="212">
        <f t="shared" si="2"/>
        <v>0</v>
      </c>
      <c r="H958" s="181" t="s">
        <v>950</v>
      </c>
      <c r="I958" s="211"/>
      <c r="J958" s="211"/>
      <c r="K958" s="211"/>
      <c r="L958" s="211"/>
      <c r="M958" s="211"/>
      <c r="N958" s="211"/>
      <c r="O958" s="211"/>
      <c r="P958" s="211"/>
      <c r="Q958" s="211"/>
      <c r="R958" s="211" t="s">
        <v>121</v>
      </c>
      <c r="S958" s="211"/>
      <c r="T958" s="211"/>
      <c r="U958" s="211"/>
      <c r="V958" s="211"/>
      <c r="W958" s="211"/>
      <c r="X958" s="211"/>
      <c r="Y958" s="211"/>
      <c r="Z958" s="211"/>
      <c r="AA958" s="211"/>
      <c r="AB958" s="211"/>
      <c r="AC958" s="211"/>
      <c r="AD958" s="211"/>
      <c r="AE958" s="211"/>
      <c r="AF958" s="211"/>
      <c r="AG958" s="211"/>
      <c r="AH958" s="211"/>
      <c r="AI958" s="211"/>
      <c r="AJ958" s="211"/>
      <c r="AK958" s="211"/>
      <c r="AL958" s="211"/>
      <c r="AM958" s="211"/>
      <c r="AN958" s="211"/>
      <c r="AO958" s="211"/>
      <c r="AP958" s="211"/>
      <c r="AQ958" s="211"/>
      <c r="AR958" s="211"/>
      <c r="AS958" s="211"/>
      <c r="AT958" s="211"/>
      <c r="AU958" s="211"/>
    </row>
    <row r="959" spans="1:47" outlineLevel="1" x14ac:dyDescent="0.2">
      <c r="A959" s="152">
        <v>307</v>
      </c>
      <c r="B959" s="154" t="s">
        <v>828</v>
      </c>
      <c r="C959" s="170" t="s">
        <v>829</v>
      </c>
      <c r="D959" s="187" t="s">
        <v>120</v>
      </c>
      <c r="E959" s="212">
        <v>14</v>
      </c>
      <c r="F959" s="212"/>
      <c r="G959" s="212">
        <f t="shared" si="2"/>
        <v>0</v>
      </c>
      <c r="H959" s="181" t="s">
        <v>950</v>
      </c>
      <c r="I959" s="211"/>
      <c r="J959" s="211"/>
      <c r="K959" s="211"/>
      <c r="L959" s="211"/>
      <c r="M959" s="211"/>
      <c r="N959" s="211"/>
      <c r="O959" s="211"/>
      <c r="P959" s="211"/>
      <c r="Q959" s="211"/>
      <c r="R959" s="211" t="s">
        <v>121</v>
      </c>
      <c r="S959" s="211"/>
      <c r="T959" s="211"/>
      <c r="U959" s="211"/>
      <c r="V959" s="211"/>
      <c r="W959" s="211"/>
      <c r="X959" s="211"/>
      <c r="Y959" s="211"/>
      <c r="Z959" s="211"/>
      <c r="AA959" s="211"/>
      <c r="AB959" s="211"/>
      <c r="AC959" s="211"/>
      <c r="AD959" s="211"/>
      <c r="AE959" s="211"/>
      <c r="AF959" s="211"/>
      <c r="AG959" s="211"/>
      <c r="AH959" s="211"/>
      <c r="AI959" s="211"/>
      <c r="AJ959" s="211"/>
      <c r="AK959" s="211"/>
      <c r="AL959" s="211"/>
      <c r="AM959" s="211"/>
      <c r="AN959" s="211"/>
      <c r="AO959" s="211"/>
      <c r="AP959" s="211"/>
      <c r="AQ959" s="211"/>
      <c r="AR959" s="211"/>
      <c r="AS959" s="211"/>
      <c r="AT959" s="211"/>
      <c r="AU959" s="211"/>
    </row>
    <row r="960" spans="1:47" ht="22.5" outlineLevel="1" x14ac:dyDescent="0.2">
      <c r="A960" s="152">
        <v>308</v>
      </c>
      <c r="B960" s="154" t="s">
        <v>1668</v>
      </c>
      <c r="C960" s="170" t="s">
        <v>1669</v>
      </c>
      <c r="D960" s="187" t="s">
        <v>120</v>
      </c>
      <c r="E960" s="212">
        <v>1</v>
      </c>
      <c r="F960" s="212"/>
      <c r="G960" s="212">
        <f t="shared" si="2"/>
        <v>0</v>
      </c>
      <c r="H960" s="181" t="s">
        <v>950</v>
      </c>
      <c r="I960" s="211"/>
      <c r="J960" s="211"/>
      <c r="K960" s="211"/>
      <c r="L960" s="211"/>
      <c r="M960" s="211"/>
      <c r="N960" s="211"/>
      <c r="O960" s="211"/>
      <c r="P960" s="211"/>
      <c r="Q960" s="211"/>
      <c r="R960" s="211" t="s">
        <v>121</v>
      </c>
      <c r="S960" s="211"/>
      <c r="T960" s="211"/>
      <c r="U960" s="211"/>
      <c r="V960" s="211"/>
      <c r="W960" s="211"/>
      <c r="X960" s="211"/>
      <c r="Y960" s="211"/>
      <c r="Z960" s="211"/>
      <c r="AA960" s="211"/>
      <c r="AB960" s="211"/>
      <c r="AC960" s="211"/>
      <c r="AD960" s="211"/>
      <c r="AE960" s="211"/>
      <c r="AF960" s="211"/>
      <c r="AG960" s="211"/>
      <c r="AH960" s="211"/>
      <c r="AI960" s="211"/>
      <c r="AJ960" s="211"/>
      <c r="AK960" s="211"/>
      <c r="AL960" s="211"/>
      <c r="AM960" s="211"/>
      <c r="AN960" s="211"/>
      <c r="AO960" s="211"/>
      <c r="AP960" s="211"/>
      <c r="AQ960" s="211"/>
      <c r="AR960" s="211"/>
      <c r="AS960" s="211"/>
      <c r="AT960" s="211"/>
      <c r="AU960" s="211"/>
    </row>
    <row r="961" spans="1:47" ht="22.5" outlineLevel="1" x14ac:dyDescent="0.2">
      <c r="A961" s="152">
        <v>309</v>
      </c>
      <c r="B961" s="154" t="s">
        <v>1670</v>
      </c>
      <c r="C961" s="170" t="s">
        <v>1671</v>
      </c>
      <c r="D961" s="187" t="s">
        <v>120</v>
      </c>
      <c r="E961" s="212">
        <v>1</v>
      </c>
      <c r="F961" s="212"/>
      <c r="G961" s="212">
        <f t="shared" si="2"/>
        <v>0</v>
      </c>
      <c r="H961" s="181" t="s">
        <v>950</v>
      </c>
      <c r="I961" s="211"/>
      <c r="J961" s="211"/>
      <c r="K961" s="211"/>
      <c r="L961" s="211"/>
      <c r="M961" s="211"/>
      <c r="N961" s="211"/>
      <c r="O961" s="211"/>
      <c r="P961" s="211"/>
      <c r="Q961" s="211"/>
      <c r="R961" s="211" t="s">
        <v>121</v>
      </c>
      <c r="S961" s="211"/>
      <c r="T961" s="211"/>
      <c r="U961" s="211"/>
      <c r="V961" s="211"/>
      <c r="W961" s="211"/>
      <c r="X961" s="211"/>
      <c r="Y961" s="211"/>
      <c r="Z961" s="211"/>
      <c r="AA961" s="211"/>
      <c r="AB961" s="211"/>
      <c r="AC961" s="211"/>
      <c r="AD961" s="211"/>
      <c r="AE961" s="211"/>
      <c r="AF961" s="211"/>
      <c r="AG961" s="211"/>
      <c r="AH961" s="211"/>
      <c r="AI961" s="211"/>
      <c r="AJ961" s="211"/>
      <c r="AK961" s="211"/>
      <c r="AL961" s="211"/>
      <c r="AM961" s="211"/>
      <c r="AN961" s="211"/>
      <c r="AO961" s="211"/>
      <c r="AP961" s="211"/>
      <c r="AQ961" s="211"/>
      <c r="AR961" s="211"/>
      <c r="AS961" s="211"/>
      <c r="AT961" s="211"/>
      <c r="AU961" s="211"/>
    </row>
    <row r="962" spans="1:47" ht="22.5" outlineLevel="1" x14ac:dyDescent="0.2">
      <c r="A962" s="152">
        <v>310</v>
      </c>
      <c r="B962" s="154" t="s">
        <v>1672</v>
      </c>
      <c r="C962" s="170" t="s">
        <v>1673</v>
      </c>
      <c r="D962" s="187" t="s">
        <v>120</v>
      </c>
      <c r="E962" s="212">
        <v>3</v>
      </c>
      <c r="F962" s="212"/>
      <c r="G962" s="212">
        <f t="shared" si="2"/>
        <v>0</v>
      </c>
      <c r="H962" s="181" t="s">
        <v>950</v>
      </c>
      <c r="I962" s="211"/>
      <c r="J962" s="211"/>
      <c r="K962" s="211"/>
      <c r="L962" s="211"/>
      <c r="M962" s="211"/>
      <c r="N962" s="211"/>
      <c r="O962" s="211"/>
      <c r="P962" s="211"/>
      <c r="Q962" s="211"/>
      <c r="R962" s="211" t="s">
        <v>121</v>
      </c>
      <c r="S962" s="211"/>
      <c r="T962" s="211"/>
      <c r="U962" s="211"/>
      <c r="V962" s="211"/>
      <c r="W962" s="211"/>
      <c r="X962" s="211"/>
      <c r="Y962" s="211"/>
      <c r="Z962" s="211"/>
      <c r="AA962" s="211"/>
      <c r="AB962" s="211"/>
      <c r="AC962" s="211"/>
      <c r="AD962" s="211"/>
      <c r="AE962" s="211"/>
      <c r="AF962" s="211"/>
      <c r="AG962" s="211"/>
      <c r="AH962" s="211"/>
      <c r="AI962" s="211"/>
      <c r="AJ962" s="211"/>
      <c r="AK962" s="211"/>
      <c r="AL962" s="211"/>
      <c r="AM962" s="211"/>
      <c r="AN962" s="211"/>
      <c r="AO962" s="211"/>
      <c r="AP962" s="211"/>
      <c r="AQ962" s="211"/>
      <c r="AR962" s="211"/>
      <c r="AS962" s="211"/>
      <c r="AT962" s="211"/>
      <c r="AU962" s="211"/>
    </row>
    <row r="963" spans="1:47" ht="22.5" outlineLevel="1" x14ac:dyDescent="0.2">
      <c r="A963" s="152">
        <v>311</v>
      </c>
      <c r="B963" s="154" t="s">
        <v>832</v>
      </c>
      <c r="C963" s="170" t="s">
        <v>1674</v>
      </c>
      <c r="D963" s="187" t="s">
        <v>120</v>
      </c>
      <c r="E963" s="212">
        <v>6</v>
      </c>
      <c r="F963" s="212"/>
      <c r="G963" s="212">
        <f t="shared" si="2"/>
        <v>0</v>
      </c>
      <c r="H963" s="181" t="s">
        <v>950</v>
      </c>
      <c r="I963" s="211"/>
      <c r="J963" s="211"/>
      <c r="K963" s="211"/>
      <c r="L963" s="211"/>
      <c r="M963" s="211"/>
      <c r="N963" s="211"/>
      <c r="O963" s="211"/>
      <c r="P963" s="211"/>
      <c r="Q963" s="211"/>
      <c r="R963" s="211" t="s">
        <v>121</v>
      </c>
      <c r="S963" s="211"/>
      <c r="T963" s="211"/>
      <c r="U963" s="211"/>
      <c r="V963" s="211"/>
      <c r="W963" s="211"/>
      <c r="X963" s="211"/>
      <c r="Y963" s="211"/>
      <c r="Z963" s="211"/>
      <c r="AA963" s="211"/>
      <c r="AB963" s="211"/>
      <c r="AC963" s="211"/>
      <c r="AD963" s="211"/>
      <c r="AE963" s="211"/>
      <c r="AF963" s="211"/>
      <c r="AG963" s="211"/>
      <c r="AH963" s="211"/>
      <c r="AI963" s="211"/>
      <c r="AJ963" s="211"/>
      <c r="AK963" s="211"/>
      <c r="AL963" s="211"/>
      <c r="AM963" s="211"/>
      <c r="AN963" s="211"/>
      <c r="AO963" s="211"/>
      <c r="AP963" s="211"/>
      <c r="AQ963" s="211"/>
      <c r="AR963" s="211"/>
      <c r="AS963" s="211"/>
      <c r="AT963" s="211"/>
      <c r="AU963" s="211"/>
    </row>
    <row r="964" spans="1:47" ht="22.5" outlineLevel="1" x14ac:dyDescent="0.2">
      <c r="A964" s="152">
        <v>312</v>
      </c>
      <c r="B964" s="154" t="s">
        <v>833</v>
      </c>
      <c r="C964" s="170" t="s">
        <v>834</v>
      </c>
      <c r="D964" s="187" t="s">
        <v>120</v>
      </c>
      <c r="E964" s="212">
        <v>18</v>
      </c>
      <c r="F964" s="212"/>
      <c r="G964" s="212">
        <f t="shared" si="2"/>
        <v>0</v>
      </c>
      <c r="H964" s="181" t="s">
        <v>950</v>
      </c>
      <c r="I964" s="211"/>
      <c r="J964" s="211"/>
      <c r="K964" s="211"/>
      <c r="L964" s="211"/>
      <c r="M964" s="211"/>
      <c r="N964" s="211"/>
      <c r="O964" s="211"/>
      <c r="P964" s="211"/>
      <c r="Q964" s="211"/>
      <c r="R964" s="211" t="s">
        <v>121</v>
      </c>
      <c r="S964" s="211"/>
      <c r="T964" s="211"/>
      <c r="U964" s="211"/>
      <c r="V964" s="211"/>
      <c r="W964" s="211"/>
      <c r="X964" s="211"/>
      <c r="Y964" s="211"/>
      <c r="Z964" s="211"/>
      <c r="AA964" s="211"/>
      <c r="AB964" s="211"/>
      <c r="AC964" s="211"/>
      <c r="AD964" s="211"/>
      <c r="AE964" s="211"/>
      <c r="AF964" s="211"/>
      <c r="AG964" s="211"/>
      <c r="AH964" s="211"/>
      <c r="AI964" s="211"/>
      <c r="AJ964" s="211"/>
      <c r="AK964" s="211"/>
      <c r="AL964" s="211"/>
      <c r="AM964" s="211"/>
      <c r="AN964" s="211"/>
      <c r="AO964" s="211"/>
      <c r="AP964" s="211"/>
      <c r="AQ964" s="211"/>
      <c r="AR964" s="211"/>
      <c r="AS964" s="211"/>
      <c r="AT964" s="211"/>
      <c r="AU964" s="211"/>
    </row>
    <row r="965" spans="1:47" ht="22.5" outlineLevel="1" x14ac:dyDescent="0.2">
      <c r="A965" s="152">
        <v>313</v>
      </c>
      <c r="B965" s="154" t="s">
        <v>1675</v>
      </c>
      <c r="C965" s="170" t="s">
        <v>1676</v>
      </c>
      <c r="D965" s="187" t="s">
        <v>127</v>
      </c>
      <c r="E965" s="212">
        <v>7.4139999999999997</v>
      </c>
      <c r="F965" s="212"/>
      <c r="G965" s="212">
        <f t="shared" si="2"/>
        <v>0</v>
      </c>
      <c r="H965" s="181" t="s">
        <v>950</v>
      </c>
      <c r="I965" s="211"/>
      <c r="J965" s="211"/>
      <c r="K965" s="211"/>
      <c r="L965" s="211"/>
      <c r="M965" s="211"/>
      <c r="N965" s="211"/>
      <c r="O965" s="211"/>
      <c r="P965" s="211"/>
      <c r="Q965" s="211"/>
      <c r="R965" s="211" t="s">
        <v>121</v>
      </c>
      <c r="S965" s="211"/>
      <c r="T965" s="211"/>
      <c r="U965" s="211"/>
      <c r="V965" s="211"/>
      <c r="W965" s="211"/>
      <c r="X965" s="211"/>
      <c r="Y965" s="211"/>
      <c r="Z965" s="211"/>
      <c r="AA965" s="211"/>
      <c r="AB965" s="211"/>
      <c r="AC965" s="211"/>
      <c r="AD965" s="211"/>
      <c r="AE965" s="211"/>
      <c r="AF965" s="211"/>
      <c r="AG965" s="211"/>
      <c r="AH965" s="211"/>
      <c r="AI965" s="211"/>
      <c r="AJ965" s="211"/>
      <c r="AK965" s="211"/>
      <c r="AL965" s="211"/>
      <c r="AM965" s="211"/>
      <c r="AN965" s="211"/>
      <c r="AO965" s="211"/>
      <c r="AP965" s="211"/>
      <c r="AQ965" s="211"/>
      <c r="AR965" s="211"/>
      <c r="AS965" s="211"/>
      <c r="AT965" s="211"/>
      <c r="AU965" s="211"/>
    </row>
    <row r="966" spans="1:47" outlineLevel="1" x14ac:dyDescent="0.2">
      <c r="A966" s="152"/>
      <c r="B966" s="154"/>
      <c r="C966" s="171" t="s">
        <v>1677</v>
      </c>
      <c r="D966" s="188"/>
      <c r="E966" s="195">
        <v>7.4139999999999997</v>
      </c>
      <c r="F966" s="212"/>
      <c r="G966" s="212"/>
      <c r="H966" s="181">
        <v>0</v>
      </c>
      <c r="I966" s="211"/>
      <c r="J966" s="211"/>
      <c r="K966" s="211"/>
      <c r="L966" s="211"/>
      <c r="M966" s="211"/>
      <c r="N966" s="211"/>
      <c r="O966" s="211"/>
      <c r="P966" s="211"/>
      <c r="Q966" s="211"/>
      <c r="R966" s="211" t="s">
        <v>123</v>
      </c>
      <c r="S966" s="211">
        <v>0</v>
      </c>
      <c r="T966" s="211"/>
      <c r="U966" s="211"/>
      <c r="V966" s="211"/>
      <c r="W966" s="211"/>
      <c r="X966" s="211"/>
      <c r="Y966" s="211"/>
      <c r="Z966" s="211"/>
      <c r="AA966" s="211"/>
      <c r="AB966" s="211"/>
      <c r="AC966" s="211"/>
      <c r="AD966" s="211"/>
      <c r="AE966" s="211"/>
      <c r="AF966" s="211"/>
      <c r="AG966" s="211"/>
      <c r="AH966" s="211"/>
      <c r="AI966" s="211"/>
      <c r="AJ966" s="211"/>
      <c r="AK966" s="211"/>
      <c r="AL966" s="211"/>
      <c r="AM966" s="211"/>
      <c r="AN966" s="211"/>
      <c r="AO966" s="211"/>
      <c r="AP966" s="211"/>
      <c r="AQ966" s="211"/>
      <c r="AR966" s="211"/>
      <c r="AS966" s="211"/>
      <c r="AT966" s="211"/>
      <c r="AU966" s="211"/>
    </row>
    <row r="967" spans="1:47" outlineLevel="1" x14ac:dyDescent="0.2">
      <c r="A967" s="152">
        <v>314</v>
      </c>
      <c r="B967" s="154" t="s">
        <v>1598</v>
      </c>
      <c r="C967" s="170" t="s">
        <v>3338</v>
      </c>
      <c r="D967" s="187" t="s">
        <v>3338</v>
      </c>
      <c r="E967" s="212" t="s">
        <v>3338</v>
      </c>
      <c r="F967" s="212" t="s">
        <v>3338</v>
      </c>
      <c r="G967" s="212" t="s">
        <v>3338</v>
      </c>
      <c r="H967" s="181" t="s">
        <v>3338</v>
      </c>
      <c r="I967" s="211"/>
      <c r="J967" s="211"/>
      <c r="K967" s="211"/>
      <c r="L967" s="211"/>
      <c r="M967" s="211"/>
      <c r="N967" s="211"/>
      <c r="O967" s="211"/>
      <c r="P967" s="211"/>
      <c r="Q967" s="211"/>
      <c r="R967" s="211" t="s">
        <v>121</v>
      </c>
      <c r="S967" s="211"/>
      <c r="T967" s="211"/>
      <c r="U967" s="211"/>
      <c r="V967" s="211"/>
      <c r="W967" s="211"/>
      <c r="X967" s="211"/>
      <c r="Y967" s="211"/>
      <c r="Z967" s="211"/>
      <c r="AA967" s="211"/>
      <c r="AB967" s="211"/>
      <c r="AC967" s="211"/>
      <c r="AD967" s="211"/>
      <c r="AE967" s="211"/>
      <c r="AF967" s="211"/>
      <c r="AG967" s="211"/>
      <c r="AH967" s="211"/>
      <c r="AI967" s="211"/>
      <c r="AJ967" s="211"/>
      <c r="AK967" s="211"/>
      <c r="AL967" s="211"/>
      <c r="AM967" s="211"/>
      <c r="AN967" s="211"/>
      <c r="AO967" s="211"/>
      <c r="AP967" s="211"/>
      <c r="AQ967" s="211"/>
      <c r="AR967" s="211"/>
      <c r="AS967" s="211"/>
      <c r="AT967" s="211"/>
      <c r="AU967" s="211"/>
    </row>
    <row r="968" spans="1:47" outlineLevel="1" x14ac:dyDescent="0.2">
      <c r="A968" s="152"/>
      <c r="B968" s="154"/>
      <c r="C968" s="171" t="s">
        <v>1677</v>
      </c>
      <c r="D968" s="188"/>
      <c r="E968" s="195">
        <v>7.4139999999999997</v>
      </c>
      <c r="F968" s="212"/>
      <c r="G968" s="212"/>
      <c r="H968" s="181">
        <v>0</v>
      </c>
      <c r="I968" s="211"/>
      <c r="J968" s="211"/>
      <c r="K968" s="211"/>
      <c r="L968" s="211"/>
      <c r="M968" s="211"/>
      <c r="N968" s="211"/>
      <c r="O968" s="211"/>
      <c r="P968" s="211"/>
      <c r="Q968" s="211"/>
      <c r="R968" s="211" t="s">
        <v>123</v>
      </c>
      <c r="S968" s="211">
        <v>0</v>
      </c>
      <c r="T968" s="211"/>
      <c r="U968" s="211"/>
      <c r="V968" s="211"/>
      <c r="W968" s="211"/>
      <c r="X968" s="211"/>
      <c r="Y968" s="211"/>
      <c r="Z968" s="211"/>
      <c r="AA968" s="211"/>
      <c r="AB968" s="211"/>
      <c r="AC968" s="211"/>
      <c r="AD968" s="211"/>
      <c r="AE968" s="211"/>
      <c r="AF968" s="211"/>
      <c r="AG968" s="211"/>
      <c r="AH968" s="211"/>
      <c r="AI968" s="211"/>
      <c r="AJ968" s="211"/>
      <c r="AK968" s="211"/>
      <c r="AL968" s="211"/>
      <c r="AM968" s="211"/>
      <c r="AN968" s="211"/>
      <c r="AO968" s="211"/>
      <c r="AP968" s="211"/>
      <c r="AQ968" s="211"/>
      <c r="AR968" s="211"/>
      <c r="AS968" s="211"/>
      <c r="AT968" s="211"/>
      <c r="AU968" s="211"/>
    </row>
    <row r="969" spans="1:47" outlineLevel="1" x14ac:dyDescent="0.2">
      <c r="A969" s="152">
        <v>315</v>
      </c>
      <c r="B969" s="154" t="s">
        <v>1678</v>
      </c>
      <c r="C969" s="170" t="s">
        <v>1598</v>
      </c>
      <c r="D969" s="187" t="s">
        <v>120</v>
      </c>
      <c r="E969" s="212">
        <v>0</v>
      </c>
      <c r="F969" s="212"/>
      <c r="G969" s="212">
        <f t="shared" ref="G969:G984" si="3">ROUND(E969*F969,2)</f>
        <v>0</v>
      </c>
      <c r="H969" s="181">
        <v>0</v>
      </c>
      <c r="I969" s="211"/>
      <c r="J969" s="211"/>
      <c r="K969" s="211"/>
      <c r="L969" s="211"/>
      <c r="M969" s="211"/>
      <c r="N969" s="211"/>
      <c r="O969" s="211"/>
      <c r="P969" s="211"/>
      <c r="Q969" s="211"/>
      <c r="R969" s="211" t="s">
        <v>121</v>
      </c>
      <c r="S969" s="211"/>
      <c r="T969" s="211"/>
      <c r="U969" s="211"/>
      <c r="V969" s="211"/>
      <c r="W969" s="211"/>
      <c r="X969" s="211"/>
      <c r="Y969" s="211"/>
      <c r="Z969" s="211"/>
      <c r="AA969" s="211"/>
      <c r="AB969" s="211"/>
      <c r="AC969" s="211"/>
      <c r="AD969" s="211"/>
      <c r="AE969" s="211"/>
      <c r="AF969" s="211"/>
      <c r="AG969" s="211"/>
      <c r="AH969" s="211"/>
      <c r="AI969" s="211"/>
      <c r="AJ969" s="211"/>
      <c r="AK969" s="211"/>
      <c r="AL969" s="211"/>
      <c r="AM969" s="211"/>
      <c r="AN969" s="211"/>
      <c r="AO969" s="211"/>
      <c r="AP969" s="211"/>
      <c r="AQ969" s="211"/>
      <c r="AR969" s="211"/>
      <c r="AS969" s="211"/>
      <c r="AT969" s="211"/>
      <c r="AU969" s="211"/>
    </row>
    <row r="970" spans="1:47" outlineLevel="1" x14ac:dyDescent="0.2">
      <c r="A970" s="152">
        <v>316</v>
      </c>
      <c r="B970" s="154" t="s">
        <v>1679</v>
      </c>
      <c r="C970" s="170" t="s">
        <v>1598</v>
      </c>
      <c r="D970" s="187" t="s">
        <v>120</v>
      </c>
      <c r="E970" s="212">
        <v>0</v>
      </c>
      <c r="F970" s="212"/>
      <c r="G970" s="212">
        <f t="shared" si="3"/>
        <v>0</v>
      </c>
      <c r="H970" s="181">
        <v>0</v>
      </c>
      <c r="I970" s="211"/>
      <c r="J970" s="211"/>
      <c r="K970" s="211"/>
      <c r="L970" s="211"/>
      <c r="M970" s="211"/>
      <c r="N970" s="211"/>
      <c r="O970" s="211"/>
      <c r="P970" s="211"/>
      <c r="Q970" s="211"/>
      <c r="R970" s="211" t="s">
        <v>121</v>
      </c>
      <c r="S970" s="211"/>
      <c r="T970" s="211"/>
      <c r="U970" s="211"/>
      <c r="V970" s="211"/>
      <c r="W970" s="211"/>
      <c r="X970" s="211"/>
      <c r="Y970" s="211"/>
      <c r="Z970" s="211"/>
      <c r="AA970" s="211"/>
      <c r="AB970" s="211"/>
      <c r="AC970" s="211"/>
      <c r="AD970" s="211"/>
      <c r="AE970" s="211"/>
      <c r="AF970" s="211"/>
      <c r="AG970" s="211"/>
      <c r="AH970" s="211"/>
      <c r="AI970" s="211"/>
      <c r="AJ970" s="211"/>
      <c r="AK970" s="211"/>
      <c r="AL970" s="211"/>
      <c r="AM970" s="211"/>
      <c r="AN970" s="211"/>
      <c r="AO970" s="211"/>
      <c r="AP970" s="211"/>
      <c r="AQ970" s="211"/>
      <c r="AR970" s="211"/>
      <c r="AS970" s="211"/>
      <c r="AT970" s="211"/>
      <c r="AU970" s="211"/>
    </row>
    <row r="971" spans="1:47" outlineLevel="1" x14ac:dyDescent="0.2">
      <c r="A971" s="152">
        <v>317</v>
      </c>
      <c r="B971" s="154" t="s">
        <v>1680</v>
      </c>
      <c r="C971" s="170" t="s">
        <v>1598</v>
      </c>
      <c r="D971" s="187" t="s">
        <v>120</v>
      </c>
      <c r="E971" s="212">
        <v>0</v>
      </c>
      <c r="F971" s="212"/>
      <c r="G971" s="212">
        <f t="shared" si="3"/>
        <v>0</v>
      </c>
      <c r="H971" s="181">
        <v>0</v>
      </c>
      <c r="I971" s="211"/>
      <c r="J971" s="211"/>
      <c r="K971" s="211"/>
      <c r="L971" s="211"/>
      <c r="M971" s="211"/>
      <c r="N971" s="211"/>
      <c r="O971" s="211"/>
      <c r="P971" s="211"/>
      <c r="Q971" s="211"/>
      <c r="R971" s="211" t="s">
        <v>121</v>
      </c>
      <c r="S971" s="211"/>
      <c r="T971" s="211"/>
      <c r="U971" s="211"/>
      <c r="V971" s="211"/>
      <c r="W971" s="211"/>
      <c r="X971" s="211"/>
      <c r="Y971" s="211"/>
      <c r="Z971" s="211"/>
      <c r="AA971" s="211"/>
      <c r="AB971" s="211"/>
      <c r="AC971" s="211"/>
      <c r="AD971" s="211"/>
      <c r="AE971" s="211"/>
      <c r="AF971" s="211"/>
      <c r="AG971" s="211"/>
      <c r="AH971" s="211"/>
      <c r="AI971" s="211"/>
      <c r="AJ971" s="211"/>
      <c r="AK971" s="211"/>
      <c r="AL971" s="211"/>
      <c r="AM971" s="211"/>
      <c r="AN971" s="211"/>
      <c r="AO971" s="211"/>
      <c r="AP971" s="211"/>
      <c r="AQ971" s="211"/>
      <c r="AR971" s="211"/>
      <c r="AS971" s="211"/>
      <c r="AT971" s="211"/>
      <c r="AU971" s="211"/>
    </row>
    <row r="972" spans="1:47" ht="22.5" outlineLevel="1" x14ac:dyDescent="0.2">
      <c r="A972" s="152">
        <v>318</v>
      </c>
      <c r="B972" s="154" t="s">
        <v>839</v>
      </c>
      <c r="C972" s="170" t="s">
        <v>840</v>
      </c>
      <c r="D972" s="187" t="s">
        <v>120</v>
      </c>
      <c r="E972" s="212">
        <v>19</v>
      </c>
      <c r="F972" s="212"/>
      <c r="G972" s="212">
        <f t="shared" si="3"/>
        <v>0</v>
      </c>
      <c r="H972" s="181" t="s">
        <v>950</v>
      </c>
      <c r="I972" s="211"/>
      <c r="J972" s="211"/>
      <c r="K972" s="211"/>
      <c r="L972" s="211"/>
      <c r="M972" s="211"/>
      <c r="N972" s="211"/>
      <c r="O972" s="211"/>
      <c r="P972" s="211"/>
      <c r="Q972" s="211"/>
      <c r="R972" s="211" t="s">
        <v>121</v>
      </c>
      <c r="S972" s="211"/>
      <c r="T972" s="211"/>
      <c r="U972" s="211"/>
      <c r="V972" s="211"/>
      <c r="W972" s="211"/>
      <c r="X972" s="211"/>
      <c r="Y972" s="211"/>
      <c r="Z972" s="211"/>
      <c r="AA972" s="211"/>
      <c r="AB972" s="211"/>
      <c r="AC972" s="211"/>
      <c r="AD972" s="211"/>
      <c r="AE972" s="211"/>
      <c r="AF972" s="211"/>
      <c r="AG972" s="211"/>
      <c r="AH972" s="211"/>
      <c r="AI972" s="211"/>
      <c r="AJ972" s="211"/>
      <c r="AK972" s="211"/>
      <c r="AL972" s="211"/>
      <c r="AM972" s="211"/>
      <c r="AN972" s="211"/>
      <c r="AO972" s="211"/>
      <c r="AP972" s="211"/>
      <c r="AQ972" s="211"/>
      <c r="AR972" s="211"/>
      <c r="AS972" s="211"/>
      <c r="AT972" s="211"/>
      <c r="AU972" s="211"/>
    </row>
    <row r="973" spans="1:47" ht="22.5" outlineLevel="1" x14ac:dyDescent="0.2">
      <c r="A973" s="152">
        <v>319</v>
      </c>
      <c r="B973" s="154" t="s">
        <v>1681</v>
      </c>
      <c r="C973" s="170" t="s">
        <v>1682</v>
      </c>
      <c r="D973" s="187" t="s">
        <v>127</v>
      </c>
      <c r="E973" s="212">
        <v>4.5</v>
      </c>
      <c r="F973" s="212"/>
      <c r="G973" s="212">
        <f t="shared" si="3"/>
        <v>0</v>
      </c>
      <c r="H973" s="181" t="s">
        <v>950</v>
      </c>
      <c r="I973" s="211"/>
      <c r="J973" s="211"/>
      <c r="K973" s="211"/>
      <c r="L973" s="211"/>
      <c r="M973" s="211"/>
      <c r="N973" s="211"/>
      <c r="O973" s="211"/>
      <c r="P973" s="211"/>
      <c r="Q973" s="211"/>
      <c r="R973" s="211" t="s">
        <v>121</v>
      </c>
      <c r="S973" s="211"/>
      <c r="T973" s="211"/>
      <c r="U973" s="211"/>
      <c r="V973" s="211"/>
      <c r="W973" s="211"/>
      <c r="X973" s="211"/>
      <c r="Y973" s="211"/>
      <c r="Z973" s="211"/>
      <c r="AA973" s="211"/>
      <c r="AB973" s="211"/>
      <c r="AC973" s="211"/>
      <c r="AD973" s="211"/>
      <c r="AE973" s="211"/>
      <c r="AF973" s="211"/>
      <c r="AG973" s="211"/>
      <c r="AH973" s="211"/>
      <c r="AI973" s="211"/>
      <c r="AJ973" s="211"/>
      <c r="AK973" s="211"/>
      <c r="AL973" s="211"/>
      <c r="AM973" s="211"/>
      <c r="AN973" s="211"/>
      <c r="AO973" s="211"/>
      <c r="AP973" s="211"/>
      <c r="AQ973" s="211"/>
      <c r="AR973" s="211"/>
      <c r="AS973" s="211"/>
      <c r="AT973" s="211"/>
      <c r="AU973" s="211"/>
    </row>
    <row r="974" spans="1:47" ht="22.5" outlineLevel="1" x14ac:dyDescent="0.2">
      <c r="A974" s="152">
        <v>320</v>
      </c>
      <c r="B974" s="154" t="s">
        <v>1683</v>
      </c>
      <c r="C974" s="170" t="s">
        <v>1682</v>
      </c>
      <c r="D974" s="187" t="s">
        <v>127</v>
      </c>
      <c r="E974" s="212">
        <v>3.5</v>
      </c>
      <c r="F974" s="212"/>
      <c r="G974" s="212">
        <f t="shared" si="3"/>
        <v>0</v>
      </c>
      <c r="H974" s="181" t="s">
        <v>950</v>
      </c>
      <c r="I974" s="211"/>
      <c r="J974" s="211"/>
      <c r="K974" s="211"/>
      <c r="L974" s="211"/>
      <c r="M974" s="211"/>
      <c r="N974" s="211"/>
      <c r="O974" s="211"/>
      <c r="P974" s="211"/>
      <c r="Q974" s="211"/>
      <c r="R974" s="211" t="s">
        <v>121</v>
      </c>
      <c r="S974" s="211"/>
      <c r="T974" s="211"/>
      <c r="U974" s="211"/>
      <c r="V974" s="211"/>
      <c r="W974" s="211"/>
      <c r="X974" s="211"/>
      <c r="Y974" s="211"/>
      <c r="Z974" s="211"/>
      <c r="AA974" s="211"/>
      <c r="AB974" s="211"/>
      <c r="AC974" s="211"/>
      <c r="AD974" s="211"/>
      <c r="AE974" s="211"/>
      <c r="AF974" s="211"/>
      <c r="AG974" s="211"/>
      <c r="AH974" s="211"/>
      <c r="AI974" s="211"/>
      <c r="AJ974" s="211"/>
      <c r="AK974" s="211"/>
      <c r="AL974" s="211"/>
      <c r="AM974" s="211"/>
      <c r="AN974" s="211"/>
      <c r="AO974" s="211"/>
      <c r="AP974" s="211"/>
      <c r="AQ974" s="211"/>
      <c r="AR974" s="211"/>
      <c r="AS974" s="211"/>
      <c r="AT974" s="211"/>
      <c r="AU974" s="211"/>
    </row>
    <row r="975" spans="1:47" ht="22.5" outlineLevel="1" x14ac:dyDescent="0.2">
      <c r="A975" s="152">
        <v>321</v>
      </c>
      <c r="B975" s="154" t="s">
        <v>1684</v>
      </c>
      <c r="C975" s="170" t="s">
        <v>1685</v>
      </c>
      <c r="D975" s="187" t="s">
        <v>120</v>
      </c>
      <c r="E975" s="212">
        <v>1</v>
      </c>
      <c r="F975" s="212"/>
      <c r="G975" s="212">
        <f t="shared" si="3"/>
        <v>0</v>
      </c>
      <c r="H975" s="181" t="s">
        <v>950</v>
      </c>
      <c r="I975" s="211"/>
      <c r="J975" s="211"/>
      <c r="K975" s="211"/>
      <c r="L975" s="211"/>
      <c r="M975" s="211"/>
      <c r="N975" s="211"/>
      <c r="O975" s="211"/>
      <c r="P975" s="211"/>
      <c r="Q975" s="211"/>
      <c r="R975" s="211" t="s">
        <v>121</v>
      </c>
      <c r="S975" s="211"/>
      <c r="T975" s="211"/>
      <c r="U975" s="211"/>
      <c r="V975" s="211"/>
      <c r="W975" s="211"/>
      <c r="X975" s="211"/>
      <c r="Y975" s="211"/>
      <c r="Z975" s="211"/>
      <c r="AA975" s="211"/>
      <c r="AB975" s="211"/>
      <c r="AC975" s="211"/>
      <c r="AD975" s="211"/>
      <c r="AE975" s="211"/>
      <c r="AF975" s="211"/>
      <c r="AG975" s="211"/>
      <c r="AH975" s="211"/>
      <c r="AI975" s="211"/>
      <c r="AJ975" s="211"/>
      <c r="AK975" s="211"/>
      <c r="AL975" s="211"/>
      <c r="AM975" s="211"/>
      <c r="AN975" s="211"/>
      <c r="AO975" s="211"/>
      <c r="AP975" s="211"/>
      <c r="AQ975" s="211"/>
      <c r="AR975" s="211"/>
      <c r="AS975" s="211"/>
      <c r="AT975" s="211"/>
      <c r="AU975" s="211"/>
    </row>
    <row r="976" spans="1:47" ht="22.5" outlineLevel="1" x14ac:dyDescent="0.2">
      <c r="A976" s="152">
        <v>322</v>
      </c>
      <c r="B976" s="154" t="s">
        <v>1686</v>
      </c>
      <c r="C976" s="170" t="s">
        <v>1687</v>
      </c>
      <c r="D976" s="187" t="s">
        <v>120</v>
      </c>
      <c r="E976" s="212">
        <v>1</v>
      </c>
      <c r="F976" s="212"/>
      <c r="G976" s="212">
        <f t="shared" si="3"/>
        <v>0</v>
      </c>
      <c r="H976" s="181" t="s">
        <v>950</v>
      </c>
      <c r="I976" s="211"/>
      <c r="J976" s="211"/>
      <c r="K976" s="211"/>
      <c r="L976" s="211"/>
      <c r="M976" s="211"/>
      <c r="N976" s="211"/>
      <c r="O976" s="211"/>
      <c r="P976" s="211"/>
      <c r="Q976" s="211"/>
      <c r="R976" s="211" t="s">
        <v>121</v>
      </c>
      <c r="S976" s="211"/>
      <c r="T976" s="211"/>
      <c r="U976" s="211"/>
      <c r="V976" s="211"/>
      <c r="W976" s="211"/>
      <c r="X976" s="211"/>
      <c r="Y976" s="211"/>
      <c r="Z976" s="211"/>
      <c r="AA976" s="211"/>
      <c r="AB976" s="211"/>
      <c r="AC976" s="211"/>
      <c r="AD976" s="211"/>
      <c r="AE976" s="211"/>
      <c r="AF976" s="211"/>
      <c r="AG976" s="211"/>
      <c r="AH976" s="211"/>
      <c r="AI976" s="211"/>
      <c r="AJ976" s="211"/>
      <c r="AK976" s="211"/>
      <c r="AL976" s="211"/>
      <c r="AM976" s="211"/>
      <c r="AN976" s="211"/>
      <c r="AO976" s="211"/>
      <c r="AP976" s="211"/>
      <c r="AQ976" s="211"/>
      <c r="AR976" s="211"/>
      <c r="AS976" s="211"/>
      <c r="AT976" s="211"/>
      <c r="AU976" s="211"/>
    </row>
    <row r="977" spans="1:47" ht="22.5" outlineLevel="1" x14ac:dyDescent="0.2">
      <c r="A977" s="152">
        <v>323</v>
      </c>
      <c r="B977" s="154" t="s">
        <v>1688</v>
      </c>
      <c r="C977" s="170" t="s">
        <v>1689</v>
      </c>
      <c r="D977" s="187" t="s">
        <v>120</v>
      </c>
      <c r="E977" s="212">
        <v>2</v>
      </c>
      <c r="F977" s="212"/>
      <c r="G977" s="212">
        <f t="shared" si="3"/>
        <v>0</v>
      </c>
      <c r="H977" s="181" t="s">
        <v>950</v>
      </c>
      <c r="I977" s="211"/>
      <c r="J977" s="211"/>
      <c r="K977" s="211"/>
      <c r="L977" s="211"/>
      <c r="M977" s="211"/>
      <c r="N977" s="211"/>
      <c r="O977" s="211"/>
      <c r="P977" s="211"/>
      <c r="Q977" s="211"/>
      <c r="R977" s="211" t="s">
        <v>121</v>
      </c>
      <c r="S977" s="211"/>
      <c r="T977" s="211"/>
      <c r="U977" s="211"/>
      <c r="V977" s="211"/>
      <c r="W977" s="211"/>
      <c r="X977" s="211"/>
      <c r="Y977" s="211"/>
      <c r="Z977" s="211"/>
      <c r="AA977" s="211"/>
      <c r="AB977" s="211"/>
      <c r="AC977" s="211"/>
      <c r="AD977" s="211"/>
      <c r="AE977" s="211"/>
      <c r="AF977" s="211"/>
      <c r="AG977" s="211"/>
      <c r="AH977" s="211"/>
      <c r="AI977" s="211"/>
      <c r="AJ977" s="211"/>
      <c r="AK977" s="211"/>
      <c r="AL977" s="211"/>
      <c r="AM977" s="211"/>
      <c r="AN977" s="211"/>
      <c r="AO977" s="211"/>
      <c r="AP977" s="211"/>
      <c r="AQ977" s="211"/>
      <c r="AR977" s="211"/>
      <c r="AS977" s="211"/>
      <c r="AT977" s="211"/>
      <c r="AU977" s="211"/>
    </row>
    <row r="978" spans="1:47" ht="22.5" outlineLevel="1" x14ac:dyDescent="0.2">
      <c r="A978" s="152">
        <v>324</v>
      </c>
      <c r="B978" s="154" t="s">
        <v>1690</v>
      </c>
      <c r="C978" s="170" t="s">
        <v>1691</v>
      </c>
      <c r="D978" s="187" t="s">
        <v>120</v>
      </c>
      <c r="E978" s="212">
        <v>2</v>
      </c>
      <c r="F978" s="212"/>
      <c r="G978" s="212">
        <f t="shared" si="3"/>
        <v>0</v>
      </c>
      <c r="H978" s="181" t="s">
        <v>950</v>
      </c>
      <c r="I978" s="211"/>
      <c r="J978" s="211"/>
      <c r="K978" s="211"/>
      <c r="L978" s="211"/>
      <c r="M978" s="211"/>
      <c r="N978" s="211"/>
      <c r="O978" s="211"/>
      <c r="P978" s="211"/>
      <c r="Q978" s="211"/>
      <c r="R978" s="211" t="s">
        <v>121</v>
      </c>
      <c r="S978" s="211"/>
      <c r="T978" s="211"/>
      <c r="U978" s="211"/>
      <c r="V978" s="211"/>
      <c r="W978" s="211"/>
      <c r="X978" s="211"/>
      <c r="Y978" s="211"/>
      <c r="Z978" s="211"/>
      <c r="AA978" s="211"/>
      <c r="AB978" s="211"/>
      <c r="AC978" s="211"/>
      <c r="AD978" s="211"/>
      <c r="AE978" s="211"/>
      <c r="AF978" s="211"/>
      <c r="AG978" s="211"/>
      <c r="AH978" s="211"/>
      <c r="AI978" s="211"/>
      <c r="AJ978" s="211"/>
      <c r="AK978" s="211"/>
      <c r="AL978" s="211"/>
      <c r="AM978" s="211"/>
      <c r="AN978" s="211"/>
      <c r="AO978" s="211"/>
      <c r="AP978" s="211"/>
      <c r="AQ978" s="211"/>
      <c r="AR978" s="211"/>
      <c r="AS978" s="211"/>
      <c r="AT978" s="211"/>
      <c r="AU978" s="211"/>
    </row>
    <row r="979" spans="1:47" ht="22.5" outlineLevel="1" x14ac:dyDescent="0.2">
      <c r="A979" s="152">
        <v>325</v>
      </c>
      <c r="B979" s="154" t="s">
        <v>1692</v>
      </c>
      <c r="C979" s="170" t="s">
        <v>1693</v>
      </c>
      <c r="D979" s="187" t="s">
        <v>120</v>
      </c>
      <c r="E979" s="212">
        <v>2</v>
      </c>
      <c r="F979" s="212"/>
      <c r="G979" s="212">
        <f t="shared" si="3"/>
        <v>0</v>
      </c>
      <c r="H979" s="181" t="s">
        <v>950</v>
      </c>
      <c r="I979" s="211"/>
      <c r="J979" s="211"/>
      <c r="K979" s="211"/>
      <c r="L979" s="211"/>
      <c r="M979" s="211"/>
      <c r="N979" s="211"/>
      <c r="O979" s="211"/>
      <c r="P979" s="211"/>
      <c r="Q979" s="211"/>
      <c r="R979" s="211" t="s">
        <v>121</v>
      </c>
      <c r="S979" s="211"/>
      <c r="T979" s="211"/>
      <c r="U979" s="211"/>
      <c r="V979" s="211"/>
      <c r="W979" s="211"/>
      <c r="X979" s="211"/>
      <c r="Y979" s="211"/>
      <c r="Z979" s="211"/>
      <c r="AA979" s="211"/>
      <c r="AB979" s="211"/>
      <c r="AC979" s="211"/>
      <c r="AD979" s="211"/>
      <c r="AE979" s="211"/>
      <c r="AF979" s="211"/>
      <c r="AG979" s="211"/>
      <c r="AH979" s="211"/>
      <c r="AI979" s="211"/>
      <c r="AJ979" s="211"/>
      <c r="AK979" s="211"/>
      <c r="AL979" s="211"/>
      <c r="AM979" s="211"/>
      <c r="AN979" s="211"/>
      <c r="AO979" s="211"/>
      <c r="AP979" s="211"/>
      <c r="AQ979" s="211"/>
      <c r="AR979" s="211"/>
      <c r="AS979" s="211"/>
      <c r="AT979" s="211"/>
      <c r="AU979" s="211"/>
    </row>
    <row r="980" spans="1:47" ht="22.5" outlineLevel="1" x14ac:dyDescent="0.2">
      <c r="A980" s="152">
        <v>326</v>
      </c>
      <c r="B980" s="154" t="s">
        <v>843</v>
      </c>
      <c r="C980" s="170" t="s">
        <v>844</v>
      </c>
      <c r="D980" s="187" t="s">
        <v>239</v>
      </c>
      <c r="E980" s="212">
        <v>68</v>
      </c>
      <c r="F980" s="212"/>
      <c r="G980" s="212">
        <f t="shared" si="3"/>
        <v>0</v>
      </c>
      <c r="H980" s="181" t="s">
        <v>950</v>
      </c>
      <c r="I980" s="211"/>
      <c r="J980" s="211"/>
      <c r="K980" s="211"/>
      <c r="L980" s="211"/>
      <c r="M980" s="211"/>
      <c r="N980" s="211"/>
      <c r="O980" s="211"/>
      <c r="P980" s="211"/>
      <c r="Q980" s="211"/>
      <c r="R980" s="211" t="s">
        <v>121</v>
      </c>
      <c r="S980" s="211"/>
      <c r="T980" s="211"/>
      <c r="U980" s="211"/>
      <c r="V980" s="211"/>
      <c r="W980" s="211"/>
      <c r="X980" s="211"/>
      <c r="Y980" s="211"/>
      <c r="Z980" s="211"/>
      <c r="AA980" s="211"/>
      <c r="AB980" s="211"/>
      <c r="AC980" s="211"/>
      <c r="AD980" s="211"/>
      <c r="AE980" s="211"/>
      <c r="AF980" s="211"/>
      <c r="AG980" s="211"/>
      <c r="AH980" s="211"/>
      <c r="AI980" s="211"/>
      <c r="AJ980" s="211"/>
      <c r="AK980" s="211"/>
      <c r="AL980" s="211"/>
      <c r="AM980" s="211"/>
      <c r="AN980" s="211"/>
      <c r="AO980" s="211"/>
      <c r="AP980" s="211"/>
      <c r="AQ980" s="211"/>
      <c r="AR980" s="211"/>
      <c r="AS980" s="211"/>
      <c r="AT980" s="211"/>
      <c r="AU980" s="211"/>
    </row>
    <row r="981" spans="1:47" ht="22.5" outlineLevel="1" x14ac:dyDescent="0.2">
      <c r="A981" s="152">
        <v>327</v>
      </c>
      <c r="B981" s="154" t="s">
        <v>845</v>
      </c>
      <c r="C981" s="170" t="s">
        <v>1694</v>
      </c>
      <c r="D981" s="187" t="s">
        <v>120</v>
      </c>
      <c r="E981" s="212">
        <v>2</v>
      </c>
      <c r="F981" s="212"/>
      <c r="G981" s="212">
        <f t="shared" si="3"/>
        <v>0</v>
      </c>
      <c r="H981" s="181" t="s">
        <v>950</v>
      </c>
      <c r="I981" s="211"/>
      <c r="J981" s="211"/>
      <c r="K981" s="211"/>
      <c r="L981" s="211"/>
      <c r="M981" s="211"/>
      <c r="N981" s="211"/>
      <c r="O981" s="211"/>
      <c r="P981" s="211"/>
      <c r="Q981" s="211"/>
      <c r="R981" s="211" t="s">
        <v>121</v>
      </c>
      <c r="S981" s="211"/>
      <c r="T981" s="211"/>
      <c r="U981" s="211"/>
      <c r="V981" s="211"/>
      <c r="W981" s="211"/>
      <c r="X981" s="211"/>
      <c r="Y981" s="211"/>
      <c r="Z981" s="211"/>
      <c r="AA981" s="211"/>
      <c r="AB981" s="211"/>
      <c r="AC981" s="211"/>
      <c r="AD981" s="211"/>
      <c r="AE981" s="211"/>
      <c r="AF981" s="211"/>
      <c r="AG981" s="211"/>
      <c r="AH981" s="211"/>
      <c r="AI981" s="211"/>
      <c r="AJ981" s="211"/>
      <c r="AK981" s="211"/>
      <c r="AL981" s="211"/>
      <c r="AM981" s="211"/>
      <c r="AN981" s="211"/>
      <c r="AO981" s="211"/>
      <c r="AP981" s="211"/>
      <c r="AQ981" s="211"/>
      <c r="AR981" s="211"/>
      <c r="AS981" s="211"/>
      <c r="AT981" s="211"/>
      <c r="AU981" s="211"/>
    </row>
    <row r="982" spans="1:47" s="529" customFormat="1" ht="33.75" outlineLevel="1" x14ac:dyDescent="0.2">
      <c r="A982" s="152" t="s">
        <v>3326</v>
      </c>
      <c r="B982" s="154" t="s">
        <v>3327</v>
      </c>
      <c r="C982" s="170" t="s">
        <v>3328</v>
      </c>
      <c r="D982" s="187" t="s">
        <v>120</v>
      </c>
      <c r="E982" s="212">
        <v>1</v>
      </c>
      <c r="F982" s="212"/>
      <c r="G982" s="212">
        <f t="shared" si="3"/>
        <v>0</v>
      </c>
      <c r="H982" s="181" t="s">
        <v>950</v>
      </c>
      <c r="I982" s="211"/>
      <c r="J982" s="211"/>
      <c r="K982" s="211"/>
      <c r="L982" s="211"/>
      <c r="M982" s="211"/>
      <c r="N982" s="211"/>
      <c r="O982" s="211"/>
      <c r="P982" s="211"/>
      <c r="Q982" s="211"/>
      <c r="R982" s="211"/>
      <c r="S982" s="211"/>
      <c r="T982" s="211"/>
      <c r="U982" s="211"/>
      <c r="V982" s="211"/>
      <c r="W982" s="211"/>
      <c r="X982" s="211"/>
      <c r="Y982" s="211"/>
      <c r="Z982" s="211"/>
      <c r="AA982" s="211"/>
      <c r="AB982" s="211"/>
      <c r="AC982" s="211"/>
      <c r="AD982" s="211"/>
      <c r="AE982" s="211"/>
      <c r="AF982" s="211"/>
      <c r="AG982" s="211"/>
      <c r="AH982" s="211"/>
      <c r="AI982" s="211"/>
      <c r="AJ982" s="211"/>
      <c r="AK982" s="211"/>
      <c r="AL982" s="211"/>
      <c r="AM982" s="211"/>
      <c r="AN982" s="211"/>
      <c r="AO982" s="211"/>
      <c r="AP982" s="211"/>
      <c r="AQ982" s="211"/>
      <c r="AR982" s="211"/>
      <c r="AS982" s="211"/>
      <c r="AT982" s="211"/>
      <c r="AU982" s="211"/>
    </row>
    <row r="983" spans="1:47" ht="22.5" outlineLevel="1" x14ac:dyDescent="0.2">
      <c r="A983" s="152">
        <v>328</v>
      </c>
      <c r="B983" s="154" t="s">
        <v>1695</v>
      </c>
      <c r="C983" s="170" t="s">
        <v>1696</v>
      </c>
      <c r="D983" s="187" t="s">
        <v>232</v>
      </c>
      <c r="E983" s="212">
        <v>1.5</v>
      </c>
      <c r="F983" s="212"/>
      <c r="G983" s="212">
        <f t="shared" si="3"/>
        <v>0</v>
      </c>
      <c r="H983" s="181" t="s">
        <v>950</v>
      </c>
      <c r="I983" s="211"/>
      <c r="J983" s="211"/>
      <c r="K983" s="211"/>
      <c r="L983" s="211"/>
      <c r="M983" s="211"/>
      <c r="N983" s="211"/>
      <c r="O983" s="211"/>
      <c r="P983" s="211"/>
      <c r="Q983" s="211"/>
      <c r="R983" s="211" t="s">
        <v>121</v>
      </c>
      <c r="S983" s="211"/>
      <c r="T983" s="211"/>
      <c r="U983" s="211"/>
      <c r="V983" s="211"/>
      <c r="W983" s="211"/>
      <c r="X983" s="211"/>
      <c r="Y983" s="211"/>
      <c r="Z983" s="211"/>
      <c r="AA983" s="211"/>
      <c r="AB983" s="211"/>
      <c r="AC983" s="211"/>
      <c r="AD983" s="211"/>
      <c r="AE983" s="211"/>
      <c r="AF983" s="211"/>
      <c r="AG983" s="211"/>
      <c r="AH983" s="211"/>
      <c r="AI983" s="211"/>
      <c r="AJ983" s="211"/>
      <c r="AK983" s="211"/>
      <c r="AL983" s="211"/>
      <c r="AM983" s="211"/>
      <c r="AN983" s="211"/>
      <c r="AO983" s="211"/>
      <c r="AP983" s="211"/>
      <c r="AQ983" s="211"/>
      <c r="AR983" s="211"/>
      <c r="AS983" s="211"/>
      <c r="AT983" s="211"/>
      <c r="AU983" s="211"/>
    </row>
    <row r="984" spans="1:47" ht="22.5" outlineLevel="1" x14ac:dyDescent="0.2">
      <c r="A984" s="152">
        <v>329</v>
      </c>
      <c r="B984" s="154" t="s">
        <v>1697</v>
      </c>
      <c r="C984" s="170" t="s">
        <v>1698</v>
      </c>
      <c r="D984" s="187" t="s">
        <v>232</v>
      </c>
      <c r="E984" s="212">
        <v>19.8</v>
      </c>
      <c r="F984" s="212"/>
      <c r="G984" s="212">
        <f t="shared" si="3"/>
        <v>0</v>
      </c>
      <c r="H984" s="181" t="s">
        <v>950</v>
      </c>
      <c r="I984" s="211"/>
      <c r="J984" s="211"/>
      <c r="K984" s="211"/>
      <c r="L984" s="211"/>
      <c r="M984" s="211"/>
      <c r="N984" s="211"/>
      <c r="O984" s="211"/>
      <c r="P984" s="211"/>
      <c r="Q984" s="211"/>
      <c r="R984" s="211" t="s">
        <v>121</v>
      </c>
      <c r="S984" s="211"/>
      <c r="T984" s="211"/>
      <c r="U984" s="211"/>
      <c r="V984" s="211"/>
      <c r="W984" s="211"/>
      <c r="X984" s="211"/>
      <c r="Y984" s="211"/>
      <c r="Z984" s="211"/>
      <c r="AA984" s="211"/>
      <c r="AB984" s="211"/>
      <c r="AC984" s="211"/>
      <c r="AD984" s="211"/>
      <c r="AE984" s="211"/>
      <c r="AF984" s="211"/>
      <c r="AG984" s="211"/>
      <c r="AH984" s="211"/>
      <c r="AI984" s="211"/>
      <c r="AJ984" s="211"/>
      <c r="AK984" s="211"/>
      <c r="AL984" s="211"/>
      <c r="AM984" s="211"/>
      <c r="AN984" s="211"/>
      <c r="AO984" s="211"/>
      <c r="AP984" s="211"/>
      <c r="AQ984" s="211"/>
      <c r="AR984" s="211"/>
      <c r="AS984" s="211"/>
      <c r="AT984" s="211"/>
      <c r="AU984" s="211"/>
    </row>
    <row r="985" spans="1:47" outlineLevel="1" x14ac:dyDescent="0.2">
      <c r="A985" s="152"/>
      <c r="B985" s="154"/>
      <c r="C985" s="171" t="s">
        <v>1699</v>
      </c>
      <c r="D985" s="188"/>
      <c r="E985" s="195">
        <v>19.8</v>
      </c>
      <c r="F985" s="212"/>
      <c r="G985" s="212"/>
      <c r="H985" s="181">
        <v>0</v>
      </c>
      <c r="I985" s="211"/>
      <c r="J985" s="211"/>
      <c r="K985" s="211"/>
      <c r="L985" s="211"/>
      <c r="M985" s="211"/>
      <c r="N985" s="211"/>
      <c r="O985" s="211"/>
      <c r="P985" s="211"/>
      <c r="Q985" s="211"/>
      <c r="R985" s="211" t="s">
        <v>123</v>
      </c>
      <c r="S985" s="211">
        <v>0</v>
      </c>
      <c r="T985" s="211"/>
      <c r="U985" s="211"/>
      <c r="V985" s="211"/>
      <c r="W985" s="211"/>
      <c r="X985" s="211"/>
      <c r="Y985" s="211"/>
      <c r="Z985" s="211"/>
      <c r="AA985" s="211"/>
      <c r="AB985" s="211"/>
      <c r="AC985" s="211"/>
      <c r="AD985" s="211"/>
      <c r="AE985" s="211"/>
      <c r="AF985" s="211"/>
      <c r="AG985" s="211"/>
      <c r="AH985" s="211"/>
      <c r="AI985" s="211"/>
      <c r="AJ985" s="211"/>
      <c r="AK985" s="211"/>
      <c r="AL985" s="211"/>
      <c r="AM985" s="211"/>
      <c r="AN985" s="211"/>
      <c r="AO985" s="211"/>
      <c r="AP985" s="211"/>
      <c r="AQ985" s="211"/>
      <c r="AR985" s="211"/>
      <c r="AS985" s="211"/>
      <c r="AT985" s="211"/>
      <c r="AU985" s="211"/>
    </row>
    <row r="986" spans="1:47" ht="22.5" outlineLevel="1" x14ac:dyDescent="0.2">
      <c r="A986" s="152">
        <v>330</v>
      </c>
      <c r="B986" s="154" t="s">
        <v>1700</v>
      </c>
      <c r="C986" s="170" t="s">
        <v>1701</v>
      </c>
      <c r="D986" s="187" t="s">
        <v>232</v>
      </c>
      <c r="E986" s="212">
        <v>21</v>
      </c>
      <c r="F986" s="212"/>
      <c r="G986" s="212">
        <f>ROUND(E986*F986,2)</f>
        <v>0</v>
      </c>
      <c r="H986" s="181" t="s">
        <v>950</v>
      </c>
      <c r="I986" s="211"/>
      <c r="J986" s="211"/>
      <c r="K986" s="211"/>
      <c r="L986" s="211"/>
      <c r="M986" s="211"/>
      <c r="N986" s="211"/>
      <c r="O986" s="211"/>
      <c r="P986" s="211"/>
      <c r="Q986" s="211"/>
      <c r="R986" s="211" t="s">
        <v>121</v>
      </c>
      <c r="S986" s="211"/>
      <c r="T986" s="211"/>
      <c r="U986" s="211"/>
      <c r="V986" s="211"/>
      <c r="W986" s="211"/>
      <c r="X986" s="211"/>
      <c r="Y986" s="211"/>
      <c r="Z986" s="211"/>
      <c r="AA986" s="211"/>
      <c r="AB986" s="211"/>
      <c r="AC986" s="211"/>
      <c r="AD986" s="211"/>
      <c r="AE986" s="211"/>
      <c r="AF986" s="211"/>
      <c r="AG986" s="211"/>
      <c r="AH986" s="211"/>
      <c r="AI986" s="211"/>
      <c r="AJ986" s="211"/>
      <c r="AK986" s="211"/>
      <c r="AL986" s="211"/>
      <c r="AM986" s="211"/>
      <c r="AN986" s="211"/>
      <c r="AO986" s="211"/>
      <c r="AP986" s="211"/>
      <c r="AQ986" s="211"/>
      <c r="AR986" s="211"/>
      <c r="AS986" s="211"/>
      <c r="AT986" s="211"/>
      <c r="AU986" s="211"/>
    </row>
    <row r="987" spans="1:47" outlineLevel="1" x14ac:dyDescent="0.2">
      <c r="A987" s="152"/>
      <c r="B987" s="154"/>
      <c r="C987" s="171" t="s">
        <v>1702</v>
      </c>
      <c r="D987" s="188"/>
      <c r="E987" s="195">
        <v>21</v>
      </c>
      <c r="F987" s="212"/>
      <c r="G987" s="212"/>
      <c r="H987" s="181">
        <v>0</v>
      </c>
      <c r="I987" s="211"/>
      <c r="J987" s="211"/>
      <c r="K987" s="211"/>
      <c r="L987" s="211"/>
      <c r="M987" s="211"/>
      <c r="N987" s="211"/>
      <c r="O987" s="211"/>
      <c r="P987" s="211"/>
      <c r="Q987" s="211"/>
      <c r="R987" s="211" t="s">
        <v>123</v>
      </c>
      <c r="S987" s="211">
        <v>0</v>
      </c>
      <c r="T987" s="211"/>
      <c r="U987" s="211"/>
      <c r="V987" s="211"/>
      <c r="W987" s="211"/>
      <c r="X987" s="211"/>
      <c r="Y987" s="211"/>
      <c r="Z987" s="211"/>
      <c r="AA987" s="211"/>
      <c r="AB987" s="211"/>
      <c r="AC987" s="211"/>
      <c r="AD987" s="211"/>
      <c r="AE987" s="211"/>
      <c r="AF987" s="211"/>
      <c r="AG987" s="211"/>
      <c r="AH987" s="211"/>
      <c r="AI987" s="211"/>
      <c r="AJ987" s="211"/>
      <c r="AK987" s="211"/>
      <c r="AL987" s="211"/>
      <c r="AM987" s="211"/>
      <c r="AN987" s="211"/>
      <c r="AO987" s="211"/>
      <c r="AP987" s="211"/>
      <c r="AQ987" s="211"/>
      <c r="AR987" s="211"/>
      <c r="AS987" s="211"/>
      <c r="AT987" s="211"/>
      <c r="AU987" s="211"/>
    </row>
    <row r="988" spans="1:47" ht="22.5" outlineLevel="1" x14ac:dyDescent="0.2">
      <c r="A988" s="152">
        <v>331</v>
      </c>
      <c r="B988" s="154" t="s">
        <v>1703</v>
      </c>
      <c r="C988" s="170" t="s">
        <v>1704</v>
      </c>
      <c r="D988" s="187" t="s">
        <v>232</v>
      </c>
      <c r="E988" s="212">
        <v>23.5</v>
      </c>
      <c r="F988" s="212"/>
      <c r="G988" s="212">
        <f>ROUND(E988*F988,2)</f>
        <v>0</v>
      </c>
      <c r="H988" s="181" t="s">
        <v>950</v>
      </c>
      <c r="I988" s="211"/>
      <c r="J988" s="211"/>
      <c r="K988" s="211"/>
      <c r="L988" s="211"/>
      <c r="M988" s="211"/>
      <c r="N988" s="211"/>
      <c r="O988" s="211"/>
      <c r="P988" s="211"/>
      <c r="Q988" s="211"/>
      <c r="R988" s="211" t="s">
        <v>121</v>
      </c>
      <c r="S988" s="211"/>
      <c r="T988" s="211"/>
      <c r="U988" s="211"/>
      <c r="V988" s="211"/>
      <c r="W988" s="211"/>
      <c r="X988" s="211"/>
      <c r="Y988" s="211"/>
      <c r="Z988" s="211"/>
      <c r="AA988" s="211"/>
      <c r="AB988" s="211"/>
      <c r="AC988" s="211"/>
      <c r="AD988" s="211"/>
      <c r="AE988" s="211"/>
      <c r="AF988" s="211"/>
      <c r="AG988" s="211"/>
      <c r="AH988" s="211"/>
      <c r="AI988" s="211"/>
      <c r="AJ988" s="211"/>
      <c r="AK988" s="211"/>
      <c r="AL988" s="211"/>
      <c r="AM988" s="211"/>
      <c r="AN988" s="211"/>
      <c r="AO988" s="211"/>
      <c r="AP988" s="211"/>
      <c r="AQ988" s="211"/>
      <c r="AR988" s="211"/>
      <c r="AS988" s="211"/>
      <c r="AT988" s="211"/>
      <c r="AU988" s="211"/>
    </row>
    <row r="989" spans="1:47" ht="22.5" outlineLevel="1" x14ac:dyDescent="0.2">
      <c r="A989" s="152">
        <v>332</v>
      </c>
      <c r="B989" s="154" t="s">
        <v>1705</v>
      </c>
      <c r="C989" s="170" t="s">
        <v>1706</v>
      </c>
      <c r="D989" s="187" t="s">
        <v>232</v>
      </c>
      <c r="E989" s="212">
        <v>4.8</v>
      </c>
      <c r="F989" s="212"/>
      <c r="G989" s="212">
        <f>ROUND(E989*F989,2)</f>
        <v>0</v>
      </c>
      <c r="H989" s="181" t="s">
        <v>950</v>
      </c>
      <c r="I989" s="211"/>
      <c r="J989" s="211"/>
      <c r="K989" s="211"/>
      <c r="L989" s="211"/>
      <c r="M989" s="211"/>
      <c r="N989" s="211"/>
      <c r="O989" s="211"/>
      <c r="P989" s="211"/>
      <c r="Q989" s="211"/>
      <c r="R989" s="211" t="s">
        <v>121</v>
      </c>
      <c r="S989" s="211"/>
      <c r="T989" s="211"/>
      <c r="U989" s="211"/>
      <c r="V989" s="211"/>
      <c r="W989" s="211"/>
      <c r="X989" s="211"/>
      <c r="Y989" s="211"/>
      <c r="Z989" s="211"/>
      <c r="AA989" s="211"/>
      <c r="AB989" s="211"/>
      <c r="AC989" s="211"/>
      <c r="AD989" s="211"/>
      <c r="AE989" s="211"/>
      <c r="AF989" s="211"/>
      <c r="AG989" s="211"/>
      <c r="AH989" s="211"/>
      <c r="AI989" s="211"/>
      <c r="AJ989" s="211"/>
      <c r="AK989" s="211"/>
      <c r="AL989" s="211"/>
      <c r="AM989" s="211"/>
      <c r="AN989" s="211"/>
      <c r="AO989" s="211"/>
      <c r="AP989" s="211"/>
      <c r="AQ989" s="211"/>
      <c r="AR989" s="211"/>
      <c r="AS989" s="211"/>
      <c r="AT989" s="211"/>
      <c r="AU989" s="211"/>
    </row>
    <row r="990" spans="1:47" ht="22.5" outlineLevel="1" x14ac:dyDescent="0.2">
      <c r="A990" s="152">
        <v>333</v>
      </c>
      <c r="B990" s="154" t="s">
        <v>1707</v>
      </c>
      <c r="C990" s="170" t="s">
        <v>1706</v>
      </c>
      <c r="D990" s="187" t="s">
        <v>232</v>
      </c>
      <c r="E990" s="212">
        <v>15.72</v>
      </c>
      <c r="F990" s="212"/>
      <c r="G990" s="212">
        <f>ROUND(E990*F990,2)</f>
        <v>0</v>
      </c>
      <c r="H990" s="181" t="s">
        <v>950</v>
      </c>
      <c r="I990" s="211"/>
      <c r="J990" s="211"/>
      <c r="K990" s="211"/>
      <c r="L990" s="211"/>
      <c r="M990" s="211"/>
      <c r="N990" s="211"/>
      <c r="O990" s="211"/>
      <c r="P990" s="211"/>
      <c r="Q990" s="211"/>
      <c r="R990" s="211" t="s">
        <v>121</v>
      </c>
      <c r="S990" s="211"/>
      <c r="T990" s="211"/>
      <c r="U990" s="211"/>
      <c r="V990" s="211"/>
      <c r="W990" s="211"/>
      <c r="X990" s="211"/>
      <c r="Y990" s="211"/>
      <c r="Z990" s="211"/>
      <c r="AA990" s="211"/>
      <c r="AB990" s="211"/>
      <c r="AC990" s="211"/>
      <c r="AD990" s="211"/>
      <c r="AE990" s="211"/>
      <c r="AF990" s="211"/>
      <c r="AG990" s="211"/>
      <c r="AH990" s="211"/>
      <c r="AI990" s="211"/>
      <c r="AJ990" s="211"/>
      <c r="AK990" s="211"/>
      <c r="AL990" s="211"/>
      <c r="AM990" s="211"/>
      <c r="AN990" s="211"/>
      <c r="AO990" s="211"/>
      <c r="AP990" s="211"/>
      <c r="AQ990" s="211"/>
      <c r="AR990" s="211"/>
      <c r="AS990" s="211"/>
      <c r="AT990" s="211"/>
      <c r="AU990" s="211"/>
    </row>
    <row r="991" spans="1:47" ht="22.5" outlineLevel="1" x14ac:dyDescent="0.2">
      <c r="A991" s="152">
        <v>334</v>
      </c>
      <c r="B991" s="154" t="s">
        <v>1708</v>
      </c>
      <c r="C991" s="170" t="s">
        <v>1709</v>
      </c>
      <c r="D991" s="187" t="s">
        <v>127</v>
      </c>
      <c r="E991" s="212">
        <v>1.62</v>
      </c>
      <c r="F991" s="212"/>
      <c r="G991" s="212">
        <f>ROUND(E991*F991,2)</f>
        <v>0</v>
      </c>
      <c r="H991" s="181" t="s">
        <v>950</v>
      </c>
      <c r="I991" s="211"/>
      <c r="J991" s="211"/>
      <c r="K991" s="211"/>
      <c r="L991" s="211"/>
      <c r="M991" s="211"/>
      <c r="N991" s="211"/>
      <c r="O991" s="211"/>
      <c r="P991" s="211"/>
      <c r="Q991" s="211"/>
      <c r="R991" s="211" t="s">
        <v>121</v>
      </c>
      <c r="S991" s="211"/>
      <c r="T991" s="211"/>
      <c r="U991" s="211"/>
      <c r="V991" s="211"/>
      <c r="W991" s="211"/>
      <c r="X991" s="211"/>
      <c r="Y991" s="211"/>
      <c r="Z991" s="211"/>
      <c r="AA991" s="211"/>
      <c r="AB991" s="211"/>
      <c r="AC991" s="211"/>
      <c r="AD991" s="211"/>
      <c r="AE991" s="211"/>
      <c r="AF991" s="211"/>
      <c r="AG991" s="211"/>
      <c r="AH991" s="211"/>
      <c r="AI991" s="211"/>
      <c r="AJ991" s="211"/>
      <c r="AK991" s="211"/>
      <c r="AL991" s="211"/>
      <c r="AM991" s="211"/>
      <c r="AN991" s="211"/>
      <c r="AO991" s="211"/>
      <c r="AP991" s="211"/>
      <c r="AQ991" s="211"/>
      <c r="AR991" s="211"/>
      <c r="AS991" s="211"/>
      <c r="AT991" s="211"/>
      <c r="AU991" s="211"/>
    </row>
    <row r="992" spans="1:47" outlineLevel="1" x14ac:dyDescent="0.2">
      <c r="A992" s="152"/>
      <c r="B992" s="154"/>
      <c r="C992" s="171" t="s">
        <v>1710</v>
      </c>
      <c r="D992" s="188"/>
      <c r="E992" s="195">
        <v>1.62</v>
      </c>
      <c r="F992" s="212"/>
      <c r="G992" s="212"/>
      <c r="H992" s="181">
        <v>0</v>
      </c>
      <c r="I992" s="211"/>
      <c r="J992" s="211"/>
      <c r="K992" s="211"/>
      <c r="L992" s="211"/>
      <c r="M992" s="211"/>
      <c r="N992" s="211"/>
      <c r="O992" s="211"/>
      <c r="P992" s="211"/>
      <c r="Q992" s="211"/>
      <c r="R992" s="211" t="s">
        <v>123</v>
      </c>
      <c r="S992" s="211">
        <v>0</v>
      </c>
      <c r="T992" s="211"/>
      <c r="U992" s="211"/>
      <c r="V992" s="211"/>
      <c r="W992" s="211"/>
      <c r="X992" s="211"/>
      <c r="Y992" s="211"/>
      <c r="Z992" s="211"/>
      <c r="AA992" s="211"/>
      <c r="AB992" s="211"/>
      <c r="AC992" s="211"/>
      <c r="AD992" s="211"/>
      <c r="AE992" s="211"/>
      <c r="AF992" s="211"/>
      <c r="AG992" s="211"/>
      <c r="AH992" s="211"/>
      <c r="AI992" s="211"/>
      <c r="AJ992" s="211"/>
      <c r="AK992" s="211"/>
      <c r="AL992" s="211"/>
      <c r="AM992" s="211"/>
      <c r="AN992" s="211"/>
      <c r="AO992" s="211"/>
      <c r="AP992" s="211"/>
      <c r="AQ992" s="211"/>
      <c r="AR992" s="211"/>
      <c r="AS992" s="211"/>
      <c r="AT992" s="211"/>
      <c r="AU992" s="211"/>
    </row>
    <row r="993" spans="1:47" ht="22.5" outlineLevel="1" x14ac:dyDescent="0.2">
      <c r="A993" s="152">
        <v>335</v>
      </c>
      <c r="B993" s="154" t="s">
        <v>1711</v>
      </c>
      <c r="C993" s="170" t="s">
        <v>850</v>
      </c>
      <c r="D993" s="187" t="s">
        <v>127</v>
      </c>
      <c r="E993" s="212">
        <v>3.6105999999999998</v>
      </c>
      <c r="F993" s="212"/>
      <c r="G993" s="212">
        <f>ROUND(E993*F993,2)</f>
        <v>0</v>
      </c>
      <c r="H993" s="181" t="s">
        <v>950</v>
      </c>
      <c r="I993" s="211"/>
      <c r="J993" s="211"/>
      <c r="K993" s="211"/>
      <c r="L993" s="211"/>
      <c r="M993" s="211"/>
      <c r="N993" s="211"/>
      <c r="O993" s="211"/>
      <c r="P993" s="211"/>
      <c r="Q993" s="211"/>
      <c r="R993" s="211" t="s">
        <v>121</v>
      </c>
      <c r="S993" s="211"/>
      <c r="T993" s="211"/>
      <c r="U993" s="211"/>
      <c r="V993" s="211"/>
      <c r="W993" s="211"/>
      <c r="X993" s="211"/>
      <c r="Y993" s="211"/>
      <c r="Z993" s="211"/>
      <c r="AA993" s="211"/>
      <c r="AB993" s="211"/>
      <c r="AC993" s="211"/>
      <c r="AD993" s="211"/>
      <c r="AE993" s="211"/>
      <c r="AF993" s="211"/>
      <c r="AG993" s="211"/>
      <c r="AH993" s="211"/>
      <c r="AI993" s="211"/>
      <c r="AJ993" s="211"/>
      <c r="AK993" s="211"/>
      <c r="AL993" s="211"/>
      <c r="AM993" s="211"/>
      <c r="AN993" s="211"/>
      <c r="AO993" s="211"/>
      <c r="AP993" s="211"/>
      <c r="AQ993" s="211"/>
      <c r="AR993" s="211"/>
      <c r="AS993" s="211"/>
      <c r="AT993" s="211"/>
      <c r="AU993" s="211"/>
    </row>
    <row r="994" spans="1:47" outlineLevel="1" x14ac:dyDescent="0.2">
      <c r="A994" s="152"/>
      <c r="B994" s="154"/>
      <c r="C994" s="171" t="s">
        <v>1712</v>
      </c>
      <c r="D994" s="188"/>
      <c r="E994" s="195">
        <v>3.6105999999999998</v>
      </c>
      <c r="F994" s="212"/>
      <c r="G994" s="212"/>
      <c r="H994" s="181">
        <v>0</v>
      </c>
      <c r="I994" s="211"/>
      <c r="J994" s="211"/>
      <c r="K994" s="211"/>
      <c r="L994" s="211"/>
      <c r="M994" s="211"/>
      <c r="N994" s="211"/>
      <c r="O994" s="211"/>
      <c r="P994" s="211"/>
      <c r="Q994" s="211"/>
      <c r="R994" s="211" t="s">
        <v>123</v>
      </c>
      <c r="S994" s="211">
        <v>0</v>
      </c>
      <c r="T994" s="211"/>
      <c r="U994" s="211"/>
      <c r="V994" s="211"/>
      <c r="W994" s="211"/>
      <c r="X994" s="211"/>
      <c r="Y994" s="211"/>
      <c r="Z994" s="211"/>
      <c r="AA994" s="211"/>
      <c r="AB994" s="211"/>
      <c r="AC994" s="211"/>
      <c r="AD994" s="211"/>
      <c r="AE994" s="211"/>
      <c r="AF994" s="211"/>
      <c r="AG994" s="211"/>
      <c r="AH994" s="211"/>
      <c r="AI994" s="211"/>
      <c r="AJ994" s="211"/>
      <c r="AK994" s="211"/>
      <c r="AL994" s="211"/>
      <c r="AM994" s="211"/>
      <c r="AN994" s="211"/>
      <c r="AO994" s="211"/>
      <c r="AP994" s="211"/>
      <c r="AQ994" s="211"/>
      <c r="AR994" s="211"/>
      <c r="AS994" s="211"/>
      <c r="AT994" s="211"/>
      <c r="AU994" s="211"/>
    </row>
    <row r="995" spans="1:47" ht="22.5" outlineLevel="1" x14ac:dyDescent="0.2">
      <c r="A995" s="152">
        <v>336</v>
      </c>
      <c r="B995" s="154" t="s">
        <v>1713</v>
      </c>
      <c r="C995" s="170" t="s">
        <v>1714</v>
      </c>
      <c r="D995" s="187" t="s">
        <v>127</v>
      </c>
      <c r="E995" s="212">
        <v>7.6</v>
      </c>
      <c r="F995" s="212"/>
      <c r="G995" s="212">
        <f>ROUND(E995*F995,2)</f>
        <v>0</v>
      </c>
      <c r="H995" s="181" t="s">
        <v>950</v>
      </c>
      <c r="I995" s="211"/>
      <c r="J995" s="211"/>
      <c r="K995" s="211"/>
      <c r="L995" s="211"/>
      <c r="M995" s="211"/>
      <c r="N995" s="211"/>
      <c r="O995" s="211"/>
      <c r="P995" s="211"/>
      <c r="Q995" s="211"/>
      <c r="R995" s="211" t="s">
        <v>121</v>
      </c>
      <c r="S995" s="211"/>
      <c r="T995" s="211"/>
      <c r="U995" s="211"/>
      <c r="V995" s="211"/>
      <c r="W995" s="211"/>
      <c r="X995" s="211"/>
      <c r="Y995" s="211"/>
      <c r="Z995" s="211"/>
      <c r="AA995" s="211"/>
      <c r="AB995" s="211"/>
      <c r="AC995" s="211"/>
      <c r="AD995" s="211"/>
      <c r="AE995" s="211"/>
      <c r="AF995" s="211"/>
      <c r="AG995" s="211"/>
      <c r="AH995" s="211"/>
      <c r="AI995" s="211"/>
      <c r="AJ995" s="211"/>
      <c r="AK995" s="211"/>
      <c r="AL995" s="211"/>
      <c r="AM995" s="211"/>
      <c r="AN995" s="211"/>
      <c r="AO995" s="211"/>
      <c r="AP995" s="211"/>
      <c r="AQ995" s="211"/>
      <c r="AR995" s="211"/>
      <c r="AS995" s="211"/>
      <c r="AT995" s="211"/>
      <c r="AU995" s="211"/>
    </row>
    <row r="996" spans="1:47" outlineLevel="1" x14ac:dyDescent="0.2">
      <c r="A996" s="152"/>
      <c r="B996" s="154"/>
      <c r="C996" s="171" t="s">
        <v>1715</v>
      </c>
      <c r="D996" s="188"/>
      <c r="E996" s="195">
        <v>7.6</v>
      </c>
      <c r="F996" s="212"/>
      <c r="G996" s="212"/>
      <c r="H996" s="181">
        <v>0</v>
      </c>
      <c r="I996" s="211"/>
      <c r="J996" s="211"/>
      <c r="K996" s="211"/>
      <c r="L996" s="211"/>
      <c r="M996" s="211"/>
      <c r="N996" s="211"/>
      <c r="O996" s="211"/>
      <c r="P996" s="211"/>
      <c r="Q996" s="211"/>
      <c r="R996" s="211" t="s">
        <v>123</v>
      </c>
      <c r="S996" s="211">
        <v>0</v>
      </c>
      <c r="T996" s="211"/>
      <c r="U996" s="211"/>
      <c r="V996" s="211"/>
      <c r="W996" s="211"/>
      <c r="X996" s="211"/>
      <c r="Y996" s="211"/>
      <c r="Z996" s="211"/>
      <c r="AA996" s="211"/>
      <c r="AB996" s="211"/>
      <c r="AC996" s="211"/>
      <c r="AD996" s="211"/>
      <c r="AE996" s="211"/>
      <c r="AF996" s="211"/>
      <c r="AG996" s="211"/>
      <c r="AH996" s="211"/>
      <c r="AI996" s="211"/>
      <c r="AJ996" s="211"/>
      <c r="AK996" s="211"/>
      <c r="AL996" s="211"/>
      <c r="AM996" s="211"/>
      <c r="AN996" s="211"/>
      <c r="AO996" s="211"/>
      <c r="AP996" s="211"/>
      <c r="AQ996" s="211"/>
      <c r="AR996" s="211"/>
      <c r="AS996" s="211"/>
      <c r="AT996" s="211"/>
      <c r="AU996" s="211"/>
    </row>
    <row r="997" spans="1:47" ht="22.5" outlineLevel="1" x14ac:dyDescent="0.2">
      <c r="A997" s="152">
        <v>337</v>
      </c>
      <c r="B997" s="154" t="s">
        <v>1716</v>
      </c>
      <c r="C997" s="170" t="s">
        <v>853</v>
      </c>
      <c r="D997" s="187" t="s">
        <v>809</v>
      </c>
      <c r="E997" s="212">
        <v>309.7</v>
      </c>
      <c r="F997" s="212"/>
      <c r="G997" s="212">
        <f>ROUND(E997*F997,2)</f>
        <v>0</v>
      </c>
      <c r="H997" s="181" t="s">
        <v>950</v>
      </c>
      <c r="I997" s="211"/>
      <c r="J997" s="211"/>
      <c r="K997" s="211"/>
      <c r="L997" s="211"/>
      <c r="M997" s="211"/>
      <c r="N997" s="211"/>
      <c r="O997" s="211"/>
      <c r="P997" s="211"/>
      <c r="Q997" s="211"/>
      <c r="R997" s="211" t="s">
        <v>121</v>
      </c>
      <c r="S997" s="211"/>
      <c r="T997" s="211"/>
      <c r="U997" s="211"/>
      <c r="V997" s="211"/>
      <c r="W997" s="211"/>
      <c r="X997" s="211"/>
      <c r="Y997" s="211"/>
      <c r="Z997" s="211"/>
      <c r="AA997" s="211"/>
      <c r="AB997" s="211"/>
      <c r="AC997" s="211"/>
      <c r="AD997" s="211"/>
      <c r="AE997" s="211"/>
      <c r="AF997" s="211"/>
      <c r="AG997" s="211"/>
      <c r="AH997" s="211"/>
      <c r="AI997" s="211"/>
      <c r="AJ997" s="211"/>
      <c r="AK997" s="211"/>
      <c r="AL997" s="211"/>
      <c r="AM997" s="211"/>
      <c r="AN997" s="211"/>
      <c r="AO997" s="211"/>
      <c r="AP997" s="211"/>
      <c r="AQ997" s="211"/>
      <c r="AR997" s="211"/>
      <c r="AS997" s="211"/>
      <c r="AT997" s="211"/>
      <c r="AU997" s="211"/>
    </row>
    <row r="998" spans="1:47" ht="22.5" outlineLevel="1" x14ac:dyDescent="0.2">
      <c r="A998" s="152">
        <v>338</v>
      </c>
      <c r="B998" s="154" t="s">
        <v>1717</v>
      </c>
      <c r="C998" s="170" t="s">
        <v>1718</v>
      </c>
      <c r="D998" s="187" t="s">
        <v>809</v>
      </c>
      <c r="E998" s="212">
        <v>206.67</v>
      </c>
      <c r="F998" s="212"/>
      <c r="G998" s="212">
        <f>ROUND(E998*F998,2)</f>
        <v>0</v>
      </c>
      <c r="H998" s="181" t="s">
        <v>950</v>
      </c>
      <c r="I998" s="211"/>
      <c r="J998" s="211"/>
      <c r="K998" s="211"/>
      <c r="L998" s="211"/>
      <c r="M998" s="211"/>
      <c r="N998" s="211"/>
      <c r="O998" s="211"/>
      <c r="P998" s="211"/>
      <c r="Q998" s="211"/>
      <c r="R998" s="211" t="s">
        <v>121</v>
      </c>
      <c r="S998" s="211"/>
      <c r="T998" s="211"/>
      <c r="U998" s="211"/>
      <c r="V998" s="211"/>
      <c r="W998" s="211"/>
      <c r="X998" s="211"/>
      <c r="Y998" s="211"/>
      <c r="Z998" s="211"/>
      <c r="AA998" s="211"/>
      <c r="AB998" s="211"/>
      <c r="AC998" s="211"/>
      <c r="AD998" s="211"/>
      <c r="AE998" s="211"/>
      <c r="AF998" s="211"/>
      <c r="AG998" s="211"/>
      <c r="AH998" s="211"/>
      <c r="AI998" s="211"/>
      <c r="AJ998" s="211"/>
      <c r="AK998" s="211"/>
      <c r="AL998" s="211"/>
      <c r="AM998" s="211"/>
      <c r="AN998" s="211"/>
      <c r="AO998" s="211"/>
      <c r="AP998" s="211"/>
      <c r="AQ998" s="211"/>
      <c r="AR998" s="211"/>
      <c r="AS998" s="211"/>
      <c r="AT998" s="211"/>
      <c r="AU998" s="211"/>
    </row>
    <row r="999" spans="1:47" ht="22.5" outlineLevel="1" x14ac:dyDescent="0.2">
      <c r="A999" s="152">
        <v>339</v>
      </c>
      <c r="B999" s="154" t="s">
        <v>1719</v>
      </c>
      <c r="C999" s="170" t="s">
        <v>1718</v>
      </c>
      <c r="D999" s="187" t="s">
        <v>809</v>
      </c>
      <c r="E999" s="212">
        <v>114.93</v>
      </c>
      <c r="F999" s="212"/>
      <c r="G999" s="212">
        <f>ROUND(E999*F999,2)</f>
        <v>0</v>
      </c>
      <c r="H999" s="181" t="s">
        <v>950</v>
      </c>
      <c r="I999" s="211"/>
      <c r="J999" s="211"/>
      <c r="K999" s="211"/>
      <c r="L999" s="211"/>
      <c r="M999" s="211"/>
      <c r="N999" s="211"/>
      <c r="O999" s="211"/>
      <c r="P999" s="211"/>
      <c r="Q999" s="211"/>
      <c r="R999" s="211" t="s">
        <v>121</v>
      </c>
      <c r="S999" s="211"/>
      <c r="T999" s="211"/>
      <c r="U999" s="211"/>
      <c r="V999" s="211"/>
      <c r="W999" s="211"/>
      <c r="X999" s="211"/>
      <c r="Y999" s="211"/>
      <c r="Z999" s="211"/>
      <c r="AA999" s="211"/>
      <c r="AB999" s="211"/>
      <c r="AC999" s="211"/>
      <c r="AD999" s="211"/>
      <c r="AE999" s="211"/>
      <c r="AF999" s="211"/>
      <c r="AG999" s="211"/>
      <c r="AH999" s="211"/>
      <c r="AI999" s="211"/>
      <c r="AJ999" s="211"/>
      <c r="AK999" s="211"/>
      <c r="AL999" s="211"/>
      <c r="AM999" s="211"/>
      <c r="AN999" s="211"/>
      <c r="AO999" s="211"/>
      <c r="AP999" s="211"/>
      <c r="AQ999" s="211"/>
      <c r="AR999" s="211"/>
      <c r="AS999" s="211"/>
      <c r="AT999" s="211"/>
      <c r="AU999" s="211"/>
    </row>
    <row r="1000" spans="1:47" outlineLevel="1" x14ac:dyDescent="0.2">
      <c r="A1000" s="152">
        <v>340</v>
      </c>
      <c r="B1000" s="154" t="s">
        <v>1720</v>
      </c>
      <c r="C1000" s="170" t="s">
        <v>1721</v>
      </c>
      <c r="D1000" s="187" t="s">
        <v>0</v>
      </c>
      <c r="E1000" s="212">
        <v>2.1</v>
      </c>
      <c r="F1000" s="212"/>
      <c r="G1000" s="212">
        <f>ROUND(E1000*F1000,2)</f>
        <v>0</v>
      </c>
      <c r="H1000" s="181" t="s">
        <v>951</v>
      </c>
      <c r="I1000" s="211"/>
      <c r="J1000" s="211"/>
      <c r="K1000" s="211"/>
      <c r="L1000" s="211"/>
      <c r="M1000" s="211"/>
      <c r="N1000" s="211"/>
      <c r="O1000" s="211"/>
      <c r="P1000" s="211"/>
      <c r="Q1000" s="211"/>
      <c r="R1000" s="211" t="s">
        <v>121</v>
      </c>
      <c r="S1000" s="211"/>
      <c r="T1000" s="211"/>
      <c r="U1000" s="211"/>
      <c r="V1000" s="211"/>
      <c r="W1000" s="211"/>
      <c r="X1000" s="211"/>
      <c r="Y1000" s="211"/>
      <c r="Z1000" s="211"/>
      <c r="AA1000" s="211"/>
      <c r="AB1000" s="211"/>
      <c r="AC1000" s="211"/>
      <c r="AD1000" s="211"/>
      <c r="AE1000" s="211"/>
      <c r="AF1000" s="211"/>
      <c r="AG1000" s="211"/>
      <c r="AH1000" s="211"/>
      <c r="AI1000" s="211"/>
      <c r="AJ1000" s="211"/>
      <c r="AK1000" s="211"/>
      <c r="AL1000" s="211"/>
      <c r="AM1000" s="211"/>
      <c r="AN1000" s="211"/>
      <c r="AO1000" s="211"/>
      <c r="AP1000" s="211"/>
      <c r="AQ1000" s="211"/>
      <c r="AR1000" s="211"/>
      <c r="AS1000" s="211"/>
      <c r="AT1000" s="211"/>
      <c r="AU1000" s="211"/>
    </row>
    <row r="1001" spans="1:47" x14ac:dyDescent="0.2">
      <c r="A1001" s="153" t="s">
        <v>116</v>
      </c>
      <c r="B1001" s="155" t="s">
        <v>88</v>
      </c>
      <c r="C1001" s="172" t="s">
        <v>89</v>
      </c>
      <c r="D1001" s="189"/>
      <c r="E1001" s="213"/>
      <c r="F1001" s="213"/>
      <c r="G1001" s="213">
        <f>SUMIF(R1002:R1032,"&lt;&gt;NOR",G1002:G1032)</f>
        <v>0</v>
      </c>
      <c r="H1001" s="182"/>
      <c r="I1001" s="211"/>
      <c r="R1001" t="s">
        <v>117</v>
      </c>
    </row>
    <row r="1002" spans="1:47" outlineLevel="1" x14ac:dyDescent="0.2">
      <c r="A1002" s="152">
        <v>341</v>
      </c>
      <c r="B1002" s="154" t="s">
        <v>865</v>
      </c>
      <c r="C1002" s="170" t="s">
        <v>866</v>
      </c>
      <c r="D1002" s="187" t="s">
        <v>127</v>
      </c>
      <c r="E1002" s="212">
        <v>113.13</v>
      </c>
      <c r="F1002" s="212"/>
      <c r="G1002" s="212">
        <f>ROUND(E1002*F1002,2)</f>
        <v>0</v>
      </c>
      <c r="H1002" s="181" t="s">
        <v>951</v>
      </c>
      <c r="I1002" s="211"/>
      <c r="J1002" s="211"/>
      <c r="K1002" s="211"/>
      <c r="L1002" s="211"/>
      <c r="M1002" s="211"/>
      <c r="N1002" s="211"/>
      <c r="O1002" s="211"/>
      <c r="P1002" s="211"/>
      <c r="Q1002" s="211"/>
      <c r="R1002" s="211" t="s">
        <v>121</v>
      </c>
      <c r="S1002" s="211"/>
      <c r="T1002" s="211"/>
      <c r="U1002" s="211"/>
      <c r="V1002" s="211"/>
      <c r="W1002" s="211"/>
      <c r="X1002" s="211"/>
      <c r="Y1002" s="211"/>
      <c r="Z1002" s="211"/>
      <c r="AA1002" s="211"/>
      <c r="AB1002" s="211"/>
      <c r="AC1002" s="211"/>
      <c r="AD1002" s="211"/>
      <c r="AE1002" s="211"/>
      <c r="AF1002" s="211"/>
      <c r="AG1002" s="211"/>
      <c r="AH1002" s="211"/>
      <c r="AI1002" s="211"/>
      <c r="AJ1002" s="211"/>
      <c r="AK1002" s="211"/>
      <c r="AL1002" s="211"/>
      <c r="AM1002" s="211"/>
      <c r="AN1002" s="211"/>
      <c r="AO1002" s="211"/>
      <c r="AP1002" s="211"/>
      <c r="AQ1002" s="211"/>
      <c r="AR1002" s="211"/>
      <c r="AS1002" s="211"/>
      <c r="AT1002" s="211"/>
      <c r="AU1002" s="211"/>
    </row>
    <row r="1003" spans="1:47" outlineLevel="1" x14ac:dyDescent="0.2">
      <c r="A1003" s="152"/>
      <c r="B1003" s="154"/>
      <c r="C1003" s="171" t="s">
        <v>524</v>
      </c>
      <c r="D1003" s="188"/>
      <c r="E1003" s="195"/>
      <c r="F1003" s="212"/>
      <c r="G1003" s="212"/>
      <c r="H1003" s="181">
        <v>0</v>
      </c>
      <c r="I1003" s="211"/>
      <c r="J1003" s="211"/>
      <c r="K1003" s="211"/>
      <c r="L1003" s="211"/>
      <c r="M1003" s="211"/>
      <c r="N1003" s="211"/>
      <c r="O1003" s="211"/>
      <c r="P1003" s="211"/>
      <c r="Q1003" s="211"/>
      <c r="R1003" s="211" t="s">
        <v>123</v>
      </c>
      <c r="S1003" s="211">
        <v>0</v>
      </c>
      <c r="T1003" s="211"/>
      <c r="U1003" s="211"/>
      <c r="V1003" s="211"/>
      <c r="W1003" s="211"/>
      <c r="X1003" s="211"/>
      <c r="Y1003" s="211"/>
      <c r="Z1003" s="211"/>
      <c r="AA1003" s="211"/>
      <c r="AB1003" s="211"/>
      <c r="AC1003" s="211"/>
      <c r="AD1003" s="211"/>
      <c r="AE1003" s="211"/>
      <c r="AF1003" s="211"/>
      <c r="AG1003" s="211"/>
      <c r="AH1003" s="211"/>
      <c r="AI1003" s="211"/>
      <c r="AJ1003" s="211"/>
      <c r="AK1003" s="211"/>
      <c r="AL1003" s="211"/>
      <c r="AM1003" s="211"/>
      <c r="AN1003" s="211"/>
      <c r="AO1003" s="211"/>
      <c r="AP1003" s="211"/>
      <c r="AQ1003" s="211"/>
      <c r="AR1003" s="211"/>
      <c r="AS1003" s="211"/>
      <c r="AT1003" s="211"/>
      <c r="AU1003" s="211"/>
    </row>
    <row r="1004" spans="1:47" outlineLevel="1" x14ac:dyDescent="0.2">
      <c r="A1004" s="152"/>
      <c r="B1004" s="154"/>
      <c r="C1004" s="171" t="s">
        <v>1167</v>
      </c>
      <c r="D1004" s="188"/>
      <c r="E1004" s="195">
        <v>68.63</v>
      </c>
      <c r="F1004" s="212"/>
      <c r="G1004" s="212"/>
      <c r="H1004" s="181">
        <v>0</v>
      </c>
      <c r="I1004" s="211"/>
      <c r="J1004" s="211"/>
      <c r="K1004" s="211"/>
      <c r="L1004" s="211"/>
      <c r="M1004" s="211"/>
      <c r="N1004" s="211"/>
      <c r="O1004" s="211"/>
      <c r="P1004" s="211"/>
      <c r="Q1004" s="211"/>
      <c r="R1004" s="211" t="s">
        <v>123</v>
      </c>
      <c r="S1004" s="211">
        <v>0</v>
      </c>
      <c r="T1004" s="211"/>
      <c r="U1004" s="211"/>
      <c r="V1004" s="211"/>
      <c r="W1004" s="211"/>
      <c r="X1004" s="211"/>
      <c r="Y1004" s="211"/>
      <c r="Z1004" s="211"/>
      <c r="AA1004" s="211"/>
      <c r="AB1004" s="211"/>
      <c r="AC1004" s="211"/>
      <c r="AD1004" s="211"/>
      <c r="AE1004" s="211"/>
      <c r="AF1004" s="211"/>
      <c r="AG1004" s="211"/>
      <c r="AH1004" s="211"/>
      <c r="AI1004" s="211"/>
      <c r="AJ1004" s="211"/>
      <c r="AK1004" s="211"/>
      <c r="AL1004" s="211"/>
      <c r="AM1004" s="211"/>
      <c r="AN1004" s="211"/>
      <c r="AO1004" s="211"/>
      <c r="AP1004" s="211"/>
      <c r="AQ1004" s="211"/>
      <c r="AR1004" s="211"/>
      <c r="AS1004" s="211"/>
      <c r="AT1004" s="211"/>
      <c r="AU1004" s="211"/>
    </row>
    <row r="1005" spans="1:47" outlineLevel="1" x14ac:dyDescent="0.2">
      <c r="A1005" s="152"/>
      <c r="B1005" s="154"/>
      <c r="C1005" s="171" t="s">
        <v>1169</v>
      </c>
      <c r="D1005" s="188"/>
      <c r="E1005" s="195">
        <v>44.5</v>
      </c>
      <c r="F1005" s="212"/>
      <c r="G1005" s="212"/>
      <c r="H1005" s="181">
        <v>0</v>
      </c>
      <c r="I1005" s="211"/>
      <c r="J1005" s="211"/>
      <c r="K1005" s="211"/>
      <c r="L1005" s="211"/>
      <c r="M1005" s="211"/>
      <c r="N1005" s="211"/>
      <c r="O1005" s="211"/>
      <c r="P1005" s="211"/>
      <c r="Q1005" s="211"/>
      <c r="R1005" s="211" t="s">
        <v>123</v>
      </c>
      <c r="S1005" s="211">
        <v>0</v>
      </c>
      <c r="T1005" s="211"/>
      <c r="U1005" s="211"/>
      <c r="V1005" s="211"/>
      <c r="W1005" s="211"/>
      <c r="X1005" s="211"/>
      <c r="Y1005" s="211"/>
      <c r="Z1005" s="211"/>
      <c r="AA1005" s="211"/>
      <c r="AB1005" s="211"/>
      <c r="AC1005" s="211"/>
      <c r="AD1005" s="211"/>
      <c r="AE1005" s="211"/>
      <c r="AF1005" s="211"/>
      <c r="AG1005" s="211"/>
      <c r="AH1005" s="211"/>
      <c r="AI1005" s="211"/>
      <c r="AJ1005" s="211"/>
      <c r="AK1005" s="211"/>
      <c r="AL1005" s="211"/>
      <c r="AM1005" s="211"/>
      <c r="AN1005" s="211"/>
      <c r="AO1005" s="211"/>
      <c r="AP1005" s="211"/>
      <c r="AQ1005" s="211"/>
      <c r="AR1005" s="211"/>
      <c r="AS1005" s="211"/>
      <c r="AT1005" s="211"/>
      <c r="AU1005" s="211"/>
    </row>
    <row r="1006" spans="1:47" outlineLevel="1" x14ac:dyDescent="0.2">
      <c r="A1006" s="152">
        <v>342</v>
      </c>
      <c r="B1006" s="154" t="s">
        <v>867</v>
      </c>
      <c r="C1006" s="170" t="s">
        <v>868</v>
      </c>
      <c r="D1006" s="187" t="s">
        <v>232</v>
      </c>
      <c r="E1006" s="212">
        <v>74</v>
      </c>
      <c r="F1006" s="212"/>
      <c r="G1006" s="212">
        <f>ROUND(E1006*F1006,2)</f>
        <v>0</v>
      </c>
      <c r="H1006" s="181" t="s">
        <v>951</v>
      </c>
      <c r="I1006" s="211"/>
      <c r="J1006" s="211"/>
      <c r="K1006" s="211"/>
      <c r="L1006" s="211"/>
      <c r="M1006" s="211"/>
      <c r="N1006" s="211"/>
      <c r="O1006" s="211"/>
      <c r="P1006" s="211"/>
      <c r="Q1006" s="211"/>
      <c r="R1006" s="211" t="s">
        <v>121</v>
      </c>
      <c r="S1006" s="211"/>
      <c r="T1006" s="211"/>
      <c r="U1006" s="211"/>
      <c r="V1006" s="211"/>
      <c r="W1006" s="211"/>
      <c r="X1006" s="211"/>
      <c r="Y1006" s="211"/>
      <c r="Z1006" s="211"/>
      <c r="AA1006" s="211"/>
      <c r="AB1006" s="211"/>
      <c r="AC1006" s="211"/>
      <c r="AD1006" s="211"/>
      <c r="AE1006" s="211"/>
      <c r="AF1006" s="211"/>
      <c r="AG1006" s="211"/>
      <c r="AH1006" s="211"/>
      <c r="AI1006" s="211"/>
      <c r="AJ1006" s="211"/>
      <c r="AK1006" s="211"/>
      <c r="AL1006" s="211"/>
      <c r="AM1006" s="211"/>
      <c r="AN1006" s="211"/>
      <c r="AO1006" s="211"/>
      <c r="AP1006" s="211"/>
      <c r="AQ1006" s="211"/>
      <c r="AR1006" s="211"/>
      <c r="AS1006" s="211"/>
      <c r="AT1006" s="211"/>
      <c r="AU1006" s="211"/>
    </row>
    <row r="1007" spans="1:47" outlineLevel="1" x14ac:dyDescent="0.2">
      <c r="A1007" s="152"/>
      <c r="B1007" s="154"/>
      <c r="C1007" s="171" t="s">
        <v>1722</v>
      </c>
      <c r="D1007" s="188"/>
      <c r="E1007" s="195">
        <v>74</v>
      </c>
      <c r="F1007" s="212"/>
      <c r="G1007" s="212"/>
      <c r="H1007" s="181">
        <v>0</v>
      </c>
      <c r="I1007" s="211"/>
      <c r="J1007" s="211"/>
      <c r="K1007" s="211"/>
      <c r="L1007" s="211"/>
      <c r="M1007" s="211"/>
      <c r="N1007" s="211"/>
      <c r="O1007" s="211"/>
      <c r="P1007" s="211"/>
      <c r="Q1007" s="211"/>
      <c r="R1007" s="211" t="s">
        <v>123</v>
      </c>
      <c r="S1007" s="211">
        <v>0</v>
      </c>
      <c r="T1007" s="211"/>
      <c r="U1007" s="211"/>
      <c r="V1007" s="211"/>
      <c r="W1007" s="211"/>
      <c r="X1007" s="211"/>
      <c r="Y1007" s="211"/>
      <c r="Z1007" s="211"/>
      <c r="AA1007" s="211"/>
      <c r="AB1007" s="211"/>
      <c r="AC1007" s="211"/>
      <c r="AD1007" s="211"/>
      <c r="AE1007" s="211"/>
      <c r="AF1007" s="211"/>
      <c r="AG1007" s="211"/>
      <c r="AH1007" s="211"/>
      <c r="AI1007" s="211"/>
      <c r="AJ1007" s="211"/>
      <c r="AK1007" s="211"/>
      <c r="AL1007" s="211"/>
      <c r="AM1007" s="211"/>
      <c r="AN1007" s="211"/>
      <c r="AO1007" s="211"/>
      <c r="AP1007" s="211"/>
      <c r="AQ1007" s="211"/>
      <c r="AR1007" s="211"/>
      <c r="AS1007" s="211"/>
      <c r="AT1007" s="211"/>
      <c r="AU1007" s="211"/>
    </row>
    <row r="1008" spans="1:47" outlineLevel="1" x14ac:dyDescent="0.2">
      <c r="A1008" s="152">
        <v>343</v>
      </c>
      <c r="B1008" s="154" t="s">
        <v>871</v>
      </c>
      <c r="C1008" s="170" t="s">
        <v>872</v>
      </c>
      <c r="D1008" s="187" t="s">
        <v>232</v>
      </c>
      <c r="E1008" s="212">
        <v>74</v>
      </c>
      <c r="F1008" s="212"/>
      <c r="G1008" s="212">
        <f>ROUND(E1008*F1008,2)</f>
        <v>0</v>
      </c>
      <c r="H1008" s="181" t="s">
        <v>951</v>
      </c>
      <c r="I1008" s="211"/>
      <c r="J1008" s="211"/>
      <c r="K1008" s="211"/>
      <c r="L1008" s="211"/>
      <c r="M1008" s="211"/>
      <c r="N1008" s="211"/>
      <c r="O1008" s="211"/>
      <c r="P1008" s="211"/>
      <c r="Q1008" s="211"/>
      <c r="R1008" s="211" t="s">
        <v>121</v>
      </c>
      <c r="S1008" s="211"/>
      <c r="T1008" s="211"/>
      <c r="U1008" s="211"/>
      <c r="V1008" s="211"/>
      <c r="W1008" s="211"/>
      <c r="X1008" s="211"/>
      <c r="Y1008" s="211"/>
      <c r="Z1008" s="211"/>
      <c r="AA1008" s="211"/>
      <c r="AB1008" s="211"/>
      <c r="AC1008" s="211"/>
      <c r="AD1008" s="211"/>
      <c r="AE1008" s="211"/>
      <c r="AF1008" s="211"/>
      <c r="AG1008" s="211"/>
      <c r="AH1008" s="211"/>
      <c r="AI1008" s="211"/>
      <c r="AJ1008" s="211"/>
      <c r="AK1008" s="211"/>
      <c r="AL1008" s="211"/>
      <c r="AM1008" s="211"/>
      <c r="AN1008" s="211"/>
      <c r="AO1008" s="211"/>
      <c r="AP1008" s="211"/>
      <c r="AQ1008" s="211"/>
      <c r="AR1008" s="211"/>
      <c r="AS1008" s="211"/>
      <c r="AT1008" s="211"/>
      <c r="AU1008" s="211"/>
    </row>
    <row r="1009" spans="1:47" outlineLevel="1" x14ac:dyDescent="0.2">
      <c r="A1009" s="152"/>
      <c r="B1009" s="154"/>
      <c r="C1009" s="171" t="s">
        <v>1722</v>
      </c>
      <c r="D1009" s="188"/>
      <c r="E1009" s="195">
        <v>74</v>
      </c>
      <c r="F1009" s="212"/>
      <c r="G1009" s="212"/>
      <c r="H1009" s="181">
        <v>0</v>
      </c>
      <c r="I1009" s="211"/>
      <c r="J1009" s="211"/>
      <c r="K1009" s="211"/>
      <c r="L1009" s="211"/>
      <c r="M1009" s="211"/>
      <c r="N1009" s="211"/>
      <c r="O1009" s="211"/>
      <c r="P1009" s="211"/>
      <c r="Q1009" s="211"/>
      <c r="R1009" s="211" t="s">
        <v>123</v>
      </c>
      <c r="S1009" s="211">
        <v>0</v>
      </c>
      <c r="T1009" s="211"/>
      <c r="U1009" s="211"/>
      <c r="V1009" s="211"/>
      <c r="W1009" s="211"/>
      <c r="X1009" s="211"/>
      <c r="Y1009" s="211"/>
      <c r="Z1009" s="211"/>
      <c r="AA1009" s="211"/>
      <c r="AB1009" s="211"/>
      <c r="AC1009" s="211"/>
      <c r="AD1009" s="211"/>
      <c r="AE1009" s="211"/>
      <c r="AF1009" s="211"/>
      <c r="AG1009" s="211"/>
      <c r="AH1009" s="211"/>
      <c r="AI1009" s="211"/>
      <c r="AJ1009" s="211"/>
      <c r="AK1009" s="211"/>
      <c r="AL1009" s="211"/>
      <c r="AM1009" s="211"/>
      <c r="AN1009" s="211"/>
      <c r="AO1009" s="211"/>
      <c r="AP1009" s="211"/>
      <c r="AQ1009" s="211"/>
      <c r="AR1009" s="211"/>
      <c r="AS1009" s="211"/>
      <c r="AT1009" s="211"/>
      <c r="AU1009" s="211"/>
    </row>
    <row r="1010" spans="1:47" outlineLevel="1" x14ac:dyDescent="0.2">
      <c r="A1010" s="152">
        <v>344</v>
      </c>
      <c r="B1010" s="154" t="s">
        <v>874</v>
      </c>
      <c r="C1010" s="170" t="s">
        <v>875</v>
      </c>
      <c r="D1010" s="187" t="s">
        <v>127</v>
      </c>
      <c r="E1010" s="212">
        <v>113.13</v>
      </c>
      <c r="F1010" s="212"/>
      <c r="G1010" s="212">
        <f>ROUND(E1010*F1010,2)</f>
        <v>0</v>
      </c>
      <c r="H1010" s="181" t="s">
        <v>951</v>
      </c>
      <c r="I1010" s="211"/>
      <c r="J1010" s="211"/>
      <c r="K1010" s="211"/>
      <c r="L1010" s="211"/>
      <c r="M1010" s="211"/>
      <c r="N1010" s="211"/>
      <c r="O1010" s="211"/>
      <c r="P1010" s="211"/>
      <c r="Q1010" s="211"/>
      <c r="R1010" s="211" t="s">
        <v>121</v>
      </c>
      <c r="S1010" s="211"/>
      <c r="T1010" s="211"/>
      <c r="U1010" s="211"/>
      <c r="V1010" s="211"/>
      <c r="W1010" s="211"/>
      <c r="X1010" s="211"/>
      <c r="Y1010" s="211"/>
      <c r="Z1010" s="211"/>
      <c r="AA1010" s="211"/>
      <c r="AB1010" s="211"/>
      <c r="AC1010" s="211"/>
      <c r="AD1010" s="211"/>
      <c r="AE1010" s="211"/>
      <c r="AF1010" s="211"/>
      <c r="AG1010" s="211"/>
      <c r="AH1010" s="211"/>
      <c r="AI1010" s="211"/>
      <c r="AJ1010" s="211"/>
      <c r="AK1010" s="211"/>
      <c r="AL1010" s="211"/>
      <c r="AM1010" s="211"/>
      <c r="AN1010" s="211"/>
      <c r="AO1010" s="211"/>
      <c r="AP1010" s="211"/>
      <c r="AQ1010" s="211"/>
      <c r="AR1010" s="211"/>
      <c r="AS1010" s="211"/>
      <c r="AT1010" s="211"/>
      <c r="AU1010" s="211"/>
    </row>
    <row r="1011" spans="1:47" outlineLevel="1" x14ac:dyDescent="0.2">
      <c r="A1011" s="152"/>
      <c r="B1011" s="154"/>
      <c r="C1011" s="171" t="s">
        <v>524</v>
      </c>
      <c r="D1011" s="188"/>
      <c r="E1011" s="195"/>
      <c r="F1011" s="212"/>
      <c r="G1011" s="212"/>
      <c r="H1011" s="181">
        <v>0</v>
      </c>
      <c r="I1011" s="211"/>
      <c r="J1011" s="211"/>
      <c r="K1011" s="211"/>
      <c r="L1011" s="211"/>
      <c r="M1011" s="211"/>
      <c r="N1011" s="211"/>
      <c r="O1011" s="211"/>
      <c r="P1011" s="211"/>
      <c r="Q1011" s="211"/>
      <c r="R1011" s="211" t="s">
        <v>123</v>
      </c>
      <c r="S1011" s="211">
        <v>0</v>
      </c>
      <c r="T1011" s="211"/>
      <c r="U1011" s="211"/>
      <c r="V1011" s="211"/>
      <c r="W1011" s="211"/>
      <c r="X1011" s="211"/>
      <c r="Y1011" s="211"/>
      <c r="Z1011" s="211"/>
      <c r="AA1011" s="211"/>
      <c r="AB1011" s="211"/>
      <c r="AC1011" s="211"/>
      <c r="AD1011" s="211"/>
      <c r="AE1011" s="211"/>
      <c r="AF1011" s="211"/>
      <c r="AG1011" s="211"/>
      <c r="AH1011" s="211"/>
      <c r="AI1011" s="211"/>
      <c r="AJ1011" s="211"/>
      <c r="AK1011" s="211"/>
      <c r="AL1011" s="211"/>
      <c r="AM1011" s="211"/>
      <c r="AN1011" s="211"/>
      <c r="AO1011" s="211"/>
      <c r="AP1011" s="211"/>
      <c r="AQ1011" s="211"/>
      <c r="AR1011" s="211"/>
      <c r="AS1011" s="211"/>
      <c r="AT1011" s="211"/>
      <c r="AU1011" s="211"/>
    </row>
    <row r="1012" spans="1:47" outlineLevel="1" x14ac:dyDescent="0.2">
      <c r="A1012" s="152"/>
      <c r="B1012" s="154"/>
      <c r="C1012" s="171" t="s">
        <v>1167</v>
      </c>
      <c r="D1012" s="188"/>
      <c r="E1012" s="195">
        <v>68.63</v>
      </c>
      <c r="F1012" s="212"/>
      <c r="G1012" s="212"/>
      <c r="H1012" s="181">
        <v>0</v>
      </c>
      <c r="I1012" s="211"/>
      <c r="J1012" s="211"/>
      <c r="K1012" s="211"/>
      <c r="L1012" s="211"/>
      <c r="M1012" s="211"/>
      <c r="N1012" s="211"/>
      <c r="O1012" s="211"/>
      <c r="P1012" s="211"/>
      <c r="Q1012" s="211"/>
      <c r="R1012" s="211" t="s">
        <v>123</v>
      </c>
      <c r="S1012" s="211">
        <v>0</v>
      </c>
      <c r="T1012" s="211"/>
      <c r="U1012" s="211"/>
      <c r="V1012" s="211"/>
      <c r="W1012" s="211"/>
      <c r="X1012" s="211"/>
      <c r="Y1012" s="211"/>
      <c r="Z1012" s="211"/>
      <c r="AA1012" s="211"/>
      <c r="AB1012" s="211"/>
      <c r="AC1012" s="211"/>
      <c r="AD1012" s="211"/>
      <c r="AE1012" s="211"/>
      <c r="AF1012" s="211"/>
      <c r="AG1012" s="211"/>
      <c r="AH1012" s="211"/>
      <c r="AI1012" s="211"/>
      <c r="AJ1012" s="211"/>
      <c r="AK1012" s="211"/>
      <c r="AL1012" s="211"/>
      <c r="AM1012" s="211"/>
      <c r="AN1012" s="211"/>
      <c r="AO1012" s="211"/>
      <c r="AP1012" s="211"/>
      <c r="AQ1012" s="211"/>
      <c r="AR1012" s="211"/>
      <c r="AS1012" s="211"/>
      <c r="AT1012" s="211"/>
      <c r="AU1012" s="211"/>
    </row>
    <row r="1013" spans="1:47" outlineLevel="1" x14ac:dyDescent="0.2">
      <c r="A1013" s="152"/>
      <c r="B1013" s="154"/>
      <c r="C1013" s="171" t="s">
        <v>1169</v>
      </c>
      <c r="D1013" s="188"/>
      <c r="E1013" s="195">
        <v>44.5</v>
      </c>
      <c r="F1013" s="212"/>
      <c r="G1013" s="212"/>
      <c r="H1013" s="181">
        <v>0</v>
      </c>
      <c r="I1013" s="211"/>
      <c r="J1013" s="211"/>
      <c r="K1013" s="211"/>
      <c r="L1013" s="211"/>
      <c r="M1013" s="211"/>
      <c r="N1013" s="211"/>
      <c r="O1013" s="211"/>
      <c r="P1013" s="211"/>
      <c r="Q1013" s="211"/>
      <c r="R1013" s="211" t="s">
        <v>123</v>
      </c>
      <c r="S1013" s="211">
        <v>0</v>
      </c>
      <c r="T1013" s="211"/>
      <c r="U1013" s="211"/>
      <c r="V1013" s="211"/>
      <c r="W1013" s="211"/>
      <c r="X1013" s="211"/>
      <c r="Y1013" s="211"/>
      <c r="Z1013" s="211"/>
      <c r="AA1013" s="211"/>
      <c r="AB1013" s="211"/>
      <c r="AC1013" s="211"/>
      <c r="AD1013" s="211"/>
      <c r="AE1013" s="211"/>
      <c r="AF1013" s="211"/>
      <c r="AG1013" s="211"/>
      <c r="AH1013" s="211"/>
      <c r="AI1013" s="211"/>
      <c r="AJ1013" s="211"/>
      <c r="AK1013" s="211"/>
      <c r="AL1013" s="211"/>
      <c r="AM1013" s="211"/>
      <c r="AN1013" s="211"/>
      <c r="AO1013" s="211"/>
      <c r="AP1013" s="211"/>
      <c r="AQ1013" s="211"/>
      <c r="AR1013" s="211"/>
      <c r="AS1013" s="211"/>
      <c r="AT1013" s="211"/>
      <c r="AU1013" s="211"/>
    </row>
    <row r="1014" spans="1:47" outlineLevel="1" x14ac:dyDescent="0.2">
      <c r="A1014" s="152">
        <v>345</v>
      </c>
      <c r="B1014" s="154" t="s">
        <v>876</v>
      </c>
      <c r="C1014" s="170" t="s">
        <v>877</v>
      </c>
      <c r="D1014" s="187" t="s">
        <v>127</v>
      </c>
      <c r="E1014" s="212">
        <v>113.13</v>
      </c>
      <c r="F1014" s="212"/>
      <c r="G1014" s="212">
        <f>ROUND(E1014*F1014,2)</f>
        <v>0</v>
      </c>
      <c r="H1014" s="181" t="s">
        <v>951</v>
      </c>
      <c r="I1014" s="211"/>
      <c r="J1014" s="211"/>
      <c r="K1014" s="211"/>
      <c r="L1014" s="211"/>
      <c r="M1014" s="211"/>
      <c r="N1014" s="211"/>
      <c r="O1014" s="211"/>
      <c r="P1014" s="211"/>
      <c r="Q1014" s="211"/>
      <c r="R1014" s="211" t="s">
        <v>121</v>
      </c>
      <c r="S1014" s="211"/>
      <c r="T1014" s="211"/>
      <c r="U1014" s="211"/>
      <c r="V1014" s="211"/>
      <c r="W1014" s="211"/>
      <c r="X1014" s="211"/>
      <c r="Y1014" s="211"/>
      <c r="Z1014" s="211"/>
      <c r="AA1014" s="211"/>
      <c r="AB1014" s="211"/>
      <c r="AC1014" s="211"/>
      <c r="AD1014" s="211"/>
      <c r="AE1014" s="211"/>
      <c r="AF1014" s="211"/>
      <c r="AG1014" s="211"/>
      <c r="AH1014" s="211"/>
      <c r="AI1014" s="211"/>
      <c r="AJ1014" s="211"/>
      <c r="AK1014" s="211"/>
      <c r="AL1014" s="211"/>
      <c r="AM1014" s="211"/>
      <c r="AN1014" s="211"/>
      <c r="AO1014" s="211"/>
      <c r="AP1014" s="211"/>
      <c r="AQ1014" s="211"/>
      <c r="AR1014" s="211"/>
      <c r="AS1014" s="211"/>
      <c r="AT1014" s="211"/>
      <c r="AU1014" s="211"/>
    </row>
    <row r="1015" spans="1:47" outlineLevel="1" x14ac:dyDescent="0.2">
      <c r="A1015" s="152"/>
      <c r="B1015" s="154"/>
      <c r="C1015" s="171" t="s">
        <v>524</v>
      </c>
      <c r="D1015" s="188"/>
      <c r="E1015" s="195"/>
      <c r="F1015" s="212"/>
      <c r="G1015" s="212"/>
      <c r="H1015" s="181">
        <v>0</v>
      </c>
      <c r="I1015" s="211"/>
      <c r="J1015" s="211"/>
      <c r="K1015" s="211"/>
      <c r="L1015" s="211"/>
      <c r="M1015" s="211"/>
      <c r="N1015" s="211"/>
      <c r="O1015" s="211"/>
      <c r="P1015" s="211"/>
      <c r="Q1015" s="211"/>
      <c r="R1015" s="211" t="s">
        <v>123</v>
      </c>
      <c r="S1015" s="211">
        <v>0</v>
      </c>
      <c r="T1015" s="211"/>
      <c r="U1015" s="211"/>
      <c r="V1015" s="211"/>
      <c r="W1015" s="211"/>
      <c r="X1015" s="211"/>
      <c r="Y1015" s="211"/>
      <c r="Z1015" s="211"/>
      <c r="AA1015" s="211"/>
      <c r="AB1015" s="211"/>
      <c r="AC1015" s="211"/>
      <c r="AD1015" s="211"/>
      <c r="AE1015" s="211"/>
      <c r="AF1015" s="211"/>
      <c r="AG1015" s="211"/>
      <c r="AH1015" s="211"/>
      <c r="AI1015" s="211"/>
      <c r="AJ1015" s="211"/>
      <c r="AK1015" s="211"/>
      <c r="AL1015" s="211"/>
      <c r="AM1015" s="211"/>
      <c r="AN1015" s="211"/>
      <c r="AO1015" s="211"/>
      <c r="AP1015" s="211"/>
      <c r="AQ1015" s="211"/>
      <c r="AR1015" s="211"/>
      <c r="AS1015" s="211"/>
      <c r="AT1015" s="211"/>
      <c r="AU1015" s="211"/>
    </row>
    <row r="1016" spans="1:47" outlineLevel="1" x14ac:dyDescent="0.2">
      <c r="A1016" s="152"/>
      <c r="B1016" s="154"/>
      <c r="C1016" s="171" t="s">
        <v>1167</v>
      </c>
      <c r="D1016" s="188"/>
      <c r="E1016" s="195">
        <v>68.63</v>
      </c>
      <c r="F1016" s="212"/>
      <c r="G1016" s="212"/>
      <c r="H1016" s="181">
        <v>0</v>
      </c>
      <c r="I1016" s="211"/>
      <c r="J1016" s="211"/>
      <c r="K1016" s="211"/>
      <c r="L1016" s="211"/>
      <c r="M1016" s="211"/>
      <c r="N1016" s="211"/>
      <c r="O1016" s="211"/>
      <c r="P1016" s="211"/>
      <c r="Q1016" s="211"/>
      <c r="R1016" s="211" t="s">
        <v>123</v>
      </c>
      <c r="S1016" s="211">
        <v>0</v>
      </c>
      <c r="T1016" s="211"/>
      <c r="U1016" s="211"/>
      <c r="V1016" s="211"/>
      <c r="W1016" s="211"/>
      <c r="X1016" s="211"/>
      <c r="Y1016" s="211"/>
      <c r="Z1016" s="211"/>
      <c r="AA1016" s="211"/>
      <c r="AB1016" s="211"/>
      <c r="AC1016" s="211"/>
      <c r="AD1016" s="211"/>
      <c r="AE1016" s="211"/>
      <c r="AF1016" s="211"/>
      <c r="AG1016" s="211"/>
      <c r="AH1016" s="211"/>
      <c r="AI1016" s="211"/>
      <c r="AJ1016" s="211"/>
      <c r="AK1016" s="211"/>
      <c r="AL1016" s="211"/>
      <c r="AM1016" s="211"/>
      <c r="AN1016" s="211"/>
      <c r="AO1016" s="211"/>
      <c r="AP1016" s="211"/>
      <c r="AQ1016" s="211"/>
      <c r="AR1016" s="211"/>
      <c r="AS1016" s="211"/>
      <c r="AT1016" s="211"/>
      <c r="AU1016" s="211"/>
    </row>
    <row r="1017" spans="1:47" outlineLevel="1" x14ac:dyDescent="0.2">
      <c r="A1017" s="152"/>
      <c r="B1017" s="154"/>
      <c r="C1017" s="171" t="s">
        <v>1169</v>
      </c>
      <c r="D1017" s="188"/>
      <c r="E1017" s="195">
        <v>44.5</v>
      </c>
      <c r="F1017" s="212"/>
      <c r="G1017" s="212"/>
      <c r="H1017" s="181">
        <v>0</v>
      </c>
      <c r="I1017" s="211"/>
      <c r="J1017" s="211"/>
      <c r="K1017" s="211"/>
      <c r="L1017" s="211"/>
      <c r="M1017" s="211"/>
      <c r="N1017" s="211"/>
      <c r="O1017" s="211"/>
      <c r="P1017" s="211"/>
      <c r="Q1017" s="211"/>
      <c r="R1017" s="211" t="s">
        <v>123</v>
      </c>
      <c r="S1017" s="211">
        <v>0</v>
      </c>
      <c r="T1017" s="211"/>
      <c r="U1017" s="211"/>
      <c r="V1017" s="211"/>
      <c r="W1017" s="211"/>
      <c r="X1017" s="211"/>
      <c r="Y1017" s="211"/>
      <c r="Z1017" s="211"/>
      <c r="AA1017" s="211"/>
      <c r="AB1017" s="211"/>
      <c r="AC1017" s="211"/>
      <c r="AD1017" s="211"/>
      <c r="AE1017" s="211"/>
      <c r="AF1017" s="211"/>
      <c r="AG1017" s="211"/>
      <c r="AH1017" s="211"/>
      <c r="AI1017" s="211"/>
      <c r="AJ1017" s="211"/>
      <c r="AK1017" s="211"/>
      <c r="AL1017" s="211"/>
      <c r="AM1017" s="211"/>
      <c r="AN1017" s="211"/>
      <c r="AO1017" s="211"/>
      <c r="AP1017" s="211"/>
      <c r="AQ1017" s="211"/>
      <c r="AR1017" s="211"/>
      <c r="AS1017" s="211"/>
      <c r="AT1017" s="211"/>
      <c r="AU1017" s="211"/>
    </row>
    <row r="1018" spans="1:47" outlineLevel="1" x14ac:dyDescent="0.2">
      <c r="A1018" s="152">
        <v>346</v>
      </c>
      <c r="B1018" s="154" t="s">
        <v>878</v>
      </c>
      <c r="C1018" s="170" t="s">
        <v>879</v>
      </c>
      <c r="D1018" s="187" t="s">
        <v>127</v>
      </c>
      <c r="E1018" s="212">
        <v>113.13</v>
      </c>
      <c r="F1018" s="212"/>
      <c r="G1018" s="212">
        <f>ROUND(E1018*F1018,2)</f>
        <v>0</v>
      </c>
      <c r="H1018" s="181" t="s">
        <v>950</v>
      </c>
      <c r="I1018" s="211"/>
      <c r="J1018" s="211"/>
      <c r="K1018" s="211"/>
      <c r="L1018" s="211"/>
      <c r="M1018" s="211"/>
      <c r="N1018" s="211"/>
      <c r="O1018" s="211"/>
      <c r="P1018" s="211"/>
      <c r="Q1018" s="211"/>
      <c r="R1018" s="211" t="s">
        <v>121</v>
      </c>
      <c r="S1018" s="211"/>
      <c r="T1018" s="211"/>
      <c r="U1018" s="211"/>
      <c r="V1018" s="211"/>
      <c r="W1018" s="211"/>
      <c r="X1018" s="211"/>
      <c r="Y1018" s="211"/>
      <c r="Z1018" s="211"/>
      <c r="AA1018" s="211"/>
      <c r="AB1018" s="211"/>
      <c r="AC1018" s="211"/>
      <c r="AD1018" s="211"/>
      <c r="AE1018" s="211"/>
      <c r="AF1018" s="211"/>
      <c r="AG1018" s="211"/>
      <c r="AH1018" s="211"/>
      <c r="AI1018" s="211"/>
      <c r="AJ1018" s="211"/>
      <c r="AK1018" s="211"/>
      <c r="AL1018" s="211"/>
      <c r="AM1018" s="211"/>
      <c r="AN1018" s="211"/>
      <c r="AO1018" s="211"/>
      <c r="AP1018" s="211"/>
      <c r="AQ1018" s="211"/>
      <c r="AR1018" s="211"/>
      <c r="AS1018" s="211"/>
      <c r="AT1018" s="211"/>
      <c r="AU1018" s="211"/>
    </row>
    <row r="1019" spans="1:47" outlineLevel="1" x14ac:dyDescent="0.2">
      <c r="A1019" s="152"/>
      <c r="B1019" s="154"/>
      <c r="C1019" s="171" t="s">
        <v>524</v>
      </c>
      <c r="D1019" s="188"/>
      <c r="E1019" s="195"/>
      <c r="F1019" s="212"/>
      <c r="G1019" s="212"/>
      <c r="H1019" s="181">
        <v>0</v>
      </c>
      <c r="I1019" s="211"/>
      <c r="J1019" s="211"/>
      <c r="K1019" s="211"/>
      <c r="L1019" s="211"/>
      <c r="M1019" s="211"/>
      <c r="N1019" s="211"/>
      <c r="O1019" s="211"/>
      <c r="P1019" s="211"/>
      <c r="Q1019" s="211"/>
      <c r="R1019" s="211" t="s">
        <v>123</v>
      </c>
      <c r="S1019" s="211">
        <v>0</v>
      </c>
      <c r="T1019" s="211"/>
      <c r="U1019" s="211"/>
      <c r="V1019" s="211"/>
      <c r="W1019" s="211"/>
      <c r="X1019" s="211"/>
      <c r="Y1019" s="211"/>
      <c r="Z1019" s="211"/>
      <c r="AA1019" s="211"/>
      <c r="AB1019" s="211"/>
      <c r="AC1019" s="211"/>
      <c r="AD1019" s="211"/>
      <c r="AE1019" s="211"/>
      <c r="AF1019" s="211"/>
      <c r="AG1019" s="211"/>
      <c r="AH1019" s="211"/>
      <c r="AI1019" s="211"/>
      <c r="AJ1019" s="211"/>
      <c r="AK1019" s="211"/>
      <c r="AL1019" s="211"/>
      <c r="AM1019" s="211"/>
      <c r="AN1019" s="211"/>
      <c r="AO1019" s="211"/>
      <c r="AP1019" s="211"/>
      <c r="AQ1019" s="211"/>
      <c r="AR1019" s="211"/>
      <c r="AS1019" s="211"/>
      <c r="AT1019" s="211"/>
      <c r="AU1019" s="211"/>
    </row>
    <row r="1020" spans="1:47" outlineLevel="1" x14ac:dyDescent="0.2">
      <c r="A1020" s="152"/>
      <c r="B1020" s="154"/>
      <c r="C1020" s="171" t="s">
        <v>1167</v>
      </c>
      <c r="D1020" s="188"/>
      <c r="E1020" s="195">
        <v>68.63</v>
      </c>
      <c r="F1020" s="212"/>
      <c r="G1020" s="212"/>
      <c r="H1020" s="181">
        <v>0</v>
      </c>
      <c r="I1020" s="211"/>
      <c r="J1020" s="211"/>
      <c r="K1020" s="211"/>
      <c r="L1020" s="211"/>
      <c r="M1020" s="211"/>
      <c r="N1020" s="211"/>
      <c r="O1020" s="211"/>
      <c r="P1020" s="211"/>
      <c r="Q1020" s="211"/>
      <c r="R1020" s="211" t="s">
        <v>123</v>
      </c>
      <c r="S1020" s="211">
        <v>0</v>
      </c>
      <c r="T1020" s="211"/>
      <c r="U1020" s="211"/>
      <c r="V1020" s="211"/>
      <c r="W1020" s="211"/>
      <c r="X1020" s="211"/>
      <c r="Y1020" s="211"/>
      <c r="Z1020" s="211"/>
      <c r="AA1020" s="211"/>
      <c r="AB1020" s="211"/>
      <c r="AC1020" s="211"/>
      <c r="AD1020" s="211"/>
      <c r="AE1020" s="211"/>
      <c r="AF1020" s="211"/>
      <c r="AG1020" s="211"/>
      <c r="AH1020" s="211"/>
      <c r="AI1020" s="211"/>
      <c r="AJ1020" s="211"/>
      <c r="AK1020" s="211"/>
      <c r="AL1020" s="211"/>
      <c r="AM1020" s="211"/>
      <c r="AN1020" s="211"/>
      <c r="AO1020" s="211"/>
      <c r="AP1020" s="211"/>
      <c r="AQ1020" s="211"/>
      <c r="AR1020" s="211"/>
      <c r="AS1020" s="211"/>
      <c r="AT1020" s="211"/>
      <c r="AU1020" s="211"/>
    </row>
    <row r="1021" spans="1:47" outlineLevel="1" x14ac:dyDescent="0.2">
      <c r="A1021" s="152"/>
      <c r="B1021" s="154"/>
      <c r="C1021" s="171" t="s">
        <v>1169</v>
      </c>
      <c r="D1021" s="188"/>
      <c r="E1021" s="195">
        <v>44.5</v>
      </c>
      <c r="F1021" s="212"/>
      <c r="G1021" s="212"/>
      <c r="H1021" s="181">
        <v>0</v>
      </c>
      <c r="I1021" s="211"/>
      <c r="J1021" s="211"/>
      <c r="K1021" s="211"/>
      <c r="L1021" s="211"/>
      <c r="M1021" s="211"/>
      <c r="N1021" s="211"/>
      <c r="O1021" s="211"/>
      <c r="P1021" s="211"/>
      <c r="Q1021" s="211"/>
      <c r="R1021" s="211" t="s">
        <v>123</v>
      </c>
      <c r="S1021" s="211">
        <v>0</v>
      </c>
      <c r="T1021" s="211"/>
      <c r="U1021" s="211"/>
      <c r="V1021" s="211"/>
      <c r="W1021" s="211"/>
      <c r="X1021" s="211"/>
      <c r="Y1021" s="211"/>
      <c r="Z1021" s="211"/>
      <c r="AA1021" s="211"/>
      <c r="AB1021" s="211"/>
      <c r="AC1021" s="211"/>
      <c r="AD1021" s="211"/>
      <c r="AE1021" s="211"/>
      <c r="AF1021" s="211"/>
      <c r="AG1021" s="211"/>
      <c r="AH1021" s="211"/>
      <c r="AI1021" s="211"/>
      <c r="AJ1021" s="211"/>
      <c r="AK1021" s="211"/>
      <c r="AL1021" s="211"/>
      <c r="AM1021" s="211"/>
      <c r="AN1021" s="211"/>
      <c r="AO1021" s="211"/>
      <c r="AP1021" s="211"/>
      <c r="AQ1021" s="211"/>
      <c r="AR1021" s="211"/>
      <c r="AS1021" s="211"/>
      <c r="AT1021" s="211"/>
      <c r="AU1021" s="211"/>
    </row>
    <row r="1022" spans="1:47" outlineLevel="1" x14ac:dyDescent="0.2">
      <c r="A1022" s="152">
        <v>347</v>
      </c>
      <c r="B1022" s="154" t="s">
        <v>880</v>
      </c>
      <c r="C1022" s="170" t="s">
        <v>881</v>
      </c>
      <c r="D1022" s="187" t="s">
        <v>232</v>
      </c>
      <c r="E1022" s="212">
        <v>74</v>
      </c>
      <c r="F1022" s="212"/>
      <c r="G1022" s="212">
        <f>ROUND(E1022*F1022,2)</f>
        <v>0</v>
      </c>
      <c r="H1022" s="181" t="s">
        <v>951</v>
      </c>
      <c r="I1022" s="211"/>
      <c r="J1022" s="211"/>
      <c r="K1022" s="211"/>
      <c r="L1022" s="211"/>
      <c r="M1022" s="211"/>
      <c r="N1022" s="211"/>
      <c r="O1022" s="211"/>
      <c r="P1022" s="211"/>
      <c r="Q1022" s="211"/>
      <c r="R1022" s="211" t="s">
        <v>121</v>
      </c>
      <c r="S1022" s="211"/>
      <c r="T1022" s="211"/>
      <c r="U1022" s="211"/>
      <c r="V1022" s="211"/>
      <c r="W1022" s="211"/>
      <c r="X1022" s="211"/>
      <c r="Y1022" s="211"/>
      <c r="Z1022" s="211"/>
      <c r="AA1022" s="211"/>
      <c r="AB1022" s="211"/>
      <c r="AC1022" s="211"/>
      <c r="AD1022" s="211"/>
      <c r="AE1022" s="211"/>
      <c r="AF1022" s="211"/>
      <c r="AG1022" s="211"/>
      <c r="AH1022" s="211"/>
      <c r="AI1022" s="211"/>
      <c r="AJ1022" s="211"/>
      <c r="AK1022" s="211"/>
      <c r="AL1022" s="211"/>
      <c r="AM1022" s="211"/>
      <c r="AN1022" s="211"/>
      <c r="AO1022" s="211"/>
      <c r="AP1022" s="211"/>
      <c r="AQ1022" s="211"/>
      <c r="AR1022" s="211"/>
      <c r="AS1022" s="211"/>
      <c r="AT1022" s="211"/>
      <c r="AU1022" s="211"/>
    </row>
    <row r="1023" spans="1:47" outlineLevel="1" x14ac:dyDescent="0.2">
      <c r="A1023" s="152"/>
      <c r="B1023" s="154"/>
      <c r="C1023" s="171" t="s">
        <v>1722</v>
      </c>
      <c r="D1023" s="188"/>
      <c r="E1023" s="195">
        <v>74</v>
      </c>
      <c r="F1023" s="212"/>
      <c r="G1023" s="212"/>
      <c r="H1023" s="181">
        <v>0</v>
      </c>
      <c r="I1023" s="211"/>
      <c r="J1023" s="211"/>
      <c r="K1023" s="211"/>
      <c r="L1023" s="211"/>
      <c r="M1023" s="211"/>
      <c r="N1023" s="211"/>
      <c r="O1023" s="211"/>
      <c r="P1023" s="211"/>
      <c r="Q1023" s="211"/>
      <c r="R1023" s="211" t="s">
        <v>123</v>
      </c>
      <c r="S1023" s="211">
        <v>0</v>
      </c>
      <c r="T1023" s="211"/>
      <c r="U1023" s="211"/>
      <c r="V1023" s="211"/>
      <c r="W1023" s="211"/>
      <c r="X1023" s="211"/>
      <c r="Y1023" s="211"/>
      <c r="Z1023" s="211"/>
      <c r="AA1023" s="211"/>
      <c r="AB1023" s="211"/>
      <c r="AC1023" s="211"/>
      <c r="AD1023" s="211"/>
      <c r="AE1023" s="211"/>
      <c r="AF1023" s="211"/>
      <c r="AG1023" s="211"/>
      <c r="AH1023" s="211"/>
      <c r="AI1023" s="211"/>
      <c r="AJ1023" s="211"/>
      <c r="AK1023" s="211"/>
      <c r="AL1023" s="211"/>
      <c r="AM1023" s="211"/>
      <c r="AN1023" s="211"/>
      <c r="AO1023" s="211"/>
      <c r="AP1023" s="211"/>
      <c r="AQ1023" s="211"/>
      <c r="AR1023" s="211"/>
      <c r="AS1023" s="211"/>
      <c r="AT1023" s="211"/>
      <c r="AU1023" s="211"/>
    </row>
    <row r="1024" spans="1:47" ht="22.5" outlineLevel="1" x14ac:dyDescent="0.2">
      <c r="A1024" s="152">
        <v>348</v>
      </c>
      <c r="B1024" s="154" t="s">
        <v>882</v>
      </c>
      <c r="C1024" s="170" t="s">
        <v>3339</v>
      </c>
      <c r="D1024" s="187" t="s">
        <v>127</v>
      </c>
      <c r="E1024" s="212">
        <v>138.6095</v>
      </c>
      <c r="F1024" s="212"/>
      <c r="G1024" s="212">
        <f>ROUND(E1024*F1024,2)</f>
        <v>0</v>
      </c>
      <c r="H1024" s="181" t="s">
        <v>950</v>
      </c>
      <c r="I1024" s="211"/>
      <c r="J1024" s="211"/>
      <c r="K1024" s="211"/>
      <c r="L1024" s="211"/>
      <c r="M1024" s="211"/>
      <c r="N1024" s="211"/>
      <c r="O1024" s="211"/>
      <c r="P1024" s="211"/>
      <c r="Q1024" s="211"/>
      <c r="R1024" s="211" t="s">
        <v>121</v>
      </c>
      <c r="S1024" s="211"/>
      <c r="T1024" s="211"/>
      <c r="U1024" s="211"/>
      <c r="V1024" s="211"/>
      <c r="W1024" s="211"/>
      <c r="X1024" s="211"/>
      <c r="Y1024" s="211"/>
      <c r="Z1024" s="211"/>
      <c r="AA1024" s="211"/>
      <c r="AB1024" s="211"/>
      <c r="AC1024" s="211"/>
      <c r="AD1024" s="211"/>
      <c r="AE1024" s="211"/>
      <c r="AF1024" s="211"/>
      <c r="AG1024" s="211"/>
      <c r="AH1024" s="211"/>
      <c r="AI1024" s="211"/>
      <c r="AJ1024" s="211"/>
      <c r="AK1024" s="211"/>
      <c r="AL1024" s="211"/>
      <c r="AM1024" s="211"/>
      <c r="AN1024" s="211"/>
      <c r="AO1024" s="211"/>
      <c r="AP1024" s="211"/>
      <c r="AQ1024" s="211"/>
      <c r="AR1024" s="211"/>
      <c r="AS1024" s="211"/>
      <c r="AT1024" s="211"/>
      <c r="AU1024" s="211"/>
    </row>
    <row r="1025" spans="1:47" outlineLevel="1" x14ac:dyDescent="0.2">
      <c r="A1025" s="152"/>
      <c r="B1025" s="154"/>
      <c r="C1025" s="171" t="s">
        <v>524</v>
      </c>
      <c r="D1025" s="188"/>
      <c r="E1025" s="195"/>
      <c r="F1025" s="212"/>
      <c r="G1025" s="212"/>
      <c r="H1025" s="181">
        <v>0</v>
      </c>
      <c r="I1025" s="211"/>
      <c r="J1025" s="211"/>
      <c r="K1025" s="211"/>
      <c r="L1025" s="211"/>
      <c r="M1025" s="211"/>
      <c r="N1025" s="211"/>
      <c r="O1025" s="211"/>
      <c r="P1025" s="211"/>
      <c r="Q1025" s="211"/>
      <c r="R1025" s="211" t="s">
        <v>123</v>
      </c>
      <c r="S1025" s="211">
        <v>0</v>
      </c>
      <c r="T1025" s="211"/>
      <c r="U1025" s="211"/>
      <c r="V1025" s="211"/>
      <c r="W1025" s="211"/>
      <c r="X1025" s="211"/>
      <c r="Y1025" s="211"/>
      <c r="Z1025" s="211"/>
      <c r="AA1025" s="211"/>
      <c r="AB1025" s="211"/>
      <c r="AC1025" s="211"/>
      <c r="AD1025" s="211"/>
      <c r="AE1025" s="211"/>
      <c r="AF1025" s="211"/>
      <c r="AG1025" s="211"/>
      <c r="AH1025" s="211"/>
      <c r="AI1025" s="211"/>
      <c r="AJ1025" s="211"/>
      <c r="AK1025" s="211"/>
      <c r="AL1025" s="211"/>
      <c r="AM1025" s="211"/>
      <c r="AN1025" s="211"/>
      <c r="AO1025" s="211"/>
      <c r="AP1025" s="211"/>
      <c r="AQ1025" s="211"/>
      <c r="AR1025" s="211"/>
      <c r="AS1025" s="211"/>
      <c r="AT1025" s="211"/>
      <c r="AU1025" s="211"/>
    </row>
    <row r="1026" spans="1:47" outlineLevel="1" x14ac:dyDescent="0.2">
      <c r="A1026" s="152"/>
      <c r="B1026" s="154"/>
      <c r="C1026" s="173" t="s">
        <v>629</v>
      </c>
      <c r="D1026" s="190"/>
      <c r="E1026" s="196"/>
      <c r="F1026" s="212"/>
      <c r="G1026" s="212"/>
      <c r="H1026" s="181">
        <v>0</v>
      </c>
      <c r="I1026" s="211"/>
      <c r="J1026" s="211"/>
      <c r="K1026" s="211"/>
      <c r="L1026" s="211"/>
      <c r="M1026" s="211"/>
      <c r="N1026" s="211"/>
      <c r="O1026" s="211"/>
      <c r="P1026" s="211"/>
      <c r="Q1026" s="211"/>
      <c r="R1026" s="211" t="s">
        <v>123</v>
      </c>
      <c r="S1026" s="211">
        <v>2</v>
      </c>
      <c r="T1026" s="211"/>
      <c r="U1026" s="211"/>
      <c r="V1026" s="211"/>
      <c r="W1026" s="211"/>
      <c r="X1026" s="211"/>
      <c r="Y1026" s="211"/>
      <c r="Z1026" s="211"/>
      <c r="AA1026" s="211"/>
      <c r="AB1026" s="211"/>
      <c r="AC1026" s="211"/>
      <c r="AD1026" s="211"/>
      <c r="AE1026" s="211"/>
      <c r="AF1026" s="211"/>
      <c r="AG1026" s="211"/>
      <c r="AH1026" s="211"/>
      <c r="AI1026" s="211"/>
      <c r="AJ1026" s="211"/>
      <c r="AK1026" s="211"/>
      <c r="AL1026" s="211"/>
      <c r="AM1026" s="211"/>
      <c r="AN1026" s="211"/>
      <c r="AO1026" s="211"/>
      <c r="AP1026" s="211"/>
      <c r="AQ1026" s="211"/>
      <c r="AR1026" s="211"/>
      <c r="AS1026" s="211"/>
      <c r="AT1026" s="211"/>
      <c r="AU1026" s="211"/>
    </row>
    <row r="1027" spans="1:47" outlineLevel="1" x14ac:dyDescent="0.2">
      <c r="A1027" s="152"/>
      <c r="B1027" s="154"/>
      <c r="C1027" s="174" t="s">
        <v>1554</v>
      </c>
      <c r="D1027" s="190"/>
      <c r="E1027" s="196">
        <v>68.63</v>
      </c>
      <c r="F1027" s="212"/>
      <c r="G1027" s="212"/>
      <c r="H1027" s="181">
        <v>0</v>
      </c>
      <c r="I1027" s="211"/>
      <c r="J1027" s="211"/>
      <c r="K1027" s="211"/>
      <c r="L1027" s="211"/>
      <c r="M1027" s="211"/>
      <c r="N1027" s="211"/>
      <c r="O1027" s="211"/>
      <c r="P1027" s="211"/>
      <c r="Q1027" s="211"/>
      <c r="R1027" s="211" t="s">
        <v>123</v>
      </c>
      <c r="S1027" s="211">
        <v>2</v>
      </c>
      <c r="T1027" s="211"/>
      <c r="U1027" s="211"/>
      <c r="V1027" s="211"/>
      <c r="W1027" s="211"/>
      <c r="X1027" s="211"/>
      <c r="Y1027" s="211"/>
      <c r="Z1027" s="211"/>
      <c r="AA1027" s="211"/>
      <c r="AB1027" s="211"/>
      <c r="AC1027" s="211"/>
      <c r="AD1027" s="211"/>
      <c r="AE1027" s="211"/>
      <c r="AF1027" s="211"/>
      <c r="AG1027" s="211"/>
      <c r="AH1027" s="211"/>
      <c r="AI1027" s="211"/>
      <c r="AJ1027" s="211"/>
      <c r="AK1027" s="211"/>
      <c r="AL1027" s="211"/>
      <c r="AM1027" s="211"/>
      <c r="AN1027" s="211"/>
      <c r="AO1027" s="211"/>
      <c r="AP1027" s="211"/>
      <c r="AQ1027" s="211"/>
      <c r="AR1027" s="211"/>
      <c r="AS1027" s="211"/>
      <c r="AT1027" s="211"/>
      <c r="AU1027" s="211"/>
    </row>
    <row r="1028" spans="1:47" outlineLevel="1" x14ac:dyDescent="0.2">
      <c r="A1028" s="152"/>
      <c r="B1028" s="154"/>
      <c r="C1028" s="174" t="s">
        <v>1723</v>
      </c>
      <c r="D1028" s="190"/>
      <c r="E1028" s="196">
        <v>44.5</v>
      </c>
      <c r="F1028" s="212"/>
      <c r="G1028" s="212"/>
      <c r="H1028" s="181">
        <v>0</v>
      </c>
      <c r="I1028" s="211"/>
      <c r="J1028" s="211"/>
      <c r="K1028" s="211"/>
      <c r="L1028" s="211"/>
      <c r="M1028" s="211"/>
      <c r="N1028" s="211"/>
      <c r="O1028" s="211"/>
      <c r="P1028" s="211"/>
      <c r="Q1028" s="211"/>
      <c r="R1028" s="211" t="s">
        <v>123</v>
      </c>
      <c r="S1028" s="211">
        <v>2</v>
      </c>
      <c r="T1028" s="211"/>
      <c r="U1028" s="211"/>
      <c r="V1028" s="211"/>
      <c r="W1028" s="211"/>
      <c r="X1028" s="211"/>
      <c r="Y1028" s="211"/>
      <c r="Z1028" s="211"/>
      <c r="AA1028" s="211"/>
      <c r="AB1028" s="211"/>
      <c r="AC1028" s="211"/>
      <c r="AD1028" s="211"/>
      <c r="AE1028" s="211"/>
      <c r="AF1028" s="211"/>
      <c r="AG1028" s="211"/>
      <c r="AH1028" s="211"/>
      <c r="AI1028" s="211"/>
      <c r="AJ1028" s="211"/>
      <c r="AK1028" s="211"/>
      <c r="AL1028" s="211"/>
      <c r="AM1028" s="211"/>
      <c r="AN1028" s="211"/>
      <c r="AO1028" s="211"/>
      <c r="AP1028" s="211"/>
      <c r="AQ1028" s="211"/>
      <c r="AR1028" s="211"/>
      <c r="AS1028" s="211"/>
      <c r="AT1028" s="211"/>
      <c r="AU1028" s="211"/>
    </row>
    <row r="1029" spans="1:47" outlineLevel="1" x14ac:dyDescent="0.2">
      <c r="A1029" s="152"/>
      <c r="B1029" s="154"/>
      <c r="C1029" s="174" t="s">
        <v>1724</v>
      </c>
      <c r="D1029" s="190"/>
      <c r="E1029" s="196">
        <v>7.4</v>
      </c>
      <c r="F1029" s="212"/>
      <c r="G1029" s="212"/>
      <c r="H1029" s="181">
        <v>0</v>
      </c>
      <c r="I1029" s="211"/>
      <c r="J1029" s="211"/>
      <c r="K1029" s="211"/>
      <c r="L1029" s="211"/>
      <c r="M1029" s="211"/>
      <c r="N1029" s="211"/>
      <c r="O1029" s="211"/>
      <c r="P1029" s="211"/>
      <c r="Q1029" s="211"/>
      <c r="R1029" s="211" t="s">
        <v>123</v>
      </c>
      <c r="S1029" s="211">
        <v>2</v>
      </c>
      <c r="T1029" s="211"/>
      <c r="U1029" s="211"/>
      <c r="V1029" s="211"/>
      <c r="W1029" s="211"/>
      <c r="X1029" s="211"/>
      <c r="Y1029" s="211"/>
      <c r="Z1029" s="211"/>
      <c r="AA1029" s="211"/>
      <c r="AB1029" s="211"/>
      <c r="AC1029" s="211"/>
      <c r="AD1029" s="211"/>
      <c r="AE1029" s="211"/>
      <c r="AF1029" s="211"/>
      <c r="AG1029" s="211"/>
      <c r="AH1029" s="211"/>
      <c r="AI1029" s="211"/>
      <c r="AJ1029" s="211"/>
      <c r="AK1029" s="211"/>
      <c r="AL1029" s="211"/>
      <c r="AM1029" s="211"/>
      <c r="AN1029" s="211"/>
      <c r="AO1029" s="211"/>
      <c r="AP1029" s="211"/>
      <c r="AQ1029" s="211"/>
      <c r="AR1029" s="211"/>
      <c r="AS1029" s="211"/>
      <c r="AT1029" s="211"/>
      <c r="AU1029" s="211"/>
    </row>
    <row r="1030" spans="1:47" outlineLevel="1" x14ac:dyDescent="0.2">
      <c r="A1030" s="152"/>
      <c r="B1030" s="154"/>
      <c r="C1030" s="173" t="s">
        <v>632</v>
      </c>
      <c r="D1030" s="190"/>
      <c r="E1030" s="196"/>
      <c r="F1030" s="212"/>
      <c r="G1030" s="212"/>
      <c r="H1030" s="181">
        <v>0</v>
      </c>
      <c r="I1030" s="211"/>
      <c r="J1030" s="211"/>
      <c r="K1030" s="211"/>
      <c r="L1030" s="211"/>
      <c r="M1030" s="211"/>
      <c r="N1030" s="211"/>
      <c r="O1030" s="211"/>
      <c r="P1030" s="211"/>
      <c r="Q1030" s="211"/>
      <c r="R1030" s="211" t="s">
        <v>123</v>
      </c>
      <c r="S1030" s="211">
        <v>0</v>
      </c>
      <c r="T1030" s="211"/>
      <c r="U1030" s="211"/>
      <c r="V1030" s="211"/>
      <c r="W1030" s="211"/>
      <c r="X1030" s="211"/>
      <c r="Y1030" s="211"/>
      <c r="Z1030" s="211"/>
      <c r="AA1030" s="211"/>
      <c r="AB1030" s="211"/>
      <c r="AC1030" s="211"/>
      <c r="AD1030" s="211"/>
      <c r="AE1030" s="211"/>
      <c r="AF1030" s="211"/>
      <c r="AG1030" s="211"/>
      <c r="AH1030" s="211"/>
      <c r="AI1030" s="211"/>
      <c r="AJ1030" s="211"/>
      <c r="AK1030" s="211"/>
      <c r="AL1030" s="211"/>
      <c r="AM1030" s="211"/>
      <c r="AN1030" s="211"/>
      <c r="AO1030" s="211"/>
      <c r="AP1030" s="211"/>
      <c r="AQ1030" s="211"/>
      <c r="AR1030" s="211"/>
      <c r="AS1030" s="211"/>
      <c r="AT1030" s="211"/>
      <c r="AU1030" s="211"/>
    </row>
    <row r="1031" spans="1:47" outlineLevel="1" x14ac:dyDescent="0.2">
      <c r="A1031" s="152"/>
      <c r="B1031" s="154"/>
      <c r="C1031" s="171" t="s">
        <v>1725</v>
      </c>
      <c r="D1031" s="188"/>
      <c r="E1031" s="195">
        <v>138.6095</v>
      </c>
      <c r="F1031" s="212"/>
      <c r="G1031" s="212"/>
      <c r="H1031" s="181">
        <v>0</v>
      </c>
      <c r="I1031" s="211"/>
      <c r="J1031" s="211"/>
      <c r="K1031" s="211"/>
      <c r="L1031" s="211"/>
      <c r="M1031" s="211"/>
      <c r="N1031" s="211"/>
      <c r="O1031" s="211"/>
      <c r="P1031" s="211"/>
      <c r="Q1031" s="211"/>
      <c r="R1031" s="211" t="s">
        <v>123</v>
      </c>
      <c r="S1031" s="211">
        <v>0</v>
      </c>
      <c r="T1031" s="211"/>
      <c r="U1031" s="211"/>
      <c r="V1031" s="211"/>
      <c r="W1031" s="211"/>
      <c r="X1031" s="211"/>
      <c r="Y1031" s="211"/>
      <c r="Z1031" s="211"/>
      <c r="AA1031" s="211"/>
      <c r="AB1031" s="211"/>
      <c r="AC1031" s="211"/>
      <c r="AD1031" s="211"/>
      <c r="AE1031" s="211"/>
      <c r="AF1031" s="211"/>
      <c r="AG1031" s="211"/>
      <c r="AH1031" s="211"/>
      <c r="AI1031" s="211"/>
      <c r="AJ1031" s="211"/>
      <c r="AK1031" s="211"/>
      <c r="AL1031" s="211"/>
      <c r="AM1031" s="211"/>
      <c r="AN1031" s="211"/>
      <c r="AO1031" s="211"/>
      <c r="AP1031" s="211"/>
      <c r="AQ1031" s="211"/>
      <c r="AR1031" s="211"/>
      <c r="AS1031" s="211"/>
      <c r="AT1031" s="211"/>
      <c r="AU1031" s="211"/>
    </row>
    <row r="1032" spans="1:47" outlineLevel="1" x14ac:dyDescent="0.2">
      <c r="A1032" s="152">
        <v>349</v>
      </c>
      <c r="B1032" s="154" t="s">
        <v>1726</v>
      </c>
      <c r="C1032" s="170" t="s">
        <v>1727</v>
      </c>
      <c r="D1032" s="187" t="s">
        <v>0</v>
      </c>
      <c r="E1032" s="212">
        <v>7.9</v>
      </c>
      <c r="F1032" s="212"/>
      <c r="G1032" s="212">
        <f>ROUND(E1032*F1032,2)</f>
        <v>0</v>
      </c>
      <c r="H1032" s="181" t="s">
        <v>951</v>
      </c>
      <c r="I1032" s="211"/>
      <c r="J1032" s="211"/>
      <c r="K1032" s="211"/>
      <c r="L1032" s="211"/>
      <c r="M1032" s="211"/>
      <c r="N1032" s="211"/>
      <c r="O1032" s="211"/>
      <c r="P1032" s="211"/>
      <c r="Q1032" s="211"/>
      <c r="R1032" s="211" t="s">
        <v>121</v>
      </c>
      <c r="S1032" s="211"/>
      <c r="T1032" s="211"/>
      <c r="U1032" s="211"/>
      <c r="V1032" s="211"/>
      <c r="W1032" s="211"/>
      <c r="X1032" s="211"/>
      <c r="Y1032" s="211"/>
      <c r="Z1032" s="211"/>
      <c r="AA1032" s="211"/>
      <c r="AB1032" s="211"/>
      <c r="AC1032" s="211"/>
      <c r="AD1032" s="211"/>
      <c r="AE1032" s="211"/>
      <c r="AF1032" s="211"/>
      <c r="AG1032" s="211"/>
      <c r="AH1032" s="211"/>
      <c r="AI1032" s="211"/>
      <c r="AJ1032" s="211"/>
      <c r="AK1032" s="211"/>
      <c r="AL1032" s="211"/>
      <c r="AM1032" s="211"/>
      <c r="AN1032" s="211"/>
      <c r="AO1032" s="211"/>
      <c r="AP1032" s="211"/>
      <c r="AQ1032" s="211"/>
      <c r="AR1032" s="211"/>
      <c r="AS1032" s="211"/>
      <c r="AT1032" s="211"/>
      <c r="AU1032" s="211"/>
    </row>
    <row r="1033" spans="1:47" x14ac:dyDescent="0.2">
      <c r="A1033" s="153" t="s">
        <v>116</v>
      </c>
      <c r="B1033" s="155" t="s">
        <v>1728</v>
      </c>
      <c r="C1033" s="172" t="s">
        <v>1729</v>
      </c>
      <c r="D1033" s="189"/>
      <c r="E1033" s="213"/>
      <c r="F1033" s="213"/>
      <c r="G1033" s="213">
        <f>SUMIF(R1034:R1067,"&lt;&gt;NOR",G1034:G1067)</f>
        <v>0</v>
      </c>
      <c r="H1033" s="182"/>
      <c r="I1033" s="211"/>
      <c r="R1033" t="s">
        <v>117</v>
      </c>
    </row>
    <row r="1034" spans="1:47" outlineLevel="1" x14ac:dyDescent="0.2">
      <c r="A1034" s="152">
        <v>350</v>
      </c>
      <c r="B1034" s="154" t="s">
        <v>1730</v>
      </c>
      <c r="C1034" s="170" t="s">
        <v>1731</v>
      </c>
      <c r="D1034" s="187" t="s">
        <v>127</v>
      </c>
      <c r="E1034" s="212">
        <v>551.13499999999999</v>
      </c>
      <c r="F1034" s="212"/>
      <c r="G1034" s="212">
        <f>ROUND(E1034*F1034,2)</f>
        <v>0</v>
      </c>
      <c r="H1034" s="181" t="s">
        <v>951</v>
      </c>
      <c r="I1034" s="211"/>
      <c r="J1034" s="211"/>
      <c r="K1034" s="211"/>
      <c r="L1034" s="211"/>
      <c r="M1034" s="211"/>
      <c r="N1034" s="211"/>
      <c r="O1034" s="211"/>
      <c r="P1034" s="211"/>
      <c r="Q1034" s="211"/>
      <c r="R1034" s="211" t="s">
        <v>121</v>
      </c>
      <c r="S1034" s="211"/>
      <c r="T1034" s="211"/>
      <c r="U1034" s="211"/>
      <c r="V1034" s="211"/>
      <c r="W1034" s="211"/>
      <c r="X1034" s="211"/>
      <c r="Y1034" s="211"/>
      <c r="Z1034" s="211"/>
      <c r="AA1034" s="211"/>
      <c r="AB1034" s="211"/>
      <c r="AC1034" s="211"/>
      <c r="AD1034" s="211"/>
      <c r="AE1034" s="211"/>
      <c r="AF1034" s="211"/>
      <c r="AG1034" s="211"/>
      <c r="AH1034" s="211"/>
      <c r="AI1034" s="211"/>
      <c r="AJ1034" s="211"/>
      <c r="AK1034" s="211"/>
      <c r="AL1034" s="211"/>
      <c r="AM1034" s="211"/>
      <c r="AN1034" s="211"/>
      <c r="AO1034" s="211"/>
      <c r="AP1034" s="211"/>
      <c r="AQ1034" s="211"/>
      <c r="AR1034" s="211"/>
      <c r="AS1034" s="211"/>
      <c r="AT1034" s="211"/>
      <c r="AU1034" s="211"/>
    </row>
    <row r="1035" spans="1:47" outlineLevel="1" x14ac:dyDescent="0.2">
      <c r="A1035" s="152"/>
      <c r="B1035" s="154"/>
      <c r="C1035" s="171" t="s">
        <v>524</v>
      </c>
      <c r="D1035" s="188"/>
      <c r="E1035" s="195"/>
      <c r="F1035" s="212"/>
      <c r="G1035" s="212"/>
      <c r="H1035" s="181">
        <v>0</v>
      </c>
      <c r="I1035" s="211"/>
      <c r="J1035" s="211"/>
      <c r="K1035" s="211"/>
      <c r="L1035" s="211"/>
      <c r="M1035" s="211"/>
      <c r="N1035" s="211"/>
      <c r="O1035" s="211"/>
      <c r="P1035" s="211"/>
      <c r="Q1035" s="211"/>
      <c r="R1035" s="211" t="s">
        <v>123</v>
      </c>
      <c r="S1035" s="211">
        <v>0</v>
      </c>
      <c r="T1035" s="211"/>
      <c r="U1035" s="211"/>
      <c r="V1035" s="211"/>
      <c r="W1035" s="211"/>
      <c r="X1035" s="211"/>
      <c r="Y1035" s="211"/>
      <c r="Z1035" s="211"/>
      <c r="AA1035" s="211"/>
      <c r="AB1035" s="211"/>
      <c r="AC1035" s="211"/>
      <c r="AD1035" s="211"/>
      <c r="AE1035" s="211"/>
      <c r="AF1035" s="211"/>
      <c r="AG1035" s="211"/>
      <c r="AH1035" s="211"/>
      <c r="AI1035" s="211"/>
      <c r="AJ1035" s="211"/>
      <c r="AK1035" s="211"/>
      <c r="AL1035" s="211"/>
      <c r="AM1035" s="211"/>
      <c r="AN1035" s="211"/>
      <c r="AO1035" s="211"/>
      <c r="AP1035" s="211"/>
      <c r="AQ1035" s="211"/>
      <c r="AR1035" s="211"/>
      <c r="AS1035" s="211"/>
      <c r="AT1035" s="211"/>
      <c r="AU1035" s="211"/>
    </row>
    <row r="1036" spans="1:47" outlineLevel="1" x14ac:dyDescent="0.2">
      <c r="A1036" s="152"/>
      <c r="B1036" s="154"/>
      <c r="C1036" s="171" t="s">
        <v>1166</v>
      </c>
      <c r="D1036" s="188"/>
      <c r="E1036" s="195">
        <v>321.8</v>
      </c>
      <c r="F1036" s="212"/>
      <c r="G1036" s="212"/>
      <c r="H1036" s="181">
        <v>0</v>
      </c>
      <c r="I1036" s="211"/>
      <c r="J1036" s="211"/>
      <c r="K1036" s="211"/>
      <c r="L1036" s="211"/>
      <c r="M1036" s="211"/>
      <c r="N1036" s="211"/>
      <c r="O1036" s="211"/>
      <c r="P1036" s="211"/>
      <c r="Q1036" s="211"/>
      <c r="R1036" s="211" t="s">
        <v>123</v>
      </c>
      <c r="S1036" s="211">
        <v>0</v>
      </c>
      <c r="T1036" s="211"/>
      <c r="U1036" s="211"/>
      <c r="V1036" s="211"/>
      <c r="W1036" s="211"/>
      <c r="X1036" s="211"/>
      <c r="Y1036" s="211"/>
      <c r="Z1036" s="211"/>
      <c r="AA1036" s="211"/>
      <c r="AB1036" s="211"/>
      <c r="AC1036" s="211"/>
      <c r="AD1036" s="211"/>
      <c r="AE1036" s="211"/>
      <c r="AF1036" s="211"/>
      <c r="AG1036" s="211"/>
      <c r="AH1036" s="211"/>
      <c r="AI1036" s="211"/>
      <c r="AJ1036" s="211"/>
      <c r="AK1036" s="211"/>
      <c r="AL1036" s="211"/>
      <c r="AM1036" s="211"/>
      <c r="AN1036" s="211"/>
      <c r="AO1036" s="211"/>
      <c r="AP1036" s="211"/>
      <c r="AQ1036" s="211"/>
      <c r="AR1036" s="211"/>
      <c r="AS1036" s="211"/>
      <c r="AT1036" s="211"/>
      <c r="AU1036" s="211"/>
    </row>
    <row r="1037" spans="1:47" outlineLevel="1" x14ac:dyDescent="0.2">
      <c r="A1037" s="152"/>
      <c r="B1037" s="154"/>
      <c r="C1037" s="171" t="s">
        <v>1168</v>
      </c>
      <c r="D1037" s="188"/>
      <c r="E1037" s="195">
        <v>192.21</v>
      </c>
      <c r="F1037" s="212"/>
      <c r="G1037" s="212"/>
      <c r="H1037" s="181">
        <v>0</v>
      </c>
      <c r="I1037" s="211"/>
      <c r="J1037" s="211"/>
      <c r="K1037" s="211"/>
      <c r="L1037" s="211"/>
      <c r="M1037" s="211"/>
      <c r="N1037" s="211"/>
      <c r="O1037" s="211"/>
      <c r="P1037" s="211"/>
      <c r="Q1037" s="211"/>
      <c r="R1037" s="211" t="s">
        <v>123</v>
      </c>
      <c r="S1037" s="211">
        <v>0</v>
      </c>
      <c r="T1037" s="211"/>
      <c r="U1037" s="211"/>
      <c r="V1037" s="211"/>
      <c r="W1037" s="211"/>
      <c r="X1037" s="211"/>
      <c r="Y1037" s="211"/>
      <c r="Z1037" s="211"/>
      <c r="AA1037" s="211"/>
      <c r="AB1037" s="211"/>
      <c r="AC1037" s="211"/>
      <c r="AD1037" s="211"/>
      <c r="AE1037" s="211"/>
      <c r="AF1037" s="211"/>
      <c r="AG1037" s="211"/>
      <c r="AH1037" s="211"/>
      <c r="AI1037" s="211"/>
      <c r="AJ1037" s="211"/>
      <c r="AK1037" s="211"/>
      <c r="AL1037" s="211"/>
      <c r="AM1037" s="211"/>
      <c r="AN1037" s="211"/>
      <c r="AO1037" s="211"/>
      <c r="AP1037" s="211"/>
      <c r="AQ1037" s="211"/>
      <c r="AR1037" s="211"/>
      <c r="AS1037" s="211"/>
      <c r="AT1037" s="211"/>
      <c r="AU1037" s="211"/>
    </row>
    <row r="1038" spans="1:47" outlineLevel="1" x14ac:dyDescent="0.2">
      <c r="A1038" s="152"/>
      <c r="B1038" s="154"/>
      <c r="C1038" s="171" t="s">
        <v>1732</v>
      </c>
      <c r="D1038" s="188"/>
      <c r="E1038" s="195">
        <v>37.125</v>
      </c>
      <c r="F1038" s="212"/>
      <c r="G1038" s="212"/>
      <c r="H1038" s="181">
        <v>0</v>
      </c>
      <c r="I1038" s="211"/>
      <c r="J1038" s="211"/>
      <c r="K1038" s="211"/>
      <c r="L1038" s="211"/>
      <c r="M1038" s="211"/>
      <c r="N1038" s="211"/>
      <c r="O1038" s="211"/>
      <c r="P1038" s="211"/>
      <c r="Q1038" s="211"/>
      <c r="R1038" s="211" t="s">
        <v>123</v>
      </c>
      <c r="S1038" s="211">
        <v>0</v>
      </c>
      <c r="T1038" s="211"/>
      <c r="U1038" s="211"/>
      <c r="V1038" s="211"/>
      <c r="W1038" s="211"/>
      <c r="X1038" s="211"/>
      <c r="Y1038" s="211"/>
      <c r="Z1038" s="211"/>
      <c r="AA1038" s="211"/>
      <c r="AB1038" s="211"/>
      <c r="AC1038" s="211"/>
      <c r="AD1038" s="211"/>
      <c r="AE1038" s="211"/>
      <c r="AF1038" s="211"/>
      <c r="AG1038" s="211"/>
      <c r="AH1038" s="211"/>
      <c r="AI1038" s="211"/>
      <c r="AJ1038" s="211"/>
      <c r="AK1038" s="211"/>
      <c r="AL1038" s="211"/>
      <c r="AM1038" s="211"/>
      <c r="AN1038" s="211"/>
      <c r="AO1038" s="211"/>
      <c r="AP1038" s="211"/>
      <c r="AQ1038" s="211"/>
      <c r="AR1038" s="211"/>
      <c r="AS1038" s="211"/>
      <c r="AT1038" s="211"/>
      <c r="AU1038" s="211"/>
    </row>
    <row r="1039" spans="1:47" ht="22.5" outlineLevel="1" x14ac:dyDescent="0.2">
      <c r="A1039" s="152">
        <v>351</v>
      </c>
      <c r="B1039" s="154" t="s">
        <v>1733</v>
      </c>
      <c r="C1039" s="170" t="s">
        <v>1734</v>
      </c>
      <c r="D1039" s="187" t="s">
        <v>232</v>
      </c>
      <c r="E1039" s="212">
        <v>434.6</v>
      </c>
      <c r="F1039" s="212"/>
      <c r="G1039" s="212">
        <f>ROUND(E1039*F1039,2)</f>
        <v>0</v>
      </c>
      <c r="H1039" s="181" t="s">
        <v>951</v>
      </c>
      <c r="I1039" s="211"/>
      <c r="J1039" s="211"/>
      <c r="K1039" s="211"/>
      <c r="L1039" s="211"/>
      <c r="M1039" s="211"/>
      <c r="N1039" s="211"/>
      <c r="O1039" s="211"/>
      <c r="P1039" s="211"/>
      <c r="Q1039" s="211"/>
      <c r="R1039" s="211" t="s">
        <v>121</v>
      </c>
      <c r="S1039" s="211"/>
      <c r="T1039" s="211"/>
      <c r="U1039" s="211"/>
      <c r="V1039" s="211"/>
      <c r="W1039" s="211"/>
      <c r="X1039" s="211"/>
      <c r="Y1039" s="211"/>
      <c r="Z1039" s="211"/>
      <c r="AA1039" s="211"/>
      <c r="AB1039" s="211"/>
      <c r="AC1039" s="211"/>
      <c r="AD1039" s="211"/>
      <c r="AE1039" s="211"/>
      <c r="AF1039" s="211"/>
      <c r="AG1039" s="211"/>
      <c r="AH1039" s="211"/>
      <c r="AI1039" s="211"/>
      <c r="AJ1039" s="211"/>
      <c r="AK1039" s="211"/>
      <c r="AL1039" s="211"/>
      <c r="AM1039" s="211"/>
      <c r="AN1039" s="211"/>
      <c r="AO1039" s="211"/>
      <c r="AP1039" s="211"/>
      <c r="AQ1039" s="211"/>
      <c r="AR1039" s="211"/>
      <c r="AS1039" s="211"/>
      <c r="AT1039" s="211"/>
      <c r="AU1039" s="211"/>
    </row>
    <row r="1040" spans="1:47" outlineLevel="1" x14ac:dyDescent="0.2">
      <c r="A1040" s="152"/>
      <c r="B1040" s="154"/>
      <c r="C1040" s="171" t="s">
        <v>524</v>
      </c>
      <c r="D1040" s="188"/>
      <c r="E1040" s="195"/>
      <c r="F1040" s="212"/>
      <c r="G1040" s="212"/>
      <c r="H1040" s="181">
        <v>0</v>
      </c>
      <c r="I1040" s="211"/>
      <c r="J1040" s="211"/>
      <c r="K1040" s="211"/>
      <c r="L1040" s="211"/>
      <c r="M1040" s="211"/>
      <c r="N1040" s="211"/>
      <c r="O1040" s="211"/>
      <c r="P1040" s="211"/>
      <c r="Q1040" s="211"/>
      <c r="R1040" s="211" t="s">
        <v>123</v>
      </c>
      <c r="S1040" s="211">
        <v>0</v>
      </c>
      <c r="T1040" s="211"/>
      <c r="U1040" s="211"/>
      <c r="V1040" s="211"/>
      <c r="W1040" s="211"/>
      <c r="X1040" s="211"/>
      <c r="Y1040" s="211"/>
      <c r="Z1040" s="211"/>
      <c r="AA1040" s="211"/>
      <c r="AB1040" s="211"/>
      <c r="AC1040" s="211"/>
      <c r="AD1040" s="211"/>
      <c r="AE1040" s="211"/>
      <c r="AF1040" s="211"/>
      <c r="AG1040" s="211"/>
      <c r="AH1040" s="211"/>
      <c r="AI1040" s="211"/>
      <c r="AJ1040" s="211"/>
      <c r="AK1040" s="211"/>
      <c r="AL1040" s="211"/>
      <c r="AM1040" s="211"/>
      <c r="AN1040" s="211"/>
      <c r="AO1040" s="211"/>
      <c r="AP1040" s="211"/>
      <c r="AQ1040" s="211"/>
      <c r="AR1040" s="211"/>
      <c r="AS1040" s="211"/>
      <c r="AT1040" s="211"/>
      <c r="AU1040" s="211"/>
    </row>
    <row r="1041" spans="1:47" outlineLevel="1" x14ac:dyDescent="0.2">
      <c r="A1041" s="152"/>
      <c r="B1041" s="154"/>
      <c r="C1041" s="171" t="s">
        <v>1735</v>
      </c>
      <c r="D1041" s="188"/>
      <c r="E1041" s="195">
        <v>434.6</v>
      </c>
      <c r="F1041" s="212"/>
      <c r="G1041" s="212"/>
      <c r="H1041" s="181">
        <v>0</v>
      </c>
      <c r="I1041" s="211"/>
      <c r="J1041" s="211"/>
      <c r="K1041" s="211"/>
      <c r="L1041" s="211"/>
      <c r="M1041" s="211"/>
      <c r="N1041" s="211"/>
      <c r="O1041" s="211"/>
      <c r="P1041" s="211"/>
      <c r="Q1041" s="211"/>
      <c r="R1041" s="211" t="s">
        <v>123</v>
      </c>
      <c r="S1041" s="211">
        <v>0</v>
      </c>
      <c r="T1041" s="211"/>
      <c r="U1041" s="211"/>
      <c r="V1041" s="211"/>
      <c r="W1041" s="211"/>
      <c r="X1041" s="211"/>
      <c r="Y1041" s="211"/>
      <c r="Z1041" s="211"/>
      <c r="AA1041" s="211"/>
      <c r="AB1041" s="211"/>
      <c r="AC1041" s="211"/>
      <c r="AD1041" s="211"/>
      <c r="AE1041" s="211"/>
      <c r="AF1041" s="211"/>
      <c r="AG1041" s="211"/>
      <c r="AH1041" s="211"/>
      <c r="AI1041" s="211"/>
      <c r="AJ1041" s="211"/>
      <c r="AK1041" s="211"/>
      <c r="AL1041" s="211"/>
      <c r="AM1041" s="211"/>
      <c r="AN1041" s="211"/>
      <c r="AO1041" s="211"/>
      <c r="AP1041" s="211"/>
      <c r="AQ1041" s="211"/>
      <c r="AR1041" s="211"/>
      <c r="AS1041" s="211"/>
      <c r="AT1041" s="211"/>
      <c r="AU1041" s="211"/>
    </row>
    <row r="1042" spans="1:47" ht="22.5" outlineLevel="1" x14ac:dyDescent="0.2">
      <c r="A1042" s="152">
        <v>352</v>
      </c>
      <c r="B1042" s="154" t="s">
        <v>1736</v>
      </c>
      <c r="C1042" s="170" t="s">
        <v>1737</v>
      </c>
      <c r="D1042" s="187" t="s">
        <v>127</v>
      </c>
      <c r="E1042" s="212">
        <v>551.13499999999999</v>
      </c>
      <c r="F1042" s="212"/>
      <c r="G1042" s="212">
        <f>ROUND(E1042*F1042,2)</f>
        <v>0</v>
      </c>
      <c r="H1042" s="181" t="s">
        <v>951</v>
      </c>
      <c r="I1042" s="211"/>
      <c r="J1042" s="211"/>
      <c r="K1042" s="211"/>
      <c r="L1042" s="211"/>
      <c r="M1042" s="211"/>
      <c r="N1042" s="211"/>
      <c r="O1042" s="211"/>
      <c r="P1042" s="211"/>
      <c r="Q1042" s="211"/>
      <c r="R1042" s="211" t="s">
        <v>121</v>
      </c>
      <c r="S1042" s="211"/>
      <c r="T1042" s="211"/>
      <c r="U1042" s="211"/>
      <c r="V1042" s="211"/>
      <c r="W1042" s="211"/>
      <c r="X1042" s="211"/>
      <c r="Y1042" s="211"/>
      <c r="Z1042" s="211"/>
      <c r="AA1042" s="211"/>
      <c r="AB1042" s="211"/>
      <c r="AC1042" s="211"/>
      <c r="AD1042" s="211"/>
      <c r="AE1042" s="211"/>
      <c r="AF1042" s="211"/>
      <c r="AG1042" s="211"/>
      <c r="AH1042" s="211"/>
      <c r="AI1042" s="211"/>
      <c r="AJ1042" s="211"/>
      <c r="AK1042" s="211"/>
      <c r="AL1042" s="211"/>
      <c r="AM1042" s="211"/>
      <c r="AN1042" s="211"/>
      <c r="AO1042" s="211"/>
      <c r="AP1042" s="211"/>
      <c r="AQ1042" s="211"/>
      <c r="AR1042" s="211"/>
      <c r="AS1042" s="211"/>
      <c r="AT1042" s="211"/>
      <c r="AU1042" s="211"/>
    </row>
    <row r="1043" spans="1:47" outlineLevel="1" x14ac:dyDescent="0.2">
      <c r="A1043" s="152"/>
      <c r="B1043" s="154"/>
      <c r="C1043" s="171" t="s">
        <v>524</v>
      </c>
      <c r="D1043" s="188"/>
      <c r="E1043" s="195"/>
      <c r="F1043" s="212"/>
      <c r="G1043" s="212"/>
      <c r="H1043" s="181">
        <v>0</v>
      </c>
      <c r="I1043" s="211"/>
      <c r="J1043" s="211"/>
      <c r="K1043" s="211"/>
      <c r="L1043" s="211"/>
      <c r="M1043" s="211"/>
      <c r="N1043" s="211"/>
      <c r="O1043" s="211"/>
      <c r="P1043" s="211"/>
      <c r="Q1043" s="211"/>
      <c r="R1043" s="211" t="s">
        <v>123</v>
      </c>
      <c r="S1043" s="211">
        <v>0</v>
      </c>
      <c r="T1043" s="211"/>
      <c r="U1043" s="211"/>
      <c r="V1043" s="211"/>
      <c r="W1043" s="211"/>
      <c r="X1043" s="211"/>
      <c r="Y1043" s="211"/>
      <c r="Z1043" s="211"/>
      <c r="AA1043" s="211"/>
      <c r="AB1043" s="211"/>
      <c r="AC1043" s="211"/>
      <c r="AD1043" s="211"/>
      <c r="AE1043" s="211"/>
      <c r="AF1043" s="211"/>
      <c r="AG1043" s="211"/>
      <c r="AH1043" s="211"/>
      <c r="AI1043" s="211"/>
      <c r="AJ1043" s="211"/>
      <c r="AK1043" s="211"/>
      <c r="AL1043" s="211"/>
      <c r="AM1043" s="211"/>
      <c r="AN1043" s="211"/>
      <c r="AO1043" s="211"/>
      <c r="AP1043" s="211"/>
      <c r="AQ1043" s="211"/>
      <c r="AR1043" s="211"/>
      <c r="AS1043" s="211"/>
      <c r="AT1043" s="211"/>
      <c r="AU1043" s="211"/>
    </row>
    <row r="1044" spans="1:47" outlineLevel="1" x14ac:dyDescent="0.2">
      <c r="A1044" s="152"/>
      <c r="B1044" s="154"/>
      <c r="C1044" s="171" t="s">
        <v>1166</v>
      </c>
      <c r="D1044" s="188"/>
      <c r="E1044" s="195">
        <v>321.8</v>
      </c>
      <c r="F1044" s="212"/>
      <c r="G1044" s="212"/>
      <c r="H1044" s="181">
        <v>0</v>
      </c>
      <c r="I1044" s="211"/>
      <c r="J1044" s="211"/>
      <c r="K1044" s="211"/>
      <c r="L1044" s="211"/>
      <c r="M1044" s="211"/>
      <c r="N1044" s="211"/>
      <c r="O1044" s="211"/>
      <c r="P1044" s="211"/>
      <c r="Q1044" s="211"/>
      <c r="R1044" s="211" t="s">
        <v>123</v>
      </c>
      <c r="S1044" s="211">
        <v>0</v>
      </c>
      <c r="T1044" s="211"/>
      <c r="U1044" s="211"/>
      <c r="V1044" s="211"/>
      <c r="W1044" s="211"/>
      <c r="X1044" s="211"/>
      <c r="Y1044" s="211"/>
      <c r="Z1044" s="211"/>
      <c r="AA1044" s="211"/>
      <c r="AB1044" s="211"/>
      <c r="AC1044" s="211"/>
      <c r="AD1044" s="211"/>
      <c r="AE1044" s="211"/>
      <c r="AF1044" s="211"/>
      <c r="AG1044" s="211"/>
      <c r="AH1044" s="211"/>
      <c r="AI1044" s="211"/>
      <c r="AJ1044" s="211"/>
      <c r="AK1044" s="211"/>
      <c r="AL1044" s="211"/>
      <c r="AM1044" s="211"/>
      <c r="AN1044" s="211"/>
      <c r="AO1044" s="211"/>
      <c r="AP1044" s="211"/>
      <c r="AQ1044" s="211"/>
      <c r="AR1044" s="211"/>
      <c r="AS1044" s="211"/>
      <c r="AT1044" s="211"/>
      <c r="AU1044" s="211"/>
    </row>
    <row r="1045" spans="1:47" outlineLevel="1" x14ac:dyDescent="0.2">
      <c r="A1045" s="152"/>
      <c r="B1045" s="154"/>
      <c r="C1045" s="171" t="s">
        <v>1168</v>
      </c>
      <c r="D1045" s="188"/>
      <c r="E1045" s="195">
        <v>192.21</v>
      </c>
      <c r="F1045" s="212"/>
      <c r="G1045" s="212"/>
      <c r="H1045" s="181">
        <v>0</v>
      </c>
      <c r="I1045" s="211"/>
      <c r="J1045" s="211"/>
      <c r="K1045" s="211"/>
      <c r="L1045" s="211"/>
      <c r="M1045" s="211"/>
      <c r="N1045" s="211"/>
      <c r="O1045" s="211"/>
      <c r="P1045" s="211"/>
      <c r="Q1045" s="211"/>
      <c r="R1045" s="211" t="s">
        <v>123</v>
      </c>
      <c r="S1045" s="211">
        <v>0</v>
      </c>
      <c r="T1045" s="211"/>
      <c r="U1045" s="211"/>
      <c r="V1045" s="211"/>
      <c r="W1045" s="211"/>
      <c r="X1045" s="211"/>
      <c r="Y1045" s="211"/>
      <c r="Z1045" s="211"/>
      <c r="AA1045" s="211"/>
      <c r="AB1045" s="211"/>
      <c r="AC1045" s="211"/>
      <c r="AD1045" s="211"/>
      <c r="AE1045" s="211"/>
      <c r="AF1045" s="211"/>
      <c r="AG1045" s="211"/>
      <c r="AH1045" s="211"/>
      <c r="AI1045" s="211"/>
      <c r="AJ1045" s="211"/>
      <c r="AK1045" s="211"/>
      <c r="AL1045" s="211"/>
      <c r="AM1045" s="211"/>
      <c r="AN1045" s="211"/>
      <c r="AO1045" s="211"/>
      <c r="AP1045" s="211"/>
      <c r="AQ1045" s="211"/>
      <c r="AR1045" s="211"/>
      <c r="AS1045" s="211"/>
      <c r="AT1045" s="211"/>
      <c r="AU1045" s="211"/>
    </row>
    <row r="1046" spans="1:47" outlineLevel="1" x14ac:dyDescent="0.2">
      <c r="A1046" s="152"/>
      <c r="B1046" s="154"/>
      <c r="C1046" s="171" t="s">
        <v>1732</v>
      </c>
      <c r="D1046" s="188"/>
      <c r="E1046" s="195">
        <v>37.125</v>
      </c>
      <c r="F1046" s="212"/>
      <c r="G1046" s="212"/>
      <c r="H1046" s="181">
        <v>0</v>
      </c>
      <c r="I1046" s="211"/>
      <c r="J1046" s="211"/>
      <c r="K1046" s="211"/>
      <c r="L1046" s="211"/>
      <c r="M1046" s="211"/>
      <c r="N1046" s="211"/>
      <c r="O1046" s="211"/>
      <c r="P1046" s="211"/>
      <c r="Q1046" s="211"/>
      <c r="R1046" s="211" t="s">
        <v>123</v>
      </c>
      <c r="S1046" s="211">
        <v>0</v>
      </c>
      <c r="T1046" s="211"/>
      <c r="U1046" s="211"/>
      <c r="V1046" s="211"/>
      <c r="W1046" s="211"/>
      <c r="X1046" s="211"/>
      <c r="Y1046" s="211"/>
      <c r="Z1046" s="211"/>
      <c r="AA1046" s="211"/>
      <c r="AB1046" s="211"/>
      <c r="AC1046" s="211"/>
      <c r="AD1046" s="211"/>
      <c r="AE1046" s="211"/>
      <c r="AF1046" s="211"/>
      <c r="AG1046" s="211"/>
      <c r="AH1046" s="211"/>
      <c r="AI1046" s="211"/>
      <c r="AJ1046" s="211"/>
      <c r="AK1046" s="211"/>
      <c r="AL1046" s="211"/>
      <c r="AM1046" s="211"/>
      <c r="AN1046" s="211"/>
      <c r="AO1046" s="211"/>
      <c r="AP1046" s="211"/>
      <c r="AQ1046" s="211"/>
      <c r="AR1046" s="211"/>
      <c r="AS1046" s="211"/>
      <c r="AT1046" s="211"/>
      <c r="AU1046" s="211"/>
    </row>
    <row r="1047" spans="1:47" outlineLevel="1" x14ac:dyDescent="0.2">
      <c r="A1047" s="152">
        <v>353</v>
      </c>
      <c r="B1047" s="154" t="s">
        <v>1738</v>
      </c>
      <c r="C1047" s="170" t="s">
        <v>1739</v>
      </c>
      <c r="D1047" s="187" t="s">
        <v>127</v>
      </c>
      <c r="E1047" s="212">
        <v>551.13499999999999</v>
      </c>
      <c r="F1047" s="212"/>
      <c r="G1047" s="212">
        <f>ROUND(E1047*F1047,2)</f>
        <v>0</v>
      </c>
      <c r="H1047" s="181" t="s">
        <v>951</v>
      </c>
      <c r="I1047" s="211"/>
      <c r="J1047" s="211"/>
      <c r="K1047" s="211"/>
      <c r="L1047" s="211"/>
      <c r="M1047" s="211"/>
      <c r="N1047" s="211"/>
      <c r="O1047" s="211"/>
      <c r="P1047" s="211"/>
      <c r="Q1047" s="211"/>
      <c r="R1047" s="211" t="s">
        <v>121</v>
      </c>
      <c r="S1047" s="211"/>
      <c r="T1047" s="211"/>
      <c r="U1047" s="211"/>
      <c r="V1047" s="211"/>
      <c r="W1047" s="211"/>
      <c r="X1047" s="211"/>
      <c r="Y1047" s="211"/>
      <c r="Z1047" s="211"/>
      <c r="AA1047" s="211"/>
      <c r="AB1047" s="211"/>
      <c r="AC1047" s="211"/>
      <c r="AD1047" s="211"/>
      <c r="AE1047" s="211"/>
      <c r="AF1047" s="211"/>
      <c r="AG1047" s="211"/>
      <c r="AH1047" s="211"/>
      <c r="AI1047" s="211"/>
      <c r="AJ1047" s="211"/>
      <c r="AK1047" s="211"/>
      <c r="AL1047" s="211"/>
      <c r="AM1047" s="211"/>
      <c r="AN1047" s="211"/>
      <c r="AO1047" s="211"/>
      <c r="AP1047" s="211"/>
      <c r="AQ1047" s="211"/>
      <c r="AR1047" s="211"/>
      <c r="AS1047" s="211"/>
      <c r="AT1047" s="211"/>
      <c r="AU1047" s="211"/>
    </row>
    <row r="1048" spans="1:47" outlineLevel="1" x14ac:dyDescent="0.2">
      <c r="A1048" s="152"/>
      <c r="B1048" s="154"/>
      <c r="C1048" s="171" t="s">
        <v>524</v>
      </c>
      <c r="D1048" s="188"/>
      <c r="E1048" s="195"/>
      <c r="F1048" s="212"/>
      <c r="G1048" s="212"/>
      <c r="H1048" s="181">
        <v>0</v>
      </c>
      <c r="I1048" s="211"/>
      <c r="J1048" s="211"/>
      <c r="K1048" s="211"/>
      <c r="L1048" s="211"/>
      <c r="M1048" s="211"/>
      <c r="N1048" s="211"/>
      <c r="O1048" s="211"/>
      <c r="P1048" s="211"/>
      <c r="Q1048" s="211"/>
      <c r="R1048" s="211" t="s">
        <v>123</v>
      </c>
      <c r="S1048" s="211">
        <v>0</v>
      </c>
      <c r="T1048" s="211"/>
      <c r="U1048" s="211"/>
      <c r="V1048" s="211"/>
      <c r="W1048" s="211"/>
      <c r="X1048" s="211"/>
      <c r="Y1048" s="211"/>
      <c r="Z1048" s="211"/>
      <c r="AA1048" s="211"/>
      <c r="AB1048" s="211"/>
      <c r="AC1048" s="211"/>
      <c r="AD1048" s="211"/>
      <c r="AE1048" s="211"/>
      <c r="AF1048" s="211"/>
      <c r="AG1048" s="211"/>
      <c r="AH1048" s="211"/>
      <c r="AI1048" s="211"/>
      <c r="AJ1048" s="211"/>
      <c r="AK1048" s="211"/>
      <c r="AL1048" s="211"/>
      <c r="AM1048" s="211"/>
      <c r="AN1048" s="211"/>
      <c r="AO1048" s="211"/>
      <c r="AP1048" s="211"/>
      <c r="AQ1048" s="211"/>
      <c r="AR1048" s="211"/>
      <c r="AS1048" s="211"/>
      <c r="AT1048" s="211"/>
      <c r="AU1048" s="211"/>
    </row>
    <row r="1049" spans="1:47" outlineLevel="1" x14ac:dyDescent="0.2">
      <c r="A1049" s="152"/>
      <c r="B1049" s="154"/>
      <c r="C1049" s="171" t="s">
        <v>1166</v>
      </c>
      <c r="D1049" s="188"/>
      <c r="E1049" s="195">
        <v>321.8</v>
      </c>
      <c r="F1049" s="212"/>
      <c r="G1049" s="212"/>
      <c r="H1049" s="181">
        <v>0</v>
      </c>
      <c r="I1049" s="211"/>
      <c r="J1049" s="211"/>
      <c r="K1049" s="211"/>
      <c r="L1049" s="211"/>
      <c r="M1049" s="211"/>
      <c r="N1049" s="211"/>
      <c r="O1049" s="211"/>
      <c r="P1049" s="211"/>
      <c r="Q1049" s="211"/>
      <c r="R1049" s="211" t="s">
        <v>123</v>
      </c>
      <c r="S1049" s="211">
        <v>0</v>
      </c>
      <c r="T1049" s="211"/>
      <c r="U1049" s="211"/>
      <c r="V1049" s="211"/>
      <c r="W1049" s="211"/>
      <c r="X1049" s="211"/>
      <c r="Y1049" s="211"/>
      <c r="Z1049" s="211"/>
      <c r="AA1049" s="211"/>
      <c r="AB1049" s="211"/>
      <c r="AC1049" s="211"/>
      <c r="AD1049" s="211"/>
      <c r="AE1049" s="211"/>
      <c r="AF1049" s="211"/>
      <c r="AG1049" s="211"/>
      <c r="AH1049" s="211"/>
      <c r="AI1049" s="211"/>
      <c r="AJ1049" s="211"/>
      <c r="AK1049" s="211"/>
      <c r="AL1049" s="211"/>
      <c r="AM1049" s="211"/>
      <c r="AN1049" s="211"/>
      <c r="AO1049" s="211"/>
      <c r="AP1049" s="211"/>
      <c r="AQ1049" s="211"/>
      <c r="AR1049" s="211"/>
      <c r="AS1049" s="211"/>
      <c r="AT1049" s="211"/>
      <c r="AU1049" s="211"/>
    </row>
    <row r="1050" spans="1:47" outlineLevel="1" x14ac:dyDescent="0.2">
      <c r="A1050" s="152"/>
      <c r="B1050" s="154"/>
      <c r="C1050" s="171" t="s">
        <v>1168</v>
      </c>
      <c r="D1050" s="188"/>
      <c r="E1050" s="195">
        <v>192.21</v>
      </c>
      <c r="F1050" s="212"/>
      <c r="G1050" s="212"/>
      <c r="H1050" s="181">
        <v>0</v>
      </c>
      <c r="I1050" s="211"/>
      <c r="J1050" s="211"/>
      <c r="K1050" s="211"/>
      <c r="L1050" s="211"/>
      <c r="M1050" s="211"/>
      <c r="N1050" s="211"/>
      <c r="O1050" s="211"/>
      <c r="P1050" s="211"/>
      <c r="Q1050" s="211"/>
      <c r="R1050" s="211" t="s">
        <v>123</v>
      </c>
      <c r="S1050" s="211">
        <v>0</v>
      </c>
      <c r="T1050" s="211"/>
      <c r="U1050" s="211"/>
      <c r="V1050" s="211"/>
      <c r="W1050" s="211"/>
      <c r="X1050" s="211"/>
      <c r="Y1050" s="211"/>
      <c r="Z1050" s="211"/>
      <c r="AA1050" s="211"/>
      <c r="AB1050" s="211"/>
      <c r="AC1050" s="211"/>
      <c r="AD1050" s="211"/>
      <c r="AE1050" s="211"/>
      <c r="AF1050" s="211"/>
      <c r="AG1050" s="211"/>
      <c r="AH1050" s="211"/>
      <c r="AI1050" s="211"/>
      <c r="AJ1050" s="211"/>
      <c r="AK1050" s="211"/>
      <c r="AL1050" s="211"/>
      <c r="AM1050" s="211"/>
      <c r="AN1050" s="211"/>
      <c r="AO1050" s="211"/>
      <c r="AP1050" s="211"/>
      <c r="AQ1050" s="211"/>
      <c r="AR1050" s="211"/>
      <c r="AS1050" s="211"/>
      <c r="AT1050" s="211"/>
      <c r="AU1050" s="211"/>
    </row>
    <row r="1051" spans="1:47" outlineLevel="1" x14ac:dyDescent="0.2">
      <c r="A1051" s="152"/>
      <c r="B1051" s="154"/>
      <c r="C1051" s="171" t="s">
        <v>1732</v>
      </c>
      <c r="D1051" s="188"/>
      <c r="E1051" s="195">
        <v>37.125</v>
      </c>
      <c r="F1051" s="212"/>
      <c r="G1051" s="212"/>
      <c r="H1051" s="181">
        <v>0</v>
      </c>
      <c r="I1051" s="211"/>
      <c r="J1051" s="211"/>
      <c r="K1051" s="211"/>
      <c r="L1051" s="211"/>
      <c r="M1051" s="211"/>
      <c r="N1051" s="211"/>
      <c r="O1051" s="211"/>
      <c r="P1051" s="211"/>
      <c r="Q1051" s="211"/>
      <c r="R1051" s="211" t="s">
        <v>123</v>
      </c>
      <c r="S1051" s="211">
        <v>0</v>
      </c>
      <c r="T1051" s="211"/>
      <c r="U1051" s="211"/>
      <c r="V1051" s="211"/>
      <c r="W1051" s="211"/>
      <c r="X1051" s="211"/>
      <c r="Y1051" s="211"/>
      <c r="Z1051" s="211"/>
      <c r="AA1051" s="211"/>
      <c r="AB1051" s="211"/>
      <c r="AC1051" s="211"/>
      <c r="AD1051" s="211"/>
      <c r="AE1051" s="211"/>
      <c r="AF1051" s="211"/>
      <c r="AG1051" s="211"/>
      <c r="AH1051" s="211"/>
      <c r="AI1051" s="211"/>
      <c r="AJ1051" s="211"/>
      <c r="AK1051" s="211"/>
      <c r="AL1051" s="211"/>
      <c r="AM1051" s="211"/>
      <c r="AN1051" s="211"/>
      <c r="AO1051" s="211"/>
      <c r="AP1051" s="211"/>
      <c r="AQ1051" s="211"/>
      <c r="AR1051" s="211"/>
      <c r="AS1051" s="211"/>
      <c r="AT1051" s="211"/>
      <c r="AU1051" s="211"/>
    </row>
    <row r="1052" spans="1:47" outlineLevel="1" x14ac:dyDescent="0.2">
      <c r="A1052" s="152">
        <v>354</v>
      </c>
      <c r="B1052" s="154" t="s">
        <v>1740</v>
      </c>
      <c r="C1052" s="170" t="s">
        <v>1741</v>
      </c>
      <c r="D1052" s="187" t="s">
        <v>232</v>
      </c>
      <c r="E1052" s="212">
        <v>82.5</v>
      </c>
      <c r="F1052" s="212"/>
      <c r="G1052" s="212">
        <f>ROUND(E1052*F1052,2)</f>
        <v>0</v>
      </c>
      <c r="H1052" s="181" t="s">
        <v>951</v>
      </c>
      <c r="I1052" s="211"/>
      <c r="J1052" s="211"/>
      <c r="K1052" s="211"/>
      <c r="L1052" s="211"/>
      <c r="M1052" s="211"/>
      <c r="N1052" s="211"/>
      <c r="O1052" s="211"/>
      <c r="P1052" s="211"/>
      <c r="Q1052" s="211"/>
      <c r="R1052" s="211" t="s">
        <v>121</v>
      </c>
      <c r="S1052" s="211"/>
      <c r="T1052" s="211"/>
      <c r="U1052" s="211"/>
      <c r="V1052" s="211"/>
      <c r="W1052" s="211"/>
      <c r="X1052" s="211"/>
      <c r="Y1052" s="211"/>
      <c r="Z1052" s="211"/>
      <c r="AA1052" s="211"/>
      <c r="AB1052" s="211"/>
      <c r="AC1052" s="211"/>
      <c r="AD1052" s="211"/>
      <c r="AE1052" s="211"/>
      <c r="AF1052" s="211"/>
      <c r="AG1052" s="211"/>
      <c r="AH1052" s="211"/>
      <c r="AI1052" s="211"/>
      <c r="AJ1052" s="211"/>
      <c r="AK1052" s="211"/>
      <c r="AL1052" s="211"/>
      <c r="AM1052" s="211"/>
      <c r="AN1052" s="211"/>
      <c r="AO1052" s="211"/>
      <c r="AP1052" s="211"/>
      <c r="AQ1052" s="211"/>
      <c r="AR1052" s="211"/>
      <c r="AS1052" s="211"/>
      <c r="AT1052" s="211"/>
      <c r="AU1052" s="211"/>
    </row>
    <row r="1053" spans="1:47" outlineLevel="1" x14ac:dyDescent="0.2">
      <c r="A1053" s="152"/>
      <c r="B1053" s="154"/>
      <c r="C1053" s="171" t="s">
        <v>524</v>
      </c>
      <c r="D1053" s="188"/>
      <c r="E1053" s="195"/>
      <c r="F1053" s="212"/>
      <c r="G1053" s="212"/>
      <c r="H1053" s="181">
        <v>0</v>
      </c>
      <c r="I1053" s="211"/>
      <c r="J1053" s="211"/>
      <c r="K1053" s="211"/>
      <c r="L1053" s="211"/>
      <c r="M1053" s="211"/>
      <c r="N1053" s="211"/>
      <c r="O1053" s="211"/>
      <c r="P1053" s="211"/>
      <c r="Q1053" s="211"/>
      <c r="R1053" s="211" t="s">
        <v>123</v>
      </c>
      <c r="S1053" s="211">
        <v>0</v>
      </c>
      <c r="T1053" s="211"/>
      <c r="U1053" s="211"/>
      <c r="V1053" s="211"/>
      <c r="W1053" s="211"/>
      <c r="X1053" s="211"/>
      <c r="Y1053" s="211"/>
      <c r="Z1053" s="211"/>
      <c r="AA1053" s="211"/>
      <c r="AB1053" s="211"/>
      <c r="AC1053" s="211"/>
      <c r="AD1053" s="211"/>
      <c r="AE1053" s="211"/>
      <c r="AF1053" s="211"/>
      <c r="AG1053" s="211"/>
      <c r="AH1053" s="211"/>
      <c r="AI1053" s="211"/>
      <c r="AJ1053" s="211"/>
      <c r="AK1053" s="211"/>
      <c r="AL1053" s="211"/>
      <c r="AM1053" s="211"/>
      <c r="AN1053" s="211"/>
      <c r="AO1053" s="211"/>
      <c r="AP1053" s="211"/>
      <c r="AQ1053" s="211"/>
      <c r="AR1053" s="211"/>
      <c r="AS1053" s="211"/>
      <c r="AT1053" s="211"/>
      <c r="AU1053" s="211"/>
    </row>
    <row r="1054" spans="1:47" outlineLevel="1" x14ac:dyDescent="0.2">
      <c r="A1054" s="152"/>
      <c r="B1054" s="154"/>
      <c r="C1054" s="171" t="s">
        <v>1742</v>
      </c>
      <c r="D1054" s="188"/>
      <c r="E1054" s="195">
        <v>82.5</v>
      </c>
      <c r="F1054" s="212"/>
      <c r="G1054" s="212"/>
      <c r="H1054" s="181">
        <v>0</v>
      </c>
      <c r="I1054" s="211"/>
      <c r="J1054" s="211"/>
      <c r="K1054" s="211"/>
      <c r="L1054" s="211"/>
      <c r="M1054" s="211"/>
      <c r="N1054" s="211"/>
      <c r="O1054" s="211"/>
      <c r="P1054" s="211"/>
      <c r="Q1054" s="211"/>
      <c r="R1054" s="211" t="s">
        <v>123</v>
      </c>
      <c r="S1054" s="211">
        <v>0</v>
      </c>
      <c r="T1054" s="211"/>
      <c r="U1054" s="211"/>
      <c r="V1054" s="211"/>
      <c r="W1054" s="211"/>
      <c r="X1054" s="211"/>
      <c r="Y1054" s="211"/>
      <c r="Z1054" s="211"/>
      <c r="AA1054" s="211"/>
      <c r="AB1054" s="211"/>
      <c r="AC1054" s="211"/>
      <c r="AD1054" s="211"/>
      <c r="AE1054" s="211"/>
      <c r="AF1054" s="211"/>
      <c r="AG1054" s="211"/>
      <c r="AH1054" s="211"/>
      <c r="AI1054" s="211"/>
      <c r="AJ1054" s="211"/>
      <c r="AK1054" s="211"/>
      <c r="AL1054" s="211"/>
      <c r="AM1054" s="211"/>
      <c r="AN1054" s="211"/>
      <c r="AO1054" s="211"/>
      <c r="AP1054" s="211"/>
      <c r="AQ1054" s="211"/>
      <c r="AR1054" s="211"/>
      <c r="AS1054" s="211"/>
      <c r="AT1054" s="211"/>
      <c r="AU1054" s="211"/>
    </row>
    <row r="1055" spans="1:47" outlineLevel="1" x14ac:dyDescent="0.2">
      <c r="A1055" s="152">
        <v>355</v>
      </c>
      <c r="B1055" s="154" t="s">
        <v>1743</v>
      </c>
      <c r="C1055" s="170" t="s">
        <v>1744</v>
      </c>
      <c r="D1055" s="187" t="s">
        <v>232</v>
      </c>
      <c r="E1055" s="212">
        <v>82.5</v>
      </c>
      <c r="F1055" s="212"/>
      <c r="G1055" s="212">
        <f>ROUND(E1055*F1055,2)</f>
        <v>0</v>
      </c>
      <c r="H1055" s="181" t="s">
        <v>951</v>
      </c>
      <c r="I1055" s="211"/>
      <c r="J1055" s="211"/>
      <c r="K1055" s="211"/>
      <c r="L1055" s="211"/>
      <c r="M1055" s="211"/>
      <c r="N1055" s="211"/>
      <c r="O1055" s="211"/>
      <c r="P1055" s="211"/>
      <c r="Q1055" s="211"/>
      <c r="R1055" s="211" t="s">
        <v>121</v>
      </c>
      <c r="S1055" s="211"/>
      <c r="T1055" s="211"/>
      <c r="U1055" s="211"/>
      <c r="V1055" s="211"/>
      <c r="W1055" s="211"/>
      <c r="X1055" s="211"/>
      <c r="Y1055" s="211"/>
      <c r="Z1055" s="211"/>
      <c r="AA1055" s="211"/>
      <c r="AB1055" s="211"/>
      <c r="AC1055" s="211"/>
      <c r="AD1055" s="211"/>
      <c r="AE1055" s="211"/>
      <c r="AF1055" s="211"/>
      <c r="AG1055" s="211"/>
      <c r="AH1055" s="211"/>
      <c r="AI1055" s="211"/>
      <c r="AJ1055" s="211"/>
      <c r="AK1055" s="211"/>
      <c r="AL1055" s="211"/>
      <c r="AM1055" s="211"/>
      <c r="AN1055" s="211"/>
      <c r="AO1055" s="211"/>
      <c r="AP1055" s="211"/>
      <c r="AQ1055" s="211"/>
      <c r="AR1055" s="211"/>
      <c r="AS1055" s="211"/>
      <c r="AT1055" s="211"/>
      <c r="AU1055" s="211"/>
    </row>
    <row r="1056" spans="1:47" outlineLevel="1" x14ac:dyDescent="0.2">
      <c r="A1056" s="152"/>
      <c r="B1056" s="154"/>
      <c r="C1056" s="171" t="s">
        <v>524</v>
      </c>
      <c r="D1056" s="188"/>
      <c r="E1056" s="195"/>
      <c r="F1056" s="212"/>
      <c r="G1056" s="212"/>
      <c r="H1056" s="181">
        <v>0</v>
      </c>
      <c r="I1056" s="211"/>
      <c r="J1056" s="211"/>
      <c r="K1056" s="211"/>
      <c r="L1056" s="211"/>
      <c r="M1056" s="211"/>
      <c r="N1056" s="211"/>
      <c r="O1056" s="211"/>
      <c r="P1056" s="211"/>
      <c r="Q1056" s="211"/>
      <c r="R1056" s="211" t="s">
        <v>123</v>
      </c>
      <c r="S1056" s="211">
        <v>0</v>
      </c>
      <c r="T1056" s="211"/>
      <c r="U1056" s="211"/>
      <c r="V1056" s="211"/>
      <c r="W1056" s="211"/>
      <c r="X1056" s="211"/>
      <c r="Y1056" s="211"/>
      <c r="Z1056" s="211"/>
      <c r="AA1056" s="211"/>
      <c r="AB1056" s="211"/>
      <c r="AC1056" s="211"/>
      <c r="AD1056" s="211"/>
      <c r="AE1056" s="211"/>
      <c r="AF1056" s="211"/>
      <c r="AG1056" s="211"/>
      <c r="AH1056" s="211"/>
      <c r="AI1056" s="211"/>
      <c r="AJ1056" s="211"/>
      <c r="AK1056" s="211"/>
      <c r="AL1056" s="211"/>
      <c r="AM1056" s="211"/>
      <c r="AN1056" s="211"/>
      <c r="AO1056" s="211"/>
      <c r="AP1056" s="211"/>
      <c r="AQ1056" s="211"/>
      <c r="AR1056" s="211"/>
      <c r="AS1056" s="211"/>
      <c r="AT1056" s="211"/>
      <c r="AU1056" s="211"/>
    </row>
    <row r="1057" spans="1:47" outlineLevel="1" x14ac:dyDescent="0.2">
      <c r="A1057" s="152"/>
      <c r="B1057" s="154"/>
      <c r="C1057" s="171" t="s">
        <v>1742</v>
      </c>
      <c r="D1057" s="188"/>
      <c r="E1057" s="195">
        <v>82.5</v>
      </c>
      <c r="F1057" s="212"/>
      <c r="G1057" s="212"/>
      <c r="H1057" s="181">
        <v>0</v>
      </c>
      <c r="I1057" s="211"/>
      <c r="J1057" s="211"/>
      <c r="K1057" s="211"/>
      <c r="L1057" s="211"/>
      <c r="M1057" s="211"/>
      <c r="N1057" s="211"/>
      <c r="O1057" s="211"/>
      <c r="P1057" s="211"/>
      <c r="Q1057" s="211"/>
      <c r="R1057" s="211" t="s">
        <v>123</v>
      </c>
      <c r="S1057" s="211">
        <v>0</v>
      </c>
      <c r="T1057" s="211"/>
      <c r="U1057" s="211"/>
      <c r="V1057" s="211"/>
      <c r="W1057" s="211"/>
      <c r="X1057" s="211"/>
      <c r="Y1057" s="211"/>
      <c r="Z1057" s="211"/>
      <c r="AA1057" s="211"/>
      <c r="AB1057" s="211"/>
      <c r="AC1057" s="211"/>
      <c r="AD1057" s="211"/>
      <c r="AE1057" s="211"/>
      <c r="AF1057" s="211"/>
      <c r="AG1057" s="211"/>
      <c r="AH1057" s="211"/>
      <c r="AI1057" s="211"/>
      <c r="AJ1057" s="211"/>
      <c r="AK1057" s="211"/>
      <c r="AL1057" s="211"/>
      <c r="AM1057" s="211"/>
      <c r="AN1057" s="211"/>
      <c r="AO1057" s="211"/>
      <c r="AP1057" s="211"/>
      <c r="AQ1057" s="211"/>
      <c r="AR1057" s="211"/>
      <c r="AS1057" s="211"/>
      <c r="AT1057" s="211"/>
      <c r="AU1057" s="211"/>
    </row>
    <row r="1058" spans="1:47" ht="22.5" outlineLevel="1" x14ac:dyDescent="0.2">
      <c r="A1058" s="152">
        <v>356</v>
      </c>
      <c r="B1058" s="154" t="s">
        <v>1745</v>
      </c>
      <c r="C1058" s="170" t="s">
        <v>1746</v>
      </c>
      <c r="D1058" s="187" t="s">
        <v>127</v>
      </c>
      <c r="E1058" s="212">
        <v>653.44150000000002</v>
      </c>
      <c r="F1058" s="212"/>
      <c r="G1058" s="212">
        <f>ROUND(E1058*F1058,2)</f>
        <v>0</v>
      </c>
      <c r="H1058" s="181" t="s">
        <v>950</v>
      </c>
      <c r="I1058" s="211"/>
      <c r="J1058" s="211"/>
      <c r="K1058" s="211"/>
      <c r="L1058" s="211"/>
      <c r="M1058" s="211"/>
      <c r="N1058" s="211"/>
      <c r="O1058" s="211"/>
      <c r="P1058" s="211"/>
      <c r="Q1058" s="211"/>
      <c r="R1058" s="211" t="s">
        <v>121</v>
      </c>
      <c r="S1058" s="211"/>
      <c r="T1058" s="211"/>
      <c r="U1058" s="211"/>
      <c r="V1058" s="211"/>
      <c r="W1058" s="211"/>
      <c r="X1058" s="211"/>
      <c r="Y1058" s="211"/>
      <c r="Z1058" s="211"/>
      <c r="AA1058" s="211"/>
      <c r="AB1058" s="211"/>
      <c r="AC1058" s="211"/>
      <c r="AD1058" s="211"/>
      <c r="AE1058" s="211"/>
      <c r="AF1058" s="211"/>
      <c r="AG1058" s="211"/>
      <c r="AH1058" s="211"/>
      <c r="AI1058" s="211"/>
      <c r="AJ1058" s="211"/>
      <c r="AK1058" s="211"/>
      <c r="AL1058" s="211"/>
      <c r="AM1058" s="211"/>
      <c r="AN1058" s="211"/>
      <c r="AO1058" s="211"/>
      <c r="AP1058" s="211"/>
      <c r="AQ1058" s="211"/>
      <c r="AR1058" s="211"/>
      <c r="AS1058" s="211"/>
      <c r="AT1058" s="211"/>
      <c r="AU1058" s="211"/>
    </row>
    <row r="1059" spans="1:47" outlineLevel="1" x14ac:dyDescent="0.2">
      <c r="A1059" s="152"/>
      <c r="B1059" s="154"/>
      <c r="C1059" s="171" t="s">
        <v>524</v>
      </c>
      <c r="D1059" s="188"/>
      <c r="E1059" s="195"/>
      <c r="F1059" s="212"/>
      <c r="G1059" s="212"/>
      <c r="H1059" s="181">
        <v>0</v>
      </c>
      <c r="I1059" s="211"/>
      <c r="J1059" s="211"/>
      <c r="K1059" s="211"/>
      <c r="L1059" s="211"/>
      <c r="M1059" s="211"/>
      <c r="N1059" s="211"/>
      <c r="O1059" s="211"/>
      <c r="P1059" s="211"/>
      <c r="Q1059" s="211"/>
      <c r="R1059" s="211" t="s">
        <v>123</v>
      </c>
      <c r="S1059" s="211">
        <v>0</v>
      </c>
      <c r="T1059" s="211"/>
      <c r="U1059" s="211"/>
      <c r="V1059" s="211"/>
      <c r="W1059" s="211"/>
      <c r="X1059" s="211"/>
      <c r="Y1059" s="211"/>
      <c r="Z1059" s="211"/>
      <c r="AA1059" s="211"/>
      <c r="AB1059" s="211"/>
      <c r="AC1059" s="211"/>
      <c r="AD1059" s="211"/>
      <c r="AE1059" s="211"/>
      <c r="AF1059" s="211"/>
      <c r="AG1059" s="211"/>
      <c r="AH1059" s="211"/>
      <c r="AI1059" s="211"/>
      <c r="AJ1059" s="211"/>
      <c r="AK1059" s="211"/>
      <c r="AL1059" s="211"/>
      <c r="AM1059" s="211"/>
      <c r="AN1059" s="211"/>
      <c r="AO1059" s="211"/>
      <c r="AP1059" s="211"/>
      <c r="AQ1059" s="211"/>
      <c r="AR1059" s="211"/>
      <c r="AS1059" s="211"/>
      <c r="AT1059" s="211"/>
      <c r="AU1059" s="211"/>
    </row>
    <row r="1060" spans="1:47" outlineLevel="1" x14ac:dyDescent="0.2">
      <c r="A1060" s="152"/>
      <c r="B1060" s="154"/>
      <c r="C1060" s="173" t="s">
        <v>629</v>
      </c>
      <c r="D1060" s="190"/>
      <c r="E1060" s="196"/>
      <c r="F1060" s="212"/>
      <c r="G1060" s="212"/>
      <c r="H1060" s="181">
        <v>0</v>
      </c>
      <c r="I1060" s="211"/>
      <c r="J1060" s="211"/>
      <c r="K1060" s="211"/>
      <c r="L1060" s="211"/>
      <c r="M1060" s="211"/>
      <c r="N1060" s="211"/>
      <c r="O1060" s="211"/>
      <c r="P1060" s="211"/>
      <c r="Q1060" s="211"/>
      <c r="R1060" s="211" t="s">
        <v>123</v>
      </c>
      <c r="S1060" s="211">
        <v>2</v>
      </c>
      <c r="T1060" s="211"/>
      <c r="U1060" s="211"/>
      <c r="V1060" s="211"/>
      <c r="W1060" s="211"/>
      <c r="X1060" s="211"/>
      <c r="Y1060" s="211"/>
      <c r="Z1060" s="211"/>
      <c r="AA1060" s="211"/>
      <c r="AB1060" s="211"/>
      <c r="AC1060" s="211"/>
      <c r="AD1060" s="211"/>
      <c r="AE1060" s="211"/>
      <c r="AF1060" s="211"/>
      <c r="AG1060" s="211"/>
      <c r="AH1060" s="211"/>
      <c r="AI1060" s="211"/>
      <c r="AJ1060" s="211"/>
      <c r="AK1060" s="211"/>
      <c r="AL1060" s="211"/>
      <c r="AM1060" s="211"/>
      <c r="AN1060" s="211"/>
      <c r="AO1060" s="211"/>
      <c r="AP1060" s="211"/>
      <c r="AQ1060" s="211"/>
      <c r="AR1060" s="211"/>
      <c r="AS1060" s="211"/>
      <c r="AT1060" s="211"/>
      <c r="AU1060" s="211"/>
    </row>
    <row r="1061" spans="1:47" outlineLevel="1" x14ac:dyDescent="0.2">
      <c r="A1061" s="152"/>
      <c r="B1061" s="154"/>
      <c r="C1061" s="174" t="s">
        <v>1747</v>
      </c>
      <c r="D1061" s="190"/>
      <c r="E1061" s="196">
        <v>321.8</v>
      </c>
      <c r="F1061" s="212"/>
      <c r="G1061" s="212"/>
      <c r="H1061" s="181">
        <v>0</v>
      </c>
      <c r="I1061" s="211"/>
      <c r="J1061" s="211"/>
      <c r="K1061" s="211"/>
      <c r="L1061" s="211"/>
      <c r="M1061" s="211"/>
      <c r="N1061" s="211"/>
      <c r="O1061" s="211"/>
      <c r="P1061" s="211"/>
      <c r="Q1061" s="211"/>
      <c r="R1061" s="211" t="s">
        <v>123</v>
      </c>
      <c r="S1061" s="211">
        <v>2</v>
      </c>
      <c r="T1061" s="211"/>
      <c r="U1061" s="211"/>
      <c r="V1061" s="211"/>
      <c r="W1061" s="211"/>
      <c r="X1061" s="211"/>
      <c r="Y1061" s="211"/>
      <c r="Z1061" s="211"/>
      <c r="AA1061" s="211"/>
      <c r="AB1061" s="211"/>
      <c r="AC1061" s="211"/>
      <c r="AD1061" s="211"/>
      <c r="AE1061" s="211"/>
      <c r="AF1061" s="211"/>
      <c r="AG1061" s="211"/>
      <c r="AH1061" s="211"/>
      <c r="AI1061" s="211"/>
      <c r="AJ1061" s="211"/>
      <c r="AK1061" s="211"/>
      <c r="AL1061" s="211"/>
      <c r="AM1061" s="211"/>
      <c r="AN1061" s="211"/>
      <c r="AO1061" s="211"/>
      <c r="AP1061" s="211"/>
      <c r="AQ1061" s="211"/>
      <c r="AR1061" s="211"/>
      <c r="AS1061" s="211"/>
      <c r="AT1061" s="211"/>
      <c r="AU1061" s="211"/>
    </row>
    <row r="1062" spans="1:47" outlineLevel="1" x14ac:dyDescent="0.2">
      <c r="A1062" s="152"/>
      <c r="B1062" s="154"/>
      <c r="C1062" s="174" t="s">
        <v>1553</v>
      </c>
      <c r="D1062" s="190"/>
      <c r="E1062" s="196">
        <v>192.21</v>
      </c>
      <c r="F1062" s="212"/>
      <c r="G1062" s="212"/>
      <c r="H1062" s="181">
        <v>0</v>
      </c>
      <c r="I1062" s="211"/>
      <c r="J1062" s="211"/>
      <c r="K1062" s="211"/>
      <c r="L1062" s="211"/>
      <c r="M1062" s="211"/>
      <c r="N1062" s="211"/>
      <c r="O1062" s="211"/>
      <c r="P1062" s="211"/>
      <c r="Q1062" s="211"/>
      <c r="R1062" s="211" t="s">
        <v>123</v>
      </c>
      <c r="S1062" s="211">
        <v>2</v>
      </c>
      <c r="T1062" s="211"/>
      <c r="U1062" s="211"/>
      <c r="V1062" s="211"/>
      <c r="W1062" s="211"/>
      <c r="X1062" s="211"/>
      <c r="Y1062" s="211"/>
      <c r="Z1062" s="211"/>
      <c r="AA1062" s="211"/>
      <c r="AB1062" s="211"/>
      <c r="AC1062" s="211"/>
      <c r="AD1062" s="211"/>
      <c r="AE1062" s="211"/>
      <c r="AF1062" s="211"/>
      <c r="AG1062" s="211"/>
      <c r="AH1062" s="211"/>
      <c r="AI1062" s="211"/>
      <c r="AJ1062" s="211"/>
      <c r="AK1062" s="211"/>
      <c r="AL1062" s="211"/>
      <c r="AM1062" s="211"/>
      <c r="AN1062" s="211"/>
      <c r="AO1062" s="211"/>
      <c r="AP1062" s="211"/>
      <c r="AQ1062" s="211"/>
      <c r="AR1062" s="211"/>
      <c r="AS1062" s="211"/>
      <c r="AT1062" s="211"/>
      <c r="AU1062" s="211"/>
    </row>
    <row r="1063" spans="1:47" outlineLevel="1" x14ac:dyDescent="0.2">
      <c r="A1063" s="152"/>
      <c r="B1063" s="154"/>
      <c r="C1063" s="174" t="s">
        <v>1748</v>
      </c>
      <c r="D1063" s="190"/>
      <c r="E1063" s="196">
        <v>37.125</v>
      </c>
      <c r="F1063" s="212"/>
      <c r="G1063" s="212"/>
      <c r="H1063" s="181">
        <v>0</v>
      </c>
      <c r="I1063" s="211"/>
      <c r="J1063" s="211"/>
      <c r="K1063" s="211"/>
      <c r="L1063" s="211"/>
      <c r="M1063" s="211"/>
      <c r="N1063" s="211"/>
      <c r="O1063" s="211"/>
      <c r="P1063" s="211"/>
      <c r="Q1063" s="211"/>
      <c r="R1063" s="211" t="s">
        <v>123</v>
      </c>
      <c r="S1063" s="211">
        <v>2</v>
      </c>
      <c r="T1063" s="211"/>
      <c r="U1063" s="211"/>
      <c r="V1063" s="211"/>
      <c r="W1063" s="211"/>
      <c r="X1063" s="211"/>
      <c r="Y1063" s="211"/>
      <c r="Z1063" s="211"/>
      <c r="AA1063" s="211"/>
      <c r="AB1063" s="211"/>
      <c r="AC1063" s="211"/>
      <c r="AD1063" s="211"/>
      <c r="AE1063" s="211"/>
      <c r="AF1063" s="211"/>
      <c r="AG1063" s="211"/>
      <c r="AH1063" s="211"/>
      <c r="AI1063" s="211"/>
      <c r="AJ1063" s="211"/>
      <c r="AK1063" s="211"/>
      <c r="AL1063" s="211"/>
      <c r="AM1063" s="211"/>
      <c r="AN1063" s="211"/>
      <c r="AO1063" s="211"/>
      <c r="AP1063" s="211"/>
      <c r="AQ1063" s="211"/>
      <c r="AR1063" s="211"/>
      <c r="AS1063" s="211"/>
      <c r="AT1063" s="211"/>
      <c r="AU1063" s="211"/>
    </row>
    <row r="1064" spans="1:47" outlineLevel="1" x14ac:dyDescent="0.2">
      <c r="A1064" s="152"/>
      <c r="B1064" s="154"/>
      <c r="C1064" s="174" t="s">
        <v>1749</v>
      </c>
      <c r="D1064" s="190"/>
      <c r="E1064" s="196">
        <v>17.074999999999999</v>
      </c>
      <c r="F1064" s="212"/>
      <c r="G1064" s="212"/>
      <c r="H1064" s="181">
        <v>0</v>
      </c>
      <c r="I1064" s="211"/>
      <c r="J1064" s="211"/>
      <c r="K1064" s="211"/>
      <c r="L1064" s="211"/>
      <c r="M1064" s="211"/>
      <c r="N1064" s="211"/>
      <c r="O1064" s="211"/>
      <c r="P1064" s="211"/>
      <c r="Q1064" s="211"/>
      <c r="R1064" s="211" t="s">
        <v>123</v>
      </c>
      <c r="S1064" s="211">
        <v>2</v>
      </c>
      <c r="T1064" s="211"/>
      <c r="U1064" s="211"/>
      <c r="V1064" s="211"/>
      <c r="W1064" s="211"/>
      <c r="X1064" s="211"/>
      <c r="Y1064" s="211"/>
      <c r="Z1064" s="211"/>
      <c r="AA1064" s="211"/>
      <c r="AB1064" s="211"/>
      <c r="AC1064" s="211"/>
      <c r="AD1064" s="211"/>
      <c r="AE1064" s="211"/>
      <c r="AF1064" s="211"/>
      <c r="AG1064" s="211"/>
      <c r="AH1064" s="211"/>
      <c r="AI1064" s="211"/>
      <c r="AJ1064" s="211"/>
      <c r="AK1064" s="211"/>
      <c r="AL1064" s="211"/>
      <c r="AM1064" s="211"/>
      <c r="AN1064" s="211"/>
      <c r="AO1064" s="211"/>
      <c r="AP1064" s="211"/>
      <c r="AQ1064" s="211"/>
      <c r="AR1064" s="211"/>
      <c r="AS1064" s="211"/>
      <c r="AT1064" s="211"/>
      <c r="AU1064" s="211"/>
    </row>
    <row r="1065" spans="1:47" outlineLevel="1" x14ac:dyDescent="0.2">
      <c r="A1065" s="152"/>
      <c r="B1065" s="154"/>
      <c r="C1065" s="173" t="s">
        <v>632</v>
      </c>
      <c r="D1065" s="190"/>
      <c r="E1065" s="196"/>
      <c r="F1065" s="212"/>
      <c r="G1065" s="212"/>
      <c r="H1065" s="181">
        <v>0</v>
      </c>
      <c r="I1065" s="211"/>
      <c r="J1065" s="211"/>
      <c r="K1065" s="211"/>
      <c r="L1065" s="211"/>
      <c r="M1065" s="211"/>
      <c r="N1065" s="211"/>
      <c r="O1065" s="211"/>
      <c r="P1065" s="211"/>
      <c r="Q1065" s="211"/>
      <c r="R1065" s="211" t="s">
        <v>123</v>
      </c>
      <c r="S1065" s="211">
        <v>0</v>
      </c>
      <c r="T1065" s="211"/>
      <c r="U1065" s="211"/>
      <c r="V1065" s="211"/>
      <c r="W1065" s="211"/>
      <c r="X1065" s="211"/>
      <c r="Y1065" s="211"/>
      <c r="Z1065" s="211"/>
      <c r="AA1065" s="211"/>
      <c r="AB1065" s="211"/>
      <c r="AC1065" s="211"/>
      <c r="AD1065" s="211"/>
      <c r="AE1065" s="211"/>
      <c r="AF1065" s="211"/>
      <c r="AG1065" s="211"/>
      <c r="AH1065" s="211"/>
      <c r="AI1065" s="211"/>
      <c r="AJ1065" s="211"/>
      <c r="AK1065" s="211"/>
      <c r="AL1065" s="211"/>
      <c r="AM1065" s="211"/>
      <c r="AN1065" s="211"/>
      <c r="AO1065" s="211"/>
      <c r="AP1065" s="211"/>
      <c r="AQ1065" s="211"/>
      <c r="AR1065" s="211"/>
      <c r="AS1065" s="211"/>
      <c r="AT1065" s="211"/>
      <c r="AU1065" s="211"/>
    </row>
    <row r="1066" spans="1:47" outlineLevel="1" x14ac:dyDescent="0.2">
      <c r="A1066" s="152"/>
      <c r="B1066" s="154"/>
      <c r="C1066" s="171" t="s">
        <v>1750</v>
      </c>
      <c r="D1066" s="188"/>
      <c r="E1066" s="195">
        <v>653.44150000000002</v>
      </c>
      <c r="F1066" s="212"/>
      <c r="G1066" s="212"/>
      <c r="H1066" s="181">
        <v>0</v>
      </c>
      <c r="I1066" s="211"/>
      <c r="J1066" s="211"/>
      <c r="K1066" s="211"/>
      <c r="L1066" s="211"/>
      <c r="M1066" s="211"/>
      <c r="N1066" s="211"/>
      <c r="O1066" s="211"/>
      <c r="P1066" s="211"/>
      <c r="Q1066" s="211"/>
      <c r="R1066" s="211" t="s">
        <v>123</v>
      </c>
      <c r="S1066" s="211">
        <v>0</v>
      </c>
      <c r="T1066" s="211"/>
      <c r="U1066" s="211"/>
      <c r="V1066" s="211"/>
      <c r="W1066" s="211"/>
      <c r="X1066" s="211"/>
      <c r="Y1066" s="211"/>
      <c r="Z1066" s="211"/>
      <c r="AA1066" s="211"/>
      <c r="AB1066" s="211"/>
      <c r="AC1066" s="211"/>
      <c r="AD1066" s="211"/>
      <c r="AE1066" s="211"/>
      <c r="AF1066" s="211"/>
      <c r="AG1066" s="211"/>
      <c r="AH1066" s="211"/>
      <c r="AI1066" s="211"/>
      <c r="AJ1066" s="211"/>
      <c r="AK1066" s="211"/>
      <c r="AL1066" s="211"/>
      <c r="AM1066" s="211"/>
      <c r="AN1066" s="211"/>
      <c r="AO1066" s="211"/>
      <c r="AP1066" s="211"/>
      <c r="AQ1066" s="211"/>
      <c r="AR1066" s="211"/>
      <c r="AS1066" s="211"/>
      <c r="AT1066" s="211"/>
      <c r="AU1066" s="211"/>
    </row>
    <row r="1067" spans="1:47" outlineLevel="1" x14ac:dyDescent="0.2">
      <c r="A1067" s="152">
        <v>357</v>
      </c>
      <c r="B1067" s="154" t="s">
        <v>1751</v>
      </c>
      <c r="C1067" s="170" t="s">
        <v>1752</v>
      </c>
      <c r="D1067" s="187" t="s">
        <v>0</v>
      </c>
      <c r="E1067" s="212">
        <v>0.81</v>
      </c>
      <c r="F1067" s="212"/>
      <c r="G1067" s="212">
        <f>ROUND(E1067*F1067,2)</f>
        <v>0</v>
      </c>
      <c r="H1067" s="181" t="s">
        <v>951</v>
      </c>
      <c r="I1067" s="211"/>
      <c r="J1067" s="211"/>
      <c r="K1067" s="211"/>
      <c r="L1067" s="211"/>
      <c r="M1067" s="211"/>
      <c r="N1067" s="211"/>
      <c r="O1067" s="211"/>
      <c r="P1067" s="211"/>
      <c r="Q1067" s="211"/>
      <c r="R1067" s="211" t="s">
        <v>121</v>
      </c>
      <c r="S1067" s="211"/>
      <c r="T1067" s="211"/>
      <c r="U1067" s="211"/>
      <c r="V1067" s="211"/>
      <c r="W1067" s="211"/>
      <c r="X1067" s="211"/>
      <c r="Y1067" s="211"/>
      <c r="Z1067" s="211"/>
      <c r="AA1067" s="211"/>
      <c r="AB1067" s="211"/>
      <c r="AC1067" s="211"/>
      <c r="AD1067" s="211"/>
      <c r="AE1067" s="211"/>
      <c r="AF1067" s="211"/>
      <c r="AG1067" s="211"/>
      <c r="AH1067" s="211"/>
      <c r="AI1067" s="211"/>
      <c r="AJ1067" s="211"/>
      <c r="AK1067" s="211"/>
      <c r="AL1067" s="211"/>
      <c r="AM1067" s="211"/>
      <c r="AN1067" s="211"/>
      <c r="AO1067" s="211"/>
      <c r="AP1067" s="211"/>
      <c r="AQ1067" s="211"/>
      <c r="AR1067" s="211"/>
      <c r="AS1067" s="211"/>
      <c r="AT1067" s="211"/>
      <c r="AU1067" s="211"/>
    </row>
    <row r="1068" spans="1:47" x14ac:dyDescent="0.2">
      <c r="A1068" s="153" t="s">
        <v>116</v>
      </c>
      <c r="B1068" s="155" t="s">
        <v>90</v>
      </c>
      <c r="C1068" s="172" t="s">
        <v>91</v>
      </c>
      <c r="D1068" s="189"/>
      <c r="E1068" s="213"/>
      <c r="F1068" s="213"/>
      <c r="G1068" s="213">
        <f>SUMIF(R1069:R1104,"&lt;&gt;NOR",G1069:G1104)</f>
        <v>0</v>
      </c>
      <c r="H1068" s="182"/>
      <c r="I1068" s="211"/>
      <c r="R1068" t="s">
        <v>117</v>
      </c>
    </row>
    <row r="1069" spans="1:47" outlineLevel="1" x14ac:dyDescent="0.2">
      <c r="A1069" s="152">
        <v>358</v>
      </c>
      <c r="B1069" s="154" t="s">
        <v>889</v>
      </c>
      <c r="C1069" s="170" t="s">
        <v>890</v>
      </c>
      <c r="D1069" s="187" t="s">
        <v>127</v>
      </c>
      <c r="E1069" s="212">
        <v>298.57</v>
      </c>
      <c r="F1069" s="212"/>
      <c r="G1069" s="212">
        <f>ROUND(E1069*F1069,2)</f>
        <v>0</v>
      </c>
      <c r="H1069" s="181" t="s">
        <v>951</v>
      </c>
      <c r="I1069" s="211"/>
      <c r="J1069" s="211"/>
      <c r="K1069" s="211"/>
      <c r="L1069" s="211"/>
      <c r="M1069" s="211"/>
      <c r="N1069" s="211"/>
      <c r="O1069" s="211"/>
      <c r="P1069" s="211"/>
      <c r="Q1069" s="211"/>
      <c r="R1069" s="211" t="s">
        <v>121</v>
      </c>
      <c r="S1069" s="211"/>
      <c r="T1069" s="211"/>
      <c r="U1069" s="211"/>
      <c r="V1069" s="211"/>
      <c r="W1069" s="211"/>
      <c r="X1069" s="211"/>
      <c r="Y1069" s="211"/>
      <c r="Z1069" s="211"/>
      <c r="AA1069" s="211"/>
      <c r="AB1069" s="211"/>
      <c r="AC1069" s="211"/>
      <c r="AD1069" s="211"/>
      <c r="AE1069" s="211"/>
      <c r="AF1069" s="211"/>
      <c r="AG1069" s="211"/>
      <c r="AH1069" s="211"/>
      <c r="AI1069" s="211"/>
      <c r="AJ1069" s="211"/>
      <c r="AK1069" s="211"/>
      <c r="AL1069" s="211"/>
      <c r="AM1069" s="211"/>
      <c r="AN1069" s="211"/>
      <c r="AO1069" s="211"/>
      <c r="AP1069" s="211"/>
      <c r="AQ1069" s="211"/>
      <c r="AR1069" s="211"/>
      <c r="AS1069" s="211"/>
      <c r="AT1069" s="211"/>
      <c r="AU1069" s="211"/>
    </row>
    <row r="1070" spans="1:47" outlineLevel="1" x14ac:dyDescent="0.2">
      <c r="A1070" s="152"/>
      <c r="B1070" s="154"/>
      <c r="C1070" s="171" t="s">
        <v>437</v>
      </c>
      <c r="D1070" s="188"/>
      <c r="E1070" s="195"/>
      <c r="F1070" s="212"/>
      <c r="G1070" s="212"/>
      <c r="H1070" s="181">
        <v>0</v>
      </c>
      <c r="I1070" s="211"/>
      <c r="J1070" s="211"/>
      <c r="K1070" s="211"/>
      <c r="L1070" s="211"/>
      <c r="M1070" s="211"/>
      <c r="N1070" s="211"/>
      <c r="O1070" s="211"/>
      <c r="P1070" s="211"/>
      <c r="Q1070" s="211"/>
      <c r="R1070" s="211" t="s">
        <v>123</v>
      </c>
      <c r="S1070" s="211">
        <v>0</v>
      </c>
      <c r="T1070" s="211"/>
      <c r="U1070" s="211"/>
      <c r="V1070" s="211"/>
      <c r="W1070" s="211"/>
      <c r="X1070" s="211"/>
      <c r="Y1070" s="211"/>
      <c r="Z1070" s="211"/>
      <c r="AA1070" s="211"/>
      <c r="AB1070" s="211"/>
      <c r="AC1070" s="211"/>
      <c r="AD1070" s="211"/>
      <c r="AE1070" s="211"/>
      <c r="AF1070" s="211"/>
      <c r="AG1070" s="211"/>
      <c r="AH1070" s="211"/>
      <c r="AI1070" s="211"/>
      <c r="AJ1070" s="211"/>
      <c r="AK1070" s="211"/>
      <c r="AL1070" s="211"/>
      <c r="AM1070" s="211"/>
      <c r="AN1070" s="211"/>
      <c r="AO1070" s="211"/>
      <c r="AP1070" s="211"/>
      <c r="AQ1070" s="211"/>
      <c r="AR1070" s="211"/>
      <c r="AS1070" s="211"/>
      <c r="AT1070" s="211"/>
      <c r="AU1070" s="211"/>
    </row>
    <row r="1071" spans="1:47" outlineLevel="1" x14ac:dyDescent="0.2">
      <c r="A1071" s="152"/>
      <c r="B1071" s="154"/>
      <c r="C1071" s="171" t="s">
        <v>1514</v>
      </c>
      <c r="D1071" s="188"/>
      <c r="E1071" s="195">
        <v>2.21</v>
      </c>
      <c r="F1071" s="212"/>
      <c r="G1071" s="212"/>
      <c r="H1071" s="181">
        <v>0</v>
      </c>
      <c r="I1071" s="211"/>
      <c r="J1071" s="211"/>
      <c r="K1071" s="211"/>
      <c r="L1071" s="211"/>
      <c r="M1071" s="211"/>
      <c r="N1071" s="211"/>
      <c r="O1071" s="211"/>
      <c r="P1071" s="211"/>
      <c r="Q1071" s="211"/>
      <c r="R1071" s="211" t="s">
        <v>123</v>
      </c>
      <c r="S1071" s="211">
        <v>0</v>
      </c>
      <c r="T1071" s="211"/>
      <c r="U1071" s="211"/>
      <c r="V1071" s="211"/>
      <c r="W1071" s="211"/>
      <c r="X1071" s="211"/>
      <c r="Y1071" s="211"/>
      <c r="Z1071" s="211"/>
      <c r="AA1071" s="211"/>
      <c r="AB1071" s="211"/>
      <c r="AC1071" s="211"/>
      <c r="AD1071" s="211"/>
      <c r="AE1071" s="211"/>
      <c r="AF1071" s="211"/>
      <c r="AG1071" s="211"/>
      <c r="AH1071" s="211"/>
      <c r="AI1071" s="211"/>
      <c r="AJ1071" s="211"/>
      <c r="AK1071" s="211"/>
      <c r="AL1071" s="211"/>
      <c r="AM1071" s="211"/>
      <c r="AN1071" s="211"/>
      <c r="AO1071" s="211"/>
      <c r="AP1071" s="211"/>
      <c r="AQ1071" s="211"/>
      <c r="AR1071" s="211"/>
      <c r="AS1071" s="211"/>
      <c r="AT1071" s="211"/>
      <c r="AU1071" s="211"/>
    </row>
    <row r="1072" spans="1:47" outlineLevel="1" x14ac:dyDescent="0.2">
      <c r="A1072" s="152"/>
      <c r="B1072" s="154"/>
      <c r="C1072" s="171" t="s">
        <v>1515</v>
      </c>
      <c r="D1072" s="188"/>
      <c r="E1072" s="195">
        <v>61.03</v>
      </c>
      <c r="F1072" s="212"/>
      <c r="G1072" s="212"/>
      <c r="H1072" s="181">
        <v>0</v>
      </c>
      <c r="I1072" s="211"/>
      <c r="J1072" s="211"/>
      <c r="K1072" s="211"/>
      <c r="L1072" s="211"/>
      <c r="M1072" s="211"/>
      <c r="N1072" s="211"/>
      <c r="O1072" s="211"/>
      <c r="P1072" s="211"/>
      <c r="Q1072" s="211"/>
      <c r="R1072" s="211" t="s">
        <v>123</v>
      </c>
      <c r="S1072" s="211">
        <v>0</v>
      </c>
      <c r="T1072" s="211"/>
      <c r="U1072" s="211"/>
      <c r="V1072" s="211"/>
      <c r="W1072" s="211"/>
      <c r="X1072" s="211"/>
      <c r="Y1072" s="211"/>
      <c r="Z1072" s="211"/>
      <c r="AA1072" s="211"/>
      <c r="AB1072" s="211"/>
      <c r="AC1072" s="211"/>
      <c r="AD1072" s="211"/>
      <c r="AE1072" s="211"/>
      <c r="AF1072" s="211"/>
      <c r="AG1072" s="211"/>
      <c r="AH1072" s="211"/>
      <c r="AI1072" s="211"/>
      <c r="AJ1072" s="211"/>
      <c r="AK1072" s="211"/>
      <c r="AL1072" s="211"/>
      <c r="AM1072" s="211"/>
      <c r="AN1072" s="211"/>
      <c r="AO1072" s="211"/>
      <c r="AP1072" s="211"/>
      <c r="AQ1072" s="211"/>
      <c r="AR1072" s="211"/>
      <c r="AS1072" s="211"/>
      <c r="AT1072" s="211"/>
      <c r="AU1072" s="211"/>
    </row>
    <row r="1073" spans="1:47" outlineLevel="1" x14ac:dyDescent="0.2">
      <c r="A1073" s="152"/>
      <c r="B1073" s="154"/>
      <c r="C1073" s="171" t="s">
        <v>1516</v>
      </c>
      <c r="D1073" s="188"/>
      <c r="E1073" s="195">
        <v>110.696</v>
      </c>
      <c r="F1073" s="212"/>
      <c r="G1073" s="212"/>
      <c r="H1073" s="181">
        <v>0</v>
      </c>
      <c r="I1073" s="211"/>
      <c r="J1073" s="211"/>
      <c r="K1073" s="211"/>
      <c r="L1073" s="211"/>
      <c r="M1073" s="211"/>
      <c r="N1073" s="211"/>
      <c r="O1073" s="211"/>
      <c r="P1073" s="211"/>
      <c r="Q1073" s="211"/>
      <c r="R1073" s="211" t="s">
        <v>123</v>
      </c>
      <c r="S1073" s="211">
        <v>0</v>
      </c>
      <c r="T1073" s="211"/>
      <c r="U1073" s="211"/>
      <c r="V1073" s="211"/>
      <c r="W1073" s="211"/>
      <c r="X1073" s="211"/>
      <c r="Y1073" s="211"/>
      <c r="Z1073" s="211"/>
      <c r="AA1073" s="211"/>
      <c r="AB1073" s="211"/>
      <c r="AC1073" s="211"/>
      <c r="AD1073" s="211"/>
      <c r="AE1073" s="211"/>
      <c r="AF1073" s="211"/>
      <c r="AG1073" s="211"/>
      <c r="AH1073" s="211"/>
      <c r="AI1073" s="211"/>
      <c r="AJ1073" s="211"/>
      <c r="AK1073" s="211"/>
      <c r="AL1073" s="211"/>
      <c r="AM1073" s="211"/>
      <c r="AN1073" s="211"/>
      <c r="AO1073" s="211"/>
      <c r="AP1073" s="211"/>
      <c r="AQ1073" s="211"/>
      <c r="AR1073" s="211"/>
      <c r="AS1073" s="211"/>
      <c r="AT1073" s="211"/>
      <c r="AU1073" s="211"/>
    </row>
    <row r="1074" spans="1:47" outlineLevel="1" x14ac:dyDescent="0.2">
      <c r="A1074" s="152"/>
      <c r="B1074" s="154"/>
      <c r="C1074" s="171" t="s">
        <v>1517</v>
      </c>
      <c r="D1074" s="188"/>
      <c r="E1074" s="195">
        <v>124.634</v>
      </c>
      <c r="F1074" s="212"/>
      <c r="G1074" s="212"/>
      <c r="H1074" s="181">
        <v>0</v>
      </c>
      <c r="I1074" s="211"/>
      <c r="J1074" s="211"/>
      <c r="K1074" s="211"/>
      <c r="L1074" s="211"/>
      <c r="M1074" s="211"/>
      <c r="N1074" s="211"/>
      <c r="O1074" s="211"/>
      <c r="P1074" s="211"/>
      <c r="Q1074" s="211"/>
      <c r="R1074" s="211" t="s">
        <v>123</v>
      </c>
      <c r="S1074" s="211">
        <v>0</v>
      </c>
      <c r="T1074" s="211"/>
      <c r="U1074" s="211"/>
      <c r="V1074" s="211"/>
      <c r="W1074" s="211"/>
      <c r="X1074" s="211"/>
      <c r="Y1074" s="211"/>
      <c r="Z1074" s="211"/>
      <c r="AA1074" s="211"/>
      <c r="AB1074" s="211"/>
      <c r="AC1074" s="211"/>
      <c r="AD1074" s="211"/>
      <c r="AE1074" s="211"/>
      <c r="AF1074" s="211"/>
      <c r="AG1074" s="211"/>
      <c r="AH1074" s="211"/>
      <c r="AI1074" s="211"/>
      <c r="AJ1074" s="211"/>
      <c r="AK1074" s="211"/>
      <c r="AL1074" s="211"/>
      <c r="AM1074" s="211"/>
      <c r="AN1074" s="211"/>
      <c r="AO1074" s="211"/>
      <c r="AP1074" s="211"/>
      <c r="AQ1074" s="211"/>
      <c r="AR1074" s="211"/>
      <c r="AS1074" s="211"/>
      <c r="AT1074" s="211"/>
      <c r="AU1074" s="211"/>
    </row>
    <row r="1075" spans="1:47" outlineLevel="1" x14ac:dyDescent="0.2">
      <c r="A1075" s="152">
        <v>359</v>
      </c>
      <c r="B1075" s="154" t="s">
        <v>891</v>
      </c>
      <c r="C1075" s="170" t="s">
        <v>892</v>
      </c>
      <c r="D1075" s="187" t="s">
        <v>127</v>
      </c>
      <c r="E1075" s="212">
        <v>298.57</v>
      </c>
      <c r="F1075" s="212"/>
      <c r="G1075" s="212">
        <f>ROUND(E1075*F1075,2)</f>
        <v>0</v>
      </c>
      <c r="H1075" s="181" t="s">
        <v>951</v>
      </c>
      <c r="I1075" s="211"/>
      <c r="J1075" s="211"/>
      <c r="K1075" s="211"/>
      <c r="L1075" s="211"/>
      <c r="M1075" s="211"/>
      <c r="N1075" s="211"/>
      <c r="O1075" s="211"/>
      <c r="P1075" s="211"/>
      <c r="Q1075" s="211"/>
      <c r="R1075" s="211" t="s">
        <v>121</v>
      </c>
      <c r="S1075" s="211"/>
      <c r="T1075" s="211"/>
      <c r="U1075" s="211"/>
      <c r="V1075" s="211"/>
      <c r="W1075" s="211"/>
      <c r="X1075" s="211"/>
      <c r="Y1075" s="211"/>
      <c r="Z1075" s="211"/>
      <c r="AA1075" s="211"/>
      <c r="AB1075" s="211"/>
      <c r="AC1075" s="211"/>
      <c r="AD1075" s="211"/>
      <c r="AE1075" s="211"/>
      <c r="AF1075" s="211"/>
      <c r="AG1075" s="211"/>
      <c r="AH1075" s="211"/>
      <c r="AI1075" s="211"/>
      <c r="AJ1075" s="211"/>
      <c r="AK1075" s="211"/>
      <c r="AL1075" s="211"/>
      <c r="AM1075" s="211"/>
      <c r="AN1075" s="211"/>
      <c r="AO1075" s="211"/>
      <c r="AP1075" s="211"/>
      <c r="AQ1075" s="211"/>
      <c r="AR1075" s="211"/>
      <c r="AS1075" s="211"/>
      <c r="AT1075" s="211"/>
      <c r="AU1075" s="211"/>
    </row>
    <row r="1076" spans="1:47" outlineLevel="1" x14ac:dyDescent="0.2">
      <c r="A1076" s="152"/>
      <c r="B1076" s="154"/>
      <c r="C1076" s="171" t="s">
        <v>1753</v>
      </c>
      <c r="D1076" s="188"/>
      <c r="E1076" s="195"/>
      <c r="F1076" s="212"/>
      <c r="G1076" s="212"/>
      <c r="H1076" s="181">
        <v>0</v>
      </c>
      <c r="I1076" s="211"/>
      <c r="J1076" s="211"/>
      <c r="K1076" s="211"/>
      <c r="L1076" s="211"/>
      <c r="M1076" s="211"/>
      <c r="N1076" s="211"/>
      <c r="O1076" s="211"/>
      <c r="P1076" s="211"/>
      <c r="Q1076" s="211"/>
      <c r="R1076" s="211" t="s">
        <v>123</v>
      </c>
      <c r="S1076" s="211">
        <v>0</v>
      </c>
      <c r="T1076" s="211"/>
      <c r="U1076" s="211"/>
      <c r="V1076" s="211"/>
      <c r="W1076" s="211"/>
      <c r="X1076" s="211"/>
      <c r="Y1076" s="211"/>
      <c r="Z1076" s="211"/>
      <c r="AA1076" s="211"/>
      <c r="AB1076" s="211"/>
      <c r="AC1076" s="211"/>
      <c r="AD1076" s="211"/>
      <c r="AE1076" s="211"/>
      <c r="AF1076" s="211"/>
      <c r="AG1076" s="211"/>
      <c r="AH1076" s="211"/>
      <c r="AI1076" s="211"/>
      <c r="AJ1076" s="211"/>
      <c r="AK1076" s="211"/>
      <c r="AL1076" s="211"/>
      <c r="AM1076" s="211"/>
      <c r="AN1076" s="211"/>
      <c r="AO1076" s="211"/>
      <c r="AP1076" s="211"/>
      <c r="AQ1076" s="211"/>
      <c r="AR1076" s="211"/>
      <c r="AS1076" s="211"/>
      <c r="AT1076" s="211"/>
      <c r="AU1076" s="211"/>
    </row>
    <row r="1077" spans="1:47" outlineLevel="1" x14ac:dyDescent="0.2">
      <c r="A1077" s="152"/>
      <c r="B1077" s="154"/>
      <c r="C1077" s="171" t="s">
        <v>1514</v>
      </c>
      <c r="D1077" s="188"/>
      <c r="E1077" s="195">
        <v>2.21</v>
      </c>
      <c r="F1077" s="212"/>
      <c r="G1077" s="212"/>
      <c r="H1077" s="181">
        <v>0</v>
      </c>
      <c r="I1077" s="211"/>
      <c r="J1077" s="211"/>
      <c r="K1077" s="211"/>
      <c r="L1077" s="211"/>
      <c r="M1077" s="211"/>
      <c r="N1077" s="211"/>
      <c r="O1077" s="211"/>
      <c r="P1077" s="211"/>
      <c r="Q1077" s="211"/>
      <c r="R1077" s="211" t="s">
        <v>123</v>
      </c>
      <c r="S1077" s="211">
        <v>0</v>
      </c>
      <c r="T1077" s="211"/>
      <c r="U1077" s="211"/>
      <c r="V1077" s="211"/>
      <c r="W1077" s="211"/>
      <c r="X1077" s="211"/>
      <c r="Y1077" s="211"/>
      <c r="Z1077" s="211"/>
      <c r="AA1077" s="211"/>
      <c r="AB1077" s="211"/>
      <c r="AC1077" s="211"/>
      <c r="AD1077" s="211"/>
      <c r="AE1077" s="211"/>
      <c r="AF1077" s="211"/>
      <c r="AG1077" s="211"/>
      <c r="AH1077" s="211"/>
      <c r="AI1077" s="211"/>
      <c r="AJ1077" s="211"/>
      <c r="AK1077" s="211"/>
      <c r="AL1077" s="211"/>
      <c r="AM1077" s="211"/>
      <c r="AN1077" s="211"/>
      <c r="AO1077" s="211"/>
      <c r="AP1077" s="211"/>
      <c r="AQ1077" s="211"/>
      <c r="AR1077" s="211"/>
      <c r="AS1077" s="211"/>
      <c r="AT1077" s="211"/>
      <c r="AU1077" s="211"/>
    </row>
    <row r="1078" spans="1:47" outlineLevel="1" x14ac:dyDescent="0.2">
      <c r="A1078" s="152"/>
      <c r="B1078" s="154"/>
      <c r="C1078" s="171" t="s">
        <v>1515</v>
      </c>
      <c r="D1078" s="188"/>
      <c r="E1078" s="195">
        <v>61.03</v>
      </c>
      <c r="F1078" s="212"/>
      <c r="G1078" s="212"/>
      <c r="H1078" s="181">
        <v>0</v>
      </c>
      <c r="I1078" s="211"/>
      <c r="J1078" s="211"/>
      <c r="K1078" s="211"/>
      <c r="L1078" s="211"/>
      <c r="M1078" s="211"/>
      <c r="N1078" s="211"/>
      <c r="O1078" s="211"/>
      <c r="P1078" s="211"/>
      <c r="Q1078" s="211"/>
      <c r="R1078" s="211" t="s">
        <v>123</v>
      </c>
      <c r="S1078" s="211">
        <v>0</v>
      </c>
      <c r="T1078" s="211"/>
      <c r="U1078" s="211"/>
      <c r="V1078" s="211"/>
      <c r="W1078" s="211"/>
      <c r="X1078" s="211"/>
      <c r="Y1078" s="211"/>
      <c r="Z1078" s="211"/>
      <c r="AA1078" s="211"/>
      <c r="AB1078" s="211"/>
      <c r="AC1078" s="211"/>
      <c r="AD1078" s="211"/>
      <c r="AE1078" s="211"/>
      <c r="AF1078" s="211"/>
      <c r="AG1078" s="211"/>
      <c r="AH1078" s="211"/>
      <c r="AI1078" s="211"/>
      <c r="AJ1078" s="211"/>
      <c r="AK1078" s="211"/>
      <c r="AL1078" s="211"/>
      <c r="AM1078" s="211"/>
      <c r="AN1078" s="211"/>
      <c r="AO1078" s="211"/>
      <c r="AP1078" s="211"/>
      <c r="AQ1078" s="211"/>
      <c r="AR1078" s="211"/>
      <c r="AS1078" s="211"/>
      <c r="AT1078" s="211"/>
      <c r="AU1078" s="211"/>
    </row>
    <row r="1079" spans="1:47" outlineLevel="1" x14ac:dyDescent="0.2">
      <c r="A1079" s="152"/>
      <c r="B1079" s="154"/>
      <c r="C1079" s="171" t="s">
        <v>1516</v>
      </c>
      <c r="D1079" s="188"/>
      <c r="E1079" s="195">
        <v>110.696</v>
      </c>
      <c r="F1079" s="212"/>
      <c r="G1079" s="212"/>
      <c r="H1079" s="181">
        <v>0</v>
      </c>
      <c r="I1079" s="211"/>
      <c r="J1079" s="211"/>
      <c r="K1079" s="211"/>
      <c r="L1079" s="211"/>
      <c r="M1079" s="211"/>
      <c r="N1079" s="211"/>
      <c r="O1079" s="211"/>
      <c r="P1079" s="211"/>
      <c r="Q1079" s="211"/>
      <c r="R1079" s="211" t="s">
        <v>123</v>
      </c>
      <c r="S1079" s="211">
        <v>0</v>
      </c>
      <c r="T1079" s="211"/>
      <c r="U1079" s="211"/>
      <c r="V1079" s="211"/>
      <c r="W1079" s="211"/>
      <c r="X1079" s="211"/>
      <c r="Y1079" s="211"/>
      <c r="Z1079" s="211"/>
      <c r="AA1079" s="211"/>
      <c r="AB1079" s="211"/>
      <c r="AC1079" s="211"/>
      <c r="AD1079" s="211"/>
      <c r="AE1079" s="211"/>
      <c r="AF1079" s="211"/>
      <c r="AG1079" s="211"/>
      <c r="AH1079" s="211"/>
      <c r="AI1079" s="211"/>
      <c r="AJ1079" s="211"/>
      <c r="AK1079" s="211"/>
      <c r="AL1079" s="211"/>
      <c r="AM1079" s="211"/>
      <c r="AN1079" s="211"/>
      <c r="AO1079" s="211"/>
      <c r="AP1079" s="211"/>
      <c r="AQ1079" s="211"/>
      <c r="AR1079" s="211"/>
      <c r="AS1079" s="211"/>
      <c r="AT1079" s="211"/>
      <c r="AU1079" s="211"/>
    </row>
    <row r="1080" spans="1:47" outlineLevel="1" x14ac:dyDescent="0.2">
      <c r="A1080" s="152"/>
      <c r="B1080" s="154"/>
      <c r="C1080" s="171" t="s">
        <v>1517</v>
      </c>
      <c r="D1080" s="188"/>
      <c r="E1080" s="195">
        <v>124.634</v>
      </c>
      <c r="F1080" s="212"/>
      <c r="G1080" s="212"/>
      <c r="H1080" s="181">
        <v>0</v>
      </c>
      <c r="I1080" s="211"/>
      <c r="J1080" s="211"/>
      <c r="K1080" s="211"/>
      <c r="L1080" s="211"/>
      <c r="M1080" s="211"/>
      <c r="N1080" s="211"/>
      <c r="O1080" s="211"/>
      <c r="P1080" s="211"/>
      <c r="Q1080" s="211"/>
      <c r="R1080" s="211" t="s">
        <v>123</v>
      </c>
      <c r="S1080" s="211">
        <v>0</v>
      </c>
      <c r="T1080" s="211"/>
      <c r="U1080" s="211"/>
      <c r="V1080" s="211"/>
      <c r="W1080" s="211"/>
      <c r="X1080" s="211"/>
      <c r="Y1080" s="211"/>
      <c r="Z1080" s="211"/>
      <c r="AA1080" s="211"/>
      <c r="AB1080" s="211"/>
      <c r="AC1080" s="211"/>
      <c r="AD1080" s="211"/>
      <c r="AE1080" s="211"/>
      <c r="AF1080" s="211"/>
      <c r="AG1080" s="211"/>
      <c r="AH1080" s="211"/>
      <c r="AI1080" s="211"/>
      <c r="AJ1080" s="211"/>
      <c r="AK1080" s="211"/>
      <c r="AL1080" s="211"/>
      <c r="AM1080" s="211"/>
      <c r="AN1080" s="211"/>
      <c r="AO1080" s="211"/>
      <c r="AP1080" s="211"/>
      <c r="AQ1080" s="211"/>
      <c r="AR1080" s="211"/>
      <c r="AS1080" s="211"/>
      <c r="AT1080" s="211"/>
      <c r="AU1080" s="211"/>
    </row>
    <row r="1081" spans="1:47" ht="22.5" outlineLevel="1" x14ac:dyDescent="0.2">
      <c r="A1081" s="152">
        <v>360</v>
      </c>
      <c r="B1081" s="154" t="s">
        <v>893</v>
      </c>
      <c r="C1081" s="170" t="s">
        <v>894</v>
      </c>
      <c r="D1081" s="187" t="s">
        <v>232</v>
      </c>
      <c r="E1081" s="212">
        <v>341.5</v>
      </c>
      <c r="F1081" s="212"/>
      <c r="G1081" s="212">
        <f>ROUND(E1081*F1081,2)</f>
        <v>0</v>
      </c>
      <c r="H1081" s="181" t="s">
        <v>950</v>
      </c>
      <c r="I1081" s="211"/>
      <c r="J1081" s="211"/>
      <c r="K1081" s="211"/>
      <c r="L1081" s="211"/>
      <c r="M1081" s="211"/>
      <c r="N1081" s="211"/>
      <c r="O1081" s="211"/>
      <c r="P1081" s="211"/>
      <c r="Q1081" s="211"/>
      <c r="R1081" s="211" t="s">
        <v>121</v>
      </c>
      <c r="S1081" s="211"/>
      <c r="T1081" s="211"/>
      <c r="U1081" s="211"/>
      <c r="V1081" s="211"/>
      <c r="W1081" s="211"/>
      <c r="X1081" s="211"/>
      <c r="Y1081" s="211"/>
      <c r="Z1081" s="211"/>
      <c r="AA1081" s="211"/>
      <c r="AB1081" s="211"/>
      <c r="AC1081" s="211"/>
      <c r="AD1081" s="211"/>
      <c r="AE1081" s="211"/>
      <c r="AF1081" s="211"/>
      <c r="AG1081" s="211"/>
      <c r="AH1081" s="211"/>
      <c r="AI1081" s="211"/>
      <c r="AJ1081" s="211"/>
      <c r="AK1081" s="211"/>
      <c r="AL1081" s="211"/>
      <c r="AM1081" s="211"/>
      <c r="AN1081" s="211"/>
      <c r="AO1081" s="211"/>
      <c r="AP1081" s="211"/>
      <c r="AQ1081" s="211"/>
      <c r="AR1081" s="211"/>
      <c r="AS1081" s="211"/>
      <c r="AT1081" s="211"/>
      <c r="AU1081" s="211"/>
    </row>
    <row r="1082" spans="1:47" outlineLevel="1" x14ac:dyDescent="0.2">
      <c r="A1082" s="152"/>
      <c r="B1082" s="154"/>
      <c r="C1082" s="171" t="s">
        <v>1754</v>
      </c>
      <c r="D1082" s="188"/>
      <c r="E1082" s="195">
        <v>341.5</v>
      </c>
      <c r="F1082" s="212"/>
      <c r="G1082" s="212"/>
      <c r="H1082" s="181">
        <v>0</v>
      </c>
      <c r="I1082" s="211"/>
      <c r="J1082" s="211"/>
      <c r="K1082" s="211"/>
      <c r="L1082" s="211"/>
      <c r="M1082" s="211"/>
      <c r="N1082" s="211"/>
      <c r="O1082" s="211"/>
      <c r="P1082" s="211"/>
      <c r="Q1082" s="211"/>
      <c r="R1082" s="211" t="s">
        <v>123</v>
      </c>
      <c r="S1082" s="211">
        <v>0</v>
      </c>
      <c r="T1082" s="211"/>
      <c r="U1082" s="211"/>
      <c r="V1082" s="211"/>
      <c r="W1082" s="211"/>
      <c r="X1082" s="211"/>
      <c r="Y1082" s="211"/>
      <c r="Z1082" s="211"/>
      <c r="AA1082" s="211"/>
      <c r="AB1082" s="211"/>
      <c r="AC1082" s="211"/>
      <c r="AD1082" s="211"/>
      <c r="AE1082" s="211"/>
      <c r="AF1082" s="211"/>
      <c r="AG1082" s="211"/>
      <c r="AH1082" s="211"/>
      <c r="AI1082" s="211"/>
      <c r="AJ1082" s="211"/>
      <c r="AK1082" s="211"/>
      <c r="AL1082" s="211"/>
      <c r="AM1082" s="211"/>
      <c r="AN1082" s="211"/>
      <c r="AO1082" s="211"/>
      <c r="AP1082" s="211"/>
      <c r="AQ1082" s="211"/>
      <c r="AR1082" s="211"/>
      <c r="AS1082" s="211"/>
      <c r="AT1082" s="211"/>
      <c r="AU1082" s="211"/>
    </row>
    <row r="1083" spans="1:47" outlineLevel="1" x14ac:dyDescent="0.2">
      <c r="A1083" s="152">
        <v>361</v>
      </c>
      <c r="B1083" s="154" t="s">
        <v>896</v>
      </c>
      <c r="C1083" s="170" t="s">
        <v>897</v>
      </c>
      <c r="D1083" s="187" t="s">
        <v>127</v>
      </c>
      <c r="E1083" s="212">
        <v>298.57</v>
      </c>
      <c r="F1083" s="212"/>
      <c r="G1083" s="212">
        <f>ROUND(E1083*F1083,2)</f>
        <v>0</v>
      </c>
      <c r="H1083" s="181" t="s">
        <v>951</v>
      </c>
      <c r="I1083" s="211"/>
      <c r="J1083" s="211"/>
      <c r="K1083" s="211"/>
      <c r="L1083" s="211"/>
      <c r="M1083" s="211"/>
      <c r="N1083" s="211"/>
      <c r="O1083" s="211"/>
      <c r="P1083" s="211"/>
      <c r="Q1083" s="211"/>
      <c r="R1083" s="211" t="s">
        <v>121</v>
      </c>
      <c r="S1083" s="211"/>
      <c r="T1083" s="211"/>
      <c r="U1083" s="211"/>
      <c r="V1083" s="211"/>
      <c r="W1083" s="211"/>
      <c r="X1083" s="211"/>
      <c r="Y1083" s="211"/>
      <c r="Z1083" s="211"/>
      <c r="AA1083" s="211"/>
      <c r="AB1083" s="211"/>
      <c r="AC1083" s="211"/>
      <c r="AD1083" s="211"/>
      <c r="AE1083" s="211"/>
      <c r="AF1083" s="211"/>
      <c r="AG1083" s="211"/>
      <c r="AH1083" s="211"/>
      <c r="AI1083" s="211"/>
      <c r="AJ1083" s="211"/>
      <c r="AK1083" s="211"/>
      <c r="AL1083" s="211"/>
      <c r="AM1083" s="211"/>
      <c r="AN1083" s="211"/>
      <c r="AO1083" s="211"/>
      <c r="AP1083" s="211"/>
      <c r="AQ1083" s="211"/>
      <c r="AR1083" s="211"/>
      <c r="AS1083" s="211"/>
      <c r="AT1083" s="211"/>
      <c r="AU1083" s="211"/>
    </row>
    <row r="1084" spans="1:47" outlineLevel="1" x14ac:dyDescent="0.2">
      <c r="A1084" s="152"/>
      <c r="B1084" s="154"/>
      <c r="C1084" s="171" t="s">
        <v>1753</v>
      </c>
      <c r="D1084" s="188"/>
      <c r="E1084" s="195"/>
      <c r="F1084" s="212"/>
      <c r="G1084" s="212"/>
      <c r="H1084" s="181">
        <v>0</v>
      </c>
      <c r="I1084" s="211"/>
      <c r="J1084" s="211"/>
      <c r="K1084" s="211"/>
      <c r="L1084" s="211"/>
      <c r="M1084" s="211"/>
      <c r="N1084" s="211"/>
      <c r="O1084" s="211"/>
      <c r="P1084" s="211"/>
      <c r="Q1084" s="211"/>
      <c r="R1084" s="211" t="s">
        <v>123</v>
      </c>
      <c r="S1084" s="211">
        <v>0</v>
      </c>
      <c r="T1084" s="211"/>
      <c r="U1084" s="211"/>
      <c r="V1084" s="211"/>
      <c r="W1084" s="211"/>
      <c r="X1084" s="211"/>
      <c r="Y1084" s="211"/>
      <c r="Z1084" s="211"/>
      <c r="AA1084" s="211"/>
      <c r="AB1084" s="211"/>
      <c r="AC1084" s="211"/>
      <c r="AD1084" s="211"/>
      <c r="AE1084" s="211"/>
      <c r="AF1084" s="211"/>
      <c r="AG1084" s="211"/>
      <c r="AH1084" s="211"/>
      <c r="AI1084" s="211"/>
      <c r="AJ1084" s="211"/>
      <c r="AK1084" s="211"/>
      <c r="AL1084" s="211"/>
      <c r="AM1084" s="211"/>
      <c r="AN1084" s="211"/>
      <c r="AO1084" s="211"/>
      <c r="AP1084" s="211"/>
      <c r="AQ1084" s="211"/>
      <c r="AR1084" s="211"/>
      <c r="AS1084" s="211"/>
      <c r="AT1084" s="211"/>
      <c r="AU1084" s="211"/>
    </row>
    <row r="1085" spans="1:47" outlineLevel="1" x14ac:dyDescent="0.2">
      <c r="A1085" s="152"/>
      <c r="B1085" s="154"/>
      <c r="C1085" s="171" t="s">
        <v>1514</v>
      </c>
      <c r="D1085" s="188"/>
      <c r="E1085" s="195">
        <v>2.21</v>
      </c>
      <c r="F1085" s="212"/>
      <c r="G1085" s="212"/>
      <c r="H1085" s="181">
        <v>0</v>
      </c>
      <c r="I1085" s="211"/>
      <c r="J1085" s="211"/>
      <c r="K1085" s="211"/>
      <c r="L1085" s="211"/>
      <c r="M1085" s="211"/>
      <c r="N1085" s="211"/>
      <c r="O1085" s="211"/>
      <c r="P1085" s="211"/>
      <c r="Q1085" s="211"/>
      <c r="R1085" s="211" t="s">
        <v>123</v>
      </c>
      <c r="S1085" s="211">
        <v>0</v>
      </c>
      <c r="T1085" s="211"/>
      <c r="U1085" s="211"/>
      <c r="V1085" s="211"/>
      <c r="W1085" s="211"/>
      <c r="X1085" s="211"/>
      <c r="Y1085" s="211"/>
      <c r="Z1085" s="211"/>
      <c r="AA1085" s="211"/>
      <c r="AB1085" s="211"/>
      <c r="AC1085" s="211"/>
      <c r="AD1085" s="211"/>
      <c r="AE1085" s="211"/>
      <c r="AF1085" s="211"/>
      <c r="AG1085" s="211"/>
      <c r="AH1085" s="211"/>
      <c r="AI1085" s="211"/>
      <c r="AJ1085" s="211"/>
      <c r="AK1085" s="211"/>
      <c r="AL1085" s="211"/>
      <c r="AM1085" s="211"/>
      <c r="AN1085" s="211"/>
      <c r="AO1085" s="211"/>
      <c r="AP1085" s="211"/>
      <c r="AQ1085" s="211"/>
      <c r="AR1085" s="211"/>
      <c r="AS1085" s="211"/>
      <c r="AT1085" s="211"/>
      <c r="AU1085" s="211"/>
    </row>
    <row r="1086" spans="1:47" outlineLevel="1" x14ac:dyDescent="0.2">
      <c r="A1086" s="152"/>
      <c r="B1086" s="154"/>
      <c r="C1086" s="171" t="s">
        <v>1515</v>
      </c>
      <c r="D1086" s="188"/>
      <c r="E1086" s="195">
        <v>61.03</v>
      </c>
      <c r="F1086" s="212"/>
      <c r="G1086" s="212"/>
      <c r="H1086" s="181">
        <v>0</v>
      </c>
      <c r="I1086" s="211"/>
      <c r="J1086" s="211"/>
      <c r="K1086" s="211"/>
      <c r="L1086" s="211"/>
      <c r="M1086" s="211"/>
      <c r="N1086" s="211"/>
      <c r="O1086" s="211"/>
      <c r="P1086" s="211"/>
      <c r="Q1086" s="211"/>
      <c r="R1086" s="211" t="s">
        <v>123</v>
      </c>
      <c r="S1086" s="211">
        <v>0</v>
      </c>
      <c r="T1086" s="211"/>
      <c r="U1086" s="211"/>
      <c r="V1086" s="211"/>
      <c r="W1086" s="211"/>
      <c r="X1086" s="211"/>
      <c r="Y1086" s="211"/>
      <c r="Z1086" s="211"/>
      <c r="AA1086" s="211"/>
      <c r="AB1086" s="211"/>
      <c r="AC1086" s="211"/>
      <c r="AD1086" s="211"/>
      <c r="AE1086" s="211"/>
      <c r="AF1086" s="211"/>
      <c r="AG1086" s="211"/>
      <c r="AH1086" s="211"/>
      <c r="AI1086" s="211"/>
      <c r="AJ1086" s="211"/>
      <c r="AK1086" s="211"/>
      <c r="AL1086" s="211"/>
      <c r="AM1086" s="211"/>
      <c r="AN1086" s="211"/>
      <c r="AO1086" s="211"/>
      <c r="AP1086" s="211"/>
      <c r="AQ1086" s="211"/>
      <c r="AR1086" s="211"/>
      <c r="AS1086" s="211"/>
      <c r="AT1086" s="211"/>
      <c r="AU1086" s="211"/>
    </row>
    <row r="1087" spans="1:47" outlineLevel="1" x14ac:dyDescent="0.2">
      <c r="A1087" s="152"/>
      <c r="B1087" s="154"/>
      <c r="C1087" s="171" t="s">
        <v>1516</v>
      </c>
      <c r="D1087" s="188"/>
      <c r="E1087" s="195">
        <v>110.696</v>
      </c>
      <c r="F1087" s="212"/>
      <c r="G1087" s="212"/>
      <c r="H1087" s="181">
        <v>0</v>
      </c>
      <c r="I1087" s="211"/>
      <c r="J1087" s="211"/>
      <c r="K1087" s="211"/>
      <c r="L1087" s="211"/>
      <c r="M1087" s="211"/>
      <c r="N1087" s="211"/>
      <c r="O1087" s="211"/>
      <c r="P1087" s="211"/>
      <c r="Q1087" s="211"/>
      <c r="R1087" s="211" t="s">
        <v>123</v>
      </c>
      <c r="S1087" s="211">
        <v>0</v>
      </c>
      <c r="T1087" s="211"/>
      <c r="U1087" s="211"/>
      <c r="V1087" s="211"/>
      <c r="W1087" s="211"/>
      <c r="X1087" s="211"/>
      <c r="Y1087" s="211"/>
      <c r="Z1087" s="211"/>
      <c r="AA1087" s="211"/>
      <c r="AB1087" s="211"/>
      <c r="AC1087" s="211"/>
      <c r="AD1087" s="211"/>
      <c r="AE1087" s="211"/>
      <c r="AF1087" s="211"/>
      <c r="AG1087" s="211"/>
      <c r="AH1087" s="211"/>
      <c r="AI1087" s="211"/>
      <c r="AJ1087" s="211"/>
      <c r="AK1087" s="211"/>
      <c r="AL1087" s="211"/>
      <c r="AM1087" s="211"/>
      <c r="AN1087" s="211"/>
      <c r="AO1087" s="211"/>
      <c r="AP1087" s="211"/>
      <c r="AQ1087" s="211"/>
      <c r="AR1087" s="211"/>
      <c r="AS1087" s="211"/>
      <c r="AT1087" s="211"/>
      <c r="AU1087" s="211"/>
    </row>
    <row r="1088" spans="1:47" outlineLevel="1" x14ac:dyDescent="0.2">
      <c r="A1088" s="152"/>
      <c r="B1088" s="154"/>
      <c r="C1088" s="171" t="s">
        <v>1517</v>
      </c>
      <c r="D1088" s="188"/>
      <c r="E1088" s="195">
        <v>124.634</v>
      </c>
      <c r="F1088" s="212"/>
      <c r="G1088" s="212"/>
      <c r="H1088" s="181">
        <v>0</v>
      </c>
      <c r="I1088" s="211"/>
      <c r="J1088" s="211"/>
      <c r="K1088" s="211"/>
      <c r="L1088" s="211"/>
      <c r="M1088" s="211"/>
      <c r="N1088" s="211"/>
      <c r="O1088" s="211"/>
      <c r="P1088" s="211"/>
      <c r="Q1088" s="211"/>
      <c r="R1088" s="211" t="s">
        <v>123</v>
      </c>
      <c r="S1088" s="211">
        <v>0</v>
      </c>
      <c r="T1088" s="211"/>
      <c r="U1088" s="211"/>
      <c r="V1088" s="211"/>
      <c r="W1088" s="211"/>
      <c r="X1088" s="211"/>
      <c r="Y1088" s="211"/>
      <c r="Z1088" s="211"/>
      <c r="AA1088" s="211"/>
      <c r="AB1088" s="211"/>
      <c r="AC1088" s="211"/>
      <c r="AD1088" s="211"/>
      <c r="AE1088" s="211"/>
      <c r="AF1088" s="211"/>
      <c r="AG1088" s="211"/>
      <c r="AH1088" s="211"/>
      <c r="AI1088" s="211"/>
      <c r="AJ1088" s="211"/>
      <c r="AK1088" s="211"/>
      <c r="AL1088" s="211"/>
      <c r="AM1088" s="211"/>
      <c r="AN1088" s="211"/>
      <c r="AO1088" s="211"/>
      <c r="AP1088" s="211"/>
      <c r="AQ1088" s="211"/>
      <c r="AR1088" s="211"/>
      <c r="AS1088" s="211"/>
      <c r="AT1088" s="211"/>
      <c r="AU1088" s="211"/>
    </row>
    <row r="1089" spans="1:47" outlineLevel="1" x14ac:dyDescent="0.2">
      <c r="A1089" s="152">
        <v>362</v>
      </c>
      <c r="B1089" s="154" t="s">
        <v>898</v>
      </c>
      <c r="C1089" s="170" t="s">
        <v>879</v>
      </c>
      <c r="D1089" s="187" t="s">
        <v>127</v>
      </c>
      <c r="E1089" s="212">
        <v>298.57</v>
      </c>
      <c r="F1089" s="212"/>
      <c r="G1089" s="212">
        <f>ROUND(E1089*F1089,2)</f>
        <v>0</v>
      </c>
      <c r="H1089" s="181" t="s">
        <v>950</v>
      </c>
      <c r="I1089" s="211"/>
      <c r="J1089" s="211"/>
      <c r="K1089" s="211"/>
      <c r="L1089" s="211"/>
      <c r="M1089" s="211"/>
      <c r="N1089" s="211"/>
      <c r="O1089" s="211"/>
      <c r="P1089" s="211"/>
      <c r="Q1089" s="211"/>
      <c r="R1089" s="211" t="s">
        <v>121</v>
      </c>
      <c r="S1089" s="211"/>
      <c r="T1089" s="211"/>
      <c r="U1089" s="211"/>
      <c r="V1089" s="211"/>
      <c r="W1089" s="211"/>
      <c r="X1089" s="211"/>
      <c r="Y1089" s="211"/>
      <c r="Z1089" s="211"/>
      <c r="AA1089" s="211"/>
      <c r="AB1089" s="211"/>
      <c r="AC1089" s="211"/>
      <c r="AD1089" s="211"/>
      <c r="AE1089" s="211"/>
      <c r="AF1089" s="211"/>
      <c r="AG1089" s="211"/>
      <c r="AH1089" s="211"/>
      <c r="AI1089" s="211"/>
      <c r="AJ1089" s="211"/>
      <c r="AK1089" s="211"/>
      <c r="AL1089" s="211"/>
      <c r="AM1089" s="211"/>
      <c r="AN1089" s="211"/>
      <c r="AO1089" s="211"/>
      <c r="AP1089" s="211"/>
      <c r="AQ1089" s="211"/>
      <c r="AR1089" s="211"/>
      <c r="AS1089" s="211"/>
      <c r="AT1089" s="211"/>
      <c r="AU1089" s="211"/>
    </row>
    <row r="1090" spans="1:47" outlineLevel="1" x14ac:dyDescent="0.2">
      <c r="A1090" s="152"/>
      <c r="B1090" s="154"/>
      <c r="C1090" s="171" t="s">
        <v>1753</v>
      </c>
      <c r="D1090" s="188"/>
      <c r="E1090" s="195"/>
      <c r="F1090" s="212"/>
      <c r="G1090" s="212"/>
      <c r="H1090" s="181">
        <v>0</v>
      </c>
      <c r="I1090" s="211"/>
      <c r="J1090" s="211"/>
      <c r="K1090" s="211"/>
      <c r="L1090" s="211"/>
      <c r="M1090" s="211"/>
      <c r="N1090" s="211"/>
      <c r="O1090" s="211"/>
      <c r="P1090" s="211"/>
      <c r="Q1090" s="211"/>
      <c r="R1090" s="211" t="s">
        <v>123</v>
      </c>
      <c r="S1090" s="211">
        <v>0</v>
      </c>
      <c r="T1090" s="211"/>
      <c r="U1090" s="211"/>
      <c r="V1090" s="211"/>
      <c r="W1090" s="211"/>
      <c r="X1090" s="211"/>
      <c r="Y1090" s="211"/>
      <c r="Z1090" s="211"/>
      <c r="AA1090" s="211"/>
      <c r="AB1090" s="211"/>
      <c r="AC1090" s="211"/>
      <c r="AD1090" s="211"/>
      <c r="AE1090" s="211"/>
      <c r="AF1090" s="211"/>
      <c r="AG1090" s="211"/>
      <c r="AH1090" s="211"/>
      <c r="AI1090" s="211"/>
      <c r="AJ1090" s="211"/>
      <c r="AK1090" s="211"/>
      <c r="AL1090" s="211"/>
      <c r="AM1090" s="211"/>
      <c r="AN1090" s="211"/>
      <c r="AO1090" s="211"/>
      <c r="AP1090" s="211"/>
      <c r="AQ1090" s="211"/>
      <c r="AR1090" s="211"/>
      <c r="AS1090" s="211"/>
      <c r="AT1090" s="211"/>
      <c r="AU1090" s="211"/>
    </row>
    <row r="1091" spans="1:47" outlineLevel="1" x14ac:dyDescent="0.2">
      <c r="A1091" s="152"/>
      <c r="B1091" s="154"/>
      <c r="C1091" s="171" t="s">
        <v>1514</v>
      </c>
      <c r="D1091" s="188"/>
      <c r="E1091" s="195">
        <v>2.21</v>
      </c>
      <c r="F1091" s="212"/>
      <c r="G1091" s="212"/>
      <c r="H1091" s="181">
        <v>0</v>
      </c>
      <c r="I1091" s="211"/>
      <c r="J1091" s="211"/>
      <c r="K1091" s="211"/>
      <c r="L1091" s="211"/>
      <c r="M1091" s="211"/>
      <c r="N1091" s="211"/>
      <c r="O1091" s="211"/>
      <c r="P1091" s="211"/>
      <c r="Q1091" s="211"/>
      <c r="R1091" s="211" t="s">
        <v>123</v>
      </c>
      <c r="S1091" s="211">
        <v>0</v>
      </c>
      <c r="T1091" s="211"/>
      <c r="U1091" s="211"/>
      <c r="V1091" s="211"/>
      <c r="W1091" s="211"/>
      <c r="X1091" s="211"/>
      <c r="Y1091" s="211"/>
      <c r="Z1091" s="211"/>
      <c r="AA1091" s="211"/>
      <c r="AB1091" s="211"/>
      <c r="AC1091" s="211"/>
      <c r="AD1091" s="211"/>
      <c r="AE1091" s="211"/>
      <c r="AF1091" s="211"/>
      <c r="AG1091" s="211"/>
      <c r="AH1091" s="211"/>
      <c r="AI1091" s="211"/>
      <c r="AJ1091" s="211"/>
      <c r="AK1091" s="211"/>
      <c r="AL1091" s="211"/>
      <c r="AM1091" s="211"/>
      <c r="AN1091" s="211"/>
      <c r="AO1091" s="211"/>
      <c r="AP1091" s="211"/>
      <c r="AQ1091" s="211"/>
      <c r="AR1091" s="211"/>
      <c r="AS1091" s="211"/>
      <c r="AT1091" s="211"/>
      <c r="AU1091" s="211"/>
    </row>
    <row r="1092" spans="1:47" outlineLevel="1" x14ac:dyDescent="0.2">
      <c r="A1092" s="152"/>
      <c r="B1092" s="154"/>
      <c r="C1092" s="171" t="s">
        <v>1515</v>
      </c>
      <c r="D1092" s="188"/>
      <c r="E1092" s="195">
        <v>61.03</v>
      </c>
      <c r="F1092" s="212"/>
      <c r="G1092" s="212"/>
      <c r="H1092" s="181">
        <v>0</v>
      </c>
      <c r="I1092" s="211"/>
      <c r="J1092" s="211"/>
      <c r="K1092" s="211"/>
      <c r="L1092" s="211"/>
      <c r="M1092" s="211"/>
      <c r="N1092" s="211"/>
      <c r="O1092" s="211"/>
      <c r="P1092" s="211"/>
      <c r="Q1092" s="211"/>
      <c r="R1092" s="211" t="s">
        <v>123</v>
      </c>
      <c r="S1092" s="211">
        <v>0</v>
      </c>
      <c r="T1092" s="211"/>
      <c r="U1092" s="211"/>
      <c r="V1092" s="211"/>
      <c r="W1092" s="211"/>
      <c r="X1092" s="211"/>
      <c r="Y1092" s="211"/>
      <c r="Z1092" s="211"/>
      <c r="AA1092" s="211"/>
      <c r="AB1092" s="211"/>
      <c r="AC1092" s="211"/>
      <c r="AD1092" s="211"/>
      <c r="AE1092" s="211"/>
      <c r="AF1092" s="211"/>
      <c r="AG1092" s="211"/>
      <c r="AH1092" s="211"/>
      <c r="AI1092" s="211"/>
      <c r="AJ1092" s="211"/>
      <c r="AK1092" s="211"/>
      <c r="AL1092" s="211"/>
      <c r="AM1092" s="211"/>
      <c r="AN1092" s="211"/>
      <c r="AO1092" s="211"/>
      <c r="AP1092" s="211"/>
      <c r="AQ1092" s="211"/>
      <c r="AR1092" s="211"/>
      <c r="AS1092" s="211"/>
      <c r="AT1092" s="211"/>
      <c r="AU1092" s="211"/>
    </row>
    <row r="1093" spans="1:47" outlineLevel="1" x14ac:dyDescent="0.2">
      <c r="A1093" s="152"/>
      <c r="B1093" s="154"/>
      <c r="C1093" s="171" t="s">
        <v>1516</v>
      </c>
      <c r="D1093" s="188"/>
      <c r="E1093" s="195">
        <v>110.696</v>
      </c>
      <c r="F1093" s="212"/>
      <c r="G1093" s="212"/>
      <c r="H1093" s="181">
        <v>0</v>
      </c>
      <c r="I1093" s="211"/>
      <c r="J1093" s="211"/>
      <c r="K1093" s="211"/>
      <c r="L1093" s="211"/>
      <c r="M1093" s="211"/>
      <c r="N1093" s="211"/>
      <c r="O1093" s="211"/>
      <c r="P1093" s="211"/>
      <c r="Q1093" s="211"/>
      <c r="R1093" s="211" t="s">
        <v>123</v>
      </c>
      <c r="S1093" s="211">
        <v>0</v>
      </c>
      <c r="T1093" s="211"/>
      <c r="U1093" s="211"/>
      <c r="V1093" s="211"/>
      <c r="W1093" s="211"/>
      <c r="X1093" s="211"/>
      <c r="Y1093" s="211"/>
      <c r="Z1093" s="211"/>
      <c r="AA1093" s="211"/>
      <c r="AB1093" s="211"/>
      <c r="AC1093" s="211"/>
      <c r="AD1093" s="211"/>
      <c r="AE1093" s="211"/>
      <c r="AF1093" s="211"/>
      <c r="AG1093" s="211"/>
      <c r="AH1093" s="211"/>
      <c r="AI1093" s="211"/>
      <c r="AJ1093" s="211"/>
      <c r="AK1093" s="211"/>
      <c r="AL1093" s="211"/>
      <c r="AM1093" s="211"/>
      <c r="AN1093" s="211"/>
      <c r="AO1093" s="211"/>
      <c r="AP1093" s="211"/>
      <c r="AQ1093" s="211"/>
      <c r="AR1093" s="211"/>
      <c r="AS1093" s="211"/>
      <c r="AT1093" s="211"/>
      <c r="AU1093" s="211"/>
    </row>
    <row r="1094" spans="1:47" outlineLevel="1" x14ac:dyDescent="0.2">
      <c r="A1094" s="152"/>
      <c r="B1094" s="154"/>
      <c r="C1094" s="171" t="s">
        <v>1517</v>
      </c>
      <c r="D1094" s="188"/>
      <c r="E1094" s="195">
        <v>124.634</v>
      </c>
      <c r="F1094" s="212"/>
      <c r="G1094" s="212"/>
      <c r="H1094" s="181">
        <v>0</v>
      </c>
      <c r="I1094" s="211"/>
      <c r="J1094" s="211"/>
      <c r="K1094" s="211"/>
      <c r="L1094" s="211"/>
      <c r="M1094" s="211"/>
      <c r="N1094" s="211"/>
      <c r="O1094" s="211"/>
      <c r="P1094" s="211"/>
      <c r="Q1094" s="211"/>
      <c r="R1094" s="211" t="s">
        <v>123</v>
      </c>
      <c r="S1094" s="211">
        <v>0</v>
      </c>
      <c r="T1094" s="211"/>
      <c r="U1094" s="211"/>
      <c r="V1094" s="211"/>
      <c r="W1094" s="211"/>
      <c r="X1094" s="211"/>
      <c r="Y1094" s="211"/>
      <c r="Z1094" s="211"/>
      <c r="AA1094" s="211"/>
      <c r="AB1094" s="211"/>
      <c r="AC1094" s="211"/>
      <c r="AD1094" s="211"/>
      <c r="AE1094" s="211"/>
      <c r="AF1094" s="211"/>
      <c r="AG1094" s="211"/>
      <c r="AH1094" s="211"/>
      <c r="AI1094" s="211"/>
      <c r="AJ1094" s="211"/>
      <c r="AK1094" s="211"/>
      <c r="AL1094" s="211"/>
      <c r="AM1094" s="211"/>
      <c r="AN1094" s="211"/>
      <c r="AO1094" s="211"/>
      <c r="AP1094" s="211"/>
      <c r="AQ1094" s="211"/>
      <c r="AR1094" s="211"/>
      <c r="AS1094" s="211"/>
      <c r="AT1094" s="211"/>
      <c r="AU1094" s="211"/>
    </row>
    <row r="1095" spans="1:47" ht="22.5" outlineLevel="1" x14ac:dyDescent="0.2">
      <c r="A1095" s="152">
        <v>363</v>
      </c>
      <c r="B1095" s="154" t="s">
        <v>900</v>
      </c>
      <c r="C1095" s="170" t="s">
        <v>901</v>
      </c>
      <c r="D1095" s="187" t="s">
        <v>127</v>
      </c>
      <c r="E1095" s="212">
        <v>328.42700000000002</v>
      </c>
      <c r="F1095" s="212"/>
      <c r="G1095" s="212">
        <f>ROUND(E1095*F1095,2)</f>
        <v>0</v>
      </c>
      <c r="H1095" s="181" t="s">
        <v>950</v>
      </c>
      <c r="I1095" s="211"/>
      <c r="J1095" s="211"/>
      <c r="K1095" s="211"/>
      <c r="L1095" s="211"/>
      <c r="M1095" s="211"/>
      <c r="N1095" s="211"/>
      <c r="O1095" s="211"/>
      <c r="P1095" s="211"/>
      <c r="Q1095" s="211"/>
      <c r="R1095" s="211" t="s">
        <v>121</v>
      </c>
      <c r="S1095" s="211"/>
      <c r="T1095" s="211"/>
      <c r="U1095" s="211"/>
      <c r="V1095" s="211"/>
      <c r="W1095" s="211"/>
      <c r="X1095" s="211"/>
      <c r="Y1095" s="211"/>
      <c r="Z1095" s="211"/>
      <c r="AA1095" s="211"/>
      <c r="AB1095" s="211"/>
      <c r="AC1095" s="211"/>
      <c r="AD1095" s="211"/>
      <c r="AE1095" s="211"/>
      <c r="AF1095" s="211"/>
      <c r="AG1095" s="211"/>
      <c r="AH1095" s="211"/>
      <c r="AI1095" s="211"/>
      <c r="AJ1095" s="211"/>
      <c r="AK1095" s="211"/>
      <c r="AL1095" s="211"/>
      <c r="AM1095" s="211"/>
      <c r="AN1095" s="211"/>
      <c r="AO1095" s="211"/>
      <c r="AP1095" s="211"/>
      <c r="AQ1095" s="211"/>
      <c r="AR1095" s="211"/>
      <c r="AS1095" s="211"/>
      <c r="AT1095" s="211"/>
      <c r="AU1095" s="211"/>
    </row>
    <row r="1096" spans="1:47" outlineLevel="1" x14ac:dyDescent="0.2">
      <c r="A1096" s="152"/>
      <c r="B1096" s="154"/>
      <c r="C1096" s="171" t="s">
        <v>1753</v>
      </c>
      <c r="D1096" s="188"/>
      <c r="E1096" s="195"/>
      <c r="F1096" s="212"/>
      <c r="G1096" s="212"/>
      <c r="H1096" s="181">
        <v>0</v>
      </c>
      <c r="I1096" s="211"/>
      <c r="J1096" s="211"/>
      <c r="K1096" s="211"/>
      <c r="L1096" s="211"/>
      <c r="M1096" s="211"/>
      <c r="N1096" s="211"/>
      <c r="O1096" s="211"/>
      <c r="P1096" s="211"/>
      <c r="Q1096" s="211"/>
      <c r="R1096" s="211" t="s">
        <v>123</v>
      </c>
      <c r="S1096" s="211">
        <v>0</v>
      </c>
      <c r="T1096" s="211"/>
      <c r="U1096" s="211"/>
      <c r="V1096" s="211"/>
      <c r="W1096" s="211"/>
      <c r="X1096" s="211"/>
      <c r="Y1096" s="211"/>
      <c r="Z1096" s="211"/>
      <c r="AA1096" s="211"/>
      <c r="AB1096" s="211"/>
      <c r="AC1096" s="211"/>
      <c r="AD1096" s="211"/>
      <c r="AE1096" s="211"/>
      <c r="AF1096" s="211"/>
      <c r="AG1096" s="211"/>
      <c r="AH1096" s="211"/>
      <c r="AI1096" s="211"/>
      <c r="AJ1096" s="211"/>
      <c r="AK1096" s="211"/>
      <c r="AL1096" s="211"/>
      <c r="AM1096" s="211"/>
      <c r="AN1096" s="211"/>
      <c r="AO1096" s="211"/>
      <c r="AP1096" s="211"/>
      <c r="AQ1096" s="211"/>
      <c r="AR1096" s="211"/>
      <c r="AS1096" s="211"/>
      <c r="AT1096" s="211"/>
      <c r="AU1096" s="211"/>
    </row>
    <row r="1097" spans="1:47" outlineLevel="1" x14ac:dyDescent="0.2">
      <c r="A1097" s="152"/>
      <c r="B1097" s="154"/>
      <c r="C1097" s="173" t="s">
        <v>629</v>
      </c>
      <c r="D1097" s="190"/>
      <c r="E1097" s="196"/>
      <c r="F1097" s="212"/>
      <c r="G1097" s="212"/>
      <c r="H1097" s="181">
        <v>0</v>
      </c>
      <c r="I1097" s="211"/>
      <c r="J1097" s="211"/>
      <c r="K1097" s="211"/>
      <c r="L1097" s="211"/>
      <c r="M1097" s="211"/>
      <c r="N1097" s="211"/>
      <c r="O1097" s="211"/>
      <c r="P1097" s="211"/>
      <c r="Q1097" s="211"/>
      <c r="R1097" s="211" t="s">
        <v>123</v>
      </c>
      <c r="S1097" s="211">
        <v>2</v>
      </c>
      <c r="T1097" s="211"/>
      <c r="U1097" s="211"/>
      <c r="V1097" s="211"/>
      <c r="W1097" s="211"/>
      <c r="X1097" s="211"/>
      <c r="Y1097" s="211"/>
      <c r="Z1097" s="211"/>
      <c r="AA1097" s="211"/>
      <c r="AB1097" s="211"/>
      <c r="AC1097" s="211"/>
      <c r="AD1097" s="211"/>
      <c r="AE1097" s="211"/>
      <c r="AF1097" s="211"/>
      <c r="AG1097" s="211"/>
      <c r="AH1097" s="211"/>
      <c r="AI1097" s="211"/>
      <c r="AJ1097" s="211"/>
      <c r="AK1097" s="211"/>
      <c r="AL1097" s="211"/>
      <c r="AM1097" s="211"/>
      <c r="AN1097" s="211"/>
      <c r="AO1097" s="211"/>
      <c r="AP1097" s="211"/>
      <c r="AQ1097" s="211"/>
      <c r="AR1097" s="211"/>
      <c r="AS1097" s="211"/>
      <c r="AT1097" s="211"/>
      <c r="AU1097" s="211"/>
    </row>
    <row r="1098" spans="1:47" outlineLevel="1" x14ac:dyDescent="0.2">
      <c r="A1098" s="152"/>
      <c r="B1098" s="154"/>
      <c r="C1098" s="174" t="s">
        <v>1755</v>
      </c>
      <c r="D1098" s="190"/>
      <c r="E1098" s="196">
        <v>2.21</v>
      </c>
      <c r="F1098" s="212"/>
      <c r="G1098" s="212"/>
      <c r="H1098" s="181">
        <v>0</v>
      </c>
      <c r="I1098" s="211"/>
      <c r="J1098" s="211"/>
      <c r="K1098" s="211"/>
      <c r="L1098" s="211"/>
      <c r="M1098" s="211"/>
      <c r="N1098" s="211"/>
      <c r="O1098" s="211"/>
      <c r="P1098" s="211"/>
      <c r="Q1098" s="211"/>
      <c r="R1098" s="211" t="s">
        <v>123</v>
      </c>
      <c r="S1098" s="211">
        <v>2</v>
      </c>
      <c r="T1098" s="211"/>
      <c r="U1098" s="211"/>
      <c r="V1098" s="211"/>
      <c r="W1098" s="211"/>
      <c r="X1098" s="211"/>
      <c r="Y1098" s="211"/>
      <c r="Z1098" s="211"/>
      <c r="AA1098" s="211"/>
      <c r="AB1098" s="211"/>
      <c r="AC1098" s="211"/>
      <c r="AD1098" s="211"/>
      <c r="AE1098" s="211"/>
      <c r="AF1098" s="211"/>
      <c r="AG1098" s="211"/>
      <c r="AH1098" s="211"/>
      <c r="AI1098" s="211"/>
      <c r="AJ1098" s="211"/>
      <c r="AK1098" s="211"/>
      <c r="AL1098" s="211"/>
      <c r="AM1098" s="211"/>
      <c r="AN1098" s="211"/>
      <c r="AO1098" s="211"/>
      <c r="AP1098" s="211"/>
      <c r="AQ1098" s="211"/>
      <c r="AR1098" s="211"/>
      <c r="AS1098" s="211"/>
      <c r="AT1098" s="211"/>
      <c r="AU1098" s="211"/>
    </row>
    <row r="1099" spans="1:47" outlineLevel="1" x14ac:dyDescent="0.2">
      <c r="A1099" s="152"/>
      <c r="B1099" s="154"/>
      <c r="C1099" s="174" t="s">
        <v>1756</v>
      </c>
      <c r="D1099" s="190"/>
      <c r="E1099" s="196">
        <v>61.03</v>
      </c>
      <c r="F1099" s="212"/>
      <c r="G1099" s="212"/>
      <c r="H1099" s="181">
        <v>0</v>
      </c>
      <c r="I1099" s="211"/>
      <c r="J1099" s="211"/>
      <c r="K1099" s="211"/>
      <c r="L1099" s="211"/>
      <c r="M1099" s="211"/>
      <c r="N1099" s="211"/>
      <c r="O1099" s="211"/>
      <c r="P1099" s="211"/>
      <c r="Q1099" s="211"/>
      <c r="R1099" s="211" t="s">
        <v>123</v>
      </c>
      <c r="S1099" s="211">
        <v>2</v>
      </c>
      <c r="T1099" s="211"/>
      <c r="U1099" s="211"/>
      <c r="V1099" s="211"/>
      <c r="W1099" s="211"/>
      <c r="X1099" s="211"/>
      <c r="Y1099" s="211"/>
      <c r="Z1099" s="211"/>
      <c r="AA1099" s="211"/>
      <c r="AB1099" s="211"/>
      <c r="AC1099" s="211"/>
      <c r="AD1099" s="211"/>
      <c r="AE1099" s="211"/>
      <c r="AF1099" s="211"/>
      <c r="AG1099" s="211"/>
      <c r="AH1099" s="211"/>
      <c r="AI1099" s="211"/>
      <c r="AJ1099" s="211"/>
      <c r="AK1099" s="211"/>
      <c r="AL1099" s="211"/>
      <c r="AM1099" s="211"/>
      <c r="AN1099" s="211"/>
      <c r="AO1099" s="211"/>
      <c r="AP1099" s="211"/>
      <c r="AQ1099" s="211"/>
      <c r="AR1099" s="211"/>
      <c r="AS1099" s="211"/>
      <c r="AT1099" s="211"/>
      <c r="AU1099" s="211"/>
    </row>
    <row r="1100" spans="1:47" outlineLevel="1" x14ac:dyDescent="0.2">
      <c r="A1100" s="152"/>
      <c r="B1100" s="154"/>
      <c r="C1100" s="174" t="s">
        <v>1757</v>
      </c>
      <c r="D1100" s="190"/>
      <c r="E1100" s="196">
        <v>110.696</v>
      </c>
      <c r="F1100" s="212"/>
      <c r="G1100" s="212"/>
      <c r="H1100" s="181">
        <v>0</v>
      </c>
      <c r="I1100" s="211"/>
      <c r="J1100" s="211"/>
      <c r="K1100" s="211"/>
      <c r="L1100" s="211"/>
      <c r="M1100" s="211"/>
      <c r="N1100" s="211"/>
      <c r="O1100" s="211"/>
      <c r="P1100" s="211"/>
      <c r="Q1100" s="211"/>
      <c r="R1100" s="211" t="s">
        <v>123</v>
      </c>
      <c r="S1100" s="211">
        <v>2</v>
      </c>
      <c r="T1100" s="211"/>
      <c r="U1100" s="211"/>
      <c r="V1100" s="211"/>
      <c r="W1100" s="211"/>
      <c r="X1100" s="211"/>
      <c r="Y1100" s="211"/>
      <c r="Z1100" s="211"/>
      <c r="AA1100" s="211"/>
      <c r="AB1100" s="211"/>
      <c r="AC1100" s="211"/>
      <c r="AD1100" s="211"/>
      <c r="AE1100" s="211"/>
      <c r="AF1100" s="211"/>
      <c r="AG1100" s="211"/>
      <c r="AH1100" s="211"/>
      <c r="AI1100" s="211"/>
      <c r="AJ1100" s="211"/>
      <c r="AK1100" s="211"/>
      <c r="AL1100" s="211"/>
      <c r="AM1100" s="211"/>
      <c r="AN1100" s="211"/>
      <c r="AO1100" s="211"/>
      <c r="AP1100" s="211"/>
      <c r="AQ1100" s="211"/>
      <c r="AR1100" s="211"/>
      <c r="AS1100" s="211"/>
      <c r="AT1100" s="211"/>
      <c r="AU1100" s="211"/>
    </row>
    <row r="1101" spans="1:47" outlineLevel="1" x14ac:dyDescent="0.2">
      <c r="A1101" s="152"/>
      <c r="B1101" s="154"/>
      <c r="C1101" s="174" t="s">
        <v>1758</v>
      </c>
      <c r="D1101" s="190"/>
      <c r="E1101" s="196">
        <v>124.634</v>
      </c>
      <c r="F1101" s="212"/>
      <c r="G1101" s="212"/>
      <c r="H1101" s="181">
        <v>0</v>
      </c>
      <c r="I1101" s="211"/>
      <c r="J1101" s="211"/>
      <c r="K1101" s="211"/>
      <c r="L1101" s="211"/>
      <c r="M1101" s="211"/>
      <c r="N1101" s="211"/>
      <c r="O1101" s="211"/>
      <c r="P1101" s="211"/>
      <c r="Q1101" s="211"/>
      <c r="R1101" s="211" t="s">
        <v>123</v>
      </c>
      <c r="S1101" s="211">
        <v>2</v>
      </c>
      <c r="T1101" s="211"/>
      <c r="U1101" s="211"/>
      <c r="V1101" s="211"/>
      <c r="W1101" s="211"/>
      <c r="X1101" s="211"/>
      <c r="Y1101" s="211"/>
      <c r="Z1101" s="211"/>
      <c r="AA1101" s="211"/>
      <c r="AB1101" s="211"/>
      <c r="AC1101" s="211"/>
      <c r="AD1101" s="211"/>
      <c r="AE1101" s="211"/>
      <c r="AF1101" s="211"/>
      <c r="AG1101" s="211"/>
      <c r="AH1101" s="211"/>
      <c r="AI1101" s="211"/>
      <c r="AJ1101" s="211"/>
      <c r="AK1101" s="211"/>
      <c r="AL1101" s="211"/>
      <c r="AM1101" s="211"/>
      <c r="AN1101" s="211"/>
      <c r="AO1101" s="211"/>
      <c r="AP1101" s="211"/>
      <c r="AQ1101" s="211"/>
      <c r="AR1101" s="211"/>
      <c r="AS1101" s="211"/>
      <c r="AT1101" s="211"/>
      <c r="AU1101" s="211"/>
    </row>
    <row r="1102" spans="1:47" outlineLevel="1" x14ac:dyDescent="0.2">
      <c r="A1102" s="152"/>
      <c r="B1102" s="154"/>
      <c r="C1102" s="173" t="s">
        <v>632</v>
      </c>
      <c r="D1102" s="190"/>
      <c r="E1102" s="196"/>
      <c r="F1102" s="212"/>
      <c r="G1102" s="212"/>
      <c r="H1102" s="181">
        <v>0</v>
      </c>
      <c r="I1102" s="211"/>
      <c r="J1102" s="211"/>
      <c r="K1102" s="211"/>
      <c r="L1102" s="211"/>
      <c r="M1102" s="211"/>
      <c r="N1102" s="211"/>
      <c r="O1102" s="211"/>
      <c r="P1102" s="211"/>
      <c r="Q1102" s="211"/>
      <c r="R1102" s="211" t="s">
        <v>123</v>
      </c>
      <c r="S1102" s="211">
        <v>0</v>
      </c>
      <c r="T1102" s="211"/>
      <c r="U1102" s="211"/>
      <c r="V1102" s="211"/>
      <c r="W1102" s="211"/>
      <c r="X1102" s="211"/>
      <c r="Y1102" s="211"/>
      <c r="Z1102" s="211"/>
      <c r="AA1102" s="211"/>
      <c r="AB1102" s="211"/>
      <c r="AC1102" s="211"/>
      <c r="AD1102" s="211"/>
      <c r="AE1102" s="211"/>
      <c r="AF1102" s="211"/>
      <c r="AG1102" s="211"/>
      <c r="AH1102" s="211"/>
      <c r="AI1102" s="211"/>
      <c r="AJ1102" s="211"/>
      <c r="AK1102" s="211"/>
      <c r="AL1102" s="211"/>
      <c r="AM1102" s="211"/>
      <c r="AN1102" s="211"/>
      <c r="AO1102" s="211"/>
      <c r="AP1102" s="211"/>
      <c r="AQ1102" s="211"/>
      <c r="AR1102" s="211"/>
      <c r="AS1102" s="211"/>
      <c r="AT1102" s="211"/>
      <c r="AU1102" s="211"/>
    </row>
    <row r="1103" spans="1:47" outlineLevel="1" x14ac:dyDescent="0.2">
      <c r="A1103" s="152"/>
      <c r="B1103" s="154"/>
      <c r="C1103" s="171" t="s">
        <v>1759</v>
      </c>
      <c r="D1103" s="188"/>
      <c r="E1103" s="195">
        <v>328.42700000000002</v>
      </c>
      <c r="F1103" s="212"/>
      <c r="G1103" s="212"/>
      <c r="H1103" s="181">
        <v>0</v>
      </c>
      <c r="I1103" s="211"/>
      <c r="J1103" s="211"/>
      <c r="K1103" s="211"/>
      <c r="L1103" s="211"/>
      <c r="M1103" s="211"/>
      <c r="N1103" s="211"/>
      <c r="O1103" s="211"/>
      <c r="P1103" s="211"/>
      <c r="Q1103" s="211"/>
      <c r="R1103" s="211" t="s">
        <v>123</v>
      </c>
      <c r="S1103" s="211">
        <v>0</v>
      </c>
      <c r="T1103" s="211"/>
      <c r="U1103" s="211"/>
      <c r="V1103" s="211"/>
      <c r="W1103" s="211"/>
      <c r="X1103" s="211"/>
      <c r="Y1103" s="211"/>
      <c r="Z1103" s="211"/>
      <c r="AA1103" s="211"/>
      <c r="AB1103" s="211"/>
      <c r="AC1103" s="211"/>
      <c r="AD1103" s="211"/>
      <c r="AE1103" s="211"/>
      <c r="AF1103" s="211"/>
      <c r="AG1103" s="211"/>
      <c r="AH1103" s="211"/>
      <c r="AI1103" s="211"/>
      <c r="AJ1103" s="211"/>
      <c r="AK1103" s="211"/>
      <c r="AL1103" s="211"/>
      <c r="AM1103" s="211"/>
      <c r="AN1103" s="211"/>
      <c r="AO1103" s="211"/>
      <c r="AP1103" s="211"/>
      <c r="AQ1103" s="211"/>
      <c r="AR1103" s="211"/>
      <c r="AS1103" s="211"/>
      <c r="AT1103" s="211"/>
      <c r="AU1103" s="211"/>
    </row>
    <row r="1104" spans="1:47" outlineLevel="1" x14ac:dyDescent="0.2">
      <c r="A1104" s="152">
        <v>364</v>
      </c>
      <c r="B1104" s="154" t="s">
        <v>1760</v>
      </c>
      <c r="C1104" s="170" t="s">
        <v>1761</v>
      </c>
      <c r="D1104" s="187" t="s">
        <v>0</v>
      </c>
      <c r="E1104" s="212">
        <v>4.25</v>
      </c>
      <c r="F1104" s="212"/>
      <c r="G1104" s="212">
        <f>ROUND(E1104*F1104,2)</f>
        <v>0</v>
      </c>
      <c r="H1104" s="181" t="s">
        <v>951</v>
      </c>
      <c r="I1104" s="211"/>
      <c r="J1104" s="211"/>
      <c r="K1104" s="211"/>
      <c r="L1104" s="211"/>
      <c r="M1104" s="211"/>
      <c r="N1104" s="211"/>
      <c r="O1104" s="211"/>
      <c r="P1104" s="211"/>
      <c r="Q1104" s="211"/>
      <c r="R1104" s="211" t="s">
        <v>121</v>
      </c>
      <c r="S1104" s="211"/>
      <c r="T1104" s="211"/>
      <c r="U1104" s="211"/>
      <c r="V1104" s="211"/>
      <c r="W1104" s="211"/>
      <c r="X1104" s="211"/>
      <c r="Y1104" s="211"/>
      <c r="Z1104" s="211"/>
      <c r="AA1104" s="211"/>
      <c r="AB1104" s="211"/>
      <c r="AC1104" s="211"/>
      <c r="AD1104" s="211"/>
      <c r="AE1104" s="211"/>
      <c r="AF1104" s="211"/>
      <c r="AG1104" s="211"/>
      <c r="AH1104" s="211"/>
      <c r="AI1104" s="211"/>
      <c r="AJ1104" s="211"/>
      <c r="AK1104" s="211"/>
      <c r="AL1104" s="211"/>
      <c r="AM1104" s="211"/>
      <c r="AN1104" s="211"/>
      <c r="AO1104" s="211"/>
      <c r="AP1104" s="211"/>
      <c r="AQ1104" s="211"/>
      <c r="AR1104" s="211"/>
      <c r="AS1104" s="211"/>
      <c r="AT1104" s="211"/>
      <c r="AU1104" s="211"/>
    </row>
    <row r="1105" spans="1:47" x14ac:dyDescent="0.2">
      <c r="A1105" s="153" t="s">
        <v>116</v>
      </c>
      <c r="B1105" s="155" t="s">
        <v>92</v>
      </c>
      <c r="C1105" s="172" t="s">
        <v>93</v>
      </c>
      <c r="D1105" s="189"/>
      <c r="E1105" s="213"/>
      <c r="F1105" s="213"/>
      <c r="G1105" s="213">
        <f>SUMIF(R1106:R1111,"&lt;&gt;NOR",G1106:G1111)</f>
        <v>0</v>
      </c>
      <c r="H1105" s="182"/>
      <c r="I1105" s="211"/>
      <c r="R1105" t="s">
        <v>117</v>
      </c>
    </row>
    <row r="1106" spans="1:47" outlineLevel="1" x14ac:dyDescent="0.2">
      <c r="A1106" s="152">
        <v>365</v>
      </c>
      <c r="B1106" s="154" t="s">
        <v>1762</v>
      </c>
      <c r="C1106" s="170" t="s">
        <v>1763</v>
      </c>
      <c r="D1106" s="187" t="s">
        <v>127</v>
      </c>
      <c r="E1106" s="212">
        <v>32.54</v>
      </c>
      <c r="F1106" s="212"/>
      <c r="G1106" s="212">
        <f>ROUND(E1106*F1106,2)</f>
        <v>0</v>
      </c>
      <c r="H1106" s="181" t="s">
        <v>951</v>
      </c>
      <c r="I1106" s="211"/>
      <c r="J1106" s="211"/>
      <c r="K1106" s="211"/>
      <c r="L1106" s="211"/>
      <c r="M1106" s="211"/>
      <c r="N1106" s="211"/>
      <c r="O1106" s="211"/>
      <c r="P1106" s="211"/>
      <c r="Q1106" s="211"/>
      <c r="R1106" s="211" t="s">
        <v>121</v>
      </c>
      <c r="S1106" s="211"/>
      <c r="T1106" s="211"/>
      <c r="U1106" s="211"/>
      <c r="V1106" s="211"/>
      <c r="W1106" s="211"/>
      <c r="X1106" s="211"/>
      <c r="Y1106" s="211"/>
      <c r="Z1106" s="211"/>
      <c r="AA1106" s="211"/>
      <c r="AB1106" s="211"/>
      <c r="AC1106" s="211"/>
      <c r="AD1106" s="211"/>
      <c r="AE1106" s="211"/>
      <c r="AF1106" s="211"/>
      <c r="AG1106" s="211"/>
      <c r="AH1106" s="211"/>
      <c r="AI1106" s="211"/>
      <c r="AJ1106" s="211"/>
      <c r="AK1106" s="211"/>
      <c r="AL1106" s="211"/>
      <c r="AM1106" s="211"/>
      <c r="AN1106" s="211"/>
      <c r="AO1106" s="211"/>
      <c r="AP1106" s="211"/>
      <c r="AQ1106" s="211"/>
      <c r="AR1106" s="211"/>
      <c r="AS1106" s="211"/>
      <c r="AT1106" s="211"/>
      <c r="AU1106" s="211"/>
    </row>
    <row r="1107" spans="1:47" outlineLevel="1" x14ac:dyDescent="0.2">
      <c r="A1107" s="152"/>
      <c r="B1107" s="154"/>
      <c r="C1107" s="171" t="s">
        <v>1764</v>
      </c>
      <c r="D1107" s="188"/>
      <c r="E1107" s="195">
        <v>32.54</v>
      </c>
      <c r="F1107" s="212"/>
      <c r="G1107" s="212"/>
      <c r="H1107" s="181">
        <v>0</v>
      </c>
      <c r="I1107" s="211"/>
      <c r="J1107" s="211"/>
      <c r="K1107" s="211"/>
      <c r="L1107" s="211"/>
      <c r="M1107" s="211"/>
      <c r="N1107" s="211"/>
      <c r="O1107" s="211"/>
      <c r="P1107" s="211"/>
      <c r="Q1107" s="211"/>
      <c r="R1107" s="211" t="s">
        <v>123</v>
      </c>
      <c r="S1107" s="211">
        <v>0</v>
      </c>
      <c r="T1107" s="211"/>
      <c r="U1107" s="211"/>
      <c r="V1107" s="211"/>
      <c r="W1107" s="211"/>
      <c r="X1107" s="211"/>
      <c r="Y1107" s="211"/>
      <c r="Z1107" s="211"/>
      <c r="AA1107" s="211"/>
      <c r="AB1107" s="211"/>
      <c r="AC1107" s="211"/>
      <c r="AD1107" s="211"/>
      <c r="AE1107" s="211"/>
      <c r="AF1107" s="211"/>
      <c r="AG1107" s="211"/>
      <c r="AH1107" s="211"/>
      <c r="AI1107" s="211"/>
      <c r="AJ1107" s="211"/>
      <c r="AK1107" s="211"/>
      <c r="AL1107" s="211"/>
      <c r="AM1107" s="211"/>
      <c r="AN1107" s="211"/>
      <c r="AO1107" s="211"/>
      <c r="AP1107" s="211"/>
      <c r="AQ1107" s="211"/>
      <c r="AR1107" s="211"/>
      <c r="AS1107" s="211"/>
      <c r="AT1107" s="211"/>
      <c r="AU1107" s="211"/>
    </row>
    <row r="1108" spans="1:47" ht="22.5" outlineLevel="1" x14ac:dyDescent="0.2">
      <c r="A1108" s="152">
        <v>366</v>
      </c>
      <c r="B1108" s="154" t="s">
        <v>1765</v>
      </c>
      <c r="C1108" s="170" t="s">
        <v>1766</v>
      </c>
      <c r="D1108" s="187" t="s">
        <v>127</v>
      </c>
      <c r="E1108" s="212">
        <v>199.1</v>
      </c>
      <c r="F1108" s="212"/>
      <c r="G1108" s="212">
        <f>ROUND(E1108*F1108,2)</f>
        <v>0</v>
      </c>
      <c r="H1108" s="181" t="s">
        <v>951</v>
      </c>
      <c r="I1108" s="211"/>
      <c r="J1108" s="211"/>
      <c r="K1108" s="211"/>
      <c r="L1108" s="211"/>
      <c r="M1108" s="211"/>
      <c r="N1108" s="211"/>
      <c r="O1108" s="211"/>
      <c r="P1108" s="211"/>
      <c r="Q1108" s="211"/>
      <c r="R1108" s="211" t="s">
        <v>121</v>
      </c>
      <c r="S1108" s="211"/>
      <c r="T1108" s="211"/>
      <c r="U1108" s="211"/>
      <c r="V1108" s="211"/>
      <c r="W1108" s="211"/>
      <c r="X1108" s="211"/>
      <c r="Y1108" s="211"/>
      <c r="Z1108" s="211"/>
      <c r="AA1108" s="211"/>
      <c r="AB1108" s="211"/>
      <c r="AC1108" s="211"/>
      <c r="AD1108" s="211"/>
      <c r="AE1108" s="211"/>
      <c r="AF1108" s="211"/>
      <c r="AG1108" s="211"/>
      <c r="AH1108" s="211"/>
      <c r="AI1108" s="211"/>
      <c r="AJ1108" s="211"/>
      <c r="AK1108" s="211"/>
      <c r="AL1108" s="211"/>
      <c r="AM1108" s="211"/>
      <c r="AN1108" s="211"/>
      <c r="AO1108" s="211"/>
      <c r="AP1108" s="211"/>
      <c r="AQ1108" s="211"/>
      <c r="AR1108" s="211"/>
      <c r="AS1108" s="211"/>
      <c r="AT1108" s="211"/>
      <c r="AU1108" s="211"/>
    </row>
    <row r="1109" spans="1:47" outlineLevel="1" x14ac:dyDescent="0.2">
      <c r="A1109" s="152"/>
      <c r="B1109" s="154"/>
      <c r="C1109" s="171" t="s">
        <v>524</v>
      </c>
      <c r="D1109" s="188"/>
      <c r="E1109" s="195"/>
      <c r="F1109" s="212"/>
      <c r="G1109" s="212"/>
      <c r="H1109" s="181">
        <v>0</v>
      </c>
      <c r="I1109" s="211"/>
      <c r="J1109" s="211"/>
      <c r="K1109" s="211"/>
      <c r="L1109" s="211"/>
      <c r="M1109" s="211"/>
      <c r="N1109" s="211"/>
      <c r="O1109" s="211"/>
      <c r="P1109" s="211"/>
      <c r="Q1109" s="211"/>
      <c r="R1109" s="211" t="s">
        <v>123</v>
      </c>
      <c r="S1109" s="211">
        <v>0</v>
      </c>
      <c r="T1109" s="211"/>
      <c r="U1109" s="211"/>
      <c r="V1109" s="211"/>
      <c r="W1109" s="211"/>
      <c r="X1109" s="211"/>
      <c r="Y1109" s="211"/>
      <c r="Z1109" s="211"/>
      <c r="AA1109" s="211"/>
      <c r="AB1109" s="211"/>
      <c r="AC1109" s="211"/>
      <c r="AD1109" s="211"/>
      <c r="AE1109" s="211"/>
      <c r="AF1109" s="211"/>
      <c r="AG1109" s="211"/>
      <c r="AH1109" s="211"/>
      <c r="AI1109" s="211"/>
      <c r="AJ1109" s="211"/>
      <c r="AK1109" s="211"/>
      <c r="AL1109" s="211"/>
      <c r="AM1109" s="211"/>
      <c r="AN1109" s="211"/>
      <c r="AO1109" s="211"/>
      <c r="AP1109" s="211"/>
      <c r="AQ1109" s="211"/>
      <c r="AR1109" s="211"/>
      <c r="AS1109" s="211"/>
      <c r="AT1109" s="211"/>
      <c r="AU1109" s="211"/>
    </row>
    <row r="1110" spans="1:47" outlineLevel="1" x14ac:dyDescent="0.2">
      <c r="A1110" s="152"/>
      <c r="B1110" s="154"/>
      <c r="C1110" s="171" t="s">
        <v>1180</v>
      </c>
      <c r="D1110" s="188"/>
      <c r="E1110" s="195">
        <v>185.2</v>
      </c>
      <c r="F1110" s="212"/>
      <c r="G1110" s="212"/>
      <c r="H1110" s="181">
        <v>0</v>
      </c>
      <c r="I1110" s="211"/>
      <c r="J1110" s="211"/>
      <c r="K1110" s="211"/>
      <c r="L1110" s="211"/>
      <c r="M1110" s="211"/>
      <c r="N1110" s="211"/>
      <c r="O1110" s="211"/>
      <c r="P1110" s="211"/>
      <c r="Q1110" s="211"/>
      <c r="R1110" s="211" t="s">
        <v>123</v>
      </c>
      <c r="S1110" s="211">
        <v>0</v>
      </c>
      <c r="T1110" s="211"/>
      <c r="U1110" s="211"/>
      <c r="V1110" s="211"/>
      <c r="W1110" s="211"/>
      <c r="X1110" s="211"/>
      <c r="Y1110" s="211"/>
      <c r="Z1110" s="211"/>
      <c r="AA1110" s="211"/>
      <c r="AB1110" s="211"/>
      <c r="AC1110" s="211"/>
      <c r="AD1110" s="211"/>
      <c r="AE1110" s="211"/>
      <c r="AF1110" s="211"/>
      <c r="AG1110" s="211"/>
      <c r="AH1110" s="211"/>
      <c r="AI1110" s="211"/>
      <c r="AJ1110" s="211"/>
      <c r="AK1110" s="211"/>
      <c r="AL1110" s="211"/>
      <c r="AM1110" s="211"/>
      <c r="AN1110" s="211"/>
      <c r="AO1110" s="211"/>
      <c r="AP1110" s="211"/>
      <c r="AQ1110" s="211"/>
      <c r="AR1110" s="211"/>
      <c r="AS1110" s="211"/>
      <c r="AT1110" s="211"/>
      <c r="AU1110" s="211"/>
    </row>
    <row r="1111" spans="1:47" outlineLevel="1" x14ac:dyDescent="0.2">
      <c r="A1111" s="152"/>
      <c r="B1111" s="154"/>
      <c r="C1111" s="171" t="s">
        <v>1500</v>
      </c>
      <c r="D1111" s="188"/>
      <c r="E1111" s="195">
        <v>13.9</v>
      </c>
      <c r="F1111" s="212"/>
      <c r="G1111" s="212"/>
      <c r="H1111" s="181">
        <v>0</v>
      </c>
      <c r="I1111" s="211"/>
      <c r="J1111" s="211"/>
      <c r="K1111" s="211"/>
      <c r="L1111" s="211"/>
      <c r="M1111" s="211"/>
      <c r="N1111" s="211"/>
      <c r="O1111" s="211"/>
      <c r="P1111" s="211"/>
      <c r="Q1111" s="211"/>
      <c r="R1111" s="211" t="s">
        <v>123</v>
      </c>
      <c r="S1111" s="211">
        <v>0</v>
      </c>
      <c r="T1111" s="211"/>
      <c r="U1111" s="211"/>
      <c r="V1111" s="211"/>
      <c r="W1111" s="211"/>
      <c r="X1111" s="211"/>
      <c r="Y1111" s="211"/>
      <c r="Z1111" s="211"/>
      <c r="AA1111" s="211"/>
      <c r="AB1111" s="211"/>
      <c r="AC1111" s="211"/>
      <c r="AD1111" s="211"/>
      <c r="AE1111" s="211"/>
      <c r="AF1111" s="211"/>
      <c r="AG1111" s="211"/>
      <c r="AH1111" s="211"/>
      <c r="AI1111" s="211"/>
      <c r="AJ1111" s="211"/>
      <c r="AK1111" s="211"/>
      <c r="AL1111" s="211"/>
      <c r="AM1111" s="211"/>
      <c r="AN1111" s="211"/>
      <c r="AO1111" s="211"/>
      <c r="AP1111" s="211"/>
      <c r="AQ1111" s="211"/>
      <c r="AR1111" s="211"/>
      <c r="AS1111" s="211"/>
      <c r="AT1111" s="211"/>
      <c r="AU1111" s="211"/>
    </row>
    <row r="1112" spans="1:47" x14ac:dyDescent="0.2">
      <c r="A1112" s="153" t="s">
        <v>116</v>
      </c>
      <c r="B1112" s="155" t="s">
        <v>94</v>
      </c>
      <c r="C1112" s="172" t="s">
        <v>95</v>
      </c>
      <c r="D1112" s="189"/>
      <c r="E1112" s="213"/>
      <c r="F1112" s="213"/>
      <c r="G1112" s="213">
        <f>SUMIF(R1113:R1119,"&lt;&gt;NOR",G1113:G1119)</f>
        <v>0</v>
      </c>
      <c r="H1112" s="182"/>
      <c r="I1112" s="211"/>
      <c r="R1112" t="s">
        <v>117</v>
      </c>
    </row>
    <row r="1113" spans="1:47" outlineLevel="1" x14ac:dyDescent="0.2">
      <c r="A1113" s="152">
        <v>367</v>
      </c>
      <c r="B1113" s="154" t="s">
        <v>911</v>
      </c>
      <c r="C1113" s="170" t="s">
        <v>912</v>
      </c>
      <c r="D1113" s="187" t="s">
        <v>127</v>
      </c>
      <c r="E1113" s="212">
        <v>2316.7550000000001</v>
      </c>
      <c r="F1113" s="212"/>
      <c r="G1113" s="212">
        <f>ROUND(E1113*F1113,2)</f>
        <v>0</v>
      </c>
      <c r="H1113" s="181" t="s">
        <v>951</v>
      </c>
      <c r="I1113" s="211"/>
      <c r="J1113" s="211"/>
      <c r="K1113" s="211"/>
      <c r="L1113" s="211"/>
      <c r="M1113" s="211"/>
      <c r="N1113" s="211"/>
      <c r="O1113" s="211"/>
      <c r="P1113" s="211"/>
      <c r="Q1113" s="211"/>
      <c r="R1113" s="211" t="s">
        <v>121</v>
      </c>
      <c r="S1113" s="211"/>
      <c r="T1113" s="211"/>
      <c r="U1113" s="211"/>
      <c r="V1113" s="211"/>
      <c r="W1113" s="211"/>
      <c r="X1113" s="211"/>
      <c r="Y1113" s="211"/>
      <c r="Z1113" s="211"/>
      <c r="AA1113" s="211"/>
      <c r="AB1113" s="211"/>
      <c r="AC1113" s="211"/>
      <c r="AD1113" s="211"/>
      <c r="AE1113" s="211"/>
      <c r="AF1113" s="211"/>
      <c r="AG1113" s="211"/>
      <c r="AH1113" s="211"/>
      <c r="AI1113" s="211"/>
      <c r="AJ1113" s="211"/>
      <c r="AK1113" s="211"/>
      <c r="AL1113" s="211"/>
      <c r="AM1113" s="211"/>
      <c r="AN1113" s="211"/>
      <c r="AO1113" s="211"/>
      <c r="AP1113" s="211"/>
      <c r="AQ1113" s="211"/>
      <c r="AR1113" s="211"/>
      <c r="AS1113" s="211"/>
      <c r="AT1113" s="211"/>
      <c r="AU1113" s="211"/>
    </row>
    <row r="1114" spans="1:47" outlineLevel="1" x14ac:dyDescent="0.2">
      <c r="A1114" s="152"/>
      <c r="B1114" s="154"/>
      <c r="C1114" s="171" t="s">
        <v>1767</v>
      </c>
      <c r="D1114" s="188"/>
      <c r="E1114" s="195">
        <v>348.45499999999998</v>
      </c>
      <c r="F1114" s="212"/>
      <c r="G1114" s="212"/>
      <c r="H1114" s="181">
        <v>0</v>
      </c>
      <c r="I1114" s="211"/>
      <c r="J1114" s="211"/>
      <c r="K1114" s="211"/>
      <c r="L1114" s="211"/>
      <c r="M1114" s="211"/>
      <c r="N1114" s="211"/>
      <c r="O1114" s="211"/>
      <c r="P1114" s="211"/>
      <c r="Q1114" s="211"/>
      <c r="R1114" s="211" t="s">
        <v>123</v>
      </c>
      <c r="S1114" s="211">
        <v>0</v>
      </c>
      <c r="T1114" s="211"/>
      <c r="U1114" s="211"/>
      <c r="V1114" s="211"/>
      <c r="W1114" s="211"/>
      <c r="X1114" s="211"/>
      <c r="Y1114" s="211"/>
      <c r="Z1114" s="211"/>
      <c r="AA1114" s="211"/>
      <c r="AB1114" s="211"/>
      <c r="AC1114" s="211"/>
      <c r="AD1114" s="211"/>
      <c r="AE1114" s="211"/>
      <c r="AF1114" s="211"/>
      <c r="AG1114" s="211"/>
      <c r="AH1114" s="211"/>
      <c r="AI1114" s="211"/>
      <c r="AJ1114" s="211"/>
      <c r="AK1114" s="211"/>
      <c r="AL1114" s="211"/>
      <c r="AM1114" s="211"/>
      <c r="AN1114" s="211"/>
      <c r="AO1114" s="211"/>
      <c r="AP1114" s="211"/>
      <c r="AQ1114" s="211"/>
      <c r="AR1114" s="211"/>
      <c r="AS1114" s="211"/>
      <c r="AT1114" s="211"/>
      <c r="AU1114" s="211"/>
    </row>
    <row r="1115" spans="1:47" outlineLevel="1" x14ac:dyDescent="0.2">
      <c r="A1115" s="152"/>
      <c r="B1115" s="154"/>
      <c r="C1115" s="171" t="s">
        <v>1768</v>
      </c>
      <c r="D1115" s="188"/>
      <c r="E1115" s="195">
        <v>1968.3</v>
      </c>
      <c r="F1115" s="212"/>
      <c r="G1115" s="212"/>
      <c r="H1115" s="181">
        <v>0</v>
      </c>
      <c r="I1115" s="211"/>
      <c r="J1115" s="211"/>
      <c r="K1115" s="211"/>
      <c r="L1115" s="211"/>
      <c r="M1115" s="211"/>
      <c r="N1115" s="211"/>
      <c r="O1115" s="211"/>
      <c r="P1115" s="211"/>
      <c r="Q1115" s="211"/>
      <c r="R1115" s="211" t="s">
        <v>123</v>
      </c>
      <c r="S1115" s="211">
        <v>0</v>
      </c>
      <c r="T1115" s="211"/>
      <c r="U1115" s="211"/>
      <c r="V1115" s="211"/>
      <c r="W1115" s="211"/>
      <c r="X1115" s="211"/>
      <c r="Y1115" s="211"/>
      <c r="Z1115" s="211"/>
      <c r="AA1115" s="211"/>
      <c r="AB1115" s="211"/>
      <c r="AC1115" s="211"/>
      <c r="AD1115" s="211"/>
      <c r="AE1115" s="211"/>
      <c r="AF1115" s="211"/>
      <c r="AG1115" s="211"/>
      <c r="AH1115" s="211"/>
      <c r="AI1115" s="211"/>
      <c r="AJ1115" s="211"/>
      <c r="AK1115" s="211"/>
      <c r="AL1115" s="211"/>
      <c r="AM1115" s="211"/>
      <c r="AN1115" s="211"/>
      <c r="AO1115" s="211"/>
      <c r="AP1115" s="211"/>
      <c r="AQ1115" s="211"/>
      <c r="AR1115" s="211"/>
      <c r="AS1115" s="211"/>
      <c r="AT1115" s="211"/>
      <c r="AU1115" s="211"/>
    </row>
    <row r="1116" spans="1:47" outlineLevel="1" x14ac:dyDescent="0.2">
      <c r="A1116" s="152">
        <v>368</v>
      </c>
      <c r="B1116" s="154" t="s">
        <v>915</v>
      </c>
      <c r="C1116" s="170" t="s">
        <v>916</v>
      </c>
      <c r="D1116" s="187" t="s">
        <v>127</v>
      </c>
      <c r="E1116" s="212">
        <v>1158.3775000000001</v>
      </c>
      <c r="F1116" s="212"/>
      <c r="G1116" s="212">
        <f>ROUND(E1116*F1116,2)</f>
        <v>0</v>
      </c>
      <c r="H1116" s="181" t="s">
        <v>951</v>
      </c>
      <c r="I1116" s="211"/>
      <c r="J1116" s="211"/>
      <c r="K1116" s="211"/>
      <c r="L1116" s="211"/>
      <c r="M1116" s="211"/>
      <c r="N1116" s="211"/>
      <c r="O1116" s="211"/>
      <c r="P1116" s="211"/>
      <c r="Q1116" s="211"/>
      <c r="R1116" s="211" t="s">
        <v>121</v>
      </c>
      <c r="S1116" s="211"/>
      <c r="T1116" s="211"/>
      <c r="U1116" s="211"/>
      <c r="V1116" s="211"/>
      <c r="W1116" s="211"/>
      <c r="X1116" s="211"/>
      <c r="Y1116" s="211"/>
      <c r="Z1116" s="211"/>
      <c r="AA1116" s="211"/>
      <c r="AB1116" s="211"/>
      <c r="AC1116" s="211"/>
      <c r="AD1116" s="211"/>
      <c r="AE1116" s="211"/>
      <c r="AF1116" s="211"/>
      <c r="AG1116" s="211"/>
      <c r="AH1116" s="211"/>
      <c r="AI1116" s="211"/>
      <c r="AJ1116" s="211"/>
      <c r="AK1116" s="211"/>
      <c r="AL1116" s="211"/>
      <c r="AM1116" s="211"/>
      <c r="AN1116" s="211"/>
      <c r="AO1116" s="211"/>
      <c r="AP1116" s="211"/>
      <c r="AQ1116" s="211"/>
      <c r="AR1116" s="211"/>
      <c r="AS1116" s="211"/>
      <c r="AT1116" s="211"/>
      <c r="AU1116" s="211"/>
    </row>
    <row r="1117" spans="1:47" outlineLevel="1" x14ac:dyDescent="0.2">
      <c r="A1117" s="152"/>
      <c r="B1117" s="154"/>
      <c r="C1117" s="171" t="s">
        <v>1769</v>
      </c>
      <c r="D1117" s="188"/>
      <c r="E1117" s="195">
        <v>1158.3775000000001</v>
      </c>
      <c r="F1117" s="212"/>
      <c r="G1117" s="212"/>
      <c r="H1117" s="181">
        <v>0</v>
      </c>
      <c r="I1117" s="211"/>
      <c r="J1117" s="211"/>
      <c r="K1117" s="211"/>
      <c r="L1117" s="211"/>
      <c r="M1117" s="211"/>
      <c r="N1117" s="211"/>
      <c r="O1117" s="211"/>
      <c r="P1117" s="211"/>
      <c r="Q1117" s="211"/>
      <c r="R1117" s="211" t="s">
        <v>123</v>
      </c>
      <c r="S1117" s="211">
        <v>0</v>
      </c>
      <c r="T1117" s="211"/>
      <c r="U1117" s="211"/>
      <c r="V1117" s="211"/>
      <c r="W1117" s="211"/>
      <c r="X1117" s="211"/>
      <c r="Y1117" s="211"/>
      <c r="Z1117" s="211"/>
      <c r="AA1117" s="211"/>
      <c r="AB1117" s="211"/>
      <c r="AC1117" s="211"/>
      <c r="AD1117" s="211"/>
      <c r="AE1117" s="211"/>
      <c r="AF1117" s="211"/>
      <c r="AG1117" s="211"/>
      <c r="AH1117" s="211"/>
      <c r="AI1117" s="211"/>
      <c r="AJ1117" s="211"/>
      <c r="AK1117" s="211"/>
      <c r="AL1117" s="211"/>
      <c r="AM1117" s="211"/>
      <c r="AN1117" s="211"/>
      <c r="AO1117" s="211"/>
      <c r="AP1117" s="211"/>
      <c r="AQ1117" s="211"/>
      <c r="AR1117" s="211"/>
      <c r="AS1117" s="211"/>
      <c r="AT1117" s="211"/>
      <c r="AU1117" s="211"/>
    </row>
    <row r="1118" spans="1:47" outlineLevel="1" x14ac:dyDescent="0.2">
      <c r="A1118" s="152">
        <v>369</v>
      </c>
      <c r="B1118" s="154" t="s">
        <v>918</v>
      </c>
      <c r="C1118" s="170" t="s">
        <v>919</v>
      </c>
      <c r="D1118" s="187" t="s">
        <v>127</v>
      </c>
      <c r="E1118" s="212">
        <v>1158.3775000000001</v>
      </c>
      <c r="F1118" s="212"/>
      <c r="G1118" s="212">
        <f>ROUND(E1118*F1118,2)</f>
        <v>0</v>
      </c>
      <c r="H1118" s="181" t="s">
        <v>951</v>
      </c>
      <c r="I1118" s="211"/>
      <c r="J1118" s="211"/>
      <c r="K1118" s="211"/>
      <c r="L1118" s="211"/>
      <c r="M1118" s="211"/>
      <c r="N1118" s="211"/>
      <c r="O1118" s="211"/>
      <c r="P1118" s="211"/>
      <c r="Q1118" s="211"/>
      <c r="R1118" s="211" t="s">
        <v>121</v>
      </c>
      <c r="S1118" s="211"/>
      <c r="T1118" s="211"/>
      <c r="U1118" s="211"/>
      <c r="V1118" s="211"/>
      <c r="W1118" s="211"/>
      <c r="X1118" s="211"/>
      <c r="Y1118" s="211"/>
      <c r="Z1118" s="211"/>
      <c r="AA1118" s="211"/>
      <c r="AB1118" s="211"/>
      <c r="AC1118" s="211"/>
      <c r="AD1118" s="211"/>
      <c r="AE1118" s="211"/>
      <c r="AF1118" s="211"/>
      <c r="AG1118" s="211"/>
      <c r="AH1118" s="211"/>
      <c r="AI1118" s="211"/>
      <c r="AJ1118" s="211"/>
      <c r="AK1118" s="211"/>
      <c r="AL1118" s="211"/>
      <c r="AM1118" s="211"/>
      <c r="AN1118" s="211"/>
      <c r="AO1118" s="211"/>
      <c r="AP1118" s="211"/>
      <c r="AQ1118" s="211"/>
      <c r="AR1118" s="211"/>
      <c r="AS1118" s="211"/>
      <c r="AT1118" s="211"/>
      <c r="AU1118" s="211"/>
    </row>
    <row r="1119" spans="1:47" outlineLevel="1" x14ac:dyDescent="0.2">
      <c r="A1119" s="152"/>
      <c r="B1119" s="154"/>
      <c r="C1119" s="171" t="s">
        <v>1769</v>
      </c>
      <c r="D1119" s="188"/>
      <c r="E1119" s="195">
        <v>1158.3775000000001</v>
      </c>
      <c r="F1119" s="212"/>
      <c r="G1119" s="212"/>
      <c r="H1119" s="181"/>
      <c r="I1119" s="211"/>
      <c r="J1119" s="211"/>
      <c r="K1119" s="211"/>
      <c r="L1119" s="211"/>
      <c r="M1119" s="211"/>
      <c r="N1119" s="211"/>
      <c r="O1119" s="211"/>
      <c r="P1119" s="211"/>
      <c r="Q1119" s="211"/>
      <c r="R1119" s="211" t="s">
        <v>123</v>
      </c>
      <c r="S1119" s="211">
        <v>0</v>
      </c>
      <c r="T1119" s="211"/>
      <c r="U1119" s="211"/>
      <c r="V1119" s="211"/>
      <c r="W1119" s="211"/>
      <c r="X1119" s="211"/>
      <c r="Y1119" s="211"/>
      <c r="Z1119" s="211"/>
      <c r="AA1119" s="211"/>
      <c r="AB1119" s="211"/>
      <c r="AC1119" s="211"/>
      <c r="AD1119" s="211"/>
      <c r="AE1119" s="211"/>
      <c r="AF1119" s="211"/>
      <c r="AG1119" s="211"/>
      <c r="AH1119" s="211"/>
      <c r="AI1119" s="211"/>
      <c r="AJ1119" s="211"/>
      <c r="AK1119" s="211"/>
      <c r="AL1119" s="211"/>
      <c r="AM1119" s="211"/>
      <c r="AN1119" s="211"/>
      <c r="AO1119" s="211"/>
      <c r="AP1119" s="211"/>
      <c r="AQ1119" s="211"/>
      <c r="AR1119" s="211"/>
      <c r="AS1119" s="211"/>
      <c r="AT1119" s="211"/>
      <c r="AU1119" s="211"/>
    </row>
    <row r="1120" spans="1:47" x14ac:dyDescent="0.2">
      <c r="A1120" s="153" t="s">
        <v>116</v>
      </c>
      <c r="B1120" s="155" t="s">
        <v>98</v>
      </c>
      <c r="C1120" s="172" t="s">
        <v>99</v>
      </c>
      <c r="D1120" s="189"/>
      <c r="E1120" s="213"/>
      <c r="F1120" s="213"/>
      <c r="G1120" s="213">
        <f>SUMIF(R1121:R1143,"&lt;&gt;NOR",G1121:G1143)</f>
        <v>0</v>
      </c>
      <c r="H1120" s="182"/>
      <c r="R1120" t="s">
        <v>117</v>
      </c>
    </row>
    <row r="1121" spans="1:47" outlineLevel="1" x14ac:dyDescent="0.2">
      <c r="A1121" s="152">
        <v>370</v>
      </c>
      <c r="B1121" s="154" t="s">
        <v>926</v>
      </c>
      <c r="C1121" s="170" t="s">
        <v>927</v>
      </c>
      <c r="D1121" s="187" t="s">
        <v>127</v>
      </c>
      <c r="E1121" s="212">
        <v>1885.577</v>
      </c>
      <c r="F1121" s="212">
        <v>0</v>
      </c>
      <c r="G1121" s="212">
        <f>ROUND(E1121*F1121,2)</f>
        <v>0</v>
      </c>
      <c r="H1121" s="181"/>
      <c r="I1121" s="211"/>
      <c r="J1121" s="211"/>
      <c r="K1121" s="211"/>
      <c r="L1121" s="211"/>
      <c r="M1121" s="211"/>
      <c r="N1121" s="211"/>
      <c r="O1121" s="211"/>
      <c r="P1121" s="211"/>
      <c r="Q1121" s="211"/>
      <c r="R1121" s="211" t="s">
        <v>121</v>
      </c>
      <c r="S1121" s="211"/>
      <c r="T1121" s="211"/>
      <c r="U1121" s="211"/>
      <c r="V1121" s="211"/>
      <c r="W1121" s="211"/>
      <c r="X1121" s="211"/>
      <c r="Y1121" s="211"/>
      <c r="Z1121" s="211"/>
      <c r="AA1121" s="211"/>
      <c r="AB1121" s="211"/>
      <c r="AC1121" s="211"/>
      <c r="AD1121" s="211"/>
      <c r="AE1121" s="211"/>
      <c r="AF1121" s="211"/>
      <c r="AG1121" s="211"/>
      <c r="AH1121" s="211"/>
      <c r="AI1121" s="211"/>
      <c r="AJ1121" s="211"/>
      <c r="AK1121" s="211"/>
      <c r="AL1121" s="211"/>
      <c r="AM1121" s="211"/>
      <c r="AN1121" s="211"/>
      <c r="AO1121" s="211"/>
      <c r="AP1121" s="211"/>
      <c r="AQ1121" s="211"/>
      <c r="AR1121" s="211"/>
      <c r="AS1121" s="211"/>
      <c r="AT1121" s="211"/>
      <c r="AU1121" s="211"/>
    </row>
    <row r="1122" spans="1:47" outlineLevel="1" x14ac:dyDescent="0.2">
      <c r="A1122" s="152"/>
      <c r="B1122" s="154"/>
      <c r="C1122" s="171" t="s">
        <v>473</v>
      </c>
      <c r="D1122" s="188"/>
      <c r="E1122" s="195"/>
      <c r="F1122" s="212"/>
      <c r="G1122" s="212"/>
      <c r="H1122" s="181"/>
      <c r="I1122" s="211"/>
      <c r="J1122" s="211"/>
      <c r="K1122" s="211"/>
      <c r="L1122" s="211"/>
      <c r="M1122" s="211"/>
      <c r="N1122" s="211"/>
      <c r="O1122" s="211"/>
      <c r="P1122" s="211"/>
      <c r="Q1122" s="211"/>
      <c r="R1122" s="211" t="s">
        <v>123</v>
      </c>
      <c r="S1122" s="211">
        <v>0</v>
      </c>
      <c r="T1122" s="211"/>
      <c r="U1122" s="211"/>
      <c r="V1122" s="211"/>
      <c r="W1122" s="211"/>
      <c r="X1122" s="211"/>
      <c r="Y1122" s="211"/>
      <c r="Z1122" s="211"/>
      <c r="AA1122" s="211"/>
      <c r="AB1122" s="211"/>
      <c r="AC1122" s="211"/>
      <c r="AD1122" s="211"/>
      <c r="AE1122" s="211"/>
      <c r="AF1122" s="211"/>
      <c r="AG1122" s="211"/>
      <c r="AH1122" s="211"/>
      <c r="AI1122" s="211"/>
      <c r="AJ1122" s="211"/>
      <c r="AK1122" s="211"/>
      <c r="AL1122" s="211"/>
      <c r="AM1122" s="211"/>
      <c r="AN1122" s="211"/>
      <c r="AO1122" s="211"/>
      <c r="AP1122" s="211"/>
      <c r="AQ1122" s="211"/>
      <c r="AR1122" s="211"/>
      <c r="AS1122" s="211"/>
      <c r="AT1122" s="211"/>
      <c r="AU1122" s="211"/>
    </row>
    <row r="1123" spans="1:47" outlineLevel="1" x14ac:dyDescent="0.2">
      <c r="A1123" s="152"/>
      <c r="B1123" s="154"/>
      <c r="C1123" s="171" t="s">
        <v>1132</v>
      </c>
      <c r="D1123" s="188"/>
      <c r="E1123" s="195">
        <v>502.37</v>
      </c>
      <c r="F1123" s="212"/>
      <c r="G1123" s="212"/>
      <c r="H1123" s="181"/>
      <c r="I1123" s="211"/>
      <c r="J1123" s="211"/>
      <c r="K1123" s="211"/>
      <c r="L1123" s="211"/>
      <c r="M1123" s="211"/>
      <c r="N1123" s="211"/>
      <c r="O1123" s="211"/>
      <c r="P1123" s="211"/>
      <c r="Q1123" s="211"/>
      <c r="R1123" s="211" t="s">
        <v>123</v>
      </c>
      <c r="S1123" s="211">
        <v>0</v>
      </c>
      <c r="T1123" s="211"/>
      <c r="U1123" s="211"/>
      <c r="V1123" s="211"/>
      <c r="W1123" s="211"/>
      <c r="X1123" s="211"/>
      <c r="Y1123" s="211"/>
      <c r="Z1123" s="211"/>
      <c r="AA1123" s="211"/>
      <c r="AB1123" s="211"/>
      <c r="AC1123" s="211"/>
      <c r="AD1123" s="211"/>
      <c r="AE1123" s="211"/>
      <c r="AF1123" s="211"/>
      <c r="AG1123" s="211"/>
      <c r="AH1123" s="211"/>
      <c r="AI1123" s="211"/>
      <c r="AJ1123" s="211"/>
      <c r="AK1123" s="211"/>
      <c r="AL1123" s="211"/>
      <c r="AM1123" s="211"/>
      <c r="AN1123" s="211"/>
      <c r="AO1123" s="211"/>
      <c r="AP1123" s="211"/>
      <c r="AQ1123" s="211"/>
      <c r="AR1123" s="211"/>
      <c r="AS1123" s="211"/>
      <c r="AT1123" s="211"/>
      <c r="AU1123" s="211"/>
    </row>
    <row r="1124" spans="1:47" outlineLevel="1" x14ac:dyDescent="0.2">
      <c r="A1124" s="152"/>
      <c r="B1124" s="154"/>
      <c r="C1124" s="171" t="s">
        <v>1770</v>
      </c>
      <c r="D1124" s="188"/>
      <c r="E1124" s="195">
        <v>-48.421999999999997</v>
      </c>
      <c r="F1124" s="212"/>
      <c r="G1124" s="212"/>
      <c r="H1124" s="181"/>
      <c r="I1124" s="211"/>
      <c r="J1124" s="211"/>
      <c r="K1124" s="211"/>
      <c r="L1124" s="211"/>
      <c r="M1124" s="211"/>
      <c r="N1124" s="211"/>
      <c r="O1124" s="211"/>
      <c r="P1124" s="211"/>
      <c r="Q1124" s="211"/>
      <c r="R1124" s="211" t="s">
        <v>123</v>
      </c>
      <c r="S1124" s="211">
        <v>0</v>
      </c>
      <c r="T1124" s="211"/>
      <c r="U1124" s="211"/>
      <c r="V1124" s="211"/>
      <c r="W1124" s="211"/>
      <c r="X1124" s="211"/>
      <c r="Y1124" s="211"/>
      <c r="Z1124" s="211"/>
      <c r="AA1124" s="211"/>
      <c r="AB1124" s="211"/>
      <c r="AC1124" s="211"/>
      <c r="AD1124" s="211"/>
      <c r="AE1124" s="211"/>
      <c r="AF1124" s="211"/>
      <c r="AG1124" s="211"/>
      <c r="AH1124" s="211"/>
      <c r="AI1124" s="211"/>
      <c r="AJ1124" s="211"/>
      <c r="AK1124" s="211"/>
      <c r="AL1124" s="211"/>
      <c r="AM1124" s="211"/>
      <c r="AN1124" s="211"/>
      <c r="AO1124" s="211"/>
      <c r="AP1124" s="211"/>
      <c r="AQ1124" s="211"/>
      <c r="AR1124" s="211"/>
      <c r="AS1124" s="211"/>
      <c r="AT1124" s="211"/>
      <c r="AU1124" s="211"/>
    </row>
    <row r="1125" spans="1:47" outlineLevel="1" x14ac:dyDescent="0.2">
      <c r="A1125" s="152"/>
      <c r="B1125" s="154"/>
      <c r="C1125" s="171" t="s">
        <v>1134</v>
      </c>
      <c r="D1125" s="188"/>
      <c r="E1125" s="195">
        <v>-93.45</v>
      </c>
      <c r="F1125" s="212"/>
      <c r="G1125" s="212"/>
      <c r="H1125" s="181"/>
      <c r="I1125" s="211"/>
      <c r="J1125" s="211"/>
      <c r="K1125" s="211"/>
      <c r="L1125" s="211"/>
      <c r="M1125" s="211"/>
      <c r="N1125" s="211"/>
      <c r="O1125" s="211"/>
      <c r="P1125" s="211"/>
      <c r="Q1125" s="211"/>
      <c r="R1125" s="211" t="s">
        <v>123</v>
      </c>
      <c r="S1125" s="211">
        <v>0</v>
      </c>
      <c r="T1125" s="211"/>
      <c r="U1125" s="211"/>
      <c r="V1125" s="211"/>
      <c r="W1125" s="211"/>
      <c r="X1125" s="211"/>
      <c r="Y1125" s="211"/>
      <c r="Z1125" s="211"/>
      <c r="AA1125" s="211"/>
      <c r="AB1125" s="211"/>
      <c r="AC1125" s="211"/>
      <c r="AD1125" s="211"/>
      <c r="AE1125" s="211"/>
      <c r="AF1125" s="211"/>
      <c r="AG1125" s="211"/>
      <c r="AH1125" s="211"/>
      <c r="AI1125" s="211"/>
      <c r="AJ1125" s="211"/>
      <c r="AK1125" s="211"/>
      <c r="AL1125" s="211"/>
      <c r="AM1125" s="211"/>
      <c r="AN1125" s="211"/>
      <c r="AO1125" s="211"/>
      <c r="AP1125" s="211"/>
      <c r="AQ1125" s="211"/>
      <c r="AR1125" s="211"/>
      <c r="AS1125" s="211"/>
      <c r="AT1125" s="211"/>
      <c r="AU1125" s="211"/>
    </row>
    <row r="1126" spans="1:47" outlineLevel="1" x14ac:dyDescent="0.2">
      <c r="A1126" s="152"/>
      <c r="B1126" s="154"/>
      <c r="C1126" s="171" t="s">
        <v>1135</v>
      </c>
      <c r="D1126" s="188"/>
      <c r="E1126" s="195">
        <v>-8.9760000000000009</v>
      </c>
      <c r="F1126" s="212"/>
      <c r="G1126" s="212"/>
      <c r="H1126" s="181"/>
      <c r="I1126" s="211"/>
      <c r="J1126" s="211"/>
      <c r="K1126" s="211"/>
      <c r="L1126" s="211"/>
      <c r="M1126" s="211"/>
      <c r="N1126" s="211"/>
      <c r="O1126" s="211"/>
      <c r="P1126" s="211"/>
      <c r="Q1126" s="211"/>
      <c r="R1126" s="211" t="s">
        <v>123</v>
      </c>
      <c r="S1126" s="211">
        <v>0</v>
      </c>
      <c r="T1126" s="211"/>
      <c r="U1126" s="211"/>
      <c r="V1126" s="211"/>
      <c r="W1126" s="211"/>
      <c r="X1126" s="211"/>
      <c r="Y1126" s="211"/>
      <c r="Z1126" s="211"/>
      <c r="AA1126" s="211"/>
      <c r="AB1126" s="211"/>
      <c r="AC1126" s="211"/>
      <c r="AD1126" s="211"/>
      <c r="AE1126" s="211"/>
      <c r="AF1126" s="211"/>
      <c r="AG1126" s="211"/>
      <c r="AH1126" s="211"/>
      <c r="AI1126" s="211"/>
      <c r="AJ1126" s="211"/>
      <c r="AK1126" s="211"/>
      <c r="AL1126" s="211"/>
      <c r="AM1126" s="211"/>
      <c r="AN1126" s="211"/>
      <c r="AO1126" s="211"/>
      <c r="AP1126" s="211"/>
      <c r="AQ1126" s="211"/>
      <c r="AR1126" s="211"/>
      <c r="AS1126" s="211"/>
      <c r="AT1126" s="211"/>
      <c r="AU1126" s="211"/>
    </row>
    <row r="1127" spans="1:47" outlineLevel="1" x14ac:dyDescent="0.2">
      <c r="A1127" s="152"/>
      <c r="B1127" s="154"/>
      <c r="C1127" s="171" t="s">
        <v>1771</v>
      </c>
      <c r="D1127" s="188"/>
      <c r="E1127" s="195">
        <v>65.5</v>
      </c>
      <c r="F1127" s="212"/>
      <c r="G1127" s="212"/>
      <c r="H1127" s="181"/>
      <c r="I1127" s="211"/>
      <c r="J1127" s="211"/>
      <c r="K1127" s="211"/>
      <c r="L1127" s="211"/>
      <c r="M1127" s="211"/>
      <c r="N1127" s="211"/>
      <c r="O1127" s="211"/>
      <c r="P1127" s="211"/>
      <c r="Q1127" s="211"/>
      <c r="R1127" s="211" t="s">
        <v>123</v>
      </c>
      <c r="S1127" s="211">
        <v>0</v>
      </c>
      <c r="T1127" s="211"/>
      <c r="U1127" s="211"/>
      <c r="V1127" s="211"/>
      <c r="W1127" s="211"/>
      <c r="X1127" s="211"/>
      <c r="Y1127" s="211"/>
      <c r="Z1127" s="211"/>
      <c r="AA1127" s="211"/>
      <c r="AB1127" s="211"/>
      <c r="AC1127" s="211"/>
      <c r="AD1127" s="211"/>
      <c r="AE1127" s="211"/>
      <c r="AF1127" s="211"/>
      <c r="AG1127" s="211"/>
      <c r="AH1127" s="211"/>
      <c r="AI1127" s="211"/>
      <c r="AJ1127" s="211"/>
      <c r="AK1127" s="211"/>
      <c r="AL1127" s="211"/>
      <c r="AM1127" s="211"/>
      <c r="AN1127" s="211"/>
      <c r="AO1127" s="211"/>
      <c r="AP1127" s="211"/>
      <c r="AQ1127" s="211"/>
      <c r="AR1127" s="211"/>
      <c r="AS1127" s="211"/>
      <c r="AT1127" s="211"/>
      <c r="AU1127" s="211"/>
    </row>
    <row r="1128" spans="1:47" outlineLevel="1" x14ac:dyDescent="0.2">
      <c r="A1128" s="152"/>
      <c r="B1128" s="154"/>
      <c r="C1128" s="171" t="s">
        <v>1772</v>
      </c>
      <c r="D1128" s="188"/>
      <c r="E1128" s="195">
        <v>40.89</v>
      </c>
      <c r="F1128" s="212"/>
      <c r="G1128" s="212"/>
      <c r="H1128" s="181"/>
      <c r="I1128" s="211"/>
      <c r="J1128" s="211"/>
      <c r="K1128" s="211"/>
      <c r="L1128" s="211"/>
      <c r="M1128" s="211"/>
      <c r="N1128" s="211"/>
      <c r="O1128" s="211"/>
      <c r="P1128" s="211"/>
      <c r="Q1128" s="211"/>
      <c r="R1128" s="211" t="s">
        <v>123</v>
      </c>
      <c r="S1128" s="211">
        <v>0</v>
      </c>
      <c r="T1128" s="211"/>
      <c r="U1128" s="211"/>
      <c r="V1128" s="211"/>
      <c r="W1128" s="211"/>
      <c r="X1128" s="211"/>
      <c r="Y1128" s="211"/>
      <c r="Z1128" s="211"/>
      <c r="AA1128" s="211"/>
      <c r="AB1128" s="211"/>
      <c r="AC1128" s="211"/>
      <c r="AD1128" s="211"/>
      <c r="AE1128" s="211"/>
      <c r="AF1128" s="211"/>
      <c r="AG1128" s="211"/>
      <c r="AH1128" s="211"/>
      <c r="AI1128" s="211"/>
      <c r="AJ1128" s="211"/>
      <c r="AK1128" s="211"/>
      <c r="AL1128" s="211"/>
      <c r="AM1128" s="211"/>
      <c r="AN1128" s="211"/>
      <c r="AO1128" s="211"/>
      <c r="AP1128" s="211"/>
      <c r="AQ1128" s="211"/>
      <c r="AR1128" s="211"/>
      <c r="AS1128" s="211"/>
      <c r="AT1128" s="211"/>
      <c r="AU1128" s="211"/>
    </row>
    <row r="1129" spans="1:47" outlineLevel="1" x14ac:dyDescent="0.2">
      <c r="A1129" s="152"/>
      <c r="B1129" s="154"/>
      <c r="C1129" s="171" t="s">
        <v>1773</v>
      </c>
      <c r="D1129" s="188"/>
      <c r="E1129" s="195">
        <v>73.05</v>
      </c>
      <c r="F1129" s="212"/>
      <c r="G1129" s="212"/>
      <c r="H1129" s="181"/>
      <c r="I1129" s="211"/>
      <c r="J1129" s="211"/>
      <c r="K1129" s="211"/>
      <c r="L1129" s="211"/>
      <c r="M1129" s="211"/>
      <c r="N1129" s="211"/>
      <c r="O1129" s="211"/>
      <c r="P1129" s="211"/>
      <c r="Q1129" s="211"/>
      <c r="R1129" s="211" t="s">
        <v>123</v>
      </c>
      <c r="S1129" s="211">
        <v>0</v>
      </c>
      <c r="T1129" s="211"/>
      <c r="U1129" s="211"/>
      <c r="V1129" s="211"/>
      <c r="W1129" s="211"/>
      <c r="X1129" s="211"/>
      <c r="Y1129" s="211"/>
      <c r="Z1129" s="211"/>
      <c r="AA1129" s="211"/>
      <c r="AB1129" s="211"/>
      <c r="AC1129" s="211"/>
      <c r="AD1129" s="211"/>
      <c r="AE1129" s="211"/>
      <c r="AF1129" s="211"/>
      <c r="AG1129" s="211"/>
      <c r="AH1129" s="211"/>
      <c r="AI1129" s="211"/>
      <c r="AJ1129" s="211"/>
      <c r="AK1129" s="211"/>
      <c r="AL1129" s="211"/>
      <c r="AM1129" s="211"/>
      <c r="AN1129" s="211"/>
      <c r="AO1129" s="211"/>
      <c r="AP1129" s="211"/>
      <c r="AQ1129" s="211"/>
      <c r="AR1129" s="211"/>
      <c r="AS1129" s="211"/>
      <c r="AT1129" s="211"/>
      <c r="AU1129" s="211"/>
    </row>
    <row r="1130" spans="1:47" outlineLevel="1" x14ac:dyDescent="0.2">
      <c r="A1130" s="152"/>
      <c r="B1130" s="154"/>
      <c r="C1130" s="171" t="s">
        <v>1774</v>
      </c>
      <c r="D1130" s="188"/>
      <c r="E1130" s="195">
        <v>163.19999999999999</v>
      </c>
      <c r="F1130" s="212"/>
      <c r="G1130" s="212"/>
      <c r="H1130" s="181"/>
      <c r="I1130" s="211"/>
      <c r="J1130" s="211"/>
      <c r="K1130" s="211"/>
      <c r="L1130" s="211"/>
      <c r="M1130" s="211"/>
      <c r="N1130" s="211"/>
      <c r="O1130" s="211"/>
      <c r="P1130" s="211"/>
      <c r="Q1130" s="211"/>
      <c r="R1130" s="211" t="s">
        <v>123</v>
      </c>
      <c r="S1130" s="211">
        <v>0</v>
      </c>
      <c r="T1130" s="211"/>
      <c r="U1130" s="211"/>
      <c r="V1130" s="211"/>
      <c r="W1130" s="211"/>
      <c r="X1130" s="211"/>
      <c r="Y1130" s="211"/>
      <c r="Z1130" s="211"/>
      <c r="AA1130" s="211"/>
      <c r="AB1130" s="211"/>
      <c r="AC1130" s="211"/>
      <c r="AD1130" s="211"/>
      <c r="AE1130" s="211"/>
      <c r="AF1130" s="211"/>
      <c r="AG1130" s="211"/>
      <c r="AH1130" s="211"/>
      <c r="AI1130" s="211"/>
      <c r="AJ1130" s="211"/>
      <c r="AK1130" s="211"/>
      <c r="AL1130" s="211"/>
      <c r="AM1130" s="211"/>
      <c r="AN1130" s="211"/>
      <c r="AO1130" s="211"/>
      <c r="AP1130" s="211"/>
      <c r="AQ1130" s="211"/>
      <c r="AR1130" s="211"/>
      <c r="AS1130" s="211"/>
      <c r="AT1130" s="211"/>
      <c r="AU1130" s="211"/>
    </row>
    <row r="1131" spans="1:47" outlineLevel="1" x14ac:dyDescent="0.2">
      <c r="A1131" s="152"/>
      <c r="B1131" s="154"/>
      <c r="C1131" s="171" t="s">
        <v>1775</v>
      </c>
      <c r="D1131" s="188"/>
      <c r="E1131" s="195">
        <v>36.575000000000003</v>
      </c>
      <c r="F1131" s="212"/>
      <c r="G1131" s="212"/>
      <c r="H1131" s="181"/>
      <c r="I1131" s="211"/>
      <c r="J1131" s="211"/>
      <c r="K1131" s="211"/>
      <c r="L1131" s="211"/>
      <c r="M1131" s="211"/>
      <c r="N1131" s="211"/>
      <c r="O1131" s="211"/>
      <c r="P1131" s="211"/>
      <c r="Q1131" s="211"/>
      <c r="R1131" s="211" t="s">
        <v>123</v>
      </c>
      <c r="S1131" s="211">
        <v>0</v>
      </c>
      <c r="T1131" s="211"/>
      <c r="U1131" s="211"/>
      <c r="V1131" s="211"/>
      <c r="W1131" s="211"/>
      <c r="X1131" s="211"/>
      <c r="Y1131" s="211"/>
      <c r="Z1131" s="211"/>
      <c r="AA1131" s="211"/>
      <c r="AB1131" s="211"/>
      <c r="AC1131" s="211"/>
      <c r="AD1131" s="211"/>
      <c r="AE1131" s="211"/>
      <c r="AF1131" s="211"/>
      <c r="AG1131" s="211"/>
      <c r="AH1131" s="211"/>
      <c r="AI1131" s="211"/>
      <c r="AJ1131" s="211"/>
      <c r="AK1131" s="211"/>
      <c r="AL1131" s="211"/>
      <c r="AM1131" s="211"/>
      <c r="AN1131" s="211"/>
      <c r="AO1131" s="211"/>
      <c r="AP1131" s="211"/>
      <c r="AQ1131" s="211"/>
      <c r="AR1131" s="211"/>
      <c r="AS1131" s="211"/>
      <c r="AT1131" s="211"/>
      <c r="AU1131" s="211"/>
    </row>
    <row r="1132" spans="1:47" outlineLevel="1" x14ac:dyDescent="0.2">
      <c r="A1132" s="152"/>
      <c r="B1132" s="154"/>
      <c r="C1132" s="171" t="s">
        <v>672</v>
      </c>
      <c r="D1132" s="188"/>
      <c r="E1132" s="195"/>
      <c r="F1132" s="212"/>
      <c r="G1132" s="212"/>
      <c r="H1132" s="181"/>
      <c r="I1132" s="211"/>
      <c r="J1132" s="211"/>
      <c r="K1132" s="211"/>
      <c r="L1132" s="211"/>
      <c r="M1132" s="211"/>
      <c r="N1132" s="211"/>
      <c r="O1132" s="211"/>
      <c r="P1132" s="211"/>
      <c r="Q1132" s="211"/>
      <c r="R1132" s="211" t="s">
        <v>123</v>
      </c>
      <c r="S1132" s="211">
        <v>0</v>
      </c>
      <c r="T1132" s="211"/>
      <c r="U1132" s="211"/>
      <c r="V1132" s="211"/>
      <c r="W1132" s="211"/>
      <c r="X1132" s="211"/>
      <c r="Y1132" s="211"/>
      <c r="Z1132" s="211"/>
      <c r="AA1132" s="211"/>
      <c r="AB1132" s="211"/>
      <c r="AC1132" s="211"/>
      <c r="AD1132" s="211"/>
      <c r="AE1132" s="211"/>
      <c r="AF1132" s="211"/>
      <c r="AG1132" s="211"/>
      <c r="AH1132" s="211"/>
      <c r="AI1132" s="211"/>
      <c r="AJ1132" s="211"/>
      <c r="AK1132" s="211"/>
      <c r="AL1132" s="211"/>
      <c r="AM1132" s="211"/>
      <c r="AN1132" s="211"/>
      <c r="AO1132" s="211"/>
      <c r="AP1132" s="211"/>
      <c r="AQ1132" s="211"/>
      <c r="AR1132" s="211"/>
      <c r="AS1132" s="211"/>
      <c r="AT1132" s="211"/>
      <c r="AU1132" s="211"/>
    </row>
    <row r="1133" spans="1:47" outlineLevel="1" x14ac:dyDescent="0.2">
      <c r="A1133" s="152"/>
      <c r="B1133" s="154"/>
      <c r="C1133" s="171" t="s">
        <v>524</v>
      </c>
      <c r="D1133" s="188"/>
      <c r="E1133" s="195"/>
      <c r="F1133" s="212"/>
      <c r="G1133" s="212"/>
      <c r="H1133" s="181"/>
      <c r="I1133" s="211"/>
      <c r="J1133" s="211"/>
      <c r="K1133" s="211"/>
      <c r="L1133" s="211"/>
      <c r="M1133" s="211"/>
      <c r="N1133" s="211"/>
      <c r="O1133" s="211"/>
      <c r="P1133" s="211"/>
      <c r="Q1133" s="211"/>
      <c r="R1133" s="211" t="s">
        <v>123</v>
      </c>
      <c r="S1133" s="211">
        <v>0</v>
      </c>
      <c r="T1133" s="211"/>
      <c r="U1133" s="211"/>
      <c r="V1133" s="211"/>
      <c r="W1133" s="211"/>
      <c r="X1133" s="211"/>
      <c r="Y1133" s="211"/>
      <c r="Z1133" s="211"/>
      <c r="AA1133" s="211"/>
      <c r="AB1133" s="211"/>
      <c r="AC1133" s="211"/>
      <c r="AD1133" s="211"/>
      <c r="AE1133" s="211"/>
      <c r="AF1133" s="211"/>
      <c r="AG1133" s="211"/>
      <c r="AH1133" s="211"/>
      <c r="AI1133" s="211"/>
      <c r="AJ1133" s="211"/>
      <c r="AK1133" s="211"/>
      <c r="AL1133" s="211"/>
      <c r="AM1133" s="211"/>
      <c r="AN1133" s="211"/>
      <c r="AO1133" s="211"/>
      <c r="AP1133" s="211"/>
      <c r="AQ1133" s="211"/>
      <c r="AR1133" s="211"/>
      <c r="AS1133" s="211"/>
      <c r="AT1133" s="211"/>
      <c r="AU1133" s="211"/>
    </row>
    <row r="1134" spans="1:47" outlineLevel="1" x14ac:dyDescent="0.2">
      <c r="A1134" s="152"/>
      <c r="B1134" s="154"/>
      <c r="C1134" s="171" t="s">
        <v>1776</v>
      </c>
      <c r="D1134" s="188"/>
      <c r="E1134" s="195">
        <v>321.8</v>
      </c>
      <c r="F1134" s="212"/>
      <c r="G1134" s="212"/>
      <c r="H1134" s="181"/>
      <c r="I1134" s="211"/>
      <c r="J1134" s="211"/>
      <c r="K1134" s="211"/>
      <c r="L1134" s="211"/>
      <c r="M1134" s="211"/>
      <c r="N1134" s="211"/>
      <c r="O1134" s="211"/>
      <c r="P1134" s="211"/>
      <c r="Q1134" s="211"/>
      <c r="R1134" s="211" t="s">
        <v>123</v>
      </c>
      <c r="S1134" s="211">
        <v>0</v>
      </c>
      <c r="T1134" s="211"/>
      <c r="U1134" s="211"/>
      <c r="V1134" s="211"/>
      <c r="W1134" s="211"/>
      <c r="X1134" s="211"/>
      <c r="Y1134" s="211"/>
      <c r="Z1134" s="211"/>
      <c r="AA1134" s="211"/>
      <c r="AB1134" s="211"/>
      <c r="AC1134" s="211"/>
      <c r="AD1134" s="211"/>
      <c r="AE1134" s="211"/>
      <c r="AF1134" s="211"/>
      <c r="AG1134" s="211"/>
      <c r="AH1134" s="211"/>
      <c r="AI1134" s="211"/>
      <c r="AJ1134" s="211"/>
      <c r="AK1134" s="211"/>
      <c r="AL1134" s="211"/>
      <c r="AM1134" s="211"/>
      <c r="AN1134" s="211"/>
      <c r="AO1134" s="211"/>
      <c r="AP1134" s="211"/>
      <c r="AQ1134" s="211"/>
      <c r="AR1134" s="211"/>
      <c r="AS1134" s="211"/>
      <c r="AT1134" s="211"/>
      <c r="AU1134" s="211"/>
    </row>
    <row r="1135" spans="1:47" outlineLevel="1" x14ac:dyDescent="0.2">
      <c r="A1135" s="152"/>
      <c r="B1135" s="154"/>
      <c r="C1135" s="171" t="s">
        <v>1777</v>
      </c>
      <c r="D1135" s="188"/>
      <c r="E1135" s="195">
        <v>192.21</v>
      </c>
      <c r="F1135" s="212"/>
      <c r="G1135" s="212"/>
      <c r="H1135" s="181"/>
      <c r="I1135" s="211"/>
      <c r="J1135" s="211"/>
      <c r="K1135" s="211"/>
      <c r="L1135" s="211"/>
      <c r="M1135" s="211"/>
      <c r="N1135" s="211"/>
      <c r="O1135" s="211"/>
      <c r="P1135" s="211"/>
      <c r="Q1135" s="211"/>
      <c r="R1135" s="211" t="s">
        <v>123</v>
      </c>
      <c r="S1135" s="211">
        <v>0</v>
      </c>
      <c r="T1135" s="211"/>
      <c r="U1135" s="211"/>
      <c r="V1135" s="211"/>
      <c r="W1135" s="211"/>
      <c r="X1135" s="211"/>
      <c r="Y1135" s="211"/>
      <c r="Z1135" s="211"/>
      <c r="AA1135" s="211"/>
      <c r="AB1135" s="211"/>
      <c r="AC1135" s="211"/>
      <c r="AD1135" s="211"/>
      <c r="AE1135" s="211"/>
      <c r="AF1135" s="211"/>
      <c r="AG1135" s="211"/>
      <c r="AH1135" s="211"/>
      <c r="AI1135" s="211"/>
      <c r="AJ1135" s="211"/>
      <c r="AK1135" s="211"/>
      <c r="AL1135" s="211"/>
      <c r="AM1135" s="211"/>
      <c r="AN1135" s="211"/>
      <c r="AO1135" s="211"/>
      <c r="AP1135" s="211"/>
      <c r="AQ1135" s="211"/>
      <c r="AR1135" s="211"/>
      <c r="AS1135" s="211"/>
      <c r="AT1135" s="211"/>
      <c r="AU1135" s="211"/>
    </row>
    <row r="1136" spans="1:47" outlineLevel="1" x14ac:dyDescent="0.2">
      <c r="A1136" s="152"/>
      <c r="B1136" s="154"/>
      <c r="C1136" s="171" t="s">
        <v>1778</v>
      </c>
      <c r="D1136" s="188"/>
      <c r="E1136" s="195">
        <v>68.63</v>
      </c>
      <c r="F1136" s="212"/>
      <c r="G1136" s="212"/>
      <c r="H1136" s="181"/>
      <c r="I1136" s="211"/>
      <c r="J1136" s="211"/>
      <c r="K1136" s="211"/>
      <c r="L1136" s="211"/>
      <c r="M1136" s="211"/>
      <c r="N1136" s="211"/>
      <c r="O1136" s="211"/>
      <c r="P1136" s="211"/>
      <c r="Q1136" s="211"/>
      <c r="R1136" s="211" t="s">
        <v>123</v>
      </c>
      <c r="S1136" s="211">
        <v>0</v>
      </c>
      <c r="T1136" s="211"/>
      <c r="U1136" s="211"/>
      <c r="V1136" s="211"/>
      <c r="W1136" s="211"/>
      <c r="X1136" s="211"/>
      <c r="Y1136" s="211"/>
      <c r="Z1136" s="211"/>
      <c r="AA1136" s="211"/>
      <c r="AB1136" s="211"/>
      <c r="AC1136" s="211"/>
      <c r="AD1136" s="211"/>
      <c r="AE1136" s="211"/>
      <c r="AF1136" s="211"/>
      <c r="AG1136" s="211"/>
      <c r="AH1136" s="211"/>
      <c r="AI1136" s="211"/>
      <c r="AJ1136" s="211"/>
      <c r="AK1136" s="211"/>
      <c r="AL1136" s="211"/>
      <c r="AM1136" s="211"/>
      <c r="AN1136" s="211"/>
      <c r="AO1136" s="211"/>
      <c r="AP1136" s="211"/>
      <c r="AQ1136" s="211"/>
      <c r="AR1136" s="211"/>
      <c r="AS1136" s="211"/>
      <c r="AT1136" s="211"/>
      <c r="AU1136" s="211"/>
    </row>
    <row r="1137" spans="1:47" outlineLevel="1" x14ac:dyDescent="0.2">
      <c r="A1137" s="152"/>
      <c r="B1137" s="154"/>
      <c r="C1137" s="171" t="s">
        <v>1779</v>
      </c>
      <c r="D1137" s="188"/>
      <c r="E1137" s="195">
        <v>44.5</v>
      </c>
      <c r="F1137" s="212"/>
      <c r="G1137" s="212"/>
      <c r="H1137" s="181"/>
      <c r="I1137" s="211"/>
      <c r="J1137" s="211"/>
      <c r="K1137" s="211"/>
      <c r="L1137" s="211"/>
      <c r="M1137" s="211"/>
      <c r="N1137" s="211"/>
      <c r="O1137" s="211"/>
      <c r="P1137" s="211"/>
      <c r="Q1137" s="211"/>
      <c r="R1137" s="211" t="s">
        <v>123</v>
      </c>
      <c r="S1137" s="211">
        <v>0</v>
      </c>
      <c r="T1137" s="211"/>
      <c r="U1137" s="211"/>
      <c r="V1137" s="211"/>
      <c r="W1137" s="211"/>
      <c r="X1137" s="211"/>
      <c r="Y1137" s="211"/>
      <c r="Z1137" s="211"/>
      <c r="AA1137" s="211"/>
      <c r="AB1137" s="211"/>
      <c r="AC1137" s="211"/>
      <c r="AD1137" s="211"/>
      <c r="AE1137" s="211"/>
      <c r="AF1137" s="211"/>
      <c r="AG1137" s="211"/>
      <c r="AH1137" s="211"/>
      <c r="AI1137" s="211"/>
      <c r="AJ1137" s="211"/>
      <c r="AK1137" s="211"/>
      <c r="AL1137" s="211"/>
      <c r="AM1137" s="211"/>
      <c r="AN1137" s="211"/>
      <c r="AO1137" s="211"/>
      <c r="AP1137" s="211"/>
      <c r="AQ1137" s="211"/>
      <c r="AR1137" s="211"/>
      <c r="AS1137" s="211"/>
      <c r="AT1137" s="211"/>
      <c r="AU1137" s="211"/>
    </row>
    <row r="1138" spans="1:47" outlineLevel="1" x14ac:dyDescent="0.2">
      <c r="A1138" s="152"/>
      <c r="B1138" s="154"/>
      <c r="C1138" s="171" t="s">
        <v>1780</v>
      </c>
      <c r="D1138" s="188"/>
      <c r="E1138" s="195">
        <v>185.2</v>
      </c>
      <c r="F1138" s="212"/>
      <c r="G1138" s="212"/>
      <c r="H1138" s="181"/>
      <c r="I1138" s="211"/>
      <c r="J1138" s="211"/>
      <c r="K1138" s="211"/>
      <c r="L1138" s="211"/>
      <c r="M1138" s="211"/>
      <c r="N1138" s="211"/>
      <c r="O1138" s="211"/>
      <c r="P1138" s="211"/>
      <c r="Q1138" s="211"/>
      <c r="R1138" s="211" t="s">
        <v>123</v>
      </c>
      <c r="S1138" s="211">
        <v>0</v>
      </c>
      <c r="T1138" s="211"/>
      <c r="U1138" s="211"/>
      <c r="V1138" s="211"/>
      <c r="W1138" s="211"/>
      <c r="X1138" s="211"/>
      <c r="Y1138" s="211"/>
      <c r="Z1138" s="211"/>
      <c r="AA1138" s="211"/>
      <c r="AB1138" s="211"/>
      <c r="AC1138" s="211"/>
      <c r="AD1138" s="211"/>
      <c r="AE1138" s="211"/>
      <c r="AF1138" s="211"/>
      <c r="AG1138" s="211"/>
      <c r="AH1138" s="211"/>
      <c r="AI1138" s="211"/>
      <c r="AJ1138" s="211"/>
      <c r="AK1138" s="211"/>
      <c r="AL1138" s="211"/>
      <c r="AM1138" s="211"/>
      <c r="AN1138" s="211"/>
      <c r="AO1138" s="211"/>
      <c r="AP1138" s="211"/>
      <c r="AQ1138" s="211"/>
      <c r="AR1138" s="211"/>
      <c r="AS1138" s="211"/>
      <c r="AT1138" s="211"/>
      <c r="AU1138" s="211"/>
    </row>
    <row r="1139" spans="1:47" outlineLevel="1" x14ac:dyDescent="0.2">
      <c r="A1139" s="152"/>
      <c r="B1139" s="154"/>
      <c r="C1139" s="171" t="s">
        <v>1781</v>
      </c>
      <c r="D1139" s="188"/>
      <c r="E1139" s="195">
        <v>82.5</v>
      </c>
      <c r="F1139" s="212"/>
      <c r="G1139" s="212"/>
      <c r="H1139" s="181"/>
      <c r="I1139" s="211"/>
      <c r="J1139" s="211"/>
      <c r="K1139" s="211"/>
      <c r="L1139" s="211"/>
      <c r="M1139" s="211"/>
      <c r="N1139" s="211"/>
      <c r="O1139" s="211"/>
      <c r="P1139" s="211"/>
      <c r="Q1139" s="211"/>
      <c r="R1139" s="211" t="s">
        <v>123</v>
      </c>
      <c r="S1139" s="211">
        <v>0</v>
      </c>
      <c r="T1139" s="211"/>
      <c r="U1139" s="211"/>
      <c r="V1139" s="211"/>
      <c r="W1139" s="211"/>
      <c r="X1139" s="211"/>
      <c r="Y1139" s="211"/>
      <c r="Z1139" s="211"/>
      <c r="AA1139" s="211"/>
      <c r="AB1139" s="211"/>
      <c r="AC1139" s="211"/>
      <c r="AD1139" s="211"/>
      <c r="AE1139" s="211"/>
      <c r="AF1139" s="211"/>
      <c r="AG1139" s="211"/>
      <c r="AH1139" s="211"/>
      <c r="AI1139" s="211"/>
      <c r="AJ1139" s="211"/>
      <c r="AK1139" s="211"/>
      <c r="AL1139" s="211"/>
      <c r="AM1139" s="211"/>
      <c r="AN1139" s="211"/>
      <c r="AO1139" s="211"/>
      <c r="AP1139" s="211"/>
      <c r="AQ1139" s="211"/>
      <c r="AR1139" s="211"/>
      <c r="AS1139" s="211"/>
      <c r="AT1139" s="211"/>
      <c r="AU1139" s="211"/>
    </row>
    <row r="1140" spans="1:47" outlineLevel="1" x14ac:dyDescent="0.2">
      <c r="A1140" s="152"/>
      <c r="B1140" s="154"/>
      <c r="C1140" s="171" t="s">
        <v>672</v>
      </c>
      <c r="D1140" s="188"/>
      <c r="E1140" s="195"/>
      <c r="F1140" s="212"/>
      <c r="G1140" s="212"/>
      <c r="H1140" s="181"/>
      <c r="I1140" s="211"/>
      <c r="J1140" s="211"/>
      <c r="K1140" s="211"/>
      <c r="L1140" s="211"/>
      <c r="M1140" s="211"/>
      <c r="N1140" s="211"/>
      <c r="O1140" s="211"/>
      <c r="P1140" s="211"/>
      <c r="Q1140" s="211"/>
      <c r="R1140" s="211" t="s">
        <v>123</v>
      </c>
      <c r="S1140" s="211">
        <v>0</v>
      </c>
      <c r="T1140" s="211"/>
      <c r="U1140" s="211"/>
      <c r="V1140" s="211"/>
      <c r="W1140" s="211"/>
      <c r="X1140" s="211"/>
      <c r="Y1140" s="211"/>
      <c r="Z1140" s="211"/>
      <c r="AA1140" s="211"/>
      <c r="AB1140" s="211"/>
      <c r="AC1140" s="211"/>
      <c r="AD1140" s="211"/>
      <c r="AE1140" s="211"/>
      <c r="AF1140" s="211"/>
      <c r="AG1140" s="211"/>
      <c r="AH1140" s="211"/>
      <c r="AI1140" s="211"/>
      <c r="AJ1140" s="211"/>
      <c r="AK1140" s="211"/>
      <c r="AL1140" s="211"/>
      <c r="AM1140" s="211"/>
      <c r="AN1140" s="211"/>
      <c r="AO1140" s="211"/>
      <c r="AP1140" s="211"/>
      <c r="AQ1140" s="211"/>
      <c r="AR1140" s="211"/>
      <c r="AS1140" s="211"/>
      <c r="AT1140" s="211"/>
      <c r="AU1140" s="211"/>
    </row>
    <row r="1141" spans="1:47" outlineLevel="1" x14ac:dyDescent="0.2">
      <c r="A1141" s="152"/>
      <c r="B1141" s="154"/>
      <c r="C1141" s="171" t="s">
        <v>516</v>
      </c>
      <c r="D1141" s="188"/>
      <c r="E1141" s="195"/>
      <c r="F1141" s="212"/>
      <c r="G1141" s="212"/>
      <c r="H1141" s="181"/>
      <c r="I1141" s="211"/>
      <c r="J1141" s="211"/>
      <c r="K1141" s="211"/>
      <c r="L1141" s="211"/>
      <c r="M1141" s="211"/>
      <c r="N1141" s="211"/>
      <c r="O1141" s="211"/>
      <c r="P1141" s="211"/>
      <c r="Q1141" s="211"/>
      <c r="R1141" s="211" t="s">
        <v>123</v>
      </c>
      <c r="S1141" s="211">
        <v>0</v>
      </c>
      <c r="T1141" s="211"/>
      <c r="U1141" s="211"/>
      <c r="V1141" s="211"/>
      <c r="W1141" s="211"/>
      <c r="X1141" s="211"/>
      <c r="Y1141" s="211"/>
      <c r="Z1141" s="211"/>
      <c r="AA1141" s="211"/>
      <c r="AB1141" s="211"/>
      <c r="AC1141" s="211"/>
      <c r="AD1141" s="211"/>
      <c r="AE1141" s="211"/>
      <c r="AF1141" s="211"/>
      <c r="AG1141" s="211"/>
      <c r="AH1141" s="211"/>
      <c r="AI1141" s="211"/>
      <c r="AJ1141" s="211"/>
      <c r="AK1141" s="211"/>
      <c r="AL1141" s="211"/>
      <c r="AM1141" s="211"/>
      <c r="AN1141" s="211"/>
      <c r="AO1141" s="211"/>
      <c r="AP1141" s="211"/>
      <c r="AQ1141" s="211"/>
      <c r="AR1141" s="211"/>
      <c r="AS1141" s="211"/>
      <c r="AT1141" s="211"/>
      <c r="AU1141" s="211"/>
    </row>
    <row r="1142" spans="1:47" outlineLevel="1" x14ac:dyDescent="0.2">
      <c r="A1142" s="152"/>
      <c r="B1142" s="154"/>
      <c r="C1142" s="171" t="s">
        <v>1782</v>
      </c>
      <c r="D1142" s="188"/>
      <c r="E1142" s="195">
        <v>247</v>
      </c>
      <c r="F1142" s="212"/>
      <c r="G1142" s="212"/>
      <c r="H1142" s="181"/>
      <c r="I1142" s="211"/>
      <c r="J1142" s="211"/>
      <c r="K1142" s="211"/>
      <c r="L1142" s="211"/>
      <c r="M1142" s="211"/>
      <c r="N1142" s="211"/>
      <c r="O1142" s="211"/>
      <c r="P1142" s="211"/>
      <c r="Q1142" s="211"/>
      <c r="R1142" s="211" t="s">
        <v>123</v>
      </c>
      <c r="S1142" s="211">
        <v>0</v>
      </c>
      <c r="T1142" s="211"/>
      <c r="U1142" s="211"/>
      <c r="V1142" s="211"/>
      <c r="W1142" s="211"/>
      <c r="X1142" s="211"/>
      <c r="Y1142" s="211"/>
      <c r="Z1142" s="211"/>
      <c r="AA1142" s="211"/>
      <c r="AB1142" s="211"/>
      <c r="AC1142" s="211"/>
      <c r="AD1142" s="211"/>
      <c r="AE1142" s="211"/>
      <c r="AF1142" s="211"/>
      <c r="AG1142" s="211"/>
      <c r="AH1142" s="211"/>
      <c r="AI1142" s="211"/>
      <c r="AJ1142" s="211"/>
      <c r="AK1142" s="211"/>
      <c r="AL1142" s="211"/>
      <c r="AM1142" s="211"/>
      <c r="AN1142" s="211"/>
      <c r="AO1142" s="211"/>
      <c r="AP1142" s="211"/>
      <c r="AQ1142" s="211"/>
      <c r="AR1142" s="211"/>
      <c r="AS1142" s="211"/>
      <c r="AT1142" s="211"/>
      <c r="AU1142" s="211"/>
    </row>
    <row r="1143" spans="1:47" outlineLevel="1" x14ac:dyDescent="0.2">
      <c r="A1143" s="163"/>
      <c r="B1143" s="164"/>
      <c r="C1143" s="175" t="s">
        <v>1542</v>
      </c>
      <c r="D1143" s="191"/>
      <c r="E1143" s="197">
        <v>13</v>
      </c>
      <c r="F1143" s="214"/>
      <c r="G1143" s="214"/>
      <c r="H1143" s="183"/>
      <c r="I1143" s="211"/>
      <c r="J1143" s="211"/>
      <c r="K1143" s="211"/>
      <c r="L1143" s="211"/>
      <c r="M1143" s="211"/>
      <c r="N1143" s="211"/>
      <c r="O1143" s="211"/>
      <c r="P1143" s="211"/>
      <c r="Q1143" s="211"/>
      <c r="R1143" s="211" t="s">
        <v>123</v>
      </c>
      <c r="S1143" s="211">
        <v>0</v>
      </c>
      <c r="T1143" s="211"/>
      <c r="U1143" s="211"/>
      <c r="V1143" s="211"/>
      <c r="W1143" s="211"/>
      <c r="X1143" s="211"/>
      <c r="Y1143" s="211"/>
      <c r="Z1143" s="211"/>
      <c r="AA1143" s="211"/>
      <c r="AB1143" s="211"/>
      <c r="AC1143" s="211"/>
      <c r="AD1143" s="211"/>
      <c r="AE1143" s="211"/>
      <c r="AF1143" s="211"/>
      <c r="AG1143" s="211"/>
      <c r="AH1143" s="211"/>
      <c r="AI1143" s="211"/>
      <c r="AJ1143" s="211"/>
      <c r="AK1143" s="211"/>
      <c r="AL1143" s="211"/>
      <c r="AM1143" s="211"/>
      <c r="AN1143" s="211"/>
      <c r="AO1143" s="211"/>
      <c r="AP1143" s="211"/>
      <c r="AQ1143" s="211"/>
      <c r="AR1143" s="211"/>
      <c r="AS1143" s="211"/>
      <c r="AT1143" s="211"/>
      <c r="AU1143" s="211"/>
    </row>
    <row r="1144" spans="1:47" x14ac:dyDescent="0.2">
      <c r="B1144" s="7" t="s">
        <v>672</v>
      </c>
      <c r="C1144" s="176" t="s">
        <v>672</v>
      </c>
      <c r="D1144" s="9"/>
      <c r="E1144" s="198"/>
      <c r="F1144" s="6"/>
      <c r="G1144" s="6"/>
      <c r="H1144" s="9"/>
      <c r="P1144">
        <v>15</v>
      </c>
      <c r="Q1144">
        <v>21</v>
      </c>
    </row>
    <row r="1145" spans="1:47" x14ac:dyDescent="0.2">
      <c r="A1145" s="228"/>
      <c r="B1145" s="229" t="s">
        <v>28</v>
      </c>
      <c r="C1145" s="230" t="s">
        <v>672</v>
      </c>
      <c r="D1145" s="231"/>
      <c r="E1145" s="232"/>
      <c r="F1145" s="233"/>
      <c r="G1145" s="234">
        <f>G8+G31+G52+G123+G152+G173+G182+G254+G343+G370+G390+G402+G685+G688+G768+G829+G886+G902+G947+G1001+G1033+G1068+G1105+G1112+G1120</f>
        <v>0</v>
      </c>
      <c r="H1145" s="9"/>
      <c r="P1145" t="e">
        <f>SUMIF(#REF!,P1144,G7:G1143)</f>
        <v>#REF!</v>
      </c>
      <c r="Q1145" t="e">
        <f>SUMIF(#REF!,Q1144,G7:G1143)</f>
        <v>#REF!</v>
      </c>
      <c r="R1145" t="s">
        <v>946</v>
      </c>
    </row>
  </sheetData>
  <sheetProtection algorithmName="SHA-512" hashValue="+KCrasFmQHpSS3rOiG7WeZhy1O9bU3hoBxiXdp/uVbJAt6iLTbVfkGOeOxLg5aF8EmxjBxPIDssYOSVjgOFqTQ==" saltValue="KaBEJEIZilV8JsT/GshLsw==" spinCount="100000" sheet="1" objects="1" scenarios="1"/>
  <protectedRanges>
    <protectedRange sqref="F9:F1119" name="Oblast1"/>
  </protectedRanges>
  <mergeCells count="4">
    <mergeCell ref="A1:G1"/>
    <mergeCell ref="C2:G2"/>
    <mergeCell ref="C3:G3"/>
    <mergeCell ref="C4:G4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headerFooter>
    <oddFooter>Stránka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BG4999"/>
  <sheetViews>
    <sheetView view="pageBreakPreview" topLeftCell="A80" zoomScale="130" zoomScaleNormal="100" zoomScaleSheetLayoutView="130" workbookViewId="0">
      <selection activeCell="B101" sqref="B101:G101"/>
    </sheetView>
  </sheetViews>
  <sheetFormatPr defaultRowHeight="12.75" outlineLevelRow="1" x14ac:dyDescent="0.2"/>
  <cols>
    <col min="1" max="1" width="4.28515625" customWidth="1"/>
    <col min="2" max="2" width="14.42578125" style="336" customWidth="1"/>
    <col min="3" max="3" width="63.7109375" style="336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8" width="9.140625" style="178"/>
    <col min="9" max="17" width="9.140625" customWidth="1"/>
    <col min="28" max="40" width="0" hidden="1" customWidth="1"/>
    <col min="51" max="51" width="112.5703125" customWidth="1"/>
    <col min="52" max="52" width="98.85546875" customWidth="1"/>
  </cols>
  <sheetData>
    <row r="1" spans="1:59" ht="16.5" thickBot="1" x14ac:dyDescent="0.3">
      <c r="A1" s="545" t="s">
        <v>3321</v>
      </c>
      <c r="B1" s="545"/>
      <c r="C1" s="621"/>
      <c r="D1" s="545"/>
      <c r="E1" s="545"/>
      <c r="F1" s="545"/>
      <c r="G1" s="545"/>
      <c r="AB1" t="s">
        <v>1852</v>
      </c>
    </row>
    <row r="2" spans="1:59" ht="13.5" thickTop="1" x14ac:dyDescent="0.2">
      <c r="A2" s="319" t="s">
        <v>102</v>
      </c>
      <c r="B2" s="320" t="s">
        <v>1853</v>
      </c>
      <c r="C2" s="321" t="s">
        <v>1854</v>
      </c>
      <c r="D2" s="322"/>
      <c r="E2" s="323"/>
      <c r="F2" s="323"/>
      <c r="G2" s="324"/>
    </row>
    <row r="3" spans="1:59" x14ac:dyDescent="0.2">
      <c r="A3" s="325" t="s">
        <v>7</v>
      </c>
      <c r="B3" s="326" t="s">
        <v>1855</v>
      </c>
      <c r="C3" s="327" t="s">
        <v>3331</v>
      </c>
      <c r="D3" s="328"/>
      <c r="E3" s="236"/>
      <c r="F3" s="236"/>
      <c r="G3" s="329"/>
    </row>
    <row r="4" spans="1:59" ht="13.5" thickBot="1" x14ac:dyDescent="0.25">
      <c r="A4" s="330" t="s">
        <v>8</v>
      </c>
      <c r="B4" s="331" t="s">
        <v>1855</v>
      </c>
      <c r="C4" s="332" t="s">
        <v>3331</v>
      </c>
      <c r="D4" s="333"/>
      <c r="E4" s="334"/>
      <c r="F4" s="334"/>
      <c r="G4" s="335"/>
    </row>
    <row r="5" spans="1:59" ht="14.25" thickTop="1" thickBot="1" x14ac:dyDescent="0.25">
      <c r="C5" s="337"/>
      <c r="D5" s="178"/>
    </row>
    <row r="6" spans="1:59" ht="27" thickTop="1" thickBot="1" x14ac:dyDescent="0.25">
      <c r="A6" s="338" t="s">
        <v>109</v>
      </c>
      <c r="B6" s="339" t="s">
        <v>110</v>
      </c>
      <c r="C6" s="340" t="s">
        <v>111</v>
      </c>
      <c r="D6" s="341" t="s">
        <v>112</v>
      </c>
      <c r="E6" s="342" t="s">
        <v>113</v>
      </c>
      <c r="F6" s="343" t="s">
        <v>114</v>
      </c>
      <c r="G6" s="338" t="s">
        <v>1857</v>
      </c>
      <c r="H6" s="344" t="s">
        <v>115</v>
      </c>
      <c r="I6" s="6"/>
    </row>
    <row r="7" spans="1:59" x14ac:dyDescent="0.2">
      <c r="A7" s="345"/>
      <c r="B7" s="346" t="s">
        <v>1787</v>
      </c>
      <c r="C7" s="622" t="s">
        <v>1788</v>
      </c>
      <c r="D7" s="623"/>
      <c r="E7" s="624"/>
      <c r="F7" s="625"/>
      <c r="G7" s="625"/>
      <c r="H7" s="347"/>
    </row>
    <row r="8" spans="1:59" x14ac:dyDescent="0.2">
      <c r="A8" s="348" t="s">
        <v>116</v>
      </c>
      <c r="B8" s="155" t="s">
        <v>46</v>
      </c>
      <c r="C8" s="172" t="s">
        <v>47</v>
      </c>
      <c r="D8" s="182"/>
      <c r="E8" s="349"/>
      <c r="F8" s="626">
        <f>SUM(G9:G30)</f>
        <v>0</v>
      </c>
      <c r="G8" s="627"/>
      <c r="H8" s="350"/>
    </row>
    <row r="9" spans="1:59" outlineLevel="1" x14ac:dyDescent="0.2">
      <c r="A9" s="288"/>
      <c r="B9" s="628" t="s">
        <v>1858</v>
      </c>
      <c r="C9" s="629"/>
      <c r="D9" s="630"/>
      <c r="E9" s="631"/>
      <c r="F9" s="632"/>
      <c r="G9" s="633"/>
      <c r="H9" s="35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>
        <v>0</v>
      </c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</row>
    <row r="10" spans="1:59" outlineLevel="1" x14ac:dyDescent="0.2">
      <c r="A10" s="288"/>
      <c r="B10" s="615" t="s">
        <v>1859</v>
      </c>
      <c r="C10" s="616"/>
      <c r="D10" s="617"/>
      <c r="E10" s="618"/>
      <c r="F10" s="619"/>
      <c r="G10" s="620"/>
      <c r="H10" s="35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</row>
    <row r="11" spans="1:59" outlineLevel="1" x14ac:dyDescent="0.2">
      <c r="A11" s="288"/>
      <c r="B11" s="615" t="s">
        <v>1860</v>
      </c>
      <c r="C11" s="616"/>
      <c r="D11" s="617"/>
      <c r="E11" s="618"/>
      <c r="F11" s="619"/>
      <c r="G11" s="620"/>
      <c r="H11" s="35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>
        <v>1</v>
      </c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</row>
    <row r="12" spans="1:59" outlineLevel="1" x14ac:dyDescent="0.2">
      <c r="A12" s="288"/>
      <c r="B12" s="615" t="s">
        <v>1861</v>
      </c>
      <c r="C12" s="616"/>
      <c r="D12" s="617"/>
      <c r="E12" s="618"/>
      <c r="F12" s="619"/>
      <c r="G12" s="620"/>
      <c r="H12" s="35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>
        <v>2</v>
      </c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</row>
    <row r="13" spans="1:59" outlineLevel="1" x14ac:dyDescent="0.2">
      <c r="A13" s="288">
        <v>1</v>
      </c>
      <c r="B13" s="154" t="s">
        <v>1862</v>
      </c>
      <c r="C13" s="170" t="s">
        <v>1863</v>
      </c>
      <c r="D13" s="181" t="s">
        <v>130</v>
      </c>
      <c r="E13" s="352">
        <v>130</v>
      </c>
      <c r="F13" s="353"/>
      <c r="G13" s="212">
        <f>ROUND(E13*F13,2)</f>
        <v>0</v>
      </c>
      <c r="H13" s="351" t="s">
        <v>951</v>
      </c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>
        <v>21</v>
      </c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</row>
    <row r="14" spans="1:59" outlineLevel="1" x14ac:dyDescent="0.2">
      <c r="A14" s="288"/>
      <c r="B14" s="615" t="s">
        <v>1864</v>
      </c>
      <c r="C14" s="616"/>
      <c r="D14" s="617"/>
      <c r="E14" s="618"/>
      <c r="F14" s="619"/>
      <c r="G14" s="620"/>
      <c r="H14" s="35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>
        <v>0</v>
      </c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</row>
    <row r="15" spans="1:59" ht="22.5" outlineLevel="1" x14ac:dyDescent="0.2">
      <c r="A15" s="288"/>
      <c r="B15" s="615" t="s">
        <v>1865</v>
      </c>
      <c r="C15" s="616"/>
      <c r="D15" s="617"/>
      <c r="E15" s="618"/>
      <c r="F15" s="619"/>
      <c r="G15" s="620"/>
      <c r="H15" s="35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354" t="str">
        <f>B15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AZ15" s="211"/>
      <c r="BA15" s="211"/>
      <c r="BB15" s="211"/>
      <c r="BC15" s="211"/>
      <c r="BD15" s="211"/>
      <c r="BE15" s="211"/>
      <c r="BF15" s="211"/>
      <c r="BG15" s="211"/>
    </row>
    <row r="16" spans="1:59" outlineLevel="1" x14ac:dyDescent="0.2">
      <c r="A16" s="288">
        <v>2</v>
      </c>
      <c r="B16" s="154" t="s">
        <v>1866</v>
      </c>
      <c r="C16" s="170" t="s">
        <v>1867</v>
      </c>
      <c r="D16" s="181" t="s">
        <v>1868</v>
      </c>
      <c r="E16" s="352">
        <v>198</v>
      </c>
      <c r="F16" s="353"/>
      <c r="G16" s="212">
        <f>ROUND(E16*F16,2)</f>
        <v>0</v>
      </c>
      <c r="H16" s="351" t="s">
        <v>1869</v>
      </c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>
        <v>21</v>
      </c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</row>
    <row r="17" spans="1:59" outlineLevel="1" x14ac:dyDescent="0.2">
      <c r="A17" s="288">
        <v>3</v>
      </c>
      <c r="B17" s="154" t="s">
        <v>1870</v>
      </c>
      <c r="C17" s="170" t="s">
        <v>1871</v>
      </c>
      <c r="D17" s="181" t="s">
        <v>1872</v>
      </c>
      <c r="E17" s="352">
        <v>1</v>
      </c>
      <c r="F17" s="353"/>
      <c r="G17" s="212">
        <f>ROUND(E17*F17,2)</f>
        <v>0</v>
      </c>
      <c r="H17" s="351" t="s">
        <v>1869</v>
      </c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>
        <v>21</v>
      </c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</row>
    <row r="18" spans="1:59" outlineLevel="1" x14ac:dyDescent="0.2">
      <c r="A18" s="288">
        <v>4</v>
      </c>
      <c r="B18" s="154" t="s">
        <v>1873</v>
      </c>
      <c r="C18" s="170" t="s">
        <v>1874</v>
      </c>
      <c r="D18" s="181" t="s">
        <v>1872</v>
      </c>
      <c r="E18" s="352">
        <v>3</v>
      </c>
      <c r="F18" s="353"/>
      <c r="G18" s="212">
        <f>ROUND(E18*F18,2)</f>
        <v>0</v>
      </c>
      <c r="H18" s="351" t="s">
        <v>1869</v>
      </c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>
        <v>21</v>
      </c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</row>
    <row r="19" spans="1:59" outlineLevel="1" x14ac:dyDescent="0.2">
      <c r="A19" s="288">
        <v>5</v>
      </c>
      <c r="B19" s="154" t="s">
        <v>1875</v>
      </c>
      <c r="C19" s="170" t="s">
        <v>1876</v>
      </c>
      <c r="D19" s="181" t="s">
        <v>1872</v>
      </c>
      <c r="E19" s="352">
        <v>1</v>
      </c>
      <c r="F19" s="353"/>
      <c r="G19" s="212">
        <f>ROUND(E19*F19,2)</f>
        <v>0</v>
      </c>
      <c r="H19" s="351" t="s">
        <v>1869</v>
      </c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>
        <v>21</v>
      </c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</row>
    <row r="20" spans="1:59" outlineLevel="1" x14ac:dyDescent="0.2">
      <c r="A20" s="288">
        <v>6</v>
      </c>
      <c r="B20" s="154" t="s">
        <v>1877</v>
      </c>
      <c r="C20" s="170" t="s">
        <v>1878</v>
      </c>
      <c r="D20" s="181" t="s">
        <v>1879</v>
      </c>
      <c r="E20" s="352">
        <v>38</v>
      </c>
      <c r="F20" s="353"/>
      <c r="G20" s="212">
        <f>ROUND(E20*F20,2)</f>
        <v>0</v>
      </c>
      <c r="H20" s="351" t="s">
        <v>1869</v>
      </c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>
        <v>21</v>
      </c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</row>
    <row r="21" spans="1:59" outlineLevel="1" x14ac:dyDescent="0.2">
      <c r="A21" s="288"/>
      <c r="B21" s="615" t="s">
        <v>1880</v>
      </c>
      <c r="C21" s="616"/>
      <c r="D21" s="617"/>
      <c r="E21" s="618"/>
      <c r="F21" s="619"/>
      <c r="G21" s="620"/>
      <c r="H21" s="35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>
        <v>0</v>
      </c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</row>
    <row r="22" spans="1:59" outlineLevel="1" x14ac:dyDescent="0.2">
      <c r="A22" s="288"/>
      <c r="B22" s="615" t="s">
        <v>1881</v>
      </c>
      <c r="C22" s="616"/>
      <c r="D22" s="617"/>
      <c r="E22" s="618"/>
      <c r="F22" s="619"/>
      <c r="G22" s="620"/>
      <c r="H22" s="35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</row>
    <row r="23" spans="1:59" outlineLevel="1" x14ac:dyDescent="0.2">
      <c r="A23" s="288">
        <v>7</v>
      </c>
      <c r="B23" s="154" t="s">
        <v>1882</v>
      </c>
      <c r="C23" s="170" t="s">
        <v>1883</v>
      </c>
      <c r="D23" s="181" t="s">
        <v>127</v>
      </c>
      <c r="E23" s="352">
        <v>40</v>
      </c>
      <c r="F23" s="353"/>
      <c r="G23" s="212">
        <f>ROUND(E23*F23,2)</f>
        <v>0</v>
      </c>
      <c r="H23" s="351" t="s">
        <v>951</v>
      </c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>
        <v>21</v>
      </c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</row>
    <row r="24" spans="1:59" outlineLevel="1" x14ac:dyDescent="0.2">
      <c r="A24" s="288"/>
      <c r="B24" s="615" t="s">
        <v>1884</v>
      </c>
      <c r="C24" s="616"/>
      <c r="D24" s="617"/>
      <c r="E24" s="618"/>
      <c r="F24" s="619"/>
      <c r="G24" s="620"/>
      <c r="H24" s="35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>
        <v>0</v>
      </c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</row>
    <row r="25" spans="1:59" outlineLevel="1" x14ac:dyDescent="0.2">
      <c r="A25" s="288"/>
      <c r="B25" s="615" t="s">
        <v>1885</v>
      </c>
      <c r="C25" s="616"/>
      <c r="D25" s="617"/>
      <c r="E25" s="618"/>
      <c r="F25" s="619"/>
      <c r="G25" s="620"/>
      <c r="H25" s="35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</row>
    <row r="26" spans="1:59" outlineLevel="1" x14ac:dyDescent="0.2">
      <c r="A26" s="288">
        <v>8</v>
      </c>
      <c r="B26" s="154" t="s">
        <v>1886</v>
      </c>
      <c r="C26" s="170" t="s">
        <v>1887</v>
      </c>
      <c r="D26" s="181" t="s">
        <v>130</v>
      </c>
      <c r="E26" s="352">
        <v>130</v>
      </c>
      <c r="F26" s="353"/>
      <c r="G26" s="212">
        <f>ROUND(E26*F26,2)</f>
        <v>0</v>
      </c>
      <c r="H26" s="351" t="s">
        <v>951</v>
      </c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>
        <v>21</v>
      </c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</row>
    <row r="27" spans="1:59" outlineLevel="1" x14ac:dyDescent="0.2">
      <c r="A27" s="288"/>
      <c r="B27" s="615" t="s">
        <v>1888</v>
      </c>
      <c r="C27" s="616"/>
      <c r="D27" s="617"/>
      <c r="E27" s="618"/>
      <c r="F27" s="619"/>
      <c r="G27" s="620"/>
      <c r="H27" s="35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>
        <v>0</v>
      </c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</row>
    <row r="28" spans="1:59" outlineLevel="1" x14ac:dyDescent="0.2">
      <c r="A28" s="288"/>
      <c r="B28" s="615" t="s">
        <v>1889</v>
      </c>
      <c r="C28" s="616"/>
      <c r="D28" s="617"/>
      <c r="E28" s="618"/>
      <c r="F28" s="619"/>
      <c r="G28" s="620"/>
      <c r="H28" s="35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</row>
    <row r="29" spans="1:59" outlineLevel="1" x14ac:dyDescent="0.2">
      <c r="A29" s="288">
        <v>9</v>
      </c>
      <c r="B29" s="154" t="s">
        <v>140</v>
      </c>
      <c r="C29" s="170" t="s">
        <v>1890</v>
      </c>
      <c r="D29" s="181" t="s">
        <v>130</v>
      </c>
      <c r="E29" s="352">
        <v>130</v>
      </c>
      <c r="F29" s="353"/>
      <c r="G29" s="212">
        <f>ROUND(E29*F29,2)</f>
        <v>0</v>
      </c>
      <c r="H29" s="351" t="s">
        <v>951</v>
      </c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>
        <v>21</v>
      </c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</row>
    <row r="30" spans="1:59" outlineLevel="1" x14ac:dyDescent="0.2">
      <c r="A30" s="288"/>
      <c r="B30" s="154"/>
      <c r="C30" s="636" t="s">
        <v>1891</v>
      </c>
      <c r="D30" s="637"/>
      <c r="E30" s="638"/>
      <c r="F30" s="639"/>
      <c r="G30" s="640"/>
      <c r="H30" s="35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354" t="str">
        <f>C30</f>
        <v>včetně strojního přemístění materiálu pro zásyp ze vzdálenosti do 10 m od okraje zásypu</v>
      </c>
      <c r="BA30" s="211"/>
      <c r="BB30" s="211"/>
      <c r="BC30" s="211"/>
      <c r="BD30" s="211"/>
      <c r="BE30" s="211"/>
      <c r="BF30" s="211"/>
      <c r="BG30" s="211"/>
    </row>
    <row r="31" spans="1:59" x14ac:dyDescent="0.2">
      <c r="A31" s="348" t="s">
        <v>116</v>
      </c>
      <c r="B31" s="155" t="s">
        <v>60</v>
      </c>
      <c r="C31" s="172" t="s">
        <v>61</v>
      </c>
      <c r="D31" s="182"/>
      <c r="E31" s="349"/>
      <c r="F31" s="634">
        <f>SUM(G32:G39)</f>
        <v>0</v>
      </c>
      <c r="G31" s="635"/>
      <c r="H31" s="350"/>
    </row>
    <row r="32" spans="1:59" outlineLevel="1" x14ac:dyDescent="0.2">
      <c r="A32" s="288"/>
      <c r="B32" s="628" t="s">
        <v>1892</v>
      </c>
      <c r="C32" s="629"/>
      <c r="D32" s="630"/>
      <c r="E32" s="631"/>
      <c r="F32" s="632"/>
      <c r="G32" s="633"/>
      <c r="H32" s="35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>
        <v>0</v>
      </c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</row>
    <row r="33" spans="1:59" outlineLevel="1" x14ac:dyDescent="0.2">
      <c r="A33" s="288"/>
      <c r="B33" s="615" t="s">
        <v>1893</v>
      </c>
      <c r="C33" s="616"/>
      <c r="D33" s="617"/>
      <c r="E33" s="618"/>
      <c r="F33" s="619"/>
      <c r="G33" s="620"/>
      <c r="H33" s="35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</row>
    <row r="34" spans="1:59" outlineLevel="1" x14ac:dyDescent="0.2">
      <c r="A34" s="288"/>
      <c r="B34" s="615" t="s">
        <v>1894</v>
      </c>
      <c r="C34" s="616"/>
      <c r="D34" s="617"/>
      <c r="E34" s="618"/>
      <c r="F34" s="619"/>
      <c r="G34" s="620"/>
      <c r="H34" s="35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>
        <v>1</v>
      </c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</row>
    <row r="35" spans="1:59" outlineLevel="1" x14ac:dyDescent="0.2">
      <c r="A35" s="288">
        <v>10</v>
      </c>
      <c r="B35" s="154" t="s">
        <v>1895</v>
      </c>
      <c r="C35" s="170" t="s">
        <v>1896</v>
      </c>
      <c r="D35" s="181" t="s">
        <v>232</v>
      </c>
      <c r="E35" s="352">
        <v>180</v>
      </c>
      <c r="F35" s="353"/>
      <c r="G35" s="212">
        <f>ROUND(E35*F35,2)</f>
        <v>0</v>
      </c>
      <c r="H35" s="351" t="s">
        <v>951</v>
      </c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>
        <v>21</v>
      </c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</row>
    <row r="36" spans="1:59" outlineLevel="1" x14ac:dyDescent="0.2">
      <c r="A36" s="288"/>
      <c r="B36" s="615" t="s">
        <v>1892</v>
      </c>
      <c r="C36" s="616"/>
      <c r="D36" s="617"/>
      <c r="E36" s="618"/>
      <c r="F36" s="619"/>
      <c r="G36" s="620"/>
      <c r="H36" s="35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>
        <v>0</v>
      </c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</row>
    <row r="37" spans="1:59" outlineLevel="1" x14ac:dyDescent="0.2">
      <c r="A37" s="288"/>
      <c r="B37" s="615" t="s">
        <v>1893</v>
      </c>
      <c r="C37" s="616"/>
      <c r="D37" s="617"/>
      <c r="E37" s="618"/>
      <c r="F37" s="619"/>
      <c r="G37" s="620"/>
      <c r="H37" s="35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</row>
    <row r="38" spans="1:59" outlineLevel="1" x14ac:dyDescent="0.2">
      <c r="A38" s="288"/>
      <c r="B38" s="615" t="s">
        <v>1894</v>
      </c>
      <c r="C38" s="616"/>
      <c r="D38" s="617"/>
      <c r="E38" s="618"/>
      <c r="F38" s="619"/>
      <c r="G38" s="620"/>
      <c r="H38" s="35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>
        <v>1</v>
      </c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</row>
    <row r="39" spans="1:59" outlineLevel="1" x14ac:dyDescent="0.2">
      <c r="A39" s="288">
        <v>11</v>
      </c>
      <c r="B39" s="154" t="s">
        <v>1897</v>
      </c>
      <c r="C39" s="170" t="s">
        <v>1898</v>
      </c>
      <c r="D39" s="181" t="s">
        <v>232</v>
      </c>
      <c r="E39" s="352">
        <v>42</v>
      </c>
      <c r="F39" s="353"/>
      <c r="G39" s="212">
        <f>ROUND(E39*F39,2)</f>
        <v>0</v>
      </c>
      <c r="H39" s="351" t="s">
        <v>951</v>
      </c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>
        <v>21</v>
      </c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</row>
    <row r="40" spans="1:59" x14ac:dyDescent="0.2">
      <c r="A40" s="348" t="s">
        <v>116</v>
      </c>
      <c r="B40" s="155" t="s">
        <v>1899</v>
      </c>
      <c r="C40" s="172" t="s">
        <v>1900</v>
      </c>
      <c r="D40" s="182"/>
      <c r="E40" s="349"/>
      <c r="F40" s="634">
        <f>SUM(G41:G55)</f>
        <v>0</v>
      </c>
      <c r="G40" s="635"/>
      <c r="H40" s="350"/>
    </row>
    <row r="41" spans="1:59" outlineLevel="1" x14ac:dyDescent="0.2">
      <c r="A41" s="288"/>
      <c r="B41" s="628" t="s">
        <v>1901</v>
      </c>
      <c r="C41" s="629"/>
      <c r="D41" s="630"/>
      <c r="E41" s="631"/>
      <c r="F41" s="632"/>
      <c r="G41" s="633"/>
      <c r="H41" s="35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>
        <v>0</v>
      </c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</row>
    <row r="42" spans="1:59" outlineLevel="1" x14ac:dyDescent="0.2">
      <c r="A42" s="288"/>
      <c r="B42" s="615" t="s">
        <v>1902</v>
      </c>
      <c r="C42" s="616"/>
      <c r="D42" s="617"/>
      <c r="E42" s="618"/>
      <c r="F42" s="619"/>
      <c r="G42" s="620"/>
      <c r="H42" s="35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</row>
    <row r="43" spans="1:59" outlineLevel="1" x14ac:dyDescent="0.2">
      <c r="A43" s="288">
        <v>12</v>
      </c>
      <c r="B43" s="154" t="s">
        <v>1903</v>
      </c>
      <c r="C43" s="170" t="s">
        <v>1904</v>
      </c>
      <c r="D43" s="181" t="s">
        <v>120</v>
      </c>
      <c r="E43" s="352">
        <v>16</v>
      </c>
      <c r="F43" s="353"/>
      <c r="G43" s="212">
        <f>ROUND(E43*F43,2)</f>
        <v>0</v>
      </c>
      <c r="H43" s="351" t="s">
        <v>951</v>
      </c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>
        <v>21</v>
      </c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</row>
    <row r="44" spans="1:59" outlineLevel="1" x14ac:dyDescent="0.2">
      <c r="A44" s="288"/>
      <c r="B44" s="615" t="s">
        <v>1905</v>
      </c>
      <c r="C44" s="616"/>
      <c r="D44" s="617"/>
      <c r="E44" s="618"/>
      <c r="F44" s="619"/>
      <c r="G44" s="620"/>
      <c r="H44" s="35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>
        <v>0</v>
      </c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</row>
    <row r="45" spans="1:59" outlineLevel="1" x14ac:dyDescent="0.2">
      <c r="A45" s="288"/>
      <c r="B45" s="615" t="s">
        <v>1906</v>
      </c>
      <c r="C45" s="616"/>
      <c r="D45" s="617"/>
      <c r="E45" s="618"/>
      <c r="F45" s="619"/>
      <c r="G45" s="620"/>
      <c r="H45" s="35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>
        <v>1</v>
      </c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</row>
    <row r="46" spans="1:59" outlineLevel="1" x14ac:dyDescent="0.2">
      <c r="A46" s="288">
        <v>13</v>
      </c>
      <c r="B46" s="154" t="s">
        <v>1907</v>
      </c>
      <c r="C46" s="170" t="s">
        <v>1908</v>
      </c>
      <c r="D46" s="181" t="s">
        <v>232</v>
      </c>
      <c r="E46" s="352">
        <v>180</v>
      </c>
      <c r="F46" s="353"/>
      <c r="G46" s="212">
        <f>ROUND(E46*F46,2)</f>
        <v>0</v>
      </c>
      <c r="H46" s="351" t="s">
        <v>951</v>
      </c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>
        <v>21</v>
      </c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</row>
    <row r="47" spans="1:59" outlineLevel="1" x14ac:dyDescent="0.2">
      <c r="A47" s="288"/>
      <c r="B47" s="154"/>
      <c r="C47" s="636" t="s">
        <v>1909</v>
      </c>
      <c r="D47" s="637"/>
      <c r="E47" s="638"/>
      <c r="F47" s="639"/>
      <c r="G47" s="640"/>
      <c r="H47" s="35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354" t="str">
        <f>C47</f>
        <v>Včetně pomocného lešení o výšce podlahy do 1900 mm a pro zatížení do 1,5 kPa  (150 kg/m2).</v>
      </c>
      <c r="BA47" s="211"/>
      <c r="BB47" s="211"/>
      <c r="BC47" s="211"/>
      <c r="BD47" s="211"/>
      <c r="BE47" s="211"/>
      <c r="BF47" s="211"/>
      <c r="BG47" s="211"/>
    </row>
    <row r="48" spans="1:59" outlineLevel="1" x14ac:dyDescent="0.2">
      <c r="A48" s="288"/>
      <c r="B48" s="615" t="s">
        <v>1905</v>
      </c>
      <c r="C48" s="616"/>
      <c r="D48" s="617"/>
      <c r="E48" s="618"/>
      <c r="F48" s="619"/>
      <c r="G48" s="620"/>
      <c r="H48" s="35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>
        <v>0</v>
      </c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</row>
    <row r="49" spans="1:59" outlineLevel="1" x14ac:dyDescent="0.2">
      <c r="A49" s="288"/>
      <c r="B49" s="615" t="s">
        <v>1906</v>
      </c>
      <c r="C49" s="616"/>
      <c r="D49" s="617"/>
      <c r="E49" s="618"/>
      <c r="F49" s="619"/>
      <c r="G49" s="620"/>
      <c r="H49" s="35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>
        <v>1</v>
      </c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</row>
    <row r="50" spans="1:59" outlineLevel="1" x14ac:dyDescent="0.2">
      <c r="A50" s="288">
        <v>14</v>
      </c>
      <c r="B50" s="154" t="s">
        <v>1910</v>
      </c>
      <c r="C50" s="170" t="s">
        <v>1911</v>
      </c>
      <c r="D50" s="181" t="s">
        <v>232</v>
      </c>
      <c r="E50" s="352">
        <v>42</v>
      </c>
      <c r="F50" s="353"/>
      <c r="G50" s="212">
        <f>ROUND(E50*F50,2)</f>
        <v>0</v>
      </c>
      <c r="H50" s="351" t="s">
        <v>951</v>
      </c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>
        <v>21</v>
      </c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</row>
    <row r="51" spans="1:59" outlineLevel="1" x14ac:dyDescent="0.2">
      <c r="A51" s="288"/>
      <c r="B51" s="154"/>
      <c r="C51" s="636" t="s">
        <v>1909</v>
      </c>
      <c r="D51" s="637"/>
      <c r="E51" s="638"/>
      <c r="F51" s="639"/>
      <c r="G51" s="640"/>
      <c r="H51" s="35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354" t="str">
        <f>C51</f>
        <v>Včetně pomocného lešení o výšce podlahy do 1900 mm a pro zatížení do 1,5 kPa  (150 kg/m2).</v>
      </c>
      <c r="BA51" s="211"/>
      <c r="BB51" s="211"/>
      <c r="BC51" s="211"/>
      <c r="BD51" s="211"/>
      <c r="BE51" s="211"/>
      <c r="BF51" s="211"/>
      <c r="BG51" s="211"/>
    </row>
    <row r="52" spans="1:59" outlineLevel="1" x14ac:dyDescent="0.2">
      <c r="A52" s="288"/>
      <c r="B52" s="615" t="s">
        <v>1912</v>
      </c>
      <c r="C52" s="616"/>
      <c r="D52" s="617"/>
      <c r="E52" s="618"/>
      <c r="F52" s="619"/>
      <c r="G52" s="620"/>
      <c r="H52" s="35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>
        <v>0</v>
      </c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</row>
    <row r="53" spans="1:59" outlineLevel="1" x14ac:dyDescent="0.2">
      <c r="A53" s="288">
        <v>15</v>
      </c>
      <c r="B53" s="154" t="s">
        <v>1913</v>
      </c>
      <c r="C53" s="170" t="s">
        <v>1914</v>
      </c>
      <c r="D53" s="181" t="s">
        <v>1872</v>
      </c>
      <c r="E53" s="352">
        <v>7</v>
      </c>
      <c r="F53" s="353"/>
      <c r="G53" s="212">
        <f>ROUND(E53*F53,2)</f>
        <v>0</v>
      </c>
      <c r="H53" s="351" t="s">
        <v>1869</v>
      </c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>
        <v>21</v>
      </c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</row>
    <row r="54" spans="1:59" outlineLevel="1" x14ac:dyDescent="0.2">
      <c r="A54" s="288"/>
      <c r="B54" s="615" t="s">
        <v>1915</v>
      </c>
      <c r="C54" s="616"/>
      <c r="D54" s="617"/>
      <c r="E54" s="618"/>
      <c r="F54" s="619"/>
      <c r="G54" s="620"/>
      <c r="H54" s="35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>
        <v>0</v>
      </c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</row>
    <row r="55" spans="1:59" outlineLevel="1" x14ac:dyDescent="0.2">
      <c r="A55" s="288">
        <v>16</v>
      </c>
      <c r="B55" s="154" t="s">
        <v>1916</v>
      </c>
      <c r="C55" s="170" t="s">
        <v>1917</v>
      </c>
      <c r="D55" s="181" t="s">
        <v>1918</v>
      </c>
      <c r="E55" s="352">
        <v>50</v>
      </c>
      <c r="F55" s="353"/>
      <c r="G55" s="212">
        <f>ROUND(E55*F55,2)</f>
        <v>0</v>
      </c>
      <c r="H55" s="351" t="s">
        <v>1869</v>
      </c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>
        <v>21</v>
      </c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</row>
    <row r="56" spans="1:59" x14ac:dyDescent="0.2">
      <c r="A56" s="348" t="s">
        <v>116</v>
      </c>
      <c r="B56" s="155" t="s">
        <v>1919</v>
      </c>
      <c r="C56" s="172" t="s">
        <v>1920</v>
      </c>
      <c r="D56" s="182"/>
      <c r="E56" s="349"/>
      <c r="F56" s="634">
        <f>SUM(G57:G130)</f>
        <v>0</v>
      </c>
      <c r="G56" s="635"/>
      <c r="H56" s="350"/>
    </row>
    <row r="57" spans="1:59" outlineLevel="1" x14ac:dyDescent="0.2">
      <c r="A57" s="288"/>
      <c r="B57" s="628" t="s">
        <v>1921</v>
      </c>
      <c r="C57" s="629"/>
      <c r="D57" s="630"/>
      <c r="E57" s="631"/>
      <c r="F57" s="632"/>
      <c r="G57" s="633"/>
      <c r="H57" s="35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>
        <v>0</v>
      </c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</row>
    <row r="58" spans="1:59" outlineLevel="1" x14ac:dyDescent="0.2">
      <c r="A58" s="288">
        <v>17</v>
      </c>
      <c r="B58" s="154" t="s">
        <v>1922</v>
      </c>
      <c r="C58" s="170" t="s">
        <v>1923</v>
      </c>
      <c r="D58" s="181" t="s">
        <v>120</v>
      </c>
      <c r="E58" s="352">
        <v>1</v>
      </c>
      <c r="F58" s="353"/>
      <c r="G58" s="212">
        <f>ROUND(E58*F58,2)</f>
        <v>0</v>
      </c>
      <c r="H58" s="351" t="s">
        <v>951</v>
      </c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>
        <v>21</v>
      </c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</row>
    <row r="59" spans="1:59" outlineLevel="1" x14ac:dyDescent="0.2">
      <c r="A59" s="288"/>
      <c r="B59" s="615" t="s">
        <v>1924</v>
      </c>
      <c r="C59" s="616"/>
      <c r="D59" s="617"/>
      <c r="E59" s="618"/>
      <c r="F59" s="619"/>
      <c r="G59" s="620"/>
      <c r="H59" s="35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>
        <v>0</v>
      </c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</row>
    <row r="60" spans="1:59" outlineLevel="1" x14ac:dyDescent="0.2">
      <c r="A60" s="288">
        <v>18</v>
      </c>
      <c r="B60" s="154" t="s">
        <v>1925</v>
      </c>
      <c r="C60" s="170" t="s">
        <v>1926</v>
      </c>
      <c r="D60" s="181" t="s">
        <v>120</v>
      </c>
      <c r="E60" s="352">
        <v>3</v>
      </c>
      <c r="F60" s="353"/>
      <c r="G60" s="212">
        <f>ROUND(E60*F60,2)</f>
        <v>0</v>
      </c>
      <c r="H60" s="351" t="s">
        <v>951</v>
      </c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>
        <v>21</v>
      </c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</row>
    <row r="61" spans="1:59" outlineLevel="1" x14ac:dyDescent="0.2">
      <c r="A61" s="288">
        <v>19</v>
      </c>
      <c r="B61" s="154" t="s">
        <v>1927</v>
      </c>
      <c r="C61" s="170" t="s">
        <v>1928</v>
      </c>
      <c r="D61" s="181" t="s">
        <v>120</v>
      </c>
      <c r="E61" s="352">
        <v>2</v>
      </c>
      <c r="F61" s="353"/>
      <c r="G61" s="212">
        <f>ROUND(E61*F61,2)</f>
        <v>0</v>
      </c>
      <c r="H61" s="351" t="s">
        <v>951</v>
      </c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>
        <v>21</v>
      </c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</row>
    <row r="62" spans="1:59" outlineLevel="1" x14ac:dyDescent="0.2">
      <c r="A62" s="288"/>
      <c r="B62" s="615" t="s">
        <v>1929</v>
      </c>
      <c r="C62" s="616"/>
      <c r="D62" s="617"/>
      <c r="E62" s="618"/>
      <c r="F62" s="619"/>
      <c r="G62" s="620"/>
      <c r="H62" s="35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>
        <v>0</v>
      </c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</row>
    <row r="63" spans="1:59" ht="22.5" outlineLevel="1" x14ac:dyDescent="0.2">
      <c r="A63" s="288">
        <v>20</v>
      </c>
      <c r="B63" s="154" t="s">
        <v>1930</v>
      </c>
      <c r="C63" s="170" t="s">
        <v>1931</v>
      </c>
      <c r="D63" s="181" t="s">
        <v>232</v>
      </c>
      <c r="E63" s="352">
        <v>16</v>
      </c>
      <c r="F63" s="353"/>
      <c r="G63" s="212">
        <f>ROUND(E63*F63,2)</f>
        <v>0</v>
      </c>
      <c r="H63" s="351" t="s">
        <v>951</v>
      </c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>
        <v>21</v>
      </c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</row>
    <row r="64" spans="1:59" outlineLevel="1" x14ac:dyDescent="0.2">
      <c r="A64" s="288"/>
      <c r="B64" s="154"/>
      <c r="C64" s="636" t="s">
        <v>1932</v>
      </c>
      <c r="D64" s="637"/>
      <c r="E64" s="638"/>
      <c r="F64" s="639"/>
      <c r="G64" s="640"/>
      <c r="H64" s="35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354" t="str">
        <f>C64</f>
        <v>Potrubí včetně tvarovek. Bez zednických výpomocí.</v>
      </c>
      <c r="BA64" s="211"/>
      <c r="BB64" s="211"/>
      <c r="BC64" s="211"/>
      <c r="BD64" s="211"/>
      <c r="BE64" s="211"/>
      <c r="BF64" s="211"/>
      <c r="BG64" s="211"/>
    </row>
    <row r="65" spans="1:59" ht="22.5" outlineLevel="1" x14ac:dyDescent="0.2">
      <c r="A65" s="288">
        <v>21</v>
      </c>
      <c r="B65" s="154" t="s">
        <v>1933</v>
      </c>
      <c r="C65" s="170" t="s">
        <v>1934</v>
      </c>
      <c r="D65" s="181" t="s">
        <v>232</v>
      </c>
      <c r="E65" s="352">
        <v>48</v>
      </c>
      <c r="F65" s="353"/>
      <c r="G65" s="212">
        <f>ROUND(E65*F65,2)</f>
        <v>0</v>
      </c>
      <c r="H65" s="351" t="s">
        <v>951</v>
      </c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>
        <v>21</v>
      </c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</row>
    <row r="66" spans="1:59" outlineLevel="1" x14ac:dyDescent="0.2">
      <c r="A66" s="288"/>
      <c r="B66" s="154"/>
      <c r="C66" s="636" t="s">
        <v>1932</v>
      </c>
      <c r="D66" s="637"/>
      <c r="E66" s="638"/>
      <c r="F66" s="639"/>
      <c r="G66" s="640"/>
      <c r="H66" s="35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354" t="str">
        <f>C66</f>
        <v>Potrubí včetně tvarovek. Bez zednických výpomocí.</v>
      </c>
      <c r="BA66" s="211"/>
      <c r="BB66" s="211"/>
      <c r="BC66" s="211"/>
      <c r="BD66" s="211"/>
      <c r="BE66" s="211"/>
      <c r="BF66" s="211"/>
      <c r="BG66" s="211"/>
    </row>
    <row r="67" spans="1:59" ht="22.5" outlineLevel="1" x14ac:dyDescent="0.2">
      <c r="A67" s="288">
        <v>22</v>
      </c>
      <c r="B67" s="154" t="s">
        <v>1935</v>
      </c>
      <c r="C67" s="170" t="s">
        <v>1936</v>
      </c>
      <c r="D67" s="181" t="s">
        <v>232</v>
      </c>
      <c r="E67" s="352">
        <v>74</v>
      </c>
      <c r="F67" s="353"/>
      <c r="G67" s="212">
        <f>ROUND(E67*F67,2)</f>
        <v>0</v>
      </c>
      <c r="H67" s="351" t="s">
        <v>951</v>
      </c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>
        <v>21</v>
      </c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</row>
    <row r="68" spans="1:59" outlineLevel="1" x14ac:dyDescent="0.2">
      <c r="A68" s="288"/>
      <c r="B68" s="154"/>
      <c r="C68" s="636" t="s">
        <v>1932</v>
      </c>
      <c r="D68" s="637"/>
      <c r="E68" s="638"/>
      <c r="F68" s="639"/>
      <c r="G68" s="640"/>
      <c r="H68" s="35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354" t="str">
        <f>C68</f>
        <v>Potrubí včetně tvarovek. Bez zednických výpomocí.</v>
      </c>
      <c r="BA68" s="211"/>
      <c r="BB68" s="211"/>
      <c r="BC68" s="211"/>
      <c r="BD68" s="211"/>
      <c r="BE68" s="211"/>
      <c r="BF68" s="211"/>
      <c r="BG68" s="211"/>
    </row>
    <row r="69" spans="1:59" ht="22.5" outlineLevel="1" x14ac:dyDescent="0.2">
      <c r="A69" s="288">
        <v>23</v>
      </c>
      <c r="B69" s="154" t="s">
        <v>1937</v>
      </c>
      <c r="C69" s="170" t="s">
        <v>1938</v>
      </c>
      <c r="D69" s="181" t="s">
        <v>232</v>
      </c>
      <c r="E69" s="352">
        <v>86</v>
      </c>
      <c r="F69" s="353"/>
      <c r="G69" s="212">
        <f>ROUND(E69*F69,2)</f>
        <v>0</v>
      </c>
      <c r="H69" s="351" t="s">
        <v>951</v>
      </c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>
        <v>21</v>
      </c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</row>
    <row r="70" spans="1:59" outlineLevel="1" x14ac:dyDescent="0.2">
      <c r="A70" s="288"/>
      <c r="B70" s="154"/>
      <c r="C70" s="636" t="s">
        <v>1932</v>
      </c>
      <c r="D70" s="637"/>
      <c r="E70" s="638"/>
      <c r="F70" s="639"/>
      <c r="G70" s="640"/>
      <c r="H70" s="35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354" t="str">
        <f>C70</f>
        <v>Potrubí včetně tvarovek. Bez zednických výpomocí.</v>
      </c>
      <c r="BA70" s="211"/>
      <c r="BB70" s="211"/>
      <c r="BC70" s="211"/>
      <c r="BD70" s="211"/>
      <c r="BE70" s="211"/>
      <c r="BF70" s="211"/>
      <c r="BG70" s="211"/>
    </row>
    <row r="71" spans="1:59" ht="22.5" outlineLevel="1" x14ac:dyDescent="0.2">
      <c r="A71" s="288">
        <v>24</v>
      </c>
      <c r="B71" s="154" t="s">
        <v>1939</v>
      </c>
      <c r="C71" s="170" t="s">
        <v>1940</v>
      </c>
      <c r="D71" s="181" t="s">
        <v>232</v>
      </c>
      <c r="E71" s="352">
        <v>98</v>
      </c>
      <c r="F71" s="353"/>
      <c r="G71" s="212">
        <f>ROUND(E71*F71,2)</f>
        <v>0</v>
      </c>
      <c r="H71" s="351" t="s">
        <v>951</v>
      </c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>
        <v>21</v>
      </c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</row>
    <row r="72" spans="1:59" outlineLevel="1" x14ac:dyDescent="0.2">
      <c r="A72" s="288"/>
      <c r="B72" s="154"/>
      <c r="C72" s="636" t="s">
        <v>1932</v>
      </c>
      <c r="D72" s="637"/>
      <c r="E72" s="638"/>
      <c r="F72" s="639"/>
      <c r="G72" s="640"/>
      <c r="H72" s="35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354" t="str">
        <f>C72</f>
        <v>Potrubí včetně tvarovek. Bez zednických výpomocí.</v>
      </c>
      <c r="BA72" s="211"/>
      <c r="BB72" s="211"/>
      <c r="BC72" s="211"/>
      <c r="BD72" s="211"/>
      <c r="BE72" s="211"/>
      <c r="BF72" s="211"/>
      <c r="BG72" s="211"/>
    </row>
    <row r="73" spans="1:59" ht="22.5" outlineLevel="1" x14ac:dyDescent="0.2">
      <c r="A73" s="288">
        <v>25</v>
      </c>
      <c r="B73" s="154" t="s">
        <v>1941</v>
      </c>
      <c r="C73" s="170" t="s">
        <v>1942</v>
      </c>
      <c r="D73" s="181" t="s">
        <v>232</v>
      </c>
      <c r="E73" s="352">
        <v>52</v>
      </c>
      <c r="F73" s="353"/>
      <c r="G73" s="212">
        <f>ROUND(E73*F73,2)</f>
        <v>0</v>
      </c>
      <c r="H73" s="351" t="s">
        <v>951</v>
      </c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>
        <v>21</v>
      </c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</row>
    <row r="74" spans="1:59" outlineLevel="1" x14ac:dyDescent="0.2">
      <c r="A74" s="288"/>
      <c r="B74" s="154"/>
      <c r="C74" s="636" t="s">
        <v>1932</v>
      </c>
      <c r="D74" s="637"/>
      <c r="E74" s="638"/>
      <c r="F74" s="639"/>
      <c r="G74" s="640"/>
      <c r="H74" s="35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354" t="str">
        <f>C74</f>
        <v>Potrubí včetně tvarovek. Bez zednických výpomocí.</v>
      </c>
      <c r="BA74" s="211"/>
      <c r="BB74" s="211"/>
      <c r="BC74" s="211"/>
      <c r="BD74" s="211"/>
      <c r="BE74" s="211"/>
      <c r="BF74" s="211"/>
      <c r="BG74" s="211"/>
    </row>
    <row r="75" spans="1:59" ht="22.5" outlineLevel="1" x14ac:dyDescent="0.2">
      <c r="A75" s="288">
        <v>26</v>
      </c>
      <c r="B75" s="154" t="s">
        <v>1943</v>
      </c>
      <c r="C75" s="170" t="s">
        <v>1944</v>
      </c>
      <c r="D75" s="181" t="s">
        <v>232</v>
      </c>
      <c r="E75" s="352">
        <v>84</v>
      </c>
      <c r="F75" s="353"/>
      <c r="G75" s="212">
        <f>ROUND(E75*F75,2)</f>
        <v>0</v>
      </c>
      <c r="H75" s="351" t="s">
        <v>951</v>
      </c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211"/>
      <c r="AL75" s="211">
        <v>21</v>
      </c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</row>
    <row r="76" spans="1:59" outlineLevel="1" x14ac:dyDescent="0.2">
      <c r="A76" s="288"/>
      <c r="B76" s="154"/>
      <c r="C76" s="636" t="s">
        <v>1932</v>
      </c>
      <c r="D76" s="637"/>
      <c r="E76" s="638"/>
      <c r="F76" s="639"/>
      <c r="G76" s="640"/>
      <c r="H76" s="35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354" t="str">
        <f>C76</f>
        <v>Potrubí včetně tvarovek. Bez zednických výpomocí.</v>
      </c>
      <c r="BA76" s="211"/>
      <c r="BB76" s="211"/>
      <c r="BC76" s="211"/>
      <c r="BD76" s="211"/>
      <c r="BE76" s="211"/>
      <c r="BF76" s="211"/>
      <c r="BG76" s="211"/>
    </row>
    <row r="77" spans="1:59" outlineLevel="1" x14ac:dyDescent="0.2">
      <c r="A77" s="288"/>
      <c r="B77" s="615" t="s">
        <v>1945</v>
      </c>
      <c r="C77" s="616"/>
      <c r="D77" s="617"/>
      <c r="E77" s="618"/>
      <c r="F77" s="619"/>
      <c r="G77" s="620"/>
      <c r="H77" s="35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>
        <v>0</v>
      </c>
      <c r="AC77" s="211"/>
      <c r="AD77" s="211"/>
      <c r="AE77" s="211"/>
      <c r="AF77" s="211"/>
      <c r="AG77" s="211"/>
      <c r="AH77" s="211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</row>
    <row r="78" spans="1:59" outlineLevel="1" x14ac:dyDescent="0.2">
      <c r="A78" s="288"/>
      <c r="B78" s="615" t="s">
        <v>1946</v>
      </c>
      <c r="C78" s="616"/>
      <c r="D78" s="617"/>
      <c r="E78" s="618"/>
      <c r="F78" s="619"/>
      <c r="G78" s="620"/>
      <c r="H78" s="35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</row>
    <row r="79" spans="1:59" outlineLevel="1" x14ac:dyDescent="0.2">
      <c r="A79" s="288">
        <v>27</v>
      </c>
      <c r="B79" s="154" t="s">
        <v>1947</v>
      </c>
      <c r="C79" s="170" t="s">
        <v>1948</v>
      </c>
      <c r="D79" s="181" t="s">
        <v>232</v>
      </c>
      <c r="E79" s="352">
        <v>11</v>
      </c>
      <c r="F79" s="353"/>
      <c r="G79" s="212">
        <f>ROUND(E79*F79,2)</f>
        <v>0</v>
      </c>
      <c r="H79" s="351" t="s">
        <v>951</v>
      </c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>
        <v>21</v>
      </c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</row>
    <row r="80" spans="1:59" ht="22.5" outlineLevel="1" x14ac:dyDescent="0.2">
      <c r="A80" s="288">
        <v>28</v>
      </c>
      <c r="B80" s="154" t="s">
        <v>1949</v>
      </c>
      <c r="C80" s="170" t="s">
        <v>1950</v>
      </c>
      <c r="D80" s="181" t="s">
        <v>232</v>
      </c>
      <c r="E80" s="352">
        <v>28</v>
      </c>
      <c r="F80" s="353"/>
      <c r="G80" s="212">
        <f>ROUND(E80*F80,2)</f>
        <v>0</v>
      </c>
      <c r="H80" s="351" t="s">
        <v>951</v>
      </c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>
        <v>21</v>
      </c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211"/>
    </row>
    <row r="81" spans="1:59" outlineLevel="1" x14ac:dyDescent="0.2">
      <c r="A81" s="288"/>
      <c r="B81" s="154"/>
      <c r="C81" s="636" t="s">
        <v>1951</v>
      </c>
      <c r="D81" s="637"/>
      <c r="E81" s="638"/>
      <c r="F81" s="639"/>
      <c r="G81" s="640"/>
      <c r="H81" s="35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354" t="str">
        <f>C81</f>
        <v>vč. čistícího kusu.</v>
      </c>
      <c r="BA81" s="211"/>
      <c r="BB81" s="211"/>
      <c r="BC81" s="211"/>
      <c r="BD81" s="211"/>
      <c r="BE81" s="211"/>
      <c r="BF81" s="211"/>
      <c r="BG81" s="211"/>
    </row>
    <row r="82" spans="1:59" ht="22.5" outlineLevel="1" x14ac:dyDescent="0.2">
      <c r="A82" s="288">
        <v>29</v>
      </c>
      <c r="B82" s="154" t="s">
        <v>1952</v>
      </c>
      <c r="C82" s="170" t="s">
        <v>1953</v>
      </c>
      <c r="D82" s="181" t="s">
        <v>232</v>
      </c>
      <c r="E82" s="352">
        <v>20</v>
      </c>
      <c r="F82" s="353"/>
      <c r="G82" s="212">
        <f>ROUND(E82*F82,2)</f>
        <v>0</v>
      </c>
      <c r="H82" s="351" t="s">
        <v>951</v>
      </c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>
        <v>21</v>
      </c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</row>
    <row r="83" spans="1:59" outlineLevel="1" x14ac:dyDescent="0.2">
      <c r="A83" s="288"/>
      <c r="B83" s="154"/>
      <c r="C83" s="636" t="s">
        <v>1951</v>
      </c>
      <c r="D83" s="637"/>
      <c r="E83" s="638"/>
      <c r="F83" s="639"/>
      <c r="G83" s="640"/>
      <c r="H83" s="35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354" t="str">
        <f>C83</f>
        <v>vč. čistícího kusu.</v>
      </c>
      <c r="BA83" s="211"/>
      <c r="BB83" s="211"/>
      <c r="BC83" s="211"/>
      <c r="BD83" s="211"/>
      <c r="BE83" s="211"/>
      <c r="BF83" s="211"/>
      <c r="BG83" s="211"/>
    </row>
    <row r="84" spans="1:59" ht="22.5" outlineLevel="1" x14ac:dyDescent="0.2">
      <c r="A84" s="288">
        <v>30</v>
      </c>
      <c r="B84" s="154" t="s">
        <v>1954</v>
      </c>
      <c r="C84" s="170" t="s">
        <v>1955</v>
      </c>
      <c r="D84" s="181" t="s">
        <v>232</v>
      </c>
      <c r="E84" s="352">
        <v>28</v>
      </c>
      <c r="F84" s="353"/>
      <c r="G84" s="212">
        <f>ROUND(E84*F84,2)</f>
        <v>0</v>
      </c>
      <c r="H84" s="351" t="s">
        <v>951</v>
      </c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>
        <v>21</v>
      </c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11"/>
    </row>
    <row r="85" spans="1:59" outlineLevel="1" x14ac:dyDescent="0.2">
      <c r="A85" s="288"/>
      <c r="B85" s="154"/>
      <c r="C85" s="636" t="s">
        <v>1951</v>
      </c>
      <c r="D85" s="637"/>
      <c r="E85" s="638"/>
      <c r="F85" s="639"/>
      <c r="G85" s="640"/>
      <c r="H85" s="35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354" t="str">
        <f>C85</f>
        <v>vč. čistícího kusu.</v>
      </c>
      <c r="BA85" s="211"/>
      <c r="BB85" s="211"/>
      <c r="BC85" s="211"/>
      <c r="BD85" s="211"/>
      <c r="BE85" s="211"/>
      <c r="BF85" s="211"/>
      <c r="BG85" s="211"/>
    </row>
    <row r="86" spans="1:59" outlineLevel="1" x14ac:dyDescent="0.2">
      <c r="A86" s="288"/>
      <c r="B86" s="615" t="s">
        <v>1956</v>
      </c>
      <c r="C86" s="616"/>
      <c r="D86" s="617"/>
      <c r="E86" s="618"/>
      <c r="F86" s="619"/>
      <c r="G86" s="620"/>
      <c r="H86" s="35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>
        <v>0</v>
      </c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11"/>
    </row>
    <row r="87" spans="1:59" outlineLevel="1" x14ac:dyDescent="0.2">
      <c r="A87" s="288"/>
      <c r="B87" s="615" t="s">
        <v>1957</v>
      </c>
      <c r="C87" s="616"/>
      <c r="D87" s="617"/>
      <c r="E87" s="618"/>
      <c r="F87" s="619"/>
      <c r="G87" s="620"/>
      <c r="H87" s="35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11"/>
    </row>
    <row r="88" spans="1:59" outlineLevel="1" x14ac:dyDescent="0.2">
      <c r="A88" s="288">
        <v>31</v>
      </c>
      <c r="B88" s="154" t="s">
        <v>1958</v>
      </c>
      <c r="C88" s="170" t="s">
        <v>1959</v>
      </c>
      <c r="D88" s="181" t="s">
        <v>120</v>
      </c>
      <c r="E88" s="352">
        <v>2</v>
      </c>
      <c r="F88" s="353"/>
      <c r="G88" s="212">
        <f>ROUND(E88*F88,2)</f>
        <v>0</v>
      </c>
      <c r="H88" s="351" t="s">
        <v>951</v>
      </c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>
        <v>21</v>
      </c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11"/>
    </row>
    <row r="89" spans="1:59" outlineLevel="1" x14ac:dyDescent="0.2">
      <c r="A89" s="288">
        <v>32</v>
      </c>
      <c r="B89" s="154" t="s">
        <v>1960</v>
      </c>
      <c r="C89" s="170" t="s">
        <v>1961</v>
      </c>
      <c r="D89" s="181" t="s">
        <v>120</v>
      </c>
      <c r="E89" s="352">
        <v>34</v>
      </c>
      <c r="F89" s="353"/>
      <c r="G89" s="212">
        <f>ROUND(E89*F89,2)</f>
        <v>0</v>
      </c>
      <c r="H89" s="351" t="s">
        <v>951</v>
      </c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1"/>
      <c r="AK89" s="211"/>
      <c r="AL89" s="211">
        <v>21</v>
      </c>
      <c r="AM89" s="21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11"/>
    </row>
    <row r="90" spans="1:59" outlineLevel="1" x14ac:dyDescent="0.2">
      <c r="A90" s="288">
        <v>33</v>
      </c>
      <c r="B90" s="154" t="s">
        <v>1962</v>
      </c>
      <c r="C90" s="170" t="s">
        <v>1963</v>
      </c>
      <c r="D90" s="181" t="s">
        <v>120</v>
      </c>
      <c r="E90" s="352">
        <v>9</v>
      </c>
      <c r="F90" s="353"/>
      <c r="G90" s="212">
        <f>ROUND(E90*F90,2)</f>
        <v>0</v>
      </c>
      <c r="H90" s="351" t="s">
        <v>951</v>
      </c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>
        <v>21</v>
      </c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11"/>
    </row>
    <row r="91" spans="1:59" outlineLevel="1" x14ac:dyDescent="0.2">
      <c r="A91" s="288">
        <v>34</v>
      </c>
      <c r="B91" s="154" t="s">
        <v>1964</v>
      </c>
      <c r="C91" s="170" t="s">
        <v>1965</v>
      </c>
      <c r="D91" s="181" t="s">
        <v>120</v>
      </c>
      <c r="E91" s="352">
        <v>28</v>
      </c>
      <c r="F91" s="353"/>
      <c r="G91" s="212">
        <f>ROUND(E91*F91,2)</f>
        <v>0</v>
      </c>
      <c r="H91" s="351" t="s">
        <v>951</v>
      </c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>
        <v>21</v>
      </c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1"/>
    </row>
    <row r="92" spans="1:59" outlineLevel="1" x14ac:dyDescent="0.2">
      <c r="A92" s="288"/>
      <c r="B92" s="615" t="s">
        <v>1966</v>
      </c>
      <c r="C92" s="616"/>
      <c r="D92" s="617"/>
      <c r="E92" s="618"/>
      <c r="F92" s="619"/>
      <c r="G92" s="620"/>
      <c r="H92" s="35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>
        <v>0</v>
      </c>
      <c r="AC92" s="211"/>
      <c r="AD92" s="211"/>
      <c r="AE92" s="211"/>
      <c r="AF92" s="211"/>
      <c r="AG92" s="211"/>
      <c r="AH92" s="211"/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211"/>
    </row>
    <row r="93" spans="1:59" outlineLevel="1" x14ac:dyDescent="0.2">
      <c r="A93" s="288">
        <v>35</v>
      </c>
      <c r="B93" s="154" t="s">
        <v>1967</v>
      </c>
      <c r="C93" s="170" t="s">
        <v>1968</v>
      </c>
      <c r="D93" s="181" t="s">
        <v>120</v>
      </c>
      <c r="E93" s="352">
        <v>4</v>
      </c>
      <c r="F93" s="353"/>
      <c r="G93" s="212">
        <f>ROUND(E93*F93,2)</f>
        <v>0</v>
      </c>
      <c r="H93" s="351" t="s">
        <v>1869</v>
      </c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>
        <v>21</v>
      </c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11"/>
    </row>
    <row r="94" spans="1:59" outlineLevel="1" x14ac:dyDescent="0.2">
      <c r="A94" s="288"/>
      <c r="B94" s="615" t="s">
        <v>1969</v>
      </c>
      <c r="C94" s="616"/>
      <c r="D94" s="617"/>
      <c r="E94" s="618"/>
      <c r="F94" s="619"/>
      <c r="G94" s="620"/>
      <c r="H94" s="35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>
        <v>0</v>
      </c>
      <c r="AC94" s="211"/>
      <c r="AD94" s="211"/>
      <c r="AE94" s="211"/>
      <c r="AF94" s="211"/>
      <c r="AG94" s="211"/>
      <c r="AH94" s="211"/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11"/>
    </row>
    <row r="95" spans="1:59" outlineLevel="1" x14ac:dyDescent="0.2">
      <c r="A95" s="288">
        <v>36</v>
      </c>
      <c r="B95" s="154" t="s">
        <v>1970</v>
      </c>
      <c r="C95" s="170" t="s">
        <v>1971</v>
      </c>
      <c r="D95" s="181" t="s">
        <v>120</v>
      </c>
      <c r="E95" s="352">
        <v>4</v>
      </c>
      <c r="F95" s="353"/>
      <c r="G95" s="212">
        <f>ROUND(E95*F95,2)</f>
        <v>0</v>
      </c>
      <c r="H95" s="351" t="s">
        <v>1869</v>
      </c>
      <c r="I95" s="211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11"/>
      <c r="AH95" s="211"/>
      <c r="AI95" s="211"/>
      <c r="AJ95" s="211"/>
      <c r="AK95" s="211"/>
      <c r="AL95" s="211">
        <v>21</v>
      </c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11"/>
    </row>
    <row r="96" spans="1:59" outlineLevel="1" x14ac:dyDescent="0.2">
      <c r="A96" s="288"/>
      <c r="B96" s="615" t="s">
        <v>1972</v>
      </c>
      <c r="C96" s="616"/>
      <c r="D96" s="617"/>
      <c r="E96" s="618"/>
      <c r="F96" s="619"/>
      <c r="G96" s="620"/>
      <c r="H96" s="351"/>
      <c r="I96" s="211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>
        <v>0</v>
      </c>
      <c r="AC96" s="211"/>
      <c r="AD96" s="211"/>
      <c r="AE96" s="211"/>
      <c r="AF96" s="211"/>
      <c r="AG96" s="211"/>
      <c r="AH96" s="211"/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11"/>
    </row>
    <row r="97" spans="1:59" ht="45" outlineLevel="1" x14ac:dyDescent="0.2">
      <c r="A97" s="288">
        <v>37</v>
      </c>
      <c r="B97" s="154" t="s">
        <v>1973</v>
      </c>
      <c r="C97" s="170" t="s">
        <v>3330</v>
      </c>
      <c r="D97" s="181" t="s">
        <v>1872</v>
      </c>
      <c r="E97" s="352">
        <v>1</v>
      </c>
      <c r="F97" s="353"/>
      <c r="G97" s="212">
        <f>ROUND(E97*F97,2)</f>
        <v>0</v>
      </c>
      <c r="H97" s="351" t="s">
        <v>1869</v>
      </c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>
        <v>21</v>
      </c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11"/>
    </row>
    <row r="98" spans="1:59" outlineLevel="1" x14ac:dyDescent="0.2">
      <c r="A98" s="288">
        <v>38</v>
      </c>
      <c r="B98" s="154" t="s">
        <v>1974</v>
      </c>
      <c r="C98" s="170" t="s">
        <v>1975</v>
      </c>
      <c r="D98" s="181" t="s">
        <v>1872</v>
      </c>
      <c r="E98" s="352">
        <v>1</v>
      </c>
      <c r="F98" s="353"/>
      <c r="G98" s="212">
        <f>ROUND(E98*F98,2)</f>
        <v>0</v>
      </c>
      <c r="H98" s="351" t="s">
        <v>1869</v>
      </c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>
        <v>21</v>
      </c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11"/>
    </row>
    <row r="99" spans="1:59" ht="22.5" outlineLevel="1" x14ac:dyDescent="0.2">
      <c r="A99" s="288">
        <v>39</v>
      </c>
      <c r="B99" s="154" t="s">
        <v>1976</v>
      </c>
      <c r="C99" s="170" t="s">
        <v>3336</v>
      </c>
      <c r="D99" s="181" t="s">
        <v>1872</v>
      </c>
      <c r="E99" s="352">
        <v>1</v>
      </c>
      <c r="F99" s="353"/>
      <c r="G99" s="212">
        <f>ROUND(E99*F99,2)</f>
        <v>0</v>
      </c>
      <c r="H99" s="351" t="s">
        <v>1869</v>
      </c>
      <c r="I99" s="211"/>
      <c r="J99" s="211"/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11"/>
      <c r="AH99" s="211"/>
      <c r="AI99" s="211"/>
      <c r="AJ99" s="211"/>
      <c r="AK99" s="211"/>
      <c r="AL99" s="211">
        <v>21</v>
      </c>
      <c r="AM99" s="21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11"/>
    </row>
    <row r="100" spans="1:59" outlineLevel="1" x14ac:dyDescent="0.2">
      <c r="A100" s="288">
        <v>40</v>
      </c>
      <c r="B100" s="154" t="s">
        <v>1977</v>
      </c>
      <c r="C100" s="170" t="s">
        <v>3340</v>
      </c>
      <c r="D100" s="181" t="s">
        <v>1872</v>
      </c>
      <c r="E100" s="352">
        <v>2</v>
      </c>
      <c r="F100" s="353"/>
      <c r="G100" s="212">
        <f>ROUND(E100*F100,2)</f>
        <v>0</v>
      </c>
      <c r="H100" s="351" t="s">
        <v>1869</v>
      </c>
      <c r="I100" s="211"/>
      <c r="J100" s="211"/>
      <c r="K100" s="211"/>
      <c r="L100" s="211"/>
      <c r="M100" s="211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/>
      <c r="AI100" s="211"/>
      <c r="AJ100" s="211"/>
      <c r="AK100" s="211"/>
      <c r="AL100" s="211">
        <v>21</v>
      </c>
      <c r="AM100" s="21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</row>
    <row r="101" spans="1:59" outlineLevel="1" x14ac:dyDescent="0.2">
      <c r="A101" s="288"/>
      <c r="B101" s="615" t="s">
        <v>1978</v>
      </c>
      <c r="C101" s="616"/>
      <c r="D101" s="617"/>
      <c r="E101" s="618"/>
      <c r="F101" s="619"/>
      <c r="G101" s="620"/>
      <c r="H101" s="35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>
        <v>0</v>
      </c>
      <c r="AC101" s="211"/>
      <c r="AD101" s="211"/>
      <c r="AE101" s="211"/>
      <c r="AF101" s="211"/>
      <c r="AG101" s="211"/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11"/>
    </row>
    <row r="102" spans="1:59" ht="22.5" outlineLevel="1" x14ac:dyDescent="0.2">
      <c r="A102" s="288">
        <v>41</v>
      </c>
      <c r="B102" s="154" t="s">
        <v>1979</v>
      </c>
      <c r="C102" s="170" t="s">
        <v>1980</v>
      </c>
      <c r="D102" s="181" t="s">
        <v>232</v>
      </c>
      <c r="E102" s="352">
        <v>16</v>
      </c>
      <c r="F102" s="353"/>
      <c r="G102" s="212">
        <f>ROUND(E102*F102,2)</f>
        <v>0</v>
      </c>
      <c r="H102" s="351" t="s">
        <v>951</v>
      </c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/>
      <c r="AI102" s="211"/>
      <c r="AJ102" s="211"/>
      <c r="AK102" s="211"/>
      <c r="AL102" s="211">
        <v>21</v>
      </c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11"/>
    </row>
    <row r="103" spans="1:59" outlineLevel="1" x14ac:dyDescent="0.2">
      <c r="A103" s="288"/>
      <c r="B103" s="154"/>
      <c r="C103" s="636" t="s">
        <v>1981</v>
      </c>
      <c r="D103" s="637"/>
      <c r="E103" s="638"/>
      <c r="F103" s="639"/>
      <c r="G103" s="640"/>
      <c r="H103" s="35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  <c r="AA103" s="211"/>
      <c r="AB103" s="211"/>
      <c r="AC103" s="211"/>
      <c r="AD103" s="211"/>
      <c r="AE103" s="211"/>
      <c r="AF103" s="211"/>
      <c r="AG103" s="211"/>
      <c r="AH103" s="21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354" t="str">
        <f>C103</f>
        <v>Potrubí včetně tvarovek a zednických výpomocí.</v>
      </c>
      <c r="BA103" s="211"/>
      <c r="BB103" s="211"/>
      <c r="BC103" s="211"/>
      <c r="BD103" s="211"/>
      <c r="BE103" s="211"/>
      <c r="BF103" s="211"/>
      <c r="BG103" s="211"/>
    </row>
    <row r="104" spans="1:59" outlineLevel="1" x14ac:dyDescent="0.2">
      <c r="A104" s="288"/>
      <c r="B104" s="154"/>
      <c r="C104" s="636" t="s">
        <v>1982</v>
      </c>
      <c r="D104" s="637"/>
      <c r="E104" s="638"/>
      <c r="F104" s="639"/>
      <c r="G104" s="640"/>
      <c r="H104" s="35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354" t="str">
        <f>C104</f>
        <v>Včetně pomocného lešení o výšce podlahy do 1900 mm a pro zatížení do 1,5 kPa.</v>
      </c>
      <c r="BA104" s="211"/>
      <c r="BB104" s="211"/>
      <c r="BC104" s="211"/>
      <c r="BD104" s="211"/>
      <c r="BE104" s="211"/>
      <c r="BF104" s="211"/>
      <c r="BG104" s="211"/>
    </row>
    <row r="105" spans="1:59" outlineLevel="1" x14ac:dyDescent="0.2">
      <c r="A105" s="288"/>
      <c r="B105" s="615" t="s">
        <v>1983</v>
      </c>
      <c r="C105" s="616"/>
      <c r="D105" s="617"/>
      <c r="E105" s="618"/>
      <c r="F105" s="619"/>
      <c r="G105" s="620"/>
      <c r="H105" s="35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211"/>
      <c r="X105" s="211"/>
      <c r="Y105" s="211"/>
      <c r="Z105" s="211"/>
      <c r="AA105" s="211"/>
      <c r="AB105" s="211">
        <v>0</v>
      </c>
      <c r="AC105" s="211"/>
      <c r="AD105" s="211"/>
      <c r="AE105" s="211"/>
      <c r="AF105" s="211"/>
      <c r="AG105" s="211"/>
      <c r="AH105" s="211"/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11"/>
    </row>
    <row r="106" spans="1:59" outlineLevel="1" x14ac:dyDescent="0.2">
      <c r="A106" s="288">
        <v>42</v>
      </c>
      <c r="B106" s="154" t="s">
        <v>1984</v>
      </c>
      <c r="C106" s="170" t="s">
        <v>1985</v>
      </c>
      <c r="D106" s="181" t="s">
        <v>1872</v>
      </c>
      <c r="E106" s="352">
        <v>9</v>
      </c>
      <c r="F106" s="353"/>
      <c r="G106" s="212">
        <f>ROUND(E106*F106,2)</f>
        <v>0</v>
      </c>
      <c r="H106" s="351" t="s">
        <v>1869</v>
      </c>
      <c r="I106" s="211"/>
      <c r="J106" s="211"/>
      <c r="K106" s="211"/>
      <c r="L106" s="211"/>
      <c r="M106" s="211"/>
      <c r="N106" s="211"/>
      <c r="O106" s="211"/>
      <c r="P106" s="211"/>
      <c r="Q106" s="211"/>
      <c r="R106" s="211"/>
      <c r="S106" s="211"/>
      <c r="T106" s="211"/>
      <c r="U106" s="211"/>
      <c r="V106" s="211"/>
      <c r="W106" s="211"/>
      <c r="X106" s="211"/>
      <c r="Y106" s="211"/>
      <c r="Z106" s="211"/>
      <c r="AA106" s="211"/>
      <c r="AB106" s="211"/>
      <c r="AC106" s="211"/>
      <c r="AD106" s="211"/>
      <c r="AE106" s="211"/>
      <c r="AF106" s="211"/>
      <c r="AG106" s="211"/>
      <c r="AH106" s="211"/>
      <c r="AI106" s="211"/>
      <c r="AJ106" s="211"/>
      <c r="AK106" s="211"/>
      <c r="AL106" s="211">
        <v>21</v>
      </c>
      <c r="AM106" s="21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11"/>
    </row>
    <row r="107" spans="1:59" outlineLevel="1" x14ac:dyDescent="0.2">
      <c r="A107" s="288"/>
      <c r="B107" s="615" t="s">
        <v>1986</v>
      </c>
      <c r="C107" s="616"/>
      <c r="D107" s="617"/>
      <c r="E107" s="618"/>
      <c r="F107" s="619"/>
      <c r="G107" s="620"/>
      <c r="H107" s="351"/>
      <c r="I107" s="211"/>
      <c r="J107" s="211"/>
      <c r="K107" s="211"/>
      <c r="L107" s="211"/>
      <c r="M107" s="211"/>
      <c r="N107" s="211"/>
      <c r="O107" s="211"/>
      <c r="P107" s="211"/>
      <c r="Q107" s="211"/>
      <c r="R107" s="211"/>
      <c r="S107" s="211"/>
      <c r="T107" s="211"/>
      <c r="U107" s="211"/>
      <c r="V107" s="211"/>
      <c r="W107" s="211"/>
      <c r="X107" s="211"/>
      <c r="Y107" s="211"/>
      <c r="Z107" s="211"/>
      <c r="AA107" s="211"/>
      <c r="AB107" s="211">
        <v>0</v>
      </c>
      <c r="AC107" s="211"/>
      <c r="AD107" s="211"/>
      <c r="AE107" s="211"/>
      <c r="AF107" s="211"/>
      <c r="AG107" s="211"/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11"/>
    </row>
    <row r="108" spans="1:59" outlineLevel="1" x14ac:dyDescent="0.2">
      <c r="A108" s="288"/>
      <c r="B108" s="615" t="s">
        <v>1987</v>
      </c>
      <c r="C108" s="616"/>
      <c r="D108" s="617"/>
      <c r="E108" s="618"/>
      <c r="F108" s="619"/>
      <c r="G108" s="620"/>
      <c r="H108" s="351"/>
      <c r="I108" s="211"/>
      <c r="J108" s="211"/>
      <c r="K108" s="211"/>
      <c r="L108" s="211"/>
      <c r="M108" s="211"/>
      <c r="N108" s="211"/>
      <c r="O108" s="211"/>
      <c r="P108" s="211"/>
      <c r="Q108" s="211"/>
      <c r="R108" s="211"/>
      <c r="S108" s="211"/>
      <c r="T108" s="211"/>
      <c r="U108" s="211"/>
      <c r="V108" s="211"/>
      <c r="W108" s="211"/>
      <c r="X108" s="211"/>
      <c r="Y108" s="211"/>
      <c r="Z108" s="211"/>
      <c r="AA108" s="211"/>
      <c r="AB108" s="211">
        <v>1</v>
      </c>
      <c r="AC108" s="211"/>
      <c r="AD108" s="211"/>
      <c r="AE108" s="211"/>
      <c r="AF108" s="211"/>
      <c r="AG108" s="211"/>
      <c r="AH108" s="211"/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11"/>
    </row>
    <row r="109" spans="1:59" outlineLevel="1" x14ac:dyDescent="0.2">
      <c r="A109" s="288">
        <v>43</v>
      </c>
      <c r="B109" s="154" t="s">
        <v>1988</v>
      </c>
      <c r="C109" s="170" t="s">
        <v>1989</v>
      </c>
      <c r="D109" s="181" t="s">
        <v>232</v>
      </c>
      <c r="E109" s="352">
        <v>16</v>
      </c>
      <c r="F109" s="353"/>
      <c r="G109" s="212">
        <f>ROUND(E109*F109,2)</f>
        <v>0</v>
      </c>
      <c r="H109" s="351" t="s">
        <v>951</v>
      </c>
      <c r="I109" s="211"/>
      <c r="J109" s="211"/>
      <c r="K109" s="211"/>
      <c r="L109" s="211"/>
      <c r="M109" s="211"/>
      <c r="N109" s="211"/>
      <c r="O109" s="211"/>
      <c r="P109" s="211"/>
      <c r="Q109" s="211"/>
      <c r="R109" s="211"/>
      <c r="S109" s="211"/>
      <c r="T109" s="211"/>
      <c r="U109" s="211"/>
      <c r="V109" s="211"/>
      <c r="W109" s="211"/>
      <c r="X109" s="211"/>
      <c r="Y109" s="211"/>
      <c r="Z109" s="211"/>
      <c r="AA109" s="211"/>
      <c r="AB109" s="211"/>
      <c r="AC109" s="211"/>
      <c r="AD109" s="211"/>
      <c r="AE109" s="211"/>
      <c r="AF109" s="211"/>
      <c r="AG109" s="211"/>
      <c r="AH109" s="211"/>
      <c r="AI109" s="211"/>
      <c r="AJ109" s="211"/>
      <c r="AK109" s="211"/>
      <c r="AL109" s="211">
        <v>21</v>
      </c>
      <c r="AM109" s="21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11"/>
    </row>
    <row r="110" spans="1:59" outlineLevel="1" x14ac:dyDescent="0.2">
      <c r="A110" s="288"/>
      <c r="B110" s="154"/>
      <c r="C110" s="636" t="s">
        <v>1990</v>
      </c>
      <c r="D110" s="637"/>
      <c r="E110" s="638"/>
      <c r="F110" s="639"/>
      <c r="G110" s="640"/>
      <c r="H110" s="35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1"/>
      <c r="T110" s="211"/>
      <c r="U110" s="211"/>
      <c r="V110" s="211"/>
      <c r="W110" s="211"/>
      <c r="X110" s="211"/>
      <c r="Y110" s="211"/>
      <c r="Z110" s="211"/>
      <c r="AA110" s="211"/>
      <c r="AB110" s="211"/>
      <c r="AC110" s="211"/>
      <c r="AD110" s="211"/>
      <c r="AE110" s="211"/>
      <c r="AF110" s="211"/>
      <c r="AG110" s="211"/>
      <c r="AH110" s="211"/>
      <c r="AI110" s="211"/>
      <c r="AJ110" s="211"/>
      <c r="AK110" s="211"/>
      <c r="AL110" s="211"/>
      <c r="AM110" s="21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354" t="str">
        <f>C110</f>
        <v>V položce je kalkulována dodávka izolační trubice, spon a lepicí pásky.</v>
      </c>
      <c r="BA110" s="211"/>
      <c r="BB110" s="211"/>
      <c r="BC110" s="211"/>
      <c r="BD110" s="211"/>
      <c r="BE110" s="211"/>
      <c r="BF110" s="211"/>
      <c r="BG110" s="211"/>
    </row>
    <row r="111" spans="1:59" outlineLevel="1" x14ac:dyDescent="0.2">
      <c r="A111" s="288">
        <v>44</v>
      </c>
      <c r="B111" s="154" t="s">
        <v>1991</v>
      </c>
      <c r="C111" s="170" t="s">
        <v>1992</v>
      </c>
      <c r="D111" s="181" t="s">
        <v>120</v>
      </c>
      <c r="E111" s="352">
        <v>3</v>
      </c>
      <c r="F111" s="353"/>
      <c r="G111" s="212">
        <f t="shared" ref="G111:G127" si="0">ROUND(E111*F111,2)</f>
        <v>0</v>
      </c>
      <c r="H111" s="351" t="s">
        <v>951</v>
      </c>
      <c r="I111" s="211"/>
      <c r="J111" s="211"/>
      <c r="K111" s="211"/>
      <c r="L111" s="211"/>
      <c r="M111" s="211"/>
      <c r="N111" s="211"/>
      <c r="O111" s="211"/>
      <c r="P111" s="211"/>
      <c r="Q111" s="211"/>
      <c r="R111" s="211"/>
      <c r="S111" s="211"/>
      <c r="T111" s="211"/>
      <c r="U111" s="211"/>
      <c r="V111" s="211"/>
      <c r="W111" s="211"/>
      <c r="X111" s="211"/>
      <c r="Y111" s="211"/>
      <c r="Z111" s="211"/>
      <c r="AA111" s="211"/>
      <c r="AB111" s="211"/>
      <c r="AC111" s="211"/>
      <c r="AD111" s="211"/>
      <c r="AE111" s="211"/>
      <c r="AF111" s="211"/>
      <c r="AG111" s="211"/>
      <c r="AH111" s="211"/>
      <c r="AI111" s="211"/>
      <c r="AJ111" s="211"/>
      <c r="AK111" s="211"/>
      <c r="AL111" s="211">
        <v>21</v>
      </c>
      <c r="AM111" s="21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11"/>
    </row>
    <row r="112" spans="1:59" ht="22.5" outlineLevel="1" x14ac:dyDescent="0.2">
      <c r="A112" s="288">
        <v>45</v>
      </c>
      <c r="B112" s="154" t="s">
        <v>1993</v>
      </c>
      <c r="C112" s="170" t="s">
        <v>1994</v>
      </c>
      <c r="D112" s="181" t="s">
        <v>120</v>
      </c>
      <c r="E112" s="352">
        <v>3</v>
      </c>
      <c r="F112" s="353"/>
      <c r="G112" s="212">
        <f t="shared" si="0"/>
        <v>0</v>
      </c>
      <c r="H112" s="351" t="s">
        <v>951</v>
      </c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1"/>
      <c r="T112" s="211"/>
      <c r="U112" s="211"/>
      <c r="V112" s="211"/>
      <c r="W112" s="211"/>
      <c r="X112" s="211"/>
      <c r="Y112" s="211"/>
      <c r="Z112" s="211"/>
      <c r="AA112" s="211"/>
      <c r="AB112" s="211"/>
      <c r="AC112" s="211"/>
      <c r="AD112" s="211"/>
      <c r="AE112" s="211"/>
      <c r="AF112" s="211"/>
      <c r="AG112" s="211"/>
      <c r="AH112" s="211"/>
      <c r="AI112" s="211"/>
      <c r="AJ112" s="211"/>
      <c r="AK112" s="211"/>
      <c r="AL112" s="211">
        <v>21</v>
      </c>
      <c r="AM112" s="21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11"/>
    </row>
    <row r="113" spans="1:59" ht="22.5" outlineLevel="1" x14ac:dyDescent="0.2">
      <c r="A113" s="288">
        <v>46</v>
      </c>
      <c r="B113" s="154" t="s">
        <v>1995</v>
      </c>
      <c r="C113" s="170" t="s">
        <v>1996</v>
      </c>
      <c r="D113" s="181" t="s">
        <v>120</v>
      </c>
      <c r="E113" s="352">
        <v>3</v>
      </c>
      <c r="F113" s="353"/>
      <c r="G113" s="212">
        <f t="shared" si="0"/>
        <v>0</v>
      </c>
      <c r="H113" s="351" t="s">
        <v>951</v>
      </c>
      <c r="I113" s="211"/>
      <c r="J113" s="211"/>
      <c r="K113" s="211"/>
      <c r="L113" s="211"/>
      <c r="M113" s="211"/>
      <c r="N113" s="211"/>
      <c r="O113" s="211"/>
      <c r="P113" s="211"/>
      <c r="Q113" s="211"/>
      <c r="R113" s="211"/>
      <c r="S113" s="211"/>
      <c r="T113" s="211"/>
      <c r="U113" s="211"/>
      <c r="V113" s="211"/>
      <c r="W113" s="211"/>
      <c r="X113" s="211"/>
      <c r="Y113" s="211"/>
      <c r="Z113" s="211"/>
      <c r="AA113" s="211"/>
      <c r="AB113" s="211"/>
      <c r="AC113" s="211"/>
      <c r="AD113" s="211"/>
      <c r="AE113" s="211"/>
      <c r="AF113" s="211"/>
      <c r="AG113" s="211"/>
      <c r="AH113" s="211"/>
      <c r="AI113" s="211"/>
      <c r="AJ113" s="211"/>
      <c r="AK113" s="211"/>
      <c r="AL113" s="211">
        <v>21</v>
      </c>
      <c r="AM113" s="21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11"/>
    </row>
    <row r="114" spans="1:59" outlineLevel="1" x14ac:dyDescent="0.2">
      <c r="A114" s="288">
        <v>47</v>
      </c>
      <c r="B114" s="154" t="s">
        <v>1997</v>
      </c>
      <c r="C114" s="170" t="s">
        <v>1998</v>
      </c>
      <c r="D114" s="181" t="s">
        <v>120</v>
      </c>
      <c r="E114" s="352">
        <v>3</v>
      </c>
      <c r="F114" s="353"/>
      <c r="G114" s="212">
        <f t="shared" si="0"/>
        <v>0</v>
      </c>
      <c r="H114" s="351" t="s">
        <v>951</v>
      </c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1"/>
      <c r="T114" s="211"/>
      <c r="U114" s="211"/>
      <c r="V114" s="211"/>
      <c r="W114" s="211"/>
      <c r="X114" s="211"/>
      <c r="Y114" s="211"/>
      <c r="Z114" s="211"/>
      <c r="AA114" s="211"/>
      <c r="AB114" s="211"/>
      <c r="AC114" s="211"/>
      <c r="AD114" s="211"/>
      <c r="AE114" s="211"/>
      <c r="AF114" s="211"/>
      <c r="AG114" s="211"/>
      <c r="AH114" s="211"/>
      <c r="AI114" s="211"/>
      <c r="AJ114" s="211"/>
      <c r="AK114" s="211"/>
      <c r="AL114" s="211">
        <v>21</v>
      </c>
      <c r="AM114" s="21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11"/>
    </row>
    <row r="115" spans="1:59" ht="22.5" outlineLevel="1" x14ac:dyDescent="0.2">
      <c r="A115" s="288">
        <v>48</v>
      </c>
      <c r="B115" s="154" t="s">
        <v>1999</v>
      </c>
      <c r="C115" s="170" t="s">
        <v>2000</v>
      </c>
      <c r="D115" s="181" t="s">
        <v>120</v>
      </c>
      <c r="E115" s="352">
        <v>4</v>
      </c>
      <c r="F115" s="353"/>
      <c r="G115" s="212">
        <f t="shared" si="0"/>
        <v>0</v>
      </c>
      <c r="H115" s="351" t="s">
        <v>951</v>
      </c>
      <c r="I115" s="211"/>
      <c r="J115" s="211"/>
      <c r="K115" s="211"/>
      <c r="L115" s="211"/>
      <c r="M115" s="211"/>
      <c r="N115" s="211"/>
      <c r="O115" s="211"/>
      <c r="P115" s="211"/>
      <c r="Q115" s="211"/>
      <c r="R115" s="211"/>
      <c r="S115" s="211"/>
      <c r="T115" s="211"/>
      <c r="U115" s="211"/>
      <c r="V115" s="211"/>
      <c r="W115" s="211"/>
      <c r="X115" s="211"/>
      <c r="Y115" s="211"/>
      <c r="Z115" s="211"/>
      <c r="AA115" s="211"/>
      <c r="AB115" s="211"/>
      <c r="AC115" s="211"/>
      <c r="AD115" s="211"/>
      <c r="AE115" s="211"/>
      <c r="AF115" s="211"/>
      <c r="AG115" s="211"/>
      <c r="AH115" s="211"/>
      <c r="AI115" s="211"/>
      <c r="AJ115" s="211"/>
      <c r="AK115" s="211"/>
      <c r="AL115" s="211">
        <v>21</v>
      </c>
      <c r="AM115" s="21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1"/>
    </row>
    <row r="116" spans="1:59" ht="22.5" outlineLevel="1" x14ac:dyDescent="0.2">
      <c r="A116" s="288">
        <v>49</v>
      </c>
      <c r="B116" s="154" t="s">
        <v>2001</v>
      </c>
      <c r="C116" s="170" t="s">
        <v>2002</v>
      </c>
      <c r="D116" s="181" t="s">
        <v>120</v>
      </c>
      <c r="E116" s="352">
        <v>2</v>
      </c>
      <c r="F116" s="353"/>
      <c r="G116" s="212">
        <f t="shared" si="0"/>
        <v>0</v>
      </c>
      <c r="H116" s="351" t="s">
        <v>951</v>
      </c>
      <c r="I116" s="211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/>
      <c r="T116" s="211"/>
      <c r="U116" s="211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1"/>
      <c r="AK116" s="211"/>
      <c r="AL116" s="211">
        <v>21</v>
      </c>
      <c r="AM116" s="21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211"/>
    </row>
    <row r="117" spans="1:59" ht="22.5" outlineLevel="1" x14ac:dyDescent="0.2">
      <c r="A117" s="288">
        <v>50</v>
      </c>
      <c r="B117" s="154" t="s">
        <v>2003</v>
      </c>
      <c r="C117" s="170" t="s">
        <v>2004</v>
      </c>
      <c r="D117" s="181" t="s">
        <v>120</v>
      </c>
      <c r="E117" s="352">
        <v>4</v>
      </c>
      <c r="F117" s="353"/>
      <c r="G117" s="212">
        <f t="shared" si="0"/>
        <v>0</v>
      </c>
      <c r="H117" s="351" t="s">
        <v>951</v>
      </c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1"/>
      <c r="AK117" s="211"/>
      <c r="AL117" s="211">
        <v>21</v>
      </c>
      <c r="AM117" s="21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11"/>
    </row>
    <row r="118" spans="1:59" ht="22.5" outlineLevel="1" x14ac:dyDescent="0.2">
      <c r="A118" s="288">
        <v>51</v>
      </c>
      <c r="B118" s="154" t="s">
        <v>2005</v>
      </c>
      <c r="C118" s="170" t="s">
        <v>2006</v>
      </c>
      <c r="D118" s="181" t="s">
        <v>120</v>
      </c>
      <c r="E118" s="352">
        <v>8</v>
      </c>
      <c r="F118" s="353"/>
      <c r="G118" s="212">
        <f t="shared" si="0"/>
        <v>0</v>
      </c>
      <c r="H118" s="351" t="s">
        <v>951</v>
      </c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211"/>
      <c r="AG118" s="211"/>
      <c r="AH118" s="211"/>
      <c r="AI118" s="211"/>
      <c r="AJ118" s="211"/>
      <c r="AK118" s="211"/>
      <c r="AL118" s="211">
        <v>21</v>
      </c>
      <c r="AM118" s="21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11"/>
    </row>
    <row r="119" spans="1:59" ht="22.5" outlineLevel="1" x14ac:dyDescent="0.2">
      <c r="A119" s="288">
        <v>52</v>
      </c>
      <c r="B119" s="154" t="s">
        <v>2007</v>
      </c>
      <c r="C119" s="170" t="s">
        <v>2008</v>
      </c>
      <c r="D119" s="181" t="s">
        <v>120</v>
      </c>
      <c r="E119" s="352">
        <v>4</v>
      </c>
      <c r="F119" s="353"/>
      <c r="G119" s="212">
        <f t="shared" si="0"/>
        <v>0</v>
      </c>
      <c r="H119" s="351" t="s">
        <v>951</v>
      </c>
      <c r="I119" s="211"/>
      <c r="J119" s="211"/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1"/>
      <c r="AH119" s="211"/>
      <c r="AI119" s="211"/>
      <c r="AJ119" s="211"/>
      <c r="AK119" s="211"/>
      <c r="AL119" s="211">
        <v>21</v>
      </c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11"/>
    </row>
    <row r="120" spans="1:59" ht="22.5" outlineLevel="1" x14ac:dyDescent="0.2">
      <c r="A120" s="288">
        <v>53</v>
      </c>
      <c r="B120" s="154" t="s">
        <v>2009</v>
      </c>
      <c r="C120" s="170" t="s">
        <v>2010</v>
      </c>
      <c r="D120" s="181" t="s">
        <v>120</v>
      </c>
      <c r="E120" s="352">
        <v>2</v>
      </c>
      <c r="F120" s="353"/>
      <c r="G120" s="212">
        <f t="shared" si="0"/>
        <v>0</v>
      </c>
      <c r="H120" s="351" t="s">
        <v>951</v>
      </c>
      <c r="I120" s="211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/>
      <c r="AH120" s="211"/>
      <c r="AI120" s="211"/>
      <c r="AJ120" s="211"/>
      <c r="AK120" s="211"/>
      <c r="AL120" s="211">
        <v>21</v>
      </c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11"/>
    </row>
    <row r="121" spans="1:59" ht="22.5" outlineLevel="1" x14ac:dyDescent="0.2">
      <c r="A121" s="288">
        <v>54</v>
      </c>
      <c r="B121" s="154" t="s">
        <v>2009</v>
      </c>
      <c r="C121" s="170" t="s">
        <v>2010</v>
      </c>
      <c r="D121" s="181" t="s">
        <v>120</v>
      </c>
      <c r="E121" s="352">
        <v>8</v>
      </c>
      <c r="F121" s="353"/>
      <c r="G121" s="212">
        <f t="shared" si="0"/>
        <v>0</v>
      </c>
      <c r="H121" s="351" t="s">
        <v>951</v>
      </c>
      <c r="I121" s="211"/>
      <c r="J121" s="211"/>
      <c r="K121" s="211"/>
      <c r="L121" s="211"/>
      <c r="M121" s="211"/>
      <c r="N121" s="211"/>
      <c r="O121" s="211"/>
      <c r="P121" s="211"/>
      <c r="Q121" s="211"/>
      <c r="R121" s="211"/>
      <c r="S121" s="211"/>
      <c r="T121" s="211"/>
      <c r="U121" s="211"/>
      <c r="V121" s="211"/>
      <c r="W121" s="211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/>
      <c r="AH121" s="211"/>
      <c r="AI121" s="211"/>
      <c r="AJ121" s="211"/>
      <c r="AK121" s="211"/>
      <c r="AL121" s="211">
        <v>21</v>
      </c>
      <c r="AM121" s="21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11"/>
    </row>
    <row r="122" spans="1:59" ht="22.5" outlineLevel="1" x14ac:dyDescent="0.2">
      <c r="A122" s="288">
        <v>55</v>
      </c>
      <c r="B122" s="154" t="s">
        <v>2011</v>
      </c>
      <c r="C122" s="170" t="s">
        <v>2012</v>
      </c>
      <c r="D122" s="181" t="s">
        <v>120</v>
      </c>
      <c r="E122" s="352">
        <v>1</v>
      </c>
      <c r="F122" s="353"/>
      <c r="G122" s="212">
        <f t="shared" si="0"/>
        <v>0</v>
      </c>
      <c r="H122" s="351" t="s">
        <v>951</v>
      </c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1"/>
      <c r="AK122" s="211"/>
      <c r="AL122" s="211">
        <v>21</v>
      </c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11"/>
    </row>
    <row r="123" spans="1:59" ht="22.5" outlineLevel="1" x14ac:dyDescent="0.2">
      <c r="A123" s="288">
        <v>56</v>
      </c>
      <c r="B123" s="154" t="s">
        <v>2013</v>
      </c>
      <c r="C123" s="170" t="s">
        <v>2014</v>
      </c>
      <c r="D123" s="181" t="s">
        <v>120</v>
      </c>
      <c r="E123" s="352">
        <v>5</v>
      </c>
      <c r="F123" s="353"/>
      <c r="G123" s="212">
        <f t="shared" si="0"/>
        <v>0</v>
      </c>
      <c r="H123" s="351" t="s">
        <v>951</v>
      </c>
      <c r="I123" s="211"/>
      <c r="J123" s="211"/>
      <c r="K123" s="211"/>
      <c r="L123" s="211"/>
      <c r="M123" s="211"/>
      <c r="N123" s="211"/>
      <c r="O123" s="211"/>
      <c r="P123" s="211"/>
      <c r="Q123" s="211"/>
      <c r="R123" s="211"/>
      <c r="S123" s="211"/>
      <c r="T123" s="211"/>
      <c r="U123" s="211"/>
      <c r="V123" s="211"/>
      <c r="W123" s="211"/>
      <c r="X123" s="211"/>
      <c r="Y123" s="211"/>
      <c r="Z123" s="211"/>
      <c r="AA123" s="211"/>
      <c r="AB123" s="211"/>
      <c r="AC123" s="211"/>
      <c r="AD123" s="211"/>
      <c r="AE123" s="211"/>
      <c r="AF123" s="211"/>
      <c r="AG123" s="211"/>
      <c r="AH123" s="211"/>
      <c r="AI123" s="211"/>
      <c r="AJ123" s="211"/>
      <c r="AK123" s="211"/>
      <c r="AL123" s="211">
        <v>21</v>
      </c>
      <c r="AM123" s="21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11"/>
    </row>
    <row r="124" spans="1:59" outlineLevel="1" x14ac:dyDescent="0.2">
      <c r="A124" s="288">
        <v>57</v>
      </c>
      <c r="B124" s="154" t="s">
        <v>2015</v>
      </c>
      <c r="C124" s="170" t="s">
        <v>2016</v>
      </c>
      <c r="D124" s="181" t="s">
        <v>120</v>
      </c>
      <c r="E124" s="352">
        <v>1</v>
      </c>
      <c r="F124" s="353"/>
      <c r="G124" s="212">
        <f t="shared" si="0"/>
        <v>0</v>
      </c>
      <c r="H124" s="351" t="s">
        <v>951</v>
      </c>
      <c r="I124" s="211"/>
      <c r="J124" s="211"/>
      <c r="K124" s="21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1"/>
      <c r="AF124" s="211"/>
      <c r="AG124" s="211"/>
      <c r="AH124" s="211"/>
      <c r="AI124" s="211"/>
      <c r="AJ124" s="211"/>
      <c r="AK124" s="211"/>
      <c r="AL124" s="211">
        <v>21</v>
      </c>
      <c r="AM124" s="21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11"/>
    </row>
    <row r="125" spans="1:59" outlineLevel="1" x14ac:dyDescent="0.2">
      <c r="A125" s="288">
        <v>58</v>
      </c>
      <c r="B125" s="154" t="s">
        <v>2017</v>
      </c>
      <c r="C125" s="170" t="s">
        <v>2018</v>
      </c>
      <c r="D125" s="181" t="s">
        <v>120</v>
      </c>
      <c r="E125" s="352">
        <v>2</v>
      </c>
      <c r="F125" s="353"/>
      <c r="G125" s="212">
        <f t="shared" si="0"/>
        <v>0</v>
      </c>
      <c r="H125" s="351" t="s">
        <v>951</v>
      </c>
      <c r="I125" s="211"/>
      <c r="J125" s="211"/>
      <c r="K125" s="211"/>
      <c r="L125" s="211"/>
      <c r="M125" s="211"/>
      <c r="N125" s="211"/>
      <c r="O125" s="211"/>
      <c r="P125" s="211"/>
      <c r="Q125" s="211"/>
      <c r="R125" s="211"/>
      <c r="S125" s="211"/>
      <c r="T125" s="211"/>
      <c r="U125" s="211"/>
      <c r="V125" s="211"/>
      <c r="W125" s="211"/>
      <c r="X125" s="211"/>
      <c r="Y125" s="211"/>
      <c r="Z125" s="211"/>
      <c r="AA125" s="211"/>
      <c r="AB125" s="211"/>
      <c r="AC125" s="211"/>
      <c r="AD125" s="211"/>
      <c r="AE125" s="211"/>
      <c r="AF125" s="211"/>
      <c r="AG125" s="211"/>
      <c r="AH125" s="211"/>
      <c r="AI125" s="211"/>
      <c r="AJ125" s="211"/>
      <c r="AK125" s="211"/>
      <c r="AL125" s="211">
        <v>21</v>
      </c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11"/>
    </row>
    <row r="126" spans="1:59" outlineLevel="1" x14ac:dyDescent="0.2">
      <c r="A126" s="288">
        <v>59</v>
      </c>
      <c r="B126" s="154" t="s">
        <v>2019</v>
      </c>
      <c r="C126" s="170" t="s">
        <v>2020</v>
      </c>
      <c r="D126" s="181" t="s">
        <v>1872</v>
      </c>
      <c r="E126" s="352">
        <v>4</v>
      </c>
      <c r="F126" s="353"/>
      <c r="G126" s="212">
        <f t="shared" si="0"/>
        <v>0</v>
      </c>
      <c r="H126" s="351" t="s">
        <v>1869</v>
      </c>
      <c r="I126" s="211"/>
      <c r="J126" s="211"/>
      <c r="K126" s="211"/>
      <c r="L126" s="211"/>
      <c r="M126" s="211"/>
      <c r="N126" s="211"/>
      <c r="O126" s="211"/>
      <c r="P126" s="211"/>
      <c r="Q126" s="211"/>
      <c r="R126" s="211"/>
      <c r="S126" s="211"/>
      <c r="T126" s="211"/>
      <c r="U126" s="211"/>
      <c r="V126" s="211"/>
      <c r="W126" s="211"/>
      <c r="X126" s="211"/>
      <c r="Y126" s="211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1"/>
      <c r="AK126" s="211"/>
      <c r="AL126" s="211">
        <v>21</v>
      </c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11"/>
    </row>
    <row r="127" spans="1:59" ht="22.5" outlineLevel="1" x14ac:dyDescent="0.2">
      <c r="A127" s="288">
        <v>60</v>
      </c>
      <c r="B127" s="154" t="s">
        <v>2021</v>
      </c>
      <c r="C127" s="170" t="s">
        <v>2022</v>
      </c>
      <c r="D127" s="181" t="s">
        <v>120</v>
      </c>
      <c r="E127" s="352">
        <v>3</v>
      </c>
      <c r="F127" s="353"/>
      <c r="G127" s="212">
        <f t="shared" si="0"/>
        <v>0</v>
      </c>
      <c r="H127" s="351" t="s">
        <v>951</v>
      </c>
      <c r="I127" s="211"/>
      <c r="J127" s="211"/>
      <c r="K127" s="211"/>
      <c r="L127" s="211"/>
      <c r="M127" s="211"/>
      <c r="N127" s="211"/>
      <c r="O127" s="211"/>
      <c r="P127" s="211"/>
      <c r="Q127" s="211"/>
      <c r="R127" s="211"/>
      <c r="S127" s="211"/>
      <c r="T127" s="211"/>
      <c r="U127" s="211"/>
      <c r="V127" s="211"/>
      <c r="W127" s="211"/>
      <c r="X127" s="211"/>
      <c r="Y127" s="211"/>
      <c r="Z127" s="211"/>
      <c r="AA127" s="211"/>
      <c r="AB127" s="211"/>
      <c r="AC127" s="211"/>
      <c r="AD127" s="211"/>
      <c r="AE127" s="211"/>
      <c r="AF127" s="211"/>
      <c r="AG127" s="211"/>
      <c r="AH127" s="211"/>
      <c r="AI127" s="211"/>
      <c r="AJ127" s="211"/>
      <c r="AK127" s="211"/>
      <c r="AL127" s="211">
        <v>21</v>
      </c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1"/>
    </row>
    <row r="128" spans="1:59" outlineLevel="1" x14ac:dyDescent="0.2">
      <c r="A128" s="288"/>
      <c r="B128" s="615" t="s">
        <v>2023</v>
      </c>
      <c r="C128" s="616"/>
      <c r="D128" s="617"/>
      <c r="E128" s="618"/>
      <c r="F128" s="619"/>
      <c r="G128" s="620"/>
      <c r="H128" s="35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11"/>
      <c r="Z128" s="211"/>
      <c r="AA128" s="211"/>
      <c r="AB128" s="211">
        <v>0</v>
      </c>
      <c r="AC128" s="211"/>
      <c r="AD128" s="211"/>
      <c r="AE128" s="211"/>
      <c r="AF128" s="211"/>
      <c r="AG128" s="211"/>
      <c r="AH128" s="211"/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211"/>
    </row>
    <row r="129" spans="1:59" outlineLevel="1" x14ac:dyDescent="0.2">
      <c r="A129" s="288"/>
      <c r="B129" s="615" t="s">
        <v>2024</v>
      </c>
      <c r="C129" s="616"/>
      <c r="D129" s="617"/>
      <c r="E129" s="618"/>
      <c r="F129" s="619"/>
      <c r="G129" s="620"/>
      <c r="H129" s="351"/>
      <c r="I129" s="211"/>
      <c r="J129" s="211"/>
      <c r="K129" s="211"/>
      <c r="L129" s="211"/>
      <c r="M129" s="211"/>
      <c r="N129" s="211"/>
      <c r="O129" s="211"/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  <c r="AA129" s="211"/>
      <c r="AB129" s="211"/>
      <c r="AC129" s="211"/>
      <c r="AD129" s="211"/>
      <c r="AE129" s="211"/>
      <c r="AF129" s="211"/>
      <c r="AG129" s="211"/>
      <c r="AH129" s="211"/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11"/>
    </row>
    <row r="130" spans="1:59" outlineLevel="1" x14ac:dyDescent="0.2">
      <c r="A130" s="288">
        <v>61</v>
      </c>
      <c r="B130" s="154" t="s">
        <v>2025</v>
      </c>
      <c r="C130" s="170" t="s">
        <v>2026</v>
      </c>
      <c r="D130" s="181" t="s">
        <v>0</v>
      </c>
      <c r="E130" s="352">
        <v>1.65</v>
      </c>
      <c r="F130" s="353"/>
      <c r="G130" s="212">
        <f>ROUND(E130*F130,2)</f>
        <v>0</v>
      </c>
      <c r="H130" s="351" t="s">
        <v>951</v>
      </c>
      <c r="I130" s="211"/>
      <c r="J130" s="211"/>
      <c r="K130" s="211"/>
      <c r="L130" s="211"/>
      <c r="M130" s="211"/>
      <c r="N130" s="211"/>
      <c r="O130" s="211"/>
      <c r="P130" s="211"/>
      <c r="Q130" s="211"/>
      <c r="R130" s="211"/>
      <c r="S130" s="211"/>
      <c r="T130" s="211"/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  <c r="AF130" s="211"/>
      <c r="AG130" s="211"/>
      <c r="AH130" s="211"/>
      <c r="AI130" s="211"/>
      <c r="AJ130" s="211"/>
      <c r="AK130" s="211"/>
      <c r="AL130" s="211">
        <v>21</v>
      </c>
      <c r="AM130" s="21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11"/>
    </row>
    <row r="131" spans="1:59" x14ac:dyDescent="0.2">
      <c r="A131" s="348" t="s">
        <v>116</v>
      </c>
      <c r="B131" s="155" t="s">
        <v>2027</v>
      </c>
      <c r="C131" s="172" t="s">
        <v>2028</v>
      </c>
      <c r="D131" s="182"/>
      <c r="E131" s="349"/>
      <c r="F131" s="634">
        <f>SUM(G132:G213)</f>
        <v>0</v>
      </c>
      <c r="G131" s="635"/>
      <c r="H131" s="350"/>
    </row>
    <row r="132" spans="1:59" outlineLevel="1" x14ac:dyDescent="0.2">
      <c r="A132" s="288"/>
      <c r="B132" s="628" t="s">
        <v>1912</v>
      </c>
      <c r="C132" s="629"/>
      <c r="D132" s="630"/>
      <c r="E132" s="631"/>
      <c r="F132" s="632"/>
      <c r="G132" s="633"/>
      <c r="H132" s="351"/>
      <c r="I132" s="211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1"/>
      <c r="Z132" s="211"/>
      <c r="AA132" s="211"/>
      <c r="AB132" s="211">
        <v>0</v>
      </c>
      <c r="AC132" s="211"/>
      <c r="AD132" s="211"/>
      <c r="AE132" s="211"/>
      <c r="AF132" s="211"/>
      <c r="AG132" s="211"/>
      <c r="AH132" s="211"/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11"/>
    </row>
    <row r="133" spans="1:59" outlineLevel="1" x14ac:dyDescent="0.2">
      <c r="A133" s="288">
        <v>62</v>
      </c>
      <c r="B133" s="154" t="s">
        <v>2029</v>
      </c>
      <c r="C133" s="170" t="s">
        <v>2030</v>
      </c>
      <c r="D133" s="181" t="s">
        <v>1868</v>
      </c>
      <c r="E133" s="352">
        <v>599</v>
      </c>
      <c r="F133" s="353"/>
      <c r="G133" s="212">
        <f>ROUND(E133*F133,2)</f>
        <v>0</v>
      </c>
      <c r="H133" s="351" t="s">
        <v>1869</v>
      </c>
      <c r="I133" s="211"/>
      <c r="J133" s="211"/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1"/>
      <c r="Y133" s="211"/>
      <c r="Z133" s="211"/>
      <c r="AA133" s="211"/>
      <c r="AB133" s="211"/>
      <c r="AC133" s="211"/>
      <c r="AD133" s="211"/>
      <c r="AE133" s="211"/>
      <c r="AF133" s="211"/>
      <c r="AG133" s="211"/>
      <c r="AH133" s="211"/>
      <c r="AI133" s="211"/>
      <c r="AJ133" s="211"/>
      <c r="AK133" s="211"/>
      <c r="AL133" s="211">
        <v>21</v>
      </c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11"/>
    </row>
    <row r="134" spans="1:59" outlineLevel="1" x14ac:dyDescent="0.2">
      <c r="A134" s="288"/>
      <c r="B134" s="615" t="s">
        <v>2031</v>
      </c>
      <c r="C134" s="616"/>
      <c r="D134" s="617"/>
      <c r="E134" s="618"/>
      <c r="F134" s="619"/>
      <c r="G134" s="620"/>
      <c r="H134" s="351"/>
      <c r="I134" s="211"/>
      <c r="J134" s="211"/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1"/>
      <c r="Y134" s="211"/>
      <c r="Z134" s="211"/>
      <c r="AA134" s="211"/>
      <c r="AB134" s="211">
        <v>0</v>
      </c>
      <c r="AC134" s="211"/>
      <c r="AD134" s="211"/>
      <c r="AE134" s="211"/>
      <c r="AF134" s="211"/>
      <c r="AG134" s="211"/>
      <c r="AH134" s="211"/>
      <c r="AI134" s="211"/>
      <c r="AJ134" s="211"/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11"/>
    </row>
    <row r="135" spans="1:59" outlineLevel="1" x14ac:dyDescent="0.2">
      <c r="A135" s="288">
        <v>63</v>
      </c>
      <c r="B135" s="154" t="s">
        <v>2032</v>
      </c>
      <c r="C135" s="170" t="s">
        <v>2033</v>
      </c>
      <c r="D135" s="181" t="s">
        <v>232</v>
      </c>
      <c r="E135" s="352">
        <v>27</v>
      </c>
      <c r="F135" s="353"/>
      <c r="G135" s="212">
        <f>ROUND(E135*F135,2)</f>
        <v>0</v>
      </c>
      <c r="H135" s="351" t="s">
        <v>951</v>
      </c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1"/>
      <c r="U135" s="211"/>
      <c r="V135" s="211"/>
      <c r="W135" s="211"/>
      <c r="X135" s="211"/>
      <c r="Y135" s="211"/>
      <c r="Z135" s="211"/>
      <c r="AA135" s="211"/>
      <c r="AB135" s="211"/>
      <c r="AC135" s="211"/>
      <c r="AD135" s="211"/>
      <c r="AE135" s="211"/>
      <c r="AF135" s="211"/>
      <c r="AG135" s="211"/>
      <c r="AH135" s="211"/>
      <c r="AI135" s="211"/>
      <c r="AJ135" s="211"/>
      <c r="AK135" s="211"/>
      <c r="AL135" s="211">
        <v>21</v>
      </c>
      <c r="AM135" s="21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11"/>
    </row>
    <row r="136" spans="1:59" outlineLevel="1" x14ac:dyDescent="0.2">
      <c r="A136" s="288"/>
      <c r="B136" s="154"/>
      <c r="C136" s="636" t="s">
        <v>1981</v>
      </c>
      <c r="D136" s="637"/>
      <c r="E136" s="638"/>
      <c r="F136" s="639"/>
      <c r="G136" s="640"/>
      <c r="H136" s="351"/>
      <c r="I136" s="211"/>
      <c r="J136" s="211"/>
      <c r="K136" s="211"/>
      <c r="L136" s="211"/>
      <c r="M136" s="211"/>
      <c r="N136" s="211"/>
      <c r="O136" s="211"/>
      <c r="P136" s="211"/>
      <c r="Q136" s="211"/>
      <c r="R136" s="211"/>
      <c r="S136" s="211"/>
      <c r="T136" s="211"/>
      <c r="U136" s="211"/>
      <c r="V136" s="211"/>
      <c r="W136" s="211"/>
      <c r="X136" s="211"/>
      <c r="Y136" s="211"/>
      <c r="Z136" s="211"/>
      <c r="AA136" s="211"/>
      <c r="AB136" s="211"/>
      <c r="AC136" s="211"/>
      <c r="AD136" s="211"/>
      <c r="AE136" s="211"/>
      <c r="AF136" s="211"/>
      <c r="AG136" s="211"/>
      <c r="AH136" s="211"/>
      <c r="AI136" s="211"/>
      <c r="AJ136" s="211"/>
      <c r="AK136" s="211"/>
      <c r="AL136" s="211"/>
      <c r="AM136" s="21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354" t="str">
        <f>C136</f>
        <v>Potrubí včetně tvarovek a zednických výpomocí.</v>
      </c>
      <c r="BA136" s="211"/>
      <c r="BB136" s="211"/>
      <c r="BC136" s="211"/>
      <c r="BD136" s="211"/>
      <c r="BE136" s="211"/>
      <c r="BF136" s="211"/>
      <c r="BG136" s="211"/>
    </row>
    <row r="137" spans="1:59" outlineLevel="1" x14ac:dyDescent="0.2">
      <c r="A137" s="288">
        <v>64</v>
      </c>
      <c r="B137" s="154" t="s">
        <v>2034</v>
      </c>
      <c r="C137" s="170" t="s">
        <v>2035</v>
      </c>
      <c r="D137" s="181" t="s">
        <v>232</v>
      </c>
      <c r="E137" s="352">
        <v>10</v>
      </c>
      <c r="F137" s="353"/>
      <c r="G137" s="212">
        <f>ROUND(E137*F137,2)</f>
        <v>0</v>
      </c>
      <c r="H137" s="351" t="s">
        <v>951</v>
      </c>
      <c r="I137" s="211"/>
      <c r="J137" s="211"/>
      <c r="K137" s="211"/>
      <c r="L137" s="211"/>
      <c r="M137" s="211"/>
      <c r="N137" s="211"/>
      <c r="O137" s="211"/>
      <c r="P137" s="211"/>
      <c r="Q137" s="211"/>
      <c r="R137" s="211"/>
      <c r="S137" s="211"/>
      <c r="T137" s="211"/>
      <c r="U137" s="211"/>
      <c r="V137" s="211"/>
      <c r="W137" s="211"/>
      <c r="X137" s="211"/>
      <c r="Y137" s="211"/>
      <c r="Z137" s="211"/>
      <c r="AA137" s="211"/>
      <c r="AB137" s="211"/>
      <c r="AC137" s="211"/>
      <c r="AD137" s="211"/>
      <c r="AE137" s="211"/>
      <c r="AF137" s="211"/>
      <c r="AG137" s="211"/>
      <c r="AH137" s="211"/>
      <c r="AI137" s="211"/>
      <c r="AJ137" s="211"/>
      <c r="AK137" s="211"/>
      <c r="AL137" s="211">
        <v>21</v>
      </c>
      <c r="AM137" s="21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11"/>
    </row>
    <row r="138" spans="1:59" outlineLevel="1" x14ac:dyDescent="0.2">
      <c r="A138" s="288"/>
      <c r="B138" s="154"/>
      <c r="C138" s="636" t="s">
        <v>1981</v>
      </c>
      <c r="D138" s="637"/>
      <c r="E138" s="638"/>
      <c r="F138" s="639"/>
      <c r="G138" s="640"/>
      <c r="H138" s="351"/>
      <c r="I138" s="211"/>
      <c r="J138" s="211"/>
      <c r="K138" s="211"/>
      <c r="L138" s="211"/>
      <c r="M138" s="211"/>
      <c r="N138" s="211"/>
      <c r="O138" s="211"/>
      <c r="P138" s="211"/>
      <c r="Q138" s="211"/>
      <c r="R138" s="211"/>
      <c r="S138" s="211"/>
      <c r="T138" s="211"/>
      <c r="U138" s="211"/>
      <c r="V138" s="211"/>
      <c r="W138" s="211"/>
      <c r="X138" s="211"/>
      <c r="Y138" s="211"/>
      <c r="Z138" s="211"/>
      <c r="AA138" s="211"/>
      <c r="AB138" s="211"/>
      <c r="AC138" s="211"/>
      <c r="AD138" s="211"/>
      <c r="AE138" s="211"/>
      <c r="AF138" s="211"/>
      <c r="AG138" s="211"/>
      <c r="AH138" s="211"/>
      <c r="AI138" s="211"/>
      <c r="AJ138" s="211"/>
      <c r="AK138" s="211"/>
      <c r="AL138" s="211"/>
      <c r="AM138" s="21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354" t="str">
        <f>C138</f>
        <v>Potrubí včetně tvarovek a zednických výpomocí.</v>
      </c>
      <c r="BA138" s="211"/>
      <c r="BB138" s="211"/>
      <c r="BC138" s="211"/>
      <c r="BD138" s="211"/>
      <c r="BE138" s="211"/>
      <c r="BF138" s="211"/>
      <c r="BG138" s="211"/>
    </row>
    <row r="139" spans="1:59" outlineLevel="1" x14ac:dyDescent="0.2">
      <c r="A139" s="288"/>
      <c r="B139" s="615" t="s">
        <v>1978</v>
      </c>
      <c r="C139" s="616"/>
      <c r="D139" s="617"/>
      <c r="E139" s="618"/>
      <c r="F139" s="619"/>
      <c r="G139" s="620"/>
      <c r="H139" s="351"/>
      <c r="I139" s="211"/>
      <c r="J139" s="211"/>
      <c r="K139" s="211"/>
      <c r="L139" s="211"/>
      <c r="M139" s="211"/>
      <c r="N139" s="211"/>
      <c r="O139" s="211"/>
      <c r="P139" s="211"/>
      <c r="Q139" s="211"/>
      <c r="R139" s="211"/>
      <c r="S139" s="211"/>
      <c r="T139" s="211"/>
      <c r="U139" s="211"/>
      <c r="V139" s="211"/>
      <c r="W139" s="211"/>
      <c r="X139" s="211"/>
      <c r="Y139" s="211"/>
      <c r="Z139" s="211"/>
      <c r="AA139" s="211"/>
      <c r="AB139" s="211">
        <v>0</v>
      </c>
      <c r="AC139" s="211"/>
      <c r="AD139" s="211"/>
      <c r="AE139" s="211"/>
      <c r="AF139" s="211"/>
      <c r="AG139" s="211"/>
      <c r="AH139" s="211"/>
      <c r="AI139" s="211"/>
      <c r="AJ139" s="211"/>
      <c r="AK139" s="211"/>
      <c r="AL139" s="211"/>
      <c r="AM139" s="21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1"/>
    </row>
    <row r="140" spans="1:59" ht="22.5" outlineLevel="1" x14ac:dyDescent="0.2">
      <c r="A140" s="288">
        <v>65</v>
      </c>
      <c r="B140" s="154" t="s">
        <v>2036</v>
      </c>
      <c r="C140" s="170" t="s">
        <v>2037</v>
      </c>
      <c r="D140" s="181" t="s">
        <v>232</v>
      </c>
      <c r="E140" s="352">
        <v>282</v>
      </c>
      <c r="F140" s="353"/>
      <c r="G140" s="212">
        <f>ROUND(E140*F140,2)</f>
        <v>0</v>
      </c>
      <c r="H140" s="351" t="s">
        <v>951</v>
      </c>
      <c r="I140" s="211"/>
      <c r="J140" s="211"/>
      <c r="K140" s="211"/>
      <c r="L140" s="211"/>
      <c r="M140" s="211"/>
      <c r="N140" s="211"/>
      <c r="O140" s="211"/>
      <c r="P140" s="211"/>
      <c r="Q140" s="211"/>
      <c r="R140" s="211"/>
      <c r="S140" s="211"/>
      <c r="T140" s="211"/>
      <c r="U140" s="211"/>
      <c r="V140" s="211"/>
      <c r="W140" s="211"/>
      <c r="X140" s="211"/>
      <c r="Y140" s="211"/>
      <c r="Z140" s="211"/>
      <c r="AA140" s="211"/>
      <c r="AB140" s="211"/>
      <c r="AC140" s="211"/>
      <c r="AD140" s="211"/>
      <c r="AE140" s="211"/>
      <c r="AF140" s="211"/>
      <c r="AG140" s="211"/>
      <c r="AH140" s="211"/>
      <c r="AI140" s="211"/>
      <c r="AJ140" s="211"/>
      <c r="AK140" s="211"/>
      <c r="AL140" s="211">
        <v>21</v>
      </c>
      <c r="AM140" s="21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211"/>
    </row>
    <row r="141" spans="1:59" outlineLevel="1" x14ac:dyDescent="0.2">
      <c r="A141" s="288"/>
      <c r="B141" s="154"/>
      <c r="C141" s="636" t="s">
        <v>1981</v>
      </c>
      <c r="D141" s="637"/>
      <c r="E141" s="638"/>
      <c r="F141" s="639"/>
      <c r="G141" s="640"/>
      <c r="H141" s="351"/>
      <c r="I141" s="211"/>
      <c r="J141" s="211"/>
      <c r="K141" s="211"/>
      <c r="L141" s="211"/>
      <c r="M141" s="211"/>
      <c r="N141" s="211"/>
      <c r="O141" s="211"/>
      <c r="P141" s="211"/>
      <c r="Q141" s="211"/>
      <c r="R141" s="211"/>
      <c r="S141" s="211"/>
      <c r="T141" s="211"/>
      <c r="U141" s="211"/>
      <c r="V141" s="211"/>
      <c r="W141" s="211"/>
      <c r="X141" s="211"/>
      <c r="Y141" s="211"/>
      <c r="Z141" s="211"/>
      <c r="AA141" s="211"/>
      <c r="AB141" s="211"/>
      <c r="AC141" s="211"/>
      <c r="AD141" s="211"/>
      <c r="AE141" s="211"/>
      <c r="AF141" s="211"/>
      <c r="AG141" s="211"/>
      <c r="AH141" s="211"/>
      <c r="AI141" s="211"/>
      <c r="AJ141" s="211"/>
      <c r="AK141" s="211"/>
      <c r="AL141" s="211"/>
      <c r="AM141" s="211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211"/>
      <c r="AX141" s="211"/>
      <c r="AY141" s="211"/>
      <c r="AZ141" s="354" t="str">
        <f>C141</f>
        <v>Potrubí včetně tvarovek a zednických výpomocí.</v>
      </c>
      <c r="BA141" s="211"/>
      <c r="BB141" s="211"/>
      <c r="BC141" s="211"/>
      <c r="BD141" s="211"/>
      <c r="BE141" s="211"/>
      <c r="BF141" s="211"/>
      <c r="BG141" s="211"/>
    </row>
    <row r="142" spans="1:59" outlineLevel="1" x14ac:dyDescent="0.2">
      <c r="A142" s="288"/>
      <c r="B142" s="154"/>
      <c r="C142" s="636" t="s">
        <v>1982</v>
      </c>
      <c r="D142" s="637"/>
      <c r="E142" s="638"/>
      <c r="F142" s="639"/>
      <c r="G142" s="640"/>
      <c r="H142" s="351"/>
      <c r="I142" s="211"/>
      <c r="J142" s="211"/>
      <c r="K142" s="211"/>
      <c r="L142" s="211"/>
      <c r="M142" s="211"/>
      <c r="N142" s="211"/>
      <c r="O142" s="211"/>
      <c r="P142" s="211"/>
      <c r="Q142" s="211"/>
      <c r="R142" s="211"/>
      <c r="S142" s="211"/>
      <c r="T142" s="211"/>
      <c r="U142" s="211"/>
      <c r="V142" s="211"/>
      <c r="W142" s="211"/>
      <c r="X142" s="211"/>
      <c r="Y142" s="211"/>
      <c r="Z142" s="211"/>
      <c r="AA142" s="211"/>
      <c r="AB142" s="211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1"/>
      <c r="AZ142" s="354" t="str">
        <f>C142</f>
        <v>Včetně pomocného lešení o výšce podlahy do 1900 mm a pro zatížení do 1,5 kPa.</v>
      </c>
      <c r="BA142" s="211"/>
      <c r="BB142" s="211"/>
      <c r="BC142" s="211"/>
      <c r="BD142" s="211"/>
      <c r="BE142" s="211"/>
      <c r="BF142" s="211"/>
      <c r="BG142" s="211"/>
    </row>
    <row r="143" spans="1:59" ht="22.5" outlineLevel="1" x14ac:dyDescent="0.2">
      <c r="A143" s="288">
        <v>66</v>
      </c>
      <c r="B143" s="154" t="s">
        <v>2038</v>
      </c>
      <c r="C143" s="170" t="s">
        <v>2039</v>
      </c>
      <c r="D143" s="181" t="s">
        <v>232</v>
      </c>
      <c r="E143" s="352">
        <v>172</v>
      </c>
      <c r="F143" s="353"/>
      <c r="G143" s="212">
        <f>ROUND(E143*F143,2)</f>
        <v>0</v>
      </c>
      <c r="H143" s="351" t="s">
        <v>951</v>
      </c>
      <c r="I143" s="211"/>
      <c r="J143" s="211"/>
      <c r="K143" s="211"/>
      <c r="L143" s="211"/>
      <c r="M143" s="211"/>
      <c r="N143" s="211"/>
      <c r="O143" s="211"/>
      <c r="P143" s="211"/>
      <c r="Q143" s="211"/>
      <c r="R143" s="211"/>
      <c r="S143" s="211"/>
      <c r="T143" s="211"/>
      <c r="U143" s="211"/>
      <c r="V143" s="211"/>
      <c r="W143" s="211"/>
      <c r="X143" s="211"/>
      <c r="Y143" s="211"/>
      <c r="Z143" s="211"/>
      <c r="AA143" s="211"/>
      <c r="AB143" s="211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>
        <v>21</v>
      </c>
      <c r="AM143" s="21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11"/>
      <c r="BE143" s="211"/>
      <c r="BF143" s="211"/>
      <c r="BG143" s="211"/>
    </row>
    <row r="144" spans="1:59" outlineLevel="1" x14ac:dyDescent="0.2">
      <c r="A144" s="288"/>
      <c r="B144" s="154"/>
      <c r="C144" s="636" t="s">
        <v>1981</v>
      </c>
      <c r="D144" s="637"/>
      <c r="E144" s="638"/>
      <c r="F144" s="639"/>
      <c r="G144" s="640"/>
      <c r="H144" s="351"/>
      <c r="I144" s="211"/>
      <c r="J144" s="211"/>
      <c r="K144" s="211"/>
      <c r="L144" s="211"/>
      <c r="M144" s="211"/>
      <c r="N144" s="211"/>
      <c r="O144" s="211"/>
      <c r="P144" s="211"/>
      <c r="Q144" s="211"/>
      <c r="R144" s="211"/>
      <c r="S144" s="211"/>
      <c r="T144" s="211"/>
      <c r="U144" s="211"/>
      <c r="V144" s="211"/>
      <c r="W144" s="211"/>
      <c r="X144" s="211"/>
      <c r="Y144" s="211"/>
      <c r="Z144" s="211"/>
      <c r="AA144" s="211"/>
      <c r="AB144" s="211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354" t="str">
        <f>C144</f>
        <v>Potrubí včetně tvarovek a zednických výpomocí.</v>
      </c>
      <c r="BA144" s="211"/>
      <c r="BB144" s="211"/>
      <c r="BC144" s="211"/>
      <c r="BD144" s="211"/>
      <c r="BE144" s="211"/>
      <c r="BF144" s="211"/>
      <c r="BG144" s="211"/>
    </row>
    <row r="145" spans="1:59" outlineLevel="1" x14ac:dyDescent="0.2">
      <c r="A145" s="288"/>
      <c r="B145" s="154"/>
      <c r="C145" s="636" t="s">
        <v>1982</v>
      </c>
      <c r="D145" s="637"/>
      <c r="E145" s="638"/>
      <c r="F145" s="639"/>
      <c r="G145" s="640"/>
      <c r="H145" s="351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1"/>
      <c r="U145" s="211"/>
      <c r="V145" s="211"/>
      <c r="W145" s="211"/>
      <c r="X145" s="211"/>
      <c r="Y145" s="211"/>
      <c r="Z145" s="211"/>
      <c r="AA145" s="211"/>
      <c r="AB145" s="211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354" t="str">
        <f>C145</f>
        <v>Včetně pomocného lešení o výšce podlahy do 1900 mm a pro zatížení do 1,5 kPa.</v>
      </c>
      <c r="BA145" s="211"/>
      <c r="BB145" s="211"/>
      <c r="BC145" s="211"/>
      <c r="BD145" s="211"/>
      <c r="BE145" s="211"/>
      <c r="BF145" s="211"/>
      <c r="BG145" s="211"/>
    </row>
    <row r="146" spans="1:59" ht="22.5" outlineLevel="1" x14ac:dyDescent="0.2">
      <c r="A146" s="288">
        <v>67</v>
      </c>
      <c r="B146" s="154" t="s">
        <v>1979</v>
      </c>
      <c r="C146" s="170" t="s">
        <v>1980</v>
      </c>
      <c r="D146" s="181" t="s">
        <v>232</v>
      </c>
      <c r="E146" s="352">
        <v>48</v>
      </c>
      <c r="F146" s="353"/>
      <c r="G146" s="212">
        <f>ROUND(E146*F146,2)</f>
        <v>0</v>
      </c>
      <c r="H146" s="351" t="s">
        <v>951</v>
      </c>
      <c r="I146" s="211"/>
      <c r="J146" s="211"/>
      <c r="K146" s="211"/>
      <c r="L146" s="211"/>
      <c r="M146" s="211"/>
      <c r="N146" s="211"/>
      <c r="O146" s="211"/>
      <c r="P146" s="211"/>
      <c r="Q146" s="211"/>
      <c r="R146" s="211"/>
      <c r="S146" s="211"/>
      <c r="T146" s="211"/>
      <c r="U146" s="211"/>
      <c r="V146" s="211"/>
      <c r="W146" s="211"/>
      <c r="X146" s="211"/>
      <c r="Y146" s="211"/>
      <c r="Z146" s="211"/>
      <c r="AA146" s="211"/>
      <c r="AB146" s="211"/>
      <c r="AC146" s="211"/>
      <c r="AD146" s="211"/>
      <c r="AE146" s="211"/>
      <c r="AF146" s="211"/>
      <c r="AG146" s="211"/>
      <c r="AH146" s="211"/>
      <c r="AI146" s="211"/>
      <c r="AJ146" s="211"/>
      <c r="AK146" s="211"/>
      <c r="AL146" s="211">
        <v>21</v>
      </c>
      <c r="AM146" s="211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  <c r="BB146" s="211"/>
      <c r="BC146" s="211"/>
      <c r="BD146" s="211"/>
      <c r="BE146" s="211"/>
      <c r="BF146" s="211"/>
      <c r="BG146" s="211"/>
    </row>
    <row r="147" spans="1:59" outlineLevel="1" x14ac:dyDescent="0.2">
      <c r="A147" s="288"/>
      <c r="B147" s="154"/>
      <c r="C147" s="636" t="s">
        <v>1981</v>
      </c>
      <c r="D147" s="637"/>
      <c r="E147" s="638"/>
      <c r="F147" s="639"/>
      <c r="G147" s="640"/>
      <c r="H147" s="351"/>
      <c r="I147" s="211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211"/>
      <c r="W147" s="211"/>
      <c r="X147" s="211"/>
      <c r="Y147" s="211"/>
      <c r="Z147" s="211"/>
      <c r="AA147" s="211"/>
      <c r="AB147" s="211"/>
      <c r="AC147" s="211"/>
      <c r="AD147" s="211"/>
      <c r="AE147" s="211"/>
      <c r="AF147" s="211"/>
      <c r="AG147" s="211"/>
      <c r="AH147" s="211"/>
      <c r="AI147" s="211"/>
      <c r="AJ147" s="211"/>
      <c r="AK147" s="211"/>
      <c r="AL147" s="211"/>
      <c r="AM147" s="21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1"/>
      <c r="AZ147" s="354" t="str">
        <f>C147</f>
        <v>Potrubí včetně tvarovek a zednických výpomocí.</v>
      </c>
      <c r="BA147" s="211"/>
      <c r="BB147" s="211"/>
      <c r="BC147" s="211"/>
      <c r="BD147" s="211"/>
      <c r="BE147" s="211"/>
      <c r="BF147" s="211"/>
      <c r="BG147" s="211"/>
    </row>
    <row r="148" spans="1:59" outlineLevel="1" x14ac:dyDescent="0.2">
      <c r="A148" s="288"/>
      <c r="B148" s="154"/>
      <c r="C148" s="636" t="s">
        <v>1982</v>
      </c>
      <c r="D148" s="637"/>
      <c r="E148" s="638"/>
      <c r="F148" s="639"/>
      <c r="G148" s="640"/>
      <c r="H148" s="351"/>
      <c r="I148" s="211"/>
      <c r="J148" s="211"/>
      <c r="K148" s="211"/>
      <c r="L148" s="211"/>
      <c r="M148" s="211"/>
      <c r="N148" s="211"/>
      <c r="O148" s="211"/>
      <c r="P148" s="211"/>
      <c r="Q148" s="211"/>
      <c r="R148" s="211"/>
      <c r="S148" s="211"/>
      <c r="T148" s="211"/>
      <c r="U148" s="211"/>
      <c r="V148" s="211"/>
      <c r="W148" s="211"/>
      <c r="X148" s="211"/>
      <c r="Y148" s="211"/>
      <c r="Z148" s="211"/>
      <c r="AA148" s="211"/>
      <c r="AB148" s="211"/>
      <c r="AC148" s="211"/>
      <c r="AD148" s="211"/>
      <c r="AE148" s="211"/>
      <c r="AF148" s="211"/>
      <c r="AG148" s="211"/>
      <c r="AH148" s="211"/>
      <c r="AI148" s="211"/>
      <c r="AJ148" s="211"/>
      <c r="AK148" s="211"/>
      <c r="AL148" s="211"/>
      <c r="AM148" s="21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354" t="str">
        <f>C148</f>
        <v>Včetně pomocného lešení o výšce podlahy do 1900 mm a pro zatížení do 1,5 kPa.</v>
      </c>
      <c r="BA148" s="211"/>
      <c r="BB148" s="211"/>
      <c r="BC148" s="211"/>
      <c r="BD148" s="211"/>
      <c r="BE148" s="211"/>
      <c r="BF148" s="211"/>
      <c r="BG148" s="211"/>
    </row>
    <row r="149" spans="1:59" ht="22.5" outlineLevel="1" x14ac:dyDescent="0.2">
      <c r="A149" s="288">
        <v>68</v>
      </c>
      <c r="B149" s="154" t="s">
        <v>2040</v>
      </c>
      <c r="C149" s="170" t="s">
        <v>2041</v>
      </c>
      <c r="D149" s="181" t="s">
        <v>232</v>
      </c>
      <c r="E149" s="352">
        <v>48</v>
      </c>
      <c r="F149" s="353"/>
      <c r="G149" s="212">
        <f>ROUND(E149*F149,2)</f>
        <v>0</v>
      </c>
      <c r="H149" s="351" t="s">
        <v>951</v>
      </c>
      <c r="I149" s="211"/>
      <c r="J149" s="211"/>
      <c r="K149" s="211"/>
      <c r="L149" s="211"/>
      <c r="M149" s="211"/>
      <c r="N149" s="211"/>
      <c r="O149" s="211"/>
      <c r="P149" s="211"/>
      <c r="Q149" s="211"/>
      <c r="R149" s="211"/>
      <c r="S149" s="211"/>
      <c r="T149" s="211"/>
      <c r="U149" s="211"/>
      <c r="V149" s="211"/>
      <c r="W149" s="211"/>
      <c r="X149" s="211"/>
      <c r="Y149" s="211"/>
      <c r="Z149" s="211"/>
      <c r="AA149" s="211"/>
      <c r="AB149" s="211"/>
      <c r="AC149" s="211"/>
      <c r="AD149" s="211"/>
      <c r="AE149" s="211"/>
      <c r="AF149" s="211"/>
      <c r="AG149" s="211"/>
      <c r="AH149" s="211"/>
      <c r="AI149" s="211"/>
      <c r="AJ149" s="211"/>
      <c r="AK149" s="211"/>
      <c r="AL149" s="211">
        <v>21</v>
      </c>
      <c r="AM149" s="21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11"/>
    </row>
    <row r="150" spans="1:59" outlineLevel="1" x14ac:dyDescent="0.2">
      <c r="A150" s="288"/>
      <c r="B150" s="154"/>
      <c r="C150" s="636" t="s">
        <v>1981</v>
      </c>
      <c r="D150" s="637"/>
      <c r="E150" s="638"/>
      <c r="F150" s="639"/>
      <c r="G150" s="640"/>
      <c r="H150" s="351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1"/>
      <c r="U150" s="211"/>
      <c r="V150" s="211"/>
      <c r="W150" s="211"/>
      <c r="X150" s="211"/>
      <c r="Y150" s="211"/>
      <c r="Z150" s="211"/>
      <c r="AA150" s="211"/>
      <c r="AB150" s="211"/>
      <c r="AC150" s="211"/>
      <c r="AD150" s="211"/>
      <c r="AE150" s="211"/>
      <c r="AF150" s="211"/>
      <c r="AG150" s="211"/>
      <c r="AH150" s="211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354" t="str">
        <f>C150</f>
        <v>Potrubí včetně tvarovek a zednických výpomocí.</v>
      </c>
      <c r="BA150" s="211"/>
      <c r="BB150" s="211"/>
      <c r="BC150" s="211"/>
      <c r="BD150" s="211"/>
      <c r="BE150" s="211"/>
      <c r="BF150" s="211"/>
      <c r="BG150" s="211"/>
    </row>
    <row r="151" spans="1:59" outlineLevel="1" x14ac:dyDescent="0.2">
      <c r="A151" s="288"/>
      <c r="B151" s="154"/>
      <c r="C151" s="636" t="s">
        <v>1982</v>
      </c>
      <c r="D151" s="637"/>
      <c r="E151" s="638"/>
      <c r="F151" s="639"/>
      <c r="G151" s="640"/>
      <c r="H151" s="351"/>
      <c r="I151" s="211"/>
      <c r="J151" s="211"/>
      <c r="K151" s="211"/>
      <c r="L151" s="211"/>
      <c r="M151" s="211"/>
      <c r="N151" s="211"/>
      <c r="O151" s="211"/>
      <c r="P151" s="211"/>
      <c r="Q151" s="211"/>
      <c r="R151" s="211"/>
      <c r="S151" s="211"/>
      <c r="T151" s="211"/>
      <c r="U151" s="211"/>
      <c r="V151" s="211"/>
      <c r="W151" s="211"/>
      <c r="X151" s="211"/>
      <c r="Y151" s="211"/>
      <c r="Z151" s="211"/>
      <c r="AA151" s="211"/>
      <c r="AB151" s="211"/>
      <c r="AC151" s="211"/>
      <c r="AD151" s="211"/>
      <c r="AE151" s="211"/>
      <c r="AF151" s="211"/>
      <c r="AG151" s="211"/>
      <c r="AH151" s="211"/>
      <c r="AI151" s="211"/>
      <c r="AJ151" s="211"/>
      <c r="AK151" s="211"/>
      <c r="AL151" s="211"/>
      <c r="AM151" s="21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354" t="str">
        <f>C151</f>
        <v>Včetně pomocného lešení o výšce podlahy do 1900 mm a pro zatížení do 1,5 kPa.</v>
      </c>
      <c r="BA151" s="211"/>
      <c r="BB151" s="211"/>
      <c r="BC151" s="211"/>
      <c r="BD151" s="211"/>
      <c r="BE151" s="211"/>
      <c r="BF151" s="211"/>
      <c r="BG151" s="211"/>
    </row>
    <row r="152" spans="1:59" ht="22.5" outlineLevel="1" x14ac:dyDescent="0.2">
      <c r="A152" s="288">
        <v>69</v>
      </c>
      <c r="B152" s="154" t="s">
        <v>2042</v>
      </c>
      <c r="C152" s="170" t="s">
        <v>2043</v>
      </c>
      <c r="D152" s="181" t="s">
        <v>232</v>
      </c>
      <c r="E152" s="352">
        <v>26</v>
      </c>
      <c r="F152" s="353"/>
      <c r="G152" s="212">
        <f>ROUND(E152*F152,2)</f>
        <v>0</v>
      </c>
      <c r="H152" s="351" t="s">
        <v>951</v>
      </c>
      <c r="I152" s="211"/>
      <c r="J152" s="211"/>
      <c r="K152" s="211"/>
      <c r="L152" s="211"/>
      <c r="M152" s="211"/>
      <c r="N152" s="211"/>
      <c r="O152" s="211"/>
      <c r="P152" s="211"/>
      <c r="Q152" s="211"/>
      <c r="R152" s="211"/>
      <c r="S152" s="211"/>
      <c r="T152" s="211"/>
      <c r="U152" s="211"/>
      <c r="V152" s="211"/>
      <c r="W152" s="211"/>
      <c r="X152" s="211"/>
      <c r="Y152" s="211"/>
      <c r="Z152" s="211"/>
      <c r="AA152" s="211"/>
      <c r="AB152" s="211"/>
      <c r="AC152" s="211"/>
      <c r="AD152" s="211"/>
      <c r="AE152" s="211"/>
      <c r="AF152" s="211"/>
      <c r="AG152" s="211"/>
      <c r="AH152" s="211"/>
      <c r="AI152" s="211"/>
      <c r="AJ152" s="211"/>
      <c r="AK152" s="211"/>
      <c r="AL152" s="211">
        <v>21</v>
      </c>
      <c r="AM152" s="211"/>
      <c r="AN152" s="211"/>
      <c r="AO152" s="211"/>
      <c r="AP152" s="211"/>
      <c r="AQ152" s="211"/>
      <c r="AR152" s="211"/>
      <c r="AS152" s="211"/>
      <c r="AT152" s="211"/>
      <c r="AU152" s="211"/>
      <c r="AV152" s="211"/>
      <c r="AW152" s="211"/>
      <c r="AX152" s="211"/>
      <c r="AY152" s="211"/>
      <c r="AZ152" s="211"/>
      <c r="BA152" s="211"/>
      <c r="BB152" s="211"/>
      <c r="BC152" s="211"/>
      <c r="BD152" s="211"/>
      <c r="BE152" s="211"/>
      <c r="BF152" s="211"/>
      <c r="BG152" s="211"/>
    </row>
    <row r="153" spans="1:59" outlineLevel="1" x14ac:dyDescent="0.2">
      <c r="A153" s="288"/>
      <c r="B153" s="154"/>
      <c r="C153" s="636" t="s">
        <v>1981</v>
      </c>
      <c r="D153" s="637"/>
      <c r="E153" s="638"/>
      <c r="F153" s="639"/>
      <c r="G153" s="640"/>
      <c r="H153" s="351"/>
      <c r="I153" s="211"/>
      <c r="J153" s="211"/>
      <c r="K153" s="211"/>
      <c r="L153" s="211"/>
      <c r="M153" s="211"/>
      <c r="N153" s="211"/>
      <c r="O153" s="211"/>
      <c r="P153" s="211"/>
      <c r="Q153" s="211"/>
      <c r="R153" s="211"/>
      <c r="S153" s="211"/>
      <c r="T153" s="211"/>
      <c r="U153" s="211"/>
      <c r="V153" s="211"/>
      <c r="W153" s="211"/>
      <c r="X153" s="211"/>
      <c r="Y153" s="211"/>
      <c r="Z153" s="211"/>
      <c r="AA153" s="211"/>
      <c r="AB153" s="211"/>
      <c r="AC153" s="211"/>
      <c r="AD153" s="211"/>
      <c r="AE153" s="211"/>
      <c r="AF153" s="211"/>
      <c r="AG153" s="211"/>
      <c r="AH153" s="211"/>
      <c r="AI153" s="211"/>
      <c r="AJ153" s="211"/>
      <c r="AK153" s="211"/>
      <c r="AL153" s="211"/>
      <c r="AM153" s="211"/>
      <c r="AN153" s="211"/>
      <c r="AO153" s="211"/>
      <c r="AP153" s="211"/>
      <c r="AQ153" s="211"/>
      <c r="AR153" s="211"/>
      <c r="AS153" s="211"/>
      <c r="AT153" s="211"/>
      <c r="AU153" s="211"/>
      <c r="AV153" s="211"/>
      <c r="AW153" s="211"/>
      <c r="AX153" s="211"/>
      <c r="AY153" s="211"/>
      <c r="AZ153" s="354" t="str">
        <f>C153</f>
        <v>Potrubí včetně tvarovek a zednických výpomocí.</v>
      </c>
      <c r="BA153" s="211"/>
      <c r="BB153" s="211"/>
      <c r="BC153" s="211"/>
      <c r="BD153" s="211"/>
      <c r="BE153" s="211"/>
      <c r="BF153" s="211"/>
      <c r="BG153" s="211"/>
    </row>
    <row r="154" spans="1:59" outlineLevel="1" x14ac:dyDescent="0.2">
      <c r="A154" s="288"/>
      <c r="B154" s="154"/>
      <c r="C154" s="636" t="s">
        <v>1982</v>
      </c>
      <c r="D154" s="637"/>
      <c r="E154" s="638"/>
      <c r="F154" s="639"/>
      <c r="G154" s="640"/>
      <c r="H154" s="351"/>
      <c r="I154" s="211"/>
      <c r="J154" s="211"/>
      <c r="K154" s="211"/>
      <c r="L154" s="211"/>
      <c r="M154" s="211"/>
      <c r="N154" s="211"/>
      <c r="O154" s="211"/>
      <c r="P154" s="211"/>
      <c r="Q154" s="211"/>
      <c r="R154" s="211"/>
      <c r="S154" s="211"/>
      <c r="T154" s="211"/>
      <c r="U154" s="211"/>
      <c r="V154" s="211"/>
      <c r="W154" s="211"/>
      <c r="X154" s="211"/>
      <c r="Y154" s="211"/>
      <c r="Z154" s="211"/>
      <c r="AA154" s="211"/>
      <c r="AB154" s="211"/>
      <c r="AC154" s="211"/>
      <c r="AD154" s="211"/>
      <c r="AE154" s="211"/>
      <c r="AF154" s="211"/>
      <c r="AG154" s="211"/>
      <c r="AH154" s="211"/>
      <c r="AI154" s="211"/>
      <c r="AJ154" s="211"/>
      <c r="AK154" s="211"/>
      <c r="AL154" s="211"/>
      <c r="AM154" s="211"/>
      <c r="AN154" s="211"/>
      <c r="AO154" s="211"/>
      <c r="AP154" s="211"/>
      <c r="AQ154" s="211"/>
      <c r="AR154" s="211"/>
      <c r="AS154" s="211"/>
      <c r="AT154" s="211"/>
      <c r="AU154" s="211"/>
      <c r="AV154" s="211"/>
      <c r="AW154" s="211"/>
      <c r="AX154" s="211"/>
      <c r="AY154" s="211"/>
      <c r="AZ154" s="354" t="str">
        <f>C154</f>
        <v>Včetně pomocného lešení o výšce podlahy do 1900 mm a pro zatížení do 1,5 kPa.</v>
      </c>
      <c r="BA154" s="211"/>
      <c r="BB154" s="211"/>
      <c r="BC154" s="211"/>
      <c r="BD154" s="211"/>
      <c r="BE154" s="211"/>
      <c r="BF154" s="211"/>
      <c r="BG154" s="211"/>
    </row>
    <row r="155" spans="1:59" ht="22.5" outlineLevel="1" x14ac:dyDescent="0.2">
      <c r="A155" s="288">
        <v>70</v>
      </c>
      <c r="B155" s="154" t="s">
        <v>2044</v>
      </c>
      <c r="C155" s="170" t="s">
        <v>2045</v>
      </c>
      <c r="D155" s="181" t="s">
        <v>232</v>
      </c>
      <c r="E155" s="352">
        <v>10</v>
      </c>
      <c r="F155" s="353"/>
      <c r="G155" s="212">
        <f>ROUND(E155*F155,2)</f>
        <v>0</v>
      </c>
      <c r="H155" s="351" t="s">
        <v>951</v>
      </c>
      <c r="I155" s="211"/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1"/>
      <c r="Y155" s="211"/>
      <c r="Z155" s="211"/>
      <c r="AA155" s="211"/>
      <c r="AB155" s="211"/>
      <c r="AC155" s="211"/>
      <c r="AD155" s="211"/>
      <c r="AE155" s="211"/>
      <c r="AF155" s="211"/>
      <c r="AG155" s="211"/>
      <c r="AH155" s="211"/>
      <c r="AI155" s="211"/>
      <c r="AJ155" s="211"/>
      <c r="AK155" s="211"/>
      <c r="AL155" s="211">
        <v>21</v>
      </c>
      <c r="AM155" s="211"/>
      <c r="AN155" s="211"/>
      <c r="AO155" s="211"/>
      <c r="AP155" s="211"/>
      <c r="AQ155" s="211"/>
      <c r="AR155" s="211"/>
      <c r="AS155" s="211"/>
      <c r="AT155" s="211"/>
      <c r="AU155" s="211"/>
      <c r="AV155" s="211"/>
      <c r="AW155" s="211"/>
      <c r="AX155" s="211"/>
      <c r="AY155" s="211"/>
      <c r="AZ155" s="211"/>
      <c r="BA155" s="211"/>
      <c r="BB155" s="211"/>
      <c r="BC155" s="211"/>
      <c r="BD155" s="211"/>
      <c r="BE155" s="211"/>
      <c r="BF155" s="211"/>
      <c r="BG155" s="211"/>
    </row>
    <row r="156" spans="1:59" outlineLevel="1" x14ac:dyDescent="0.2">
      <c r="A156" s="288"/>
      <c r="B156" s="154"/>
      <c r="C156" s="636" t="s">
        <v>1981</v>
      </c>
      <c r="D156" s="637"/>
      <c r="E156" s="638"/>
      <c r="F156" s="639"/>
      <c r="G156" s="640"/>
      <c r="H156" s="351"/>
      <c r="I156" s="211"/>
      <c r="J156" s="211"/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1"/>
      <c r="Y156" s="211"/>
      <c r="Z156" s="211"/>
      <c r="AA156" s="211"/>
      <c r="AB156" s="211"/>
      <c r="AC156" s="211"/>
      <c r="AD156" s="211"/>
      <c r="AE156" s="211"/>
      <c r="AF156" s="211"/>
      <c r="AG156" s="211"/>
      <c r="AH156" s="211"/>
      <c r="AI156" s="211"/>
      <c r="AJ156" s="211"/>
      <c r="AK156" s="211"/>
      <c r="AL156" s="211"/>
      <c r="AM156" s="211"/>
      <c r="AN156" s="211"/>
      <c r="AO156" s="211"/>
      <c r="AP156" s="211"/>
      <c r="AQ156" s="211"/>
      <c r="AR156" s="211"/>
      <c r="AS156" s="211"/>
      <c r="AT156" s="211"/>
      <c r="AU156" s="211"/>
      <c r="AV156" s="211"/>
      <c r="AW156" s="211"/>
      <c r="AX156" s="211"/>
      <c r="AY156" s="211"/>
      <c r="AZ156" s="354" t="str">
        <f>C156</f>
        <v>Potrubí včetně tvarovek a zednických výpomocí.</v>
      </c>
      <c r="BA156" s="211"/>
      <c r="BB156" s="211"/>
      <c r="BC156" s="211"/>
      <c r="BD156" s="211"/>
      <c r="BE156" s="211"/>
      <c r="BF156" s="211"/>
      <c r="BG156" s="211"/>
    </row>
    <row r="157" spans="1:59" outlineLevel="1" x14ac:dyDescent="0.2">
      <c r="A157" s="288"/>
      <c r="B157" s="154"/>
      <c r="C157" s="636" t="s">
        <v>1982</v>
      </c>
      <c r="D157" s="637"/>
      <c r="E157" s="638"/>
      <c r="F157" s="639"/>
      <c r="G157" s="640"/>
      <c r="H157" s="351"/>
      <c r="I157" s="211"/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211"/>
      <c r="AI157" s="211"/>
      <c r="AJ157" s="211"/>
      <c r="AK157" s="211"/>
      <c r="AL157" s="211"/>
      <c r="AM157" s="211"/>
      <c r="AN157" s="211"/>
      <c r="AO157" s="211"/>
      <c r="AP157" s="211"/>
      <c r="AQ157" s="211"/>
      <c r="AR157" s="211"/>
      <c r="AS157" s="211"/>
      <c r="AT157" s="211"/>
      <c r="AU157" s="211"/>
      <c r="AV157" s="211"/>
      <c r="AW157" s="211"/>
      <c r="AX157" s="211"/>
      <c r="AY157" s="211"/>
      <c r="AZ157" s="354" t="str">
        <f>C157</f>
        <v>Včetně pomocného lešení o výšce podlahy do 1900 mm a pro zatížení do 1,5 kPa.</v>
      </c>
      <c r="BA157" s="211"/>
      <c r="BB157" s="211"/>
      <c r="BC157" s="211"/>
      <c r="BD157" s="211"/>
      <c r="BE157" s="211"/>
      <c r="BF157" s="211"/>
      <c r="BG157" s="211"/>
    </row>
    <row r="158" spans="1:59" outlineLevel="1" x14ac:dyDescent="0.2">
      <c r="A158" s="288"/>
      <c r="B158" s="615" t="s">
        <v>1983</v>
      </c>
      <c r="C158" s="616"/>
      <c r="D158" s="617"/>
      <c r="E158" s="618"/>
      <c r="F158" s="619"/>
      <c r="G158" s="620"/>
      <c r="H158" s="351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1"/>
      <c r="U158" s="211"/>
      <c r="V158" s="211"/>
      <c r="W158" s="211"/>
      <c r="X158" s="211"/>
      <c r="Y158" s="211"/>
      <c r="Z158" s="211"/>
      <c r="AA158" s="211"/>
      <c r="AB158" s="211">
        <v>0</v>
      </c>
      <c r="AC158" s="211"/>
      <c r="AD158" s="211"/>
      <c r="AE158" s="211"/>
      <c r="AF158" s="211"/>
      <c r="AG158" s="211"/>
      <c r="AH158" s="211"/>
      <c r="AI158" s="211"/>
      <c r="AJ158" s="211"/>
      <c r="AK158" s="211"/>
      <c r="AL158" s="211"/>
      <c r="AM158" s="211"/>
      <c r="AN158" s="211"/>
      <c r="AO158" s="211"/>
      <c r="AP158" s="211"/>
      <c r="AQ158" s="211"/>
      <c r="AR158" s="211"/>
      <c r="AS158" s="211"/>
      <c r="AT158" s="211"/>
      <c r="AU158" s="211"/>
      <c r="AV158" s="211"/>
      <c r="AW158" s="211"/>
      <c r="AX158" s="211"/>
      <c r="AY158" s="211"/>
      <c r="AZ158" s="211"/>
      <c r="BA158" s="211"/>
      <c r="BB158" s="211"/>
      <c r="BC158" s="211"/>
      <c r="BD158" s="211"/>
      <c r="BE158" s="211"/>
      <c r="BF158" s="211"/>
      <c r="BG158" s="211"/>
    </row>
    <row r="159" spans="1:59" outlineLevel="1" x14ac:dyDescent="0.2">
      <c r="A159" s="288">
        <v>71</v>
      </c>
      <c r="B159" s="154" t="s">
        <v>2046</v>
      </c>
      <c r="C159" s="170" t="s">
        <v>2047</v>
      </c>
      <c r="D159" s="181" t="s">
        <v>1872</v>
      </c>
      <c r="E159" s="352">
        <v>80</v>
      </c>
      <c r="F159" s="353"/>
      <c r="G159" s="212">
        <f t="shared" ref="G159:G164" si="1">ROUND(E159*F159,2)</f>
        <v>0</v>
      </c>
      <c r="H159" s="351" t="s">
        <v>1869</v>
      </c>
      <c r="I159" s="211"/>
      <c r="J159" s="211"/>
      <c r="K159" s="211"/>
      <c r="L159" s="211"/>
      <c r="M159" s="211"/>
      <c r="N159" s="211"/>
      <c r="O159" s="211"/>
      <c r="P159" s="211"/>
      <c r="Q159" s="211"/>
      <c r="R159" s="211"/>
      <c r="S159" s="211"/>
      <c r="T159" s="211"/>
      <c r="U159" s="211"/>
      <c r="V159" s="211"/>
      <c r="W159" s="211"/>
      <c r="X159" s="211"/>
      <c r="Y159" s="211"/>
      <c r="Z159" s="211"/>
      <c r="AA159" s="211"/>
      <c r="AB159" s="211"/>
      <c r="AC159" s="211"/>
      <c r="AD159" s="211"/>
      <c r="AE159" s="211"/>
      <c r="AF159" s="211"/>
      <c r="AG159" s="211"/>
      <c r="AH159" s="211"/>
      <c r="AI159" s="211"/>
      <c r="AJ159" s="211"/>
      <c r="AK159" s="211"/>
      <c r="AL159" s="211">
        <v>21</v>
      </c>
      <c r="AM159" s="211"/>
      <c r="AN159" s="211"/>
      <c r="AO159" s="211"/>
      <c r="AP159" s="211"/>
      <c r="AQ159" s="211"/>
      <c r="AR159" s="211"/>
      <c r="AS159" s="211"/>
      <c r="AT159" s="211"/>
      <c r="AU159" s="211"/>
      <c r="AV159" s="211"/>
      <c r="AW159" s="211"/>
      <c r="AX159" s="211"/>
      <c r="AY159" s="211"/>
      <c r="AZ159" s="211"/>
      <c r="BA159" s="211"/>
      <c r="BB159" s="211"/>
      <c r="BC159" s="211"/>
      <c r="BD159" s="211"/>
      <c r="BE159" s="211"/>
      <c r="BF159" s="211"/>
      <c r="BG159" s="211"/>
    </row>
    <row r="160" spans="1:59" outlineLevel="1" x14ac:dyDescent="0.2">
      <c r="A160" s="288">
        <v>72</v>
      </c>
      <c r="B160" s="154" t="s">
        <v>2048</v>
      </c>
      <c r="C160" s="170" t="s">
        <v>2049</v>
      </c>
      <c r="D160" s="181" t="s">
        <v>1872</v>
      </c>
      <c r="E160" s="352">
        <v>48</v>
      </c>
      <c r="F160" s="353"/>
      <c r="G160" s="212">
        <f t="shared" si="1"/>
        <v>0</v>
      </c>
      <c r="H160" s="351" t="s">
        <v>1869</v>
      </c>
      <c r="I160" s="211"/>
      <c r="J160" s="211"/>
      <c r="K160" s="211"/>
      <c r="L160" s="211"/>
      <c r="M160" s="211"/>
      <c r="N160" s="211"/>
      <c r="O160" s="211"/>
      <c r="P160" s="211"/>
      <c r="Q160" s="211"/>
      <c r="R160" s="211"/>
      <c r="S160" s="211"/>
      <c r="T160" s="211"/>
      <c r="U160" s="211"/>
      <c r="V160" s="211"/>
      <c r="W160" s="211"/>
      <c r="X160" s="211"/>
      <c r="Y160" s="211"/>
      <c r="Z160" s="211"/>
      <c r="AA160" s="211"/>
      <c r="AB160" s="211"/>
      <c r="AC160" s="211"/>
      <c r="AD160" s="211"/>
      <c r="AE160" s="211"/>
      <c r="AF160" s="211"/>
      <c r="AG160" s="211"/>
      <c r="AH160" s="211"/>
      <c r="AI160" s="211"/>
      <c r="AJ160" s="211"/>
      <c r="AK160" s="211"/>
      <c r="AL160" s="211">
        <v>21</v>
      </c>
      <c r="AM160" s="211"/>
      <c r="AN160" s="211"/>
      <c r="AO160" s="211"/>
      <c r="AP160" s="211"/>
      <c r="AQ160" s="211"/>
      <c r="AR160" s="211"/>
      <c r="AS160" s="211"/>
      <c r="AT160" s="211"/>
      <c r="AU160" s="211"/>
      <c r="AV160" s="211"/>
      <c r="AW160" s="211"/>
      <c r="AX160" s="211"/>
      <c r="AY160" s="211"/>
      <c r="AZ160" s="211"/>
      <c r="BA160" s="211"/>
      <c r="BB160" s="211"/>
      <c r="BC160" s="211"/>
      <c r="BD160" s="211"/>
      <c r="BE160" s="211"/>
      <c r="BF160" s="211"/>
      <c r="BG160" s="211"/>
    </row>
    <row r="161" spans="1:59" outlineLevel="1" x14ac:dyDescent="0.2">
      <c r="A161" s="288">
        <v>73</v>
      </c>
      <c r="B161" s="154" t="s">
        <v>1984</v>
      </c>
      <c r="C161" s="170" t="s">
        <v>2050</v>
      </c>
      <c r="D161" s="181" t="s">
        <v>1872</v>
      </c>
      <c r="E161" s="352">
        <v>14</v>
      </c>
      <c r="F161" s="353"/>
      <c r="G161" s="212">
        <f t="shared" si="1"/>
        <v>0</v>
      </c>
      <c r="H161" s="351" t="s">
        <v>1869</v>
      </c>
      <c r="I161" s="211"/>
      <c r="J161" s="211"/>
      <c r="K161" s="211"/>
      <c r="L161" s="211"/>
      <c r="M161" s="211"/>
      <c r="N161" s="211"/>
      <c r="O161" s="211"/>
      <c r="P161" s="211"/>
      <c r="Q161" s="211"/>
      <c r="R161" s="211"/>
      <c r="S161" s="211"/>
      <c r="T161" s="211"/>
      <c r="U161" s="211"/>
      <c r="V161" s="211"/>
      <c r="W161" s="211"/>
      <c r="X161" s="211"/>
      <c r="Y161" s="211"/>
      <c r="Z161" s="211"/>
      <c r="AA161" s="211"/>
      <c r="AB161" s="211"/>
      <c r="AC161" s="211"/>
      <c r="AD161" s="211"/>
      <c r="AE161" s="211"/>
      <c r="AF161" s="211"/>
      <c r="AG161" s="211"/>
      <c r="AH161" s="211"/>
      <c r="AI161" s="211"/>
      <c r="AJ161" s="211"/>
      <c r="AK161" s="211"/>
      <c r="AL161" s="211">
        <v>21</v>
      </c>
      <c r="AM161" s="211"/>
      <c r="AN161" s="211"/>
      <c r="AO161" s="211"/>
      <c r="AP161" s="211"/>
      <c r="AQ161" s="211"/>
      <c r="AR161" s="211"/>
      <c r="AS161" s="211"/>
      <c r="AT161" s="211"/>
      <c r="AU161" s="211"/>
      <c r="AV161" s="211"/>
      <c r="AW161" s="211"/>
      <c r="AX161" s="211"/>
      <c r="AY161" s="211"/>
      <c r="AZ161" s="211"/>
      <c r="BA161" s="211"/>
      <c r="BB161" s="211"/>
      <c r="BC161" s="211"/>
      <c r="BD161" s="211"/>
      <c r="BE161" s="211"/>
      <c r="BF161" s="211"/>
      <c r="BG161" s="211"/>
    </row>
    <row r="162" spans="1:59" outlineLevel="1" x14ac:dyDescent="0.2">
      <c r="A162" s="288">
        <v>74</v>
      </c>
      <c r="B162" s="154" t="s">
        <v>2051</v>
      </c>
      <c r="C162" s="170" t="s">
        <v>2052</v>
      </c>
      <c r="D162" s="181" t="s">
        <v>1872</v>
      </c>
      <c r="E162" s="352">
        <v>28</v>
      </c>
      <c r="F162" s="353"/>
      <c r="G162" s="212">
        <f t="shared" si="1"/>
        <v>0</v>
      </c>
      <c r="H162" s="351" t="s">
        <v>1869</v>
      </c>
      <c r="I162" s="211"/>
      <c r="J162" s="211"/>
      <c r="K162" s="211"/>
      <c r="L162" s="211"/>
      <c r="M162" s="211"/>
      <c r="N162" s="211"/>
      <c r="O162" s="211"/>
      <c r="P162" s="211"/>
      <c r="Q162" s="211"/>
      <c r="R162" s="211"/>
      <c r="S162" s="211"/>
      <c r="T162" s="211"/>
      <c r="U162" s="211"/>
      <c r="V162" s="211"/>
      <c r="W162" s="211"/>
      <c r="X162" s="211"/>
      <c r="Y162" s="211"/>
      <c r="Z162" s="211"/>
      <c r="AA162" s="211"/>
      <c r="AB162" s="211"/>
      <c r="AC162" s="211"/>
      <c r="AD162" s="211"/>
      <c r="AE162" s="211"/>
      <c r="AF162" s="211"/>
      <c r="AG162" s="211"/>
      <c r="AH162" s="211"/>
      <c r="AI162" s="211"/>
      <c r="AJ162" s="211"/>
      <c r="AK162" s="211"/>
      <c r="AL162" s="211">
        <v>21</v>
      </c>
      <c r="AM162" s="211"/>
      <c r="AN162" s="211"/>
      <c r="AO162" s="211"/>
      <c r="AP162" s="211"/>
      <c r="AQ162" s="211"/>
      <c r="AR162" s="211"/>
      <c r="AS162" s="211"/>
      <c r="AT162" s="211"/>
      <c r="AU162" s="211"/>
      <c r="AV162" s="211"/>
      <c r="AW162" s="211"/>
      <c r="AX162" s="211"/>
      <c r="AY162" s="211"/>
      <c r="AZ162" s="211"/>
      <c r="BA162" s="211"/>
      <c r="BB162" s="211"/>
      <c r="BC162" s="211"/>
      <c r="BD162" s="211"/>
      <c r="BE162" s="211"/>
      <c r="BF162" s="211"/>
      <c r="BG162" s="211"/>
    </row>
    <row r="163" spans="1:59" outlineLevel="1" x14ac:dyDescent="0.2">
      <c r="A163" s="288">
        <v>75</v>
      </c>
      <c r="B163" s="154" t="s">
        <v>2053</v>
      </c>
      <c r="C163" s="170" t="s">
        <v>2054</v>
      </c>
      <c r="D163" s="181" t="s">
        <v>1872</v>
      </c>
      <c r="E163" s="352">
        <v>15</v>
      </c>
      <c r="F163" s="353"/>
      <c r="G163" s="212">
        <f t="shared" si="1"/>
        <v>0</v>
      </c>
      <c r="H163" s="351" t="s">
        <v>1869</v>
      </c>
      <c r="I163" s="211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1"/>
      <c r="U163" s="211"/>
      <c r="V163" s="211"/>
      <c r="W163" s="211"/>
      <c r="X163" s="211"/>
      <c r="Y163" s="211"/>
      <c r="Z163" s="211"/>
      <c r="AA163" s="211"/>
      <c r="AB163" s="211"/>
      <c r="AC163" s="211"/>
      <c r="AD163" s="211"/>
      <c r="AE163" s="211"/>
      <c r="AF163" s="211"/>
      <c r="AG163" s="211"/>
      <c r="AH163" s="211"/>
      <c r="AI163" s="211"/>
      <c r="AJ163" s="211"/>
      <c r="AK163" s="211"/>
      <c r="AL163" s="211">
        <v>21</v>
      </c>
      <c r="AM163" s="211"/>
      <c r="AN163" s="211"/>
      <c r="AO163" s="211"/>
      <c r="AP163" s="211"/>
      <c r="AQ163" s="211"/>
      <c r="AR163" s="211"/>
      <c r="AS163" s="211"/>
      <c r="AT163" s="211"/>
      <c r="AU163" s="211"/>
      <c r="AV163" s="211"/>
      <c r="AW163" s="211"/>
      <c r="AX163" s="211"/>
      <c r="AY163" s="211"/>
      <c r="AZ163" s="211"/>
      <c r="BA163" s="211"/>
      <c r="BB163" s="211"/>
      <c r="BC163" s="211"/>
      <c r="BD163" s="211"/>
      <c r="BE163" s="211"/>
      <c r="BF163" s="211"/>
      <c r="BG163" s="211"/>
    </row>
    <row r="164" spans="1:59" outlineLevel="1" x14ac:dyDescent="0.2">
      <c r="A164" s="288">
        <v>76</v>
      </c>
      <c r="B164" s="154" t="s">
        <v>2055</v>
      </c>
      <c r="C164" s="170" t="s">
        <v>2056</v>
      </c>
      <c r="D164" s="181" t="s">
        <v>1872</v>
      </c>
      <c r="E164" s="352">
        <v>6</v>
      </c>
      <c r="F164" s="353"/>
      <c r="G164" s="212">
        <f t="shared" si="1"/>
        <v>0</v>
      </c>
      <c r="H164" s="351" t="s">
        <v>1869</v>
      </c>
      <c r="I164" s="211"/>
      <c r="J164" s="211"/>
      <c r="K164" s="211"/>
      <c r="L164" s="211"/>
      <c r="M164" s="211"/>
      <c r="N164" s="211"/>
      <c r="O164" s="211"/>
      <c r="P164" s="211"/>
      <c r="Q164" s="211"/>
      <c r="R164" s="211"/>
      <c r="S164" s="211"/>
      <c r="T164" s="211"/>
      <c r="U164" s="211"/>
      <c r="V164" s="211"/>
      <c r="W164" s="211"/>
      <c r="X164" s="211"/>
      <c r="Y164" s="211"/>
      <c r="Z164" s="211"/>
      <c r="AA164" s="211"/>
      <c r="AB164" s="211"/>
      <c r="AC164" s="211"/>
      <c r="AD164" s="211"/>
      <c r="AE164" s="211"/>
      <c r="AF164" s="211"/>
      <c r="AG164" s="211"/>
      <c r="AH164" s="211"/>
      <c r="AI164" s="211"/>
      <c r="AJ164" s="211"/>
      <c r="AK164" s="211"/>
      <c r="AL164" s="211">
        <v>21</v>
      </c>
      <c r="AM164" s="211"/>
      <c r="AN164" s="211"/>
      <c r="AO164" s="211"/>
      <c r="AP164" s="211"/>
      <c r="AQ164" s="211"/>
      <c r="AR164" s="211"/>
      <c r="AS164" s="211"/>
      <c r="AT164" s="211"/>
      <c r="AU164" s="211"/>
      <c r="AV164" s="211"/>
      <c r="AW164" s="211"/>
      <c r="AX164" s="211"/>
      <c r="AY164" s="211"/>
      <c r="AZ164" s="211"/>
      <c r="BA164" s="211"/>
      <c r="BB164" s="211"/>
      <c r="BC164" s="211"/>
      <c r="BD164" s="211"/>
      <c r="BE164" s="211"/>
      <c r="BF164" s="211"/>
      <c r="BG164" s="211"/>
    </row>
    <row r="165" spans="1:59" outlineLevel="1" x14ac:dyDescent="0.2">
      <c r="A165" s="288"/>
      <c r="B165" s="615" t="s">
        <v>1986</v>
      </c>
      <c r="C165" s="616"/>
      <c r="D165" s="617"/>
      <c r="E165" s="618"/>
      <c r="F165" s="619"/>
      <c r="G165" s="620"/>
      <c r="H165" s="351"/>
      <c r="I165" s="211"/>
      <c r="J165" s="211"/>
      <c r="K165" s="211"/>
      <c r="L165" s="211"/>
      <c r="M165" s="211"/>
      <c r="N165" s="211"/>
      <c r="O165" s="211"/>
      <c r="P165" s="211"/>
      <c r="Q165" s="211"/>
      <c r="R165" s="211"/>
      <c r="S165" s="211"/>
      <c r="T165" s="211"/>
      <c r="U165" s="211"/>
      <c r="V165" s="211"/>
      <c r="W165" s="211"/>
      <c r="X165" s="211"/>
      <c r="Y165" s="211"/>
      <c r="Z165" s="211"/>
      <c r="AA165" s="211"/>
      <c r="AB165" s="211">
        <v>0</v>
      </c>
      <c r="AC165" s="211"/>
      <c r="AD165" s="211"/>
      <c r="AE165" s="211"/>
      <c r="AF165" s="211"/>
      <c r="AG165" s="211"/>
      <c r="AH165" s="211"/>
      <c r="AI165" s="211"/>
      <c r="AJ165" s="211"/>
      <c r="AK165" s="211"/>
      <c r="AL165" s="211"/>
      <c r="AM165" s="211"/>
      <c r="AN165" s="211"/>
      <c r="AO165" s="211"/>
      <c r="AP165" s="211"/>
      <c r="AQ165" s="211"/>
      <c r="AR165" s="211"/>
      <c r="AS165" s="211"/>
      <c r="AT165" s="211"/>
      <c r="AU165" s="211"/>
      <c r="AV165" s="211"/>
      <c r="AW165" s="211"/>
      <c r="AX165" s="211"/>
      <c r="AY165" s="211"/>
      <c r="AZ165" s="211"/>
      <c r="BA165" s="211"/>
      <c r="BB165" s="211"/>
      <c r="BC165" s="211"/>
      <c r="BD165" s="211"/>
      <c r="BE165" s="211"/>
      <c r="BF165" s="211"/>
      <c r="BG165" s="211"/>
    </row>
    <row r="166" spans="1:59" outlineLevel="1" x14ac:dyDescent="0.2">
      <c r="A166" s="288"/>
      <c r="B166" s="615" t="s">
        <v>1987</v>
      </c>
      <c r="C166" s="616"/>
      <c r="D166" s="617"/>
      <c r="E166" s="618"/>
      <c r="F166" s="619"/>
      <c r="G166" s="620"/>
      <c r="H166" s="351"/>
      <c r="I166" s="211"/>
      <c r="J166" s="211"/>
      <c r="K166" s="211"/>
      <c r="L166" s="211"/>
      <c r="M166" s="211"/>
      <c r="N166" s="211"/>
      <c r="O166" s="211"/>
      <c r="P166" s="211"/>
      <c r="Q166" s="211"/>
      <c r="R166" s="211"/>
      <c r="S166" s="211"/>
      <c r="T166" s="211"/>
      <c r="U166" s="211"/>
      <c r="V166" s="211"/>
      <c r="W166" s="211"/>
      <c r="X166" s="211"/>
      <c r="Y166" s="211"/>
      <c r="Z166" s="211"/>
      <c r="AA166" s="211"/>
      <c r="AB166" s="211">
        <v>1</v>
      </c>
      <c r="AC166" s="211"/>
      <c r="AD166" s="211"/>
      <c r="AE166" s="211"/>
      <c r="AF166" s="211"/>
      <c r="AG166" s="211"/>
      <c r="AH166" s="211"/>
      <c r="AI166" s="211"/>
      <c r="AJ166" s="211"/>
      <c r="AK166" s="211"/>
      <c r="AL166" s="211"/>
      <c r="AM166" s="211"/>
      <c r="AN166" s="211"/>
      <c r="AO166" s="211"/>
      <c r="AP166" s="211"/>
      <c r="AQ166" s="211"/>
      <c r="AR166" s="211"/>
      <c r="AS166" s="211"/>
      <c r="AT166" s="211"/>
      <c r="AU166" s="211"/>
      <c r="AV166" s="211"/>
      <c r="AW166" s="211"/>
      <c r="AX166" s="211"/>
      <c r="AY166" s="211"/>
      <c r="AZ166" s="211"/>
      <c r="BA166" s="211"/>
      <c r="BB166" s="211"/>
      <c r="BC166" s="211"/>
      <c r="BD166" s="211"/>
      <c r="BE166" s="211"/>
      <c r="BF166" s="211"/>
      <c r="BG166" s="211"/>
    </row>
    <row r="167" spans="1:59" outlineLevel="1" x14ac:dyDescent="0.2">
      <c r="A167" s="288">
        <v>77</v>
      </c>
      <c r="B167" s="154" t="s">
        <v>2057</v>
      </c>
      <c r="C167" s="170" t="s">
        <v>2058</v>
      </c>
      <c r="D167" s="181" t="s">
        <v>232</v>
      </c>
      <c r="E167" s="352">
        <v>91</v>
      </c>
      <c r="F167" s="353"/>
      <c r="G167" s="212">
        <f>ROUND(E167*F167,2)</f>
        <v>0</v>
      </c>
      <c r="H167" s="351" t="s">
        <v>951</v>
      </c>
      <c r="I167" s="211"/>
      <c r="J167" s="211"/>
      <c r="K167" s="211"/>
      <c r="L167" s="211"/>
      <c r="M167" s="211"/>
      <c r="N167" s="211"/>
      <c r="O167" s="211"/>
      <c r="P167" s="211"/>
      <c r="Q167" s="211"/>
      <c r="R167" s="211"/>
      <c r="S167" s="211"/>
      <c r="T167" s="211"/>
      <c r="U167" s="211"/>
      <c r="V167" s="211"/>
      <c r="W167" s="211"/>
      <c r="X167" s="211"/>
      <c r="Y167" s="211"/>
      <c r="Z167" s="211"/>
      <c r="AA167" s="211"/>
      <c r="AB167" s="211"/>
      <c r="AC167" s="211"/>
      <c r="AD167" s="211"/>
      <c r="AE167" s="211"/>
      <c r="AF167" s="211"/>
      <c r="AG167" s="211"/>
      <c r="AH167" s="211"/>
      <c r="AI167" s="211"/>
      <c r="AJ167" s="211"/>
      <c r="AK167" s="211"/>
      <c r="AL167" s="211">
        <v>21</v>
      </c>
      <c r="AM167" s="211"/>
      <c r="AN167" s="211"/>
      <c r="AO167" s="211"/>
      <c r="AP167" s="211"/>
      <c r="AQ167" s="211"/>
      <c r="AR167" s="211"/>
      <c r="AS167" s="211"/>
      <c r="AT167" s="211"/>
      <c r="AU167" s="211"/>
      <c r="AV167" s="211"/>
      <c r="AW167" s="211"/>
      <c r="AX167" s="211"/>
      <c r="AY167" s="211"/>
      <c r="AZ167" s="211"/>
      <c r="BA167" s="211"/>
      <c r="BB167" s="211"/>
      <c r="BC167" s="211"/>
      <c r="BD167" s="211"/>
      <c r="BE167" s="211"/>
      <c r="BF167" s="211"/>
      <c r="BG167" s="211"/>
    </row>
    <row r="168" spans="1:59" outlineLevel="1" x14ac:dyDescent="0.2">
      <c r="A168" s="288"/>
      <c r="B168" s="154"/>
      <c r="C168" s="636" t="s">
        <v>1990</v>
      </c>
      <c r="D168" s="637"/>
      <c r="E168" s="638"/>
      <c r="F168" s="639"/>
      <c r="G168" s="640"/>
      <c r="H168" s="351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1"/>
      <c r="U168" s="211"/>
      <c r="V168" s="211"/>
      <c r="W168" s="211"/>
      <c r="X168" s="211"/>
      <c r="Y168" s="211"/>
      <c r="Z168" s="211"/>
      <c r="AA168" s="211"/>
      <c r="AB168" s="211"/>
      <c r="AC168" s="211"/>
      <c r="AD168" s="211"/>
      <c r="AE168" s="211"/>
      <c r="AF168" s="211"/>
      <c r="AG168" s="211"/>
      <c r="AH168" s="211"/>
      <c r="AI168" s="211"/>
      <c r="AJ168" s="211"/>
      <c r="AK168" s="211"/>
      <c r="AL168" s="211"/>
      <c r="AM168" s="211"/>
      <c r="AN168" s="211"/>
      <c r="AO168" s="211"/>
      <c r="AP168" s="211"/>
      <c r="AQ168" s="211"/>
      <c r="AR168" s="211"/>
      <c r="AS168" s="211"/>
      <c r="AT168" s="211"/>
      <c r="AU168" s="211"/>
      <c r="AV168" s="211"/>
      <c r="AW168" s="211"/>
      <c r="AX168" s="211"/>
      <c r="AY168" s="211"/>
      <c r="AZ168" s="354" t="str">
        <f>C168</f>
        <v>V položce je kalkulována dodávka izolační trubice, spon a lepicí pásky.</v>
      </c>
      <c r="BA168" s="211"/>
      <c r="BB168" s="211"/>
      <c r="BC168" s="211"/>
      <c r="BD168" s="211"/>
      <c r="BE168" s="211"/>
      <c r="BF168" s="211"/>
      <c r="BG168" s="211"/>
    </row>
    <row r="169" spans="1:59" outlineLevel="1" x14ac:dyDescent="0.2">
      <c r="A169" s="288"/>
      <c r="B169" s="615" t="s">
        <v>1986</v>
      </c>
      <c r="C169" s="616"/>
      <c r="D169" s="617"/>
      <c r="E169" s="618"/>
      <c r="F169" s="619"/>
      <c r="G169" s="620"/>
      <c r="H169" s="351"/>
      <c r="I169" s="211"/>
      <c r="J169" s="211"/>
      <c r="K169" s="211"/>
      <c r="L169" s="211"/>
      <c r="M169" s="211"/>
      <c r="N169" s="211"/>
      <c r="O169" s="211"/>
      <c r="P169" s="211"/>
      <c r="Q169" s="211"/>
      <c r="R169" s="211"/>
      <c r="S169" s="211"/>
      <c r="T169" s="211"/>
      <c r="U169" s="211"/>
      <c r="V169" s="211"/>
      <c r="W169" s="211"/>
      <c r="X169" s="211"/>
      <c r="Y169" s="211"/>
      <c r="Z169" s="211"/>
      <c r="AA169" s="211"/>
      <c r="AB169" s="211">
        <v>0</v>
      </c>
      <c r="AC169" s="211"/>
      <c r="AD169" s="211"/>
      <c r="AE169" s="211"/>
      <c r="AF169" s="211"/>
      <c r="AG169" s="211"/>
      <c r="AH169" s="211"/>
      <c r="AI169" s="211"/>
      <c r="AJ169" s="211"/>
      <c r="AK169" s="211"/>
      <c r="AL169" s="211"/>
      <c r="AM169" s="211"/>
      <c r="AN169" s="211"/>
      <c r="AO169" s="211"/>
      <c r="AP169" s="211"/>
      <c r="AQ169" s="211"/>
      <c r="AR169" s="211"/>
      <c r="AS169" s="211"/>
      <c r="AT169" s="211"/>
      <c r="AU169" s="211"/>
      <c r="AV169" s="211"/>
      <c r="AW169" s="211"/>
      <c r="AX169" s="211"/>
      <c r="AY169" s="211"/>
      <c r="AZ169" s="211"/>
      <c r="BA169" s="211"/>
      <c r="BB169" s="211"/>
      <c r="BC169" s="211"/>
      <c r="BD169" s="211"/>
      <c r="BE169" s="211"/>
      <c r="BF169" s="211"/>
      <c r="BG169" s="211"/>
    </row>
    <row r="170" spans="1:59" outlineLevel="1" x14ac:dyDescent="0.2">
      <c r="A170" s="288"/>
      <c r="B170" s="615" t="s">
        <v>1987</v>
      </c>
      <c r="C170" s="616"/>
      <c r="D170" s="617"/>
      <c r="E170" s="618"/>
      <c r="F170" s="619"/>
      <c r="G170" s="620"/>
      <c r="H170" s="351"/>
      <c r="I170" s="211"/>
      <c r="J170" s="211"/>
      <c r="K170" s="211"/>
      <c r="L170" s="211"/>
      <c r="M170" s="211"/>
      <c r="N170" s="211"/>
      <c r="O170" s="211"/>
      <c r="P170" s="211"/>
      <c r="Q170" s="211"/>
      <c r="R170" s="211"/>
      <c r="S170" s="211"/>
      <c r="T170" s="211"/>
      <c r="U170" s="211"/>
      <c r="V170" s="211"/>
      <c r="W170" s="211"/>
      <c r="X170" s="211"/>
      <c r="Y170" s="211"/>
      <c r="Z170" s="211"/>
      <c r="AA170" s="211"/>
      <c r="AB170" s="211">
        <v>1</v>
      </c>
      <c r="AC170" s="211"/>
      <c r="AD170" s="211"/>
      <c r="AE170" s="211"/>
      <c r="AF170" s="211"/>
      <c r="AG170" s="211"/>
      <c r="AH170" s="211"/>
      <c r="AI170" s="211"/>
      <c r="AJ170" s="211"/>
      <c r="AK170" s="211"/>
      <c r="AL170" s="211"/>
      <c r="AM170" s="211"/>
      <c r="AN170" s="211"/>
      <c r="AO170" s="211"/>
      <c r="AP170" s="211"/>
      <c r="AQ170" s="211"/>
      <c r="AR170" s="211"/>
      <c r="AS170" s="211"/>
      <c r="AT170" s="211"/>
      <c r="AU170" s="211"/>
      <c r="AV170" s="211"/>
      <c r="AW170" s="211"/>
      <c r="AX170" s="211"/>
      <c r="AY170" s="211"/>
      <c r="AZ170" s="211"/>
      <c r="BA170" s="211"/>
      <c r="BB170" s="211"/>
      <c r="BC170" s="211"/>
      <c r="BD170" s="211"/>
      <c r="BE170" s="211"/>
      <c r="BF170" s="211"/>
      <c r="BG170" s="211"/>
    </row>
    <row r="171" spans="1:59" outlineLevel="1" x14ac:dyDescent="0.2">
      <c r="A171" s="288">
        <v>78</v>
      </c>
      <c r="B171" s="154" t="s">
        <v>2059</v>
      </c>
      <c r="C171" s="170" t="s">
        <v>2060</v>
      </c>
      <c r="D171" s="181" t="s">
        <v>232</v>
      </c>
      <c r="E171" s="352">
        <v>110</v>
      </c>
      <c r="F171" s="353"/>
      <c r="G171" s="212">
        <f>ROUND(E171*F171,2)</f>
        <v>0</v>
      </c>
      <c r="H171" s="351" t="s">
        <v>951</v>
      </c>
      <c r="I171" s="211"/>
      <c r="J171" s="211"/>
      <c r="K171" s="211"/>
      <c r="L171" s="211"/>
      <c r="M171" s="211"/>
      <c r="N171" s="211"/>
      <c r="O171" s="211"/>
      <c r="P171" s="211"/>
      <c r="Q171" s="211"/>
      <c r="R171" s="211"/>
      <c r="S171" s="211"/>
      <c r="T171" s="211"/>
      <c r="U171" s="211"/>
      <c r="V171" s="211"/>
      <c r="W171" s="211"/>
      <c r="X171" s="211"/>
      <c r="Y171" s="211"/>
      <c r="Z171" s="211"/>
      <c r="AA171" s="211"/>
      <c r="AB171" s="211"/>
      <c r="AC171" s="211"/>
      <c r="AD171" s="211"/>
      <c r="AE171" s="211"/>
      <c r="AF171" s="211"/>
      <c r="AG171" s="211"/>
      <c r="AH171" s="211"/>
      <c r="AI171" s="211"/>
      <c r="AJ171" s="211"/>
      <c r="AK171" s="211"/>
      <c r="AL171" s="211">
        <v>21</v>
      </c>
      <c r="AM171" s="211"/>
      <c r="AN171" s="211"/>
      <c r="AO171" s="211"/>
      <c r="AP171" s="211"/>
      <c r="AQ171" s="211"/>
      <c r="AR171" s="211"/>
      <c r="AS171" s="211"/>
      <c r="AT171" s="211"/>
      <c r="AU171" s="211"/>
      <c r="AV171" s="211"/>
      <c r="AW171" s="211"/>
      <c r="AX171" s="211"/>
      <c r="AY171" s="211"/>
      <c r="AZ171" s="211"/>
      <c r="BA171" s="211"/>
      <c r="BB171" s="211"/>
      <c r="BC171" s="211"/>
      <c r="BD171" s="211"/>
      <c r="BE171" s="211"/>
      <c r="BF171" s="211"/>
      <c r="BG171" s="211"/>
    </row>
    <row r="172" spans="1:59" outlineLevel="1" x14ac:dyDescent="0.2">
      <c r="A172" s="288"/>
      <c r="B172" s="154"/>
      <c r="C172" s="636" t="s">
        <v>1990</v>
      </c>
      <c r="D172" s="637"/>
      <c r="E172" s="638"/>
      <c r="F172" s="639"/>
      <c r="G172" s="640"/>
      <c r="H172" s="351"/>
      <c r="I172" s="211"/>
      <c r="J172" s="211"/>
      <c r="K172" s="211"/>
      <c r="L172" s="211"/>
      <c r="M172" s="211"/>
      <c r="N172" s="211"/>
      <c r="O172" s="211"/>
      <c r="P172" s="211"/>
      <c r="Q172" s="211"/>
      <c r="R172" s="211"/>
      <c r="S172" s="211"/>
      <c r="T172" s="211"/>
      <c r="U172" s="211"/>
      <c r="V172" s="211"/>
      <c r="W172" s="211"/>
      <c r="X172" s="211"/>
      <c r="Y172" s="211"/>
      <c r="Z172" s="211"/>
      <c r="AA172" s="211"/>
      <c r="AB172" s="211"/>
      <c r="AC172" s="211"/>
      <c r="AD172" s="211"/>
      <c r="AE172" s="211"/>
      <c r="AF172" s="211"/>
      <c r="AG172" s="211"/>
      <c r="AH172" s="211"/>
      <c r="AI172" s="211"/>
      <c r="AJ172" s="211"/>
      <c r="AK172" s="211"/>
      <c r="AL172" s="211"/>
      <c r="AM172" s="211"/>
      <c r="AN172" s="211"/>
      <c r="AO172" s="211"/>
      <c r="AP172" s="211"/>
      <c r="AQ172" s="211"/>
      <c r="AR172" s="211"/>
      <c r="AS172" s="211"/>
      <c r="AT172" s="211"/>
      <c r="AU172" s="211"/>
      <c r="AV172" s="211"/>
      <c r="AW172" s="211"/>
      <c r="AX172" s="211"/>
      <c r="AY172" s="211"/>
      <c r="AZ172" s="354" t="str">
        <f>C172</f>
        <v>V položce je kalkulována dodávka izolační trubice, spon a lepicí pásky.</v>
      </c>
      <c r="BA172" s="211"/>
      <c r="BB172" s="211"/>
      <c r="BC172" s="211"/>
      <c r="BD172" s="211"/>
      <c r="BE172" s="211"/>
      <c r="BF172" s="211"/>
      <c r="BG172" s="211"/>
    </row>
    <row r="173" spans="1:59" outlineLevel="1" x14ac:dyDescent="0.2">
      <c r="A173" s="288"/>
      <c r="B173" s="615" t="s">
        <v>1986</v>
      </c>
      <c r="C173" s="616"/>
      <c r="D173" s="617"/>
      <c r="E173" s="618"/>
      <c r="F173" s="619"/>
      <c r="G173" s="620"/>
      <c r="H173" s="351"/>
      <c r="I173" s="211"/>
      <c r="J173" s="211"/>
      <c r="K173" s="211"/>
      <c r="L173" s="211"/>
      <c r="M173" s="211"/>
      <c r="N173" s="211"/>
      <c r="O173" s="211"/>
      <c r="P173" s="211"/>
      <c r="Q173" s="211"/>
      <c r="R173" s="211"/>
      <c r="S173" s="211"/>
      <c r="T173" s="211"/>
      <c r="U173" s="211"/>
      <c r="V173" s="211"/>
      <c r="W173" s="211"/>
      <c r="X173" s="211"/>
      <c r="Y173" s="211"/>
      <c r="Z173" s="211"/>
      <c r="AA173" s="211"/>
      <c r="AB173" s="211">
        <v>0</v>
      </c>
      <c r="AC173" s="211"/>
      <c r="AD173" s="211"/>
      <c r="AE173" s="211"/>
      <c r="AF173" s="211"/>
      <c r="AG173" s="211"/>
      <c r="AH173" s="211"/>
      <c r="AI173" s="211"/>
      <c r="AJ173" s="211"/>
      <c r="AK173" s="211"/>
      <c r="AL173" s="211"/>
      <c r="AM173" s="211"/>
      <c r="AN173" s="211"/>
      <c r="AO173" s="211"/>
      <c r="AP173" s="211"/>
      <c r="AQ173" s="211"/>
      <c r="AR173" s="211"/>
      <c r="AS173" s="211"/>
      <c r="AT173" s="211"/>
      <c r="AU173" s="211"/>
      <c r="AV173" s="211"/>
      <c r="AW173" s="211"/>
      <c r="AX173" s="211"/>
      <c r="AY173" s="211"/>
      <c r="AZ173" s="211"/>
      <c r="BA173" s="211"/>
      <c r="BB173" s="211"/>
      <c r="BC173" s="211"/>
      <c r="BD173" s="211"/>
      <c r="BE173" s="211"/>
      <c r="BF173" s="211"/>
      <c r="BG173" s="211"/>
    </row>
    <row r="174" spans="1:59" outlineLevel="1" x14ac:dyDescent="0.2">
      <c r="A174" s="288"/>
      <c r="B174" s="615" t="s">
        <v>1987</v>
      </c>
      <c r="C174" s="616"/>
      <c r="D174" s="617"/>
      <c r="E174" s="618"/>
      <c r="F174" s="619"/>
      <c r="G174" s="620"/>
      <c r="H174" s="351"/>
      <c r="I174" s="211"/>
      <c r="J174" s="211"/>
      <c r="K174" s="211"/>
      <c r="L174" s="211"/>
      <c r="M174" s="211"/>
      <c r="N174" s="211"/>
      <c r="O174" s="211"/>
      <c r="P174" s="211"/>
      <c r="Q174" s="211"/>
      <c r="R174" s="211"/>
      <c r="S174" s="211"/>
      <c r="T174" s="211"/>
      <c r="U174" s="211"/>
      <c r="V174" s="211"/>
      <c r="W174" s="211"/>
      <c r="X174" s="211"/>
      <c r="Y174" s="211"/>
      <c r="Z174" s="211"/>
      <c r="AA174" s="211"/>
      <c r="AB174" s="211">
        <v>1</v>
      </c>
      <c r="AC174" s="211"/>
      <c r="AD174" s="211"/>
      <c r="AE174" s="211"/>
      <c r="AF174" s="211"/>
      <c r="AG174" s="211"/>
      <c r="AH174" s="211"/>
      <c r="AI174" s="211"/>
      <c r="AJ174" s="211"/>
      <c r="AK174" s="211"/>
      <c r="AL174" s="211"/>
      <c r="AM174" s="211"/>
      <c r="AN174" s="211"/>
      <c r="AO174" s="211"/>
      <c r="AP174" s="211"/>
      <c r="AQ174" s="211"/>
      <c r="AR174" s="211"/>
      <c r="AS174" s="211"/>
      <c r="AT174" s="211"/>
      <c r="AU174" s="211"/>
      <c r="AV174" s="211"/>
      <c r="AW174" s="211"/>
      <c r="AX174" s="211"/>
      <c r="AY174" s="211"/>
      <c r="AZ174" s="211"/>
      <c r="BA174" s="211"/>
      <c r="BB174" s="211"/>
      <c r="BC174" s="211"/>
      <c r="BD174" s="211"/>
      <c r="BE174" s="211"/>
      <c r="BF174" s="211"/>
      <c r="BG174" s="211"/>
    </row>
    <row r="175" spans="1:59" outlineLevel="1" x14ac:dyDescent="0.2">
      <c r="A175" s="288">
        <v>79</v>
      </c>
      <c r="B175" s="154" t="s">
        <v>2061</v>
      </c>
      <c r="C175" s="170" t="s">
        <v>2062</v>
      </c>
      <c r="D175" s="181" t="s">
        <v>232</v>
      </c>
      <c r="E175" s="352">
        <v>43</v>
      </c>
      <c r="F175" s="353"/>
      <c r="G175" s="212">
        <f>ROUND(E175*F175,2)</f>
        <v>0</v>
      </c>
      <c r="H175" s="351" t="s">
        <v>951</v>
      </c>
      <c r="I175" s="211"/>
      <c r="J175" s="211"/>
      <c r="K175" s="211"/>
      <c r="L175" s="211"/>
      <c r="M175" s="211"/>
      <c r="N175" s="211"/>
      <c r="O175" s="211"/>
      <c r="P175" s="211"/>
      <c r="Q175" s="211"/>
      <c r="R175" s="211"/>
      <c r="S175" s="211"/>
      <c r="T175" s="211"/>
      <c r="U175" s="211"/>
      <c r="V175" s="211"/>
      <c r="W175" s="211"/>
      <c r="X175" s="211"/>
      <c r="Y175" s="211"/>
      <c r="Z175" s="211"/>
      <c r="AA175" s="211"/>
      <c r="AB175" s="211"/>
      <c r="AC175" s="211"/>
      <c r="AD175" s="211"/>
      <c r="AE175" s="211"/>
      <c r="AF175" s="211"/>
      <c r="AG175" s="211"/>
      <c r="AH175" s="211"/>
      <c r="AI175" s="211"/>
      <c r="AJ175" s="211"/>
      <c r="AK175" s="211"/>
      <c r="AL175" s="211">
        <v>21</v>
      </c>
      <c r="AM175" s="211"/>
      <c r="AN175" s="211"/>
      <c r="AO175" s="211"/>
      <c r="AP175" s="211"/>
      <c r="AQ175" s="211"/>
      <c r="AR175" s="211"/>
      <c r="AS175" s="211"/>
      <c r="AT175" s="211"/>
      <c r="AU175" s="211"/>
      <c r="AV175" s="211"/>
      <c r="AW175" s="211"/>
      <c r="AX175" s="211"/>
      <c r="AY175" s="211"/>
      <c r="AZ175" s="211"/>
      <c r="BA175" s="211"/>
      <c r="BB175" s="211"/>
      <c r="BC175" s="211"/>
      <c r="BD175" s="211"/>
      <c r="BE175" s="211"/>
      <c r="BF175" s="211"/>
      <c r="BG175" s="211"/>
    </row>
    <row r="176" spans="1:59" outlineLevel="1" x14ac:dyDescent="0.2">
      <c r="A176" s="288"/>
      <c r="B176" s="154"/>
      <c r="C176" s="636" t="s">
        <v>1990</v>
      </c>
      <c r="D176" s="637"/>
      <c r="E176" s="638"/>
      <c r="F176" s="639"/>
      <c r="G176" s="640"/>
      <c r="H176" s="351"/>
      <c r="I176" s="211"/>
      <c r="J176" s="211"/>
      <c r="K176" s="211"/>
      <c r="L176" s="211"/>
      <c r="M176" s="211"/>
      <c r="N176" s="211"/>
      <c r="O176" s="211"/>
      <c r="P176" s="211"/>
      <c r="Q176" s="211"/>
      <c r="R176" s="211"/>
      <c r="S176" s="211"/>
      <c r="T176" s="211"/>
      <c r="U176" s="211"/>
      <c r="V176" s="211"/>
      <c r="W176" s="211"/>
      <c r="X176" s="211"/>
      <c r="Y176" s="211"/>
      <c r="Z176" s="211"/>
      <c r="AA176" s="211"/>
      <c r="AB176" s="211"/>
      <c r="AC176" s="211"/>
      <c r="AD176" s="211"/>
      <c r="AE176" s="211"/>
      <c r="AF176" s="211"/>
      <c r="AG176" s="211"/>
      <c r="AH176" s="211"/>
      <c r="AI176" s="211"/>
      <c r="AJ176" s="211"/>
      <c r="AK176" s="211"/>
      <c r="AL176" s="211"/>
      <c r="AM176" s="211"/>
      <c r="AN176" s="211"/>
      <c r="AO176" s="211"/>
      <c r="AP176" s="211"/>
      <c r="AQ176" s="211"/>
      <c r="AR176" s="211"/>
      <c r="AS176" s="211"/>
      <c r="AT176" s="211"/>
      <c r="AU176" s="211"/>
      <c r="AV176" s="211"/>
      <c r="AW176" s="211"/>
      <c r="AX176" s="211"/>
      <c r="AY176" s="211"/>
      <c r="AZ176" s="354" t="str">
        <f>C176</f>
        <v>V položce je kalkulována dodávka izolační trubice, spon a lepicí pásky.</v>
      </c>
      <c r="BA176" s="211"/>
      <c r="BB176" s="211"/>
      <c r="BC176" s="211"/>
      <c r="BD176" s="211"/>
      <c r="BE176" s="211"/>
      <c r="BF176" s="211"/>
      <c r="BG176" s="211"/>
    </row>
    <row r="177" spans="1:59" outlineLevel="1" x14ac:dyDescent="0.2">
      <c r="A177" s="288"/>
      <c r="B177" s="615" t="s">
        <v>1986</v>
      </c>
      <c r="C177" s="616"/>
      <c r="D177" s="617"/>
      <c r="E177" s="618"/>
      <c r="F177" s="619"/>
      <c r="G177" s="620"/>
      <c r="H177" s="351"/>
      <c r="I177" s="211"/>
      <c r="J177" s="211"/>
      <c r="K177" s="211"/>
      <c r="L177" s="211"/>
      <c r="M177" s="211"/>
      <c r="N177" s="211"/>
      <c r="O177" s="211"/>
      <c r="P177" s="211"/>
      <c r="Q177" s="211"/>
      <c r="R177" s="211"/>
      <c r="S177" s="211"/>
      <c r="T177" s="211"/>
      <c r="U177" s="211"/>
      <c r="V177" s="211"/>
      <c r="W177" s="211"/>
      <c r="X177" s="211"/>
      <c r="Y177" s="211"/>
      <c r="Z177" s="211"/>
      <c r="AA177" s="211"/>
      <c r="AB177" s="211">
        <v>0</v>
      </c>
      <c r="AC177" s="211"/>
      <c r="AD177" s="211"/>
      <c r="AE177" s="211"/>
      <c r="AF177" s="211"/>
      <c r="AG177" s="211"/>
      <c r="AH177" s="211"/>
      <c r="AI177" s="211"/>
      <c r="AJ177" s="211"/>
      <c r="AK177" s="211"/>
      <c r="AL177" s="211"/>
      <c r="AM177" s="211"/>
      <c r="AN177" s="211"/>
      <c r="AO177" s="211"/>
      <c r="AP177" s="211"/>
      <c r="AQ177" s="211"/>
      <c r="AR177" s="211"/>
      <c r="AS177" s="211"/>
      <c r="AT177" s="211"/>
      <c r="AU177" s="211"/>
      <c r="AV177" s="211"/>
      <c r="AW177" s="211"/>
      <c r="AX177" s="211"/>
      <c r="AY177" s="211"/>
      <c r="AZ177" s="211"/>
      <c r="BA177" s="211"/>
      <c r="BB177" s="211"/>
      <c r="BC177" s="211"/>
      <c r="BD177" s="211"/>
      <c r="BE177" s="211"/>
      <c r="BF177" s="211"/>
      <c r="BG177" s="211"/>
    </row>
    <row r="178" spans="1:59" outlineLevel="1" x14ac:dyDescent="0.2">
      <c r="A178" s="288"/>
      <c r="B178" s="615" t="s">
        <v>1987</v>
      </c>
      <c r="C178" s="616"/>
      <c r="D178" s="617"/>
      <c r="E178" s="618"/>
      <c r="F178" s="619"/>
      <c r="G178" s="620"/>
      <c r="H178" s="351"/>
      <c r="I178" s="211"/>
      <c r="J178" s="211"/>
      <c r="K178" s="211"/>
      <c r="L178" s="211"/>
      <c r="M178" s="211"/>
      <c r="N178" s="211"/>
      <c r="O178" s="211"/>
      <c r="P178" s="211"/>
      <c r="Q178" s="211"/>
      <c r="R178" s="211"/>
      <c r="S178" s="211"/>
      <c r="T178" s="211"/>
      <c r="U178" s="211"/>
      <c r="V178" s="211"/>
      <c r="W178" s="211"/>
      <c r="X178" s="211"/>
      <c r="Y178" s="211"/>
      <c r="Z178" s="211"/>
      <c r="AA178" s="211"/>
      <c r="AB178" s="211">
        <v>1</v>
      </c>
      <c r="AC178" s="211"/>
      <c r="AD178" s="211"/>
      <c r="AE178" s="211"/>
      <c r="AF178" s="211"/>
      <c r="AG178" s="211"/>
      <c r="AH178" s="211"/>
      <c r="AI178" s="211"/>
      <c r="AJ178" s="211"/>
      <c r="AK178" s="211"/>
      <c r="AL178" s="211"/>
      <c r="AM178" s="211"/>
      <c r="AN178" s="211"/>
      <c r="AO178" s="211"/>
      <c r="AP178" s="211"/>
      <c r="AQ178" s="211"/>
      <c r="AR178" s="211"/>
      <c r="AS178" s="211"/>
      <c r="AT178" s="211"/>
      <c r="AU178" s="211"/>
      <c r="AV178" s="211"/>
      <c r="AW178" s="211"/>
      <c r="AX178" s="211"/>
      <c r="AY178" s="211"/>
      <c r="AZ178" s="211"/>
      <c r="BA178" s="211"/>
      <c r="BB178" s="211"/>
      <c r="BC178" s="211"/>
      <c r="BD178" s="211"/>
      <c r="BE178" s="211"/>
      <c r="BF178" s="211"/>
      <c r="BG178" s="211"/>
    </row>
    <row r="179" spans="1:59" outlineLevel="1" x14ac:dyDescent="0.2">
      <c r="A179" s="288">
        <v>80</v>
      </c>
      <c r="B179" s="154" t="s">
        <v>2063</v>
      </c>
      <c r="C179" s="170" t="s">
        <v>2064</v>
      </c>
      <c r="D179" s="181" t="s">
        <v>232</v>
      </c>
      <c r="E179" s="352">
        <v>24</v>
      </c>
      <c r="F179" s="353"/>
      <c r="G179" s="212">
        <f>ROUND(E179*F179,2)</f>
        <v>0</v>
      </c>
      <c r="H179" s="351" t="s">
        <v>951</v>
      </c>
      <c r="I179" s="211"/>
      <c r="J179" s="211"/>
      <c r="K179" s="211"/>
      <c r="L179" s="211"/>
      <c r="M179" s="211"/>
      <c r="N179" s="211"/>
      <c r="O179" s="211"/>
      <c r="P179" s="211"/>
      <c r="Q179" s="211"/>
      <c r="R179" s="211"/>
      <c r="S179" s="211"/>
      <c r="T179" s="211"/>
      <c r="U179" s="211"/>
      <c r="V179" s="211"/>
      <c r="W179" s="211"/>
      <c r="X179" s="211"/>
      <c r="Y179" s="211"/>
      <c r="Z179" s="211"/>
      <c r="AA179" s="211"/>
      <c r="AB179" s="211"/>
      <c r="AC179" s="211"/>
      <c r="AD179" s="211"/>
      <c r="AE179" s="211"/>
      <c r="AF179" s="211"/>
      <c r="AG179" s="211"/>
      <c r="AH179" s="211"/>
      <c r="AI179" s="211"/>
      <c r="AJ179" s="211"/>
      <c r="AK179" s="211"/>
      <c r="AL179" s="211">
        <v>21</v>
      </c>
      <c r="AM179" s="211"/>
      <c r="AN179" s="211"/>
      <c r="AO179" s="211"/>
      <c r="AP179" s="211"/>
      <c r="AQ179" s="211"/>
      <c r="AR179" s="211"/>
      <c r="AS179" s="211"/>
      <c r="AT179" s="211"/>
      <c r="AU179" s="211"/>
      <c r="AV179" s="211"/>
      <c r="AW179" s="211"/>
      <c r="AX179" s="211"/>
      <c r="AY179" s="211"/>
      <c r="AZ179" s="211"/>
      <c r="BA179" s="211"/>
      <c r="BB179" s="211"/>
      <c r="BC179" s="211"/>
      <c r="BD179" s="211"/>
      <c r="BE179" s="211"/>
      <c r="BF179" s="211"/>
      <c r="BG179" s="211"/>
    </row>
    <row r="180" spans="1:59" outlineLevel="1" x14ac:dyDescent="0.2">
      <c r="A180" s="288"/>
      <c r="B180" s="154"/>
      <c r="C180" s="636" t="s">
        <v>1990</v>
      </c>
      <c r="D180" s="637"/>
      <c r="E180" s="638"/>
      <c r="F180" s="639"/>
      <c r="G180" s="640"/>
      <c r="H180" s="351"/>
      <c r="I180" s="211"/>
      <c r="J180" s="211"/>
      <c r="K180" s="211"/>
      <c r="L180" s="211"/>
      <c r="M180" s="211"/>
      <c r="N180" s="211"/>
      <c r="O180" s="211"/>
      <c r="P180" s="211"/>
      <c r="Q180" s="211"/>
      <c r="R180" s="211"/>
      <c r="S180" s="211"/>
      <c r="T180" s="211"/>
      <c r="U180" s="211"/>
      <c r="V180" s="211"/>
      <c r="W180" s="211"/>
      <c r="X180" s="211"/>
      <c r="Y180" s="211"/>
      <c r="Z180" s="211"/>
      <c r="AA180" s="211"/>
      <c r="AB180" s="211"/>
      <c r="AC180" s="211"/>
      <c r="AD180" s="211"/>
      <c r="AE180" s="211"/>
      <c r="AF180" s="211"/>
      <c r="AG180" s="211"/>
      <c r="AH180" s="211"/>
      <c r="AI180" s="211"/>
      <c r="AJ180" s="211"/>
      <c r="AK180" s="211"/>
      <c r="AL180" s="211"/>
      <c r="AM180" s="211"/>
      <c r="AN180" s="211"/>
      <c r="AO180" s="211"/>
      <c r="AP180" s="211"/>
      <c r="AQ180" s="211"/>
      <c r="AR180" s="211"/>
      <c r="AS180" s="211"/>
      <c r="AT180" s="211"/>
      <c r="AU180" s="211"/>
      <c r="AV180" s="211"/>
      <c r="AW180" s="211"/>
      <c r="AX180" s="211"/>
      <c r="AY180" s="211"/>
      <c r="AZ180" s="354" t="str">
        <f>C180</f>
        <v>V položce je kalkulována dodávka izolační trubice, spon a lepicí pásky.</v>
      </c>
      <c r="BA180" s="211"/>
      <c r="BB180" s="211"/>
      <c r="BC180" s="211"/>
      <c r="BD180" s="211"/>
      <c r="BE180" s="211"/>
      <c r="BF180" s="211"/>
      <c r="BG180" s="211"/>
    </row>
    <row r="181" spans="1:59" outlineLevel="1" x14ac:dyDescent="0.2">
      <c r="A181" s="288"/>
      <c r="B181" s="615" t="s">
        <v>1986</v>
      </c>
      <c r="C181" s="616"/>
      <c r="D181" s="617"/>
      <c r="E181" s="618"/>
      <c r="F181" s="619"/>
      <c r="G181" s="620"/>
      <c r="H181" s="351"/>
      <c r="I181" s="211"/>
      <c r="J181" s="211"/>
      <c r="K181" s="211"/>
      <c r="L181" s="211"/>
      <c r="M181" s="211"/>
      <c r="N181" s="211"/>
      <c r="O181" s="211"/>
      <c r="P181" s="211"/>
      <c r="Q181" s="211"/>
      <c r="R181" s="211"/>
      <c r="S181" s="211"/>
      <c r="T181" s="211"/>
      <c r="U181" s="211"/>
      <c r="V181" s="211"/>
      <c r="W181" s="211"/>
      <c r="X181" s="211"/>
      <c r="Y181" s="211"/>
      <c r="Z181" s="211"/>
      <c r="AA181" s="211"/>
      <c r="AB181" s="211">
        <v>0</v>
      </c>
      <c r="AC181" s="211"/>
      <c r="AD181" s="211"/>
      <c r="AE181" s="211"/>
      <c r="AF181" s="211"/>
      <c r="AG181" s="211"/>
      <c r="AH181" s="211"/>
      <c r="AI181" s="211"/>
      <c r="AJ181" s="211"/>
      <c r="AK181" s="211"/>
      <c r="AL181" s="211"/>
      <c r="AM181" s="211"/>
      <c r="AN181" s="211"/>
      <c r="AO181" s="211"/>
      <c r="AP181" s="211"/>
      <c r="AQ181" s="211"/>
      <c r="AR181" s="211"/>
      <c r="AS181" s="211"/>
      <c r="AT181" s="211"/>
      <c r="AU181" s="211"/>
      <c r="AV181" s="211"/>
      <c r="AW181" s="211"/>
      <c r="AX181" s="211"/>
      <c r="AY181" s="211"/>
      <c r="AZ181" s="211"/>
      <c r="BA181" s="211"/>
      <c r="BB181" s="211"/>
      <c r="BC181" s="211"/>
      <c r="BD181" s="211"/>
      <c r="BE181" s="211"/>
      <c r="BF181" s="211"/>
      <c r="BG181" s="211"/>
    </row>
    <row r="182" spans="1:59" outlineLevel="1" x14ac:dyDescent="0.2">
      <c r="A182" s="288"/>
      <c r="B182" s="615" t="s">
        <v>1987</v>
      </c>
      <c r="C182" s="616"/>
      <c r="D182" s="617"/>
      <c r="E182" s="618"/>
      <c r="F182" s="619"/>
      <c r="G182" s="620"/>
      <c r="H182" s="351"/>
      <c r="I182" s="211"/>
      <c r="J182" s="211"/>
      <c r="K182" s="211"/>
      <c r="L182" s="211"/>
      <c r="M182" s="211"/>
      <c r="N182" s="211"/>
      <c r="O182" s="211"/>
      <c r="P182" s="211"/>
      <c r="Q182" s="211"/>
      <c r="R182" s="211"/>
      <c r="S182" s="211"/>
      <c r="T182" s="211"/>
      <c r="U182" s="211"/>
      <c r="V182" s="211"/>
      <c r="W182" s="211"/>
      <c r="X182" s="211"/>
      <c r="Y182" s="211"/>
      <c r="Z182" s="211"/>
      <c r="AA182" s="211"/>
      <c r="AB182" s="211">
        <v>1</v>
      </c>
      <c r="AC182" s="211"/>
      <c r="AD182" s="211"/>
      <c r="AE182" s="211"/>
      <c r="AF182" s="211"/>
      <c r="AG182" s="211"/>
      <c r="AH182" s="211"/>
      <c r="AI182" s="211"/>
      <c r="AJ182" s="211"/>
      <c r="AK182" s="211"/>
      <c r="AL182" s="211"/>
      <c r="AM182" s="211"/>
      <c r="AN182" s="211"/>
      <c r="AO182" s="211"/>
      <c r="AP182" s="211"/>
      <c r="AQ182" s="211"/>
      <c r="AR182" s="211"/>
      <c r="AS182" s="211"/>
      <c r="AT182" s="211"/>
      <c r="AU182" s="211"/>
      <c r="AV182" s="211"/>
      <c r="AW182" s="211"/>
      <c r="AX182" s="211"/>
      <c r="AY182" s="211"/>
      <c r="AZ182" s="211"/>
      <c r="BA182" s="211"/>
      <c r="BB182" s="211"/>
      <c r="BC182" s="211"/>
      <c r="BD182" s="211"/>
      <c r="BE182" s="211"/>
      <c r="BF182" s="211"/>
      <c r="BG182" s="211"/>
    </row>
    <row r="183" spans="1:59" outlineLevel="1" x14ac:dyDescent="0.2">
      <c r="A183" s="288">
        <v>81</v>
      </c>
      <c r="B183" s="154" t="s">
        <v>2065</v>
      </c>
      <c r="C183" s="170" t="s">
        <v>2066</v>
      </c>
      <c r="D183" s="181" t="s">
        <v>232</v>
      </c>
      <c r="E183" s="352">
        <v>16</v>
      </c>
      <c r="F183" s="353"/>
      <c r="G183" s="212">
        <f>ROUND(E183*F183,2)</f>
        <v>0</v>
      </c>
      <c r="H183" s="351" t="s">
        <v>951</v>
      </c>
      <c r="I183" s="211"/>
      <c r="J183" s="211"/>
      <c r="K183" s="211"/>
      <c r="L183" s="211"/>
      <c r="M183" s="211"/>
      <c r="N183" s="211"/>
      <c r="O183" s="211"/>
      <c r="P183" s="211"/>
      <c r="Q183" s="211"/>
      <c r="R183" s="211"/>
      <c r="S183" s="211"/>
      <c r="T183" s="211"/>
      <c r="U183" s="211"/>
      <c r="V183" s="211"/>
      <c r="W183" s="211"/>
      <c r="X183" s="211"/>
      <c r="Y183" s="211"/>
      <c r="Z183" s="211"/>
      <c r="AA183" s="211"/>
      <c r="AB183" s="211"/>
      <c r="AC183" s="211"/>
      <c r="AD183" s="211"/>
      <c r="AE183" s="211"/>
      <c r="AF183" s="211"/>
      <c r="AG183" s="211"/>
      <c r="AH183" s="211"/>
      <c r="AI183" s="211"/>
      <c r="AJ183" s="211"/>
      <c r="AK183" s="211"/>
      <c r="AL183" s="211">
        <v>21</v>
      </c>
      <c r="AM183" s="211"/>
      <c r="AN183" s="211"/>
      <c r="AO183" s="211"/>
      <c r="AP183" s="211"/>
      <c r="AQ183" s="211"/>
      <c r="AR183" s="211"/>
      <c r="AS183" s="211"/>
      <c r="AT183" s="211"/>
      <c r="AU183" s="211"/>
      <c r="AV183" s="211"/>
      <c r="AW183" s="211"/>
      <c r="AX183" s="211"/>
      <c r="AY183" s="211"/>
      <c r="AZ183" s="211"/>
      <c r="BA183" s="211"/>
      <c r="BB183" s="211"/>
      <c r="BC183" s="211"/>
      <c r="BD183" s="211"/>
      <c r="BE183" s="211"/>
      <c r="BF183" s="211"/>
      <c r="BG183" s="211"/>
    </row>
    <row r="184" spans="1:59" outlineLevel="1" x14ac:dyDescent="0.2">
      <c r="A184" s="288"/>
      <c r="B184" s="154"/>
      <c r="C184" s="636" t="s">
        <v>1990</v>
      </c>
      <c r="D184" s="637"/>
      <c r="E184" s="638"/>
      <c r="F184" s="639"/>
      <c r="G184" s="640"/>
      <c r="H184" s="351"/>
      <c r="I184" s="211"/>
      <c r="J184" s="211"/>
      <c r="K184" s="211"/>
      <c r="L184" s="211"/>
      <c r="M184" s="211"/>
      <c r="N184" s="211"/>
      <c r="O184" s="211"/>
      <c r="P184" s="211"/>
      <c r="Q184" s="211"/>
      <c r="R184" s="211"/>
      <c r="S184" s="211"/>
      <c r="T184" s="211"/>
      <c r="U184" s="211"/>
      <c r="V184" s="211"/>
      <c r="W184" s="211"/>
      <c r="X184" s="211"/>
      <c r="Y184" s="211"/>
      <c r="Z184" s="211"/>
      <c r="AA184" s="211"/>
      <c r="AB184" s="211"/>
      <c r="AC184" s="211"/>
      <c r="AD184" s="211"/>
      <c r="AE184" s="211"/>
      <c r="AF184" s="211"/>
      <c r="AG184" s="211"/>
      <c r="AH184" s="211"/>
      <c r="AI184" s="211"/>
      <c r="AJ184" s="211"/>
      <c r="AK184" s="211"/>
      <c r="AL184" s="211"/>
      <c r="AM184" s="211"/>
      <c r="AN184" s="211"/>
      <c r="AO184" s="211"/>
      <c r="AP184" s="211"/>
      <c r="AQ184" s="211"/>
      <c r="AR184" s="211"/>
      <c r="AS184" s="211"/>
      <c r="AT184" s="211"/>
      <c r="AU184" s="211"/>
      <c r="AV184" s="211"/>
      <c r="AW184" s="211"/>
      <c r="AX184" s="211"/>
      <c r="AY184" s="211"/>
      <c r="AZ184" s="354" t="str">
        <f>C184</f>
        <v>V položce je kalkulována dodávka izolační trubice, spon a lepicí pásky.</v>
      </c>
      <c r="BA184" s="211"/>
      <c r="BB184" s="211"/>
      <c r="BC184" s="211"/>
      <c r="BD184" s="211"/>
      <c r="BE184" s="211"/>
      <c r="BF184" s="211"/>
      <c r="BG184" s="211"/>
    </row>
    <row r="185" spans="1:59" outlineLevel="1" x14ac:dyDescent="0.2">
      <c r="A185" s="288"/>
      <c r="B185" s="615" t="s">
        <v>1986</v>
      </c>
      <c r="C185" s="616"/>
      <c r="D185" s="617"/>
      <c r="E185" s="618"/>
      <c r="F185" s="619"/>
      <c r="G185" s="620"/>
      <c r="H185" s="351"/>
      <c r="I185" s="211"/>
      <c r="J185" s="211"/>
      <c r="K185" s="211"/>
      <c r="L185" s="211"/>
      <c r="M185" s="211"/>
      <c r="N185" s="211"/>
      <c r="O185" s="211"/>
      <c r="P185" s="211"/>
      <c r="Q185" s="211"/>
      <c r="R185" s="211"/>
      <c r="S185" s="211"/>
      <c r="T185" s="211"/>
      <c r="U185" s="211"/>
      <c r="V185" s="211"/>
      <c r="W185" s="211"/>
      <c r="X185" s="211"/>
      <c r="Y185" s="211"/>
      <c r="Z185" s="211"/>
      <c r="AA185" s="211"/>
      <c r="AB185" s="211">
        <v>0</v>
      </c>
      <c r="AC185" s="211"/>
      <c r="AD185" s="211"/>
      <c r="AE185" s="211"/>
      <c r="AF185" s="211"/>
      <c r="AG185" s="211"/>
      <c r="AH185" s="211"/>
      <c r="AI185" s="211"/>
      <c r="AJ185" s="211"/>
      <c r="AK185" s="211"/>
      <c r="AL185" s="211"/>
      <c r="AM185" s="211"/>
      <c r="AN185" s="211"/>
      <c r="AO185" s="211"/>
      <c r="AP185" s="211"/>
      <c r="AQ185" s="211"/>
      <c r="AR185" s="211"/>
      <c r="AS185" s="211"/>
      <c r="AT185" s="211"/>
      <c r="AU185" s="211"/>
      <c r="AV185" s="211"/>
      <c r="AW185" s="211"/>
      <c r="AX185" s="211"/>
      <c r="AY185" s="211"/>
      <c r="AZ185" s="211"/>
      <c r="BA185" s="211"/>
      <c r="BB185" s="211"/>
      <c r="BC185" s="211"/>
      <c r="BD185" s="211"/>
      <c r="BE185" s="211"/>
      <c r="BF185" s="211"/>
      <c r="BG185" s="211"/>
    </row>
    <row r="186" spans="1:59" outlineLevel="1" x14ac:dyDescent="0.2">
      <c r="A186" s="288"/>
      <c r="B186" s="615" t="s">
        <v>1987</v>
      </c>
      <c r="C186" s="616"/>
      <c r="D186" s="617"/>
      <c r="E186" s="618"/>
      <c r="F186" s="619"/>
      <c r="G186" s="620"/>
      <c r="H186" s="351"/>
      <c r="I186" s="211"/>
      <c r="J186" s="211"/>
      <c r="K186" s="211"/>
      <c r="L186" s="211"/>
      <c r="M186" s="211"/>
      <c r="N186" s="211"/>
      <c r="O186" s="211"/>
      <c r="P186" s="211"/>
      <c r="Q186" s="211"/>
      <c r="R186" s="211"/>
      <c r="S186" s="211"/>
      <c r="T186" s="211"/>
      <c r="U186" s="211"/>
      <c r="V186" s="211"/>
      <c r="W186" s="211"/>
      <c r="X186" s="211"/>
      <c r="Y186" s="211"/>
      <c r="Z186" s="211"/>
      <c r="AA186" s="211"/>
      <c r="AB186" s="211">
        <v>1</v>
      </c>
      <c r="AC186" s="211"/>
      <c r="AD186" s="211"/>
      <c r="AE186" s="211"/>
      <c r="AF186" s="211"/>
      <c r="AG186" s="211"/>
      <c r="AH186" s="211"/>
      <c r="AI186" s="211"/>
      <c r="AJ186" s="211"/>
      <c r="AK186" s="211"/>
      <c r="AL186" s="211"/>
      <c r="AM186" s="211"/>
      <c r="AN186" s="211"/>
      <c r="AO186" s="211"/>
      <c r="AP186" s="211"/>
      <c r="AQ186" s="211"/>
      <c r="AR186" s="211"/>
      <c r="AS186" s="211"/>
      <c r="AT186" s="211"/>
      <c r="AU186" s="211"/>
      <c r="AV186" s="211"/>
      <c r="AW186" s="211"/>
      <c r="AX186" s="211"/>
      <c r="AY186" s="211"/>
      <c r="AZ186" s="211"/>
      <c r="BA186" s="211"/>
      <c r="BB186" s="211"/>
      <c r="BC186" s="211"/>
      <c r="BD186" s="211"/>
      <c r="BE186" s="211"/>
      <c r="BF186" s="211"/>
      <c r="BG186" s="211"/>
    </row>
    <row r="187" spans="1:59" outlineLevel="1" x14ac:dyDescent="0.2">
      <c r="A187" s="288">
        <v>82</v>
      </c>
      <c r="B187" s="154" t="s">
        <v>2067</v>
      </c>
      <c r="C187" s="170" t="s">
        <v>2068</v>
      </c>
      <c r="D187" s="181" t="s">
        <v>232</v>
      </c>
      <c r="E187" s="352">
        <v>10</v>
      </c>
      <c r="F187" s="353"/>
      <c r="G187" s="212">
        <f>ROUND(E187*F187,2)</f>
        <v>0</v>
      </c>
      <c r="H187" s="351" t="s">
        <v>951</v>
      </c>
      <c r="I187" s="211"/>
      <c r="J187" s="211"/>
      <c r="K187" s="211"/>
      <c r="L187" s="211"/>
      <c r="M187" s="211"/>
      <c r="N187" s="211"/>
      <c r="O187" s="211"/>
      <c r="P187" s="211"/>
      <c r="Q187" s="211"/>
      <c r="R187" s="211"/>
      <c r="S187" s="211"/>
      <c r="T187" s="211"/>
      <c r="U187" s="211"/>
      <c r="V187" s="211"/>
      <c r="W187" s="211"/>
      <c r="X187" s="211"/>
      <c r="Y187" s="211"/>
      <c r="Z187" s="211"/>
      <c r="AA187" s="211"/>
      <c r="AB187" s="211"/>
      <c r="AC187" s="211"/>
      <c r="AD187" s="211"/>
      <c r="AE187" s="211"/>
      <c r="AF187" s="211"/>
      <c r="AG187" s="211"/>
      <c r="AH187" s="211"/>
      <c r="AI187" s="211"/>
      <c r="AJ187" s="211"/>
      <c r="AK187" s="211"/>
      <c r="AL187" s="211">
        <v>21</v>
      </c>
      <c r="AM187" s="211"/>
      <c r="AN187" s="211"/>
      <c r="AO187" s="211"/>
      <c r="AP187" s="211"/>
      <c r="AQ187" s="211"/>
      <c r="AR187" s="211"/>
      <c r="AS187" s="211"/>
      <c r="AT187" s="211"/>
      <c r="AU187" s="211"/>
      <c r="AV187" s="211"/>
      <c r="AW187" s="211"/>
      <c r="AX187" s="211"/>
      <c r="AY187" s="211"/>
      <c r="AZ187" s="211"/>
      <c r="BA187" s="211"/>
      <c r="BB187" s="211"/>
      <c r="BC187" s="211"/>
      <c r="BD187" s="211"/>
      <c r="BE187" s="211"/>
      <c r="BF187" s="211"/>
      <c r="BG187" s="211"/>
    </row>
    <row r="188" spans="1:59" outlineLevel="1" x14ac:dyDescent="0.2">
      <c r="A188" s="288"/>
      <c r="B188" s="154"/>
      <c r="C188" s="636" t="s">
        <v>1990</v>
      </c>
      <c r="D188" s="637"/>
      <c r="E188" s="638"/>
      <c r="F188" s="639"/>
      <c r="G188" s="640"/>
      <c r="H188" s="351"/>
      <c r="I188" s="211"/>
      <c r="J188" s="211"/>
      <c r="K188" s="211"/>
      <c r="L188" s="211"/>
      <c r="M188" s="211"/>
      <c r="N188" s="211"/>
      <c r="O188" s="211"/>
      <c r="P188" s="211"/>
      <c r="Q188" s="211"/>
      <c r="R188" s="211"/>
      <c r="S188" s="211"/>
      <c r="T188" s="211"/>
      <c r="U188" s="211"/>
      <c r="V188" s="211"/>
      <c r="W188" s="211"/>
      <c r="X188" s="211"/>
      <c r="Y188" s="211"/>
      <c r="Z188" s="211"/>
      <c r="AA188" s="211"/>
      <c r="AB188" s="211"/>
      <c r="AC188" s="211"/>
      <c r="AD188" s="211"/>
      <c r="AE188" s="211"/>
      <c r="AF188" s="211"/>
      <c r="AG188" s="211"/>
      <c r="AH188" s="211"/>
      <c r="AI188" s="211"/>
      <c r="AJ188" s="211"/>
      <c r="AK188" s="211"/>
      <c r="AL188" s="211"/>
      <c r="AM188" s="211"/>
      <c r="AN188" s="211"/>
      <c r="AO188" s="211"/>
      <c r="AP188" s="211"/>
      <c r="AQ188" s="211"/>
      <c r="AR188" s="211"/>
      <c r="AS188" s="211"/>
      <c r="AT188" s="211"/>
      <c r="AU188" s="211"/>
      <c r="AV188" s="211"/>
      <c r="AW188" s="211"/>
      <c r="AX188" s="211"/>
      <c r="AY188" s="211"/>
      <c r="AZ188" s="354" t="str">
        <f>C188</f>
        <v>V položce je kalkulována dodávka izolační trubice, spon a lepicí pásky.</v>
      </c>
      <c r="BA188" s="211"/>
      <c r="BB188" s="211"/>
      <c r="BC188" s="211"/>
      <c r="BD188" s="211"/>
      <c r="BE188" s="211"/>
      <c r="BF188" s="211"/>
      <c r="BG188" s="211"/>
    </row>
    <row r="189" spans="1:59" outlineLevel="1" x14ac:dyDescent="0.2">
      <c r="A189" s="288"/>
      <c r="B189" s="615" t="s">
        <v>2069</v>
      </c>
      <c r="C189" s="616"/>
      <c r="D189" s="617"/>
      <c r="E189" s="618"/>
      <c r="F189" s="619"/>
      <c r="G189" s="620"/>
      <c r="H189" s="351"/>
      <c r="I189" s="211"/>
      <c r="J189" s="211"/>
      <c r="K189" s="211"/>
      <c r="L189" s="211"/>
      <c r="M189" s="211"/>
      <c r="N189" s="211"/>
      <c r="O189" s="211"/>
      <c r="P189" s="211"/>
      <c r="Q189" s="211"/>
      <c r="R189" s="211"/>
      <c r="S189" s="211"/>
      <c r="T189" s="211"/>
      <c r="U189" s="211"/>
      <c r="V189" s="211"/>
      <c r="W189" s="211"/>
      <c r="X189" s="211"/>
      <c r="Y189" s="211"/>
      <c r="Z189" s="211"/>
      <c r="AA189" s="211"/>
      <c r="AB189" s="211">
        <v>0</v>
      </c>
      <c r="AC189" s="211"/>
      <c r="AD189" s="211"/>
      <c r="AE189" s="211"/>
      <c r="AF189" s="211"/>
      <c r="AG189" s="211"/>
      <c r="AH189" s="211"/>
      <c r="AI189" s="211"/>
      <c r="AJ189" s="211"/>
      <c r="AK189" s="211"/>
      <c r="AL189" s="211"/>
      <c r="AM189" s="211"/>
      <c r="AN189" s="211"/>
      <c r="AO189" s="211"/>
      <c r="AP189" s="211"/>
      <c r="AQ189" s="211"/>
      <c r="AR189" s="211"/>
      <c r="AS189" s="211"/>
      <c r="AT189" s="211"/>
      <c r="AU189" s="211"/>
      <c r="AV189" s="211"/>
      <c r="AW189" s="211"/>
      <c r="AX189" s="211"/>
      <c r="AY189" s="211"/>
      <c r="AZ189" s="211"/>
      <c r="BA189" s="211"/>
      <c r="BB189" s="211"/>
      <c r="BC189" s="211"/>
      <c r="BD189" s="211"/>
      <c r="BE189" s="211"/>
      <c r="BF189" s="211"/>
      <c r="BG189" s="211"/>
    </row>
    <row r="190" spans="1:59" outlineLevel="1" x14ac:dyDescent="0.2">
      <c r="A190" s="288">
        <v>83</v>
      </c>
      <c r="B190" s="154" t="s">
        <v>2070</v>
      </c>
      <c r="C190" s="170" t="s">
        <v>2071</v>
      </c>
      <c r="D190" s="181" t="s">
        <v>120</v>
      </c>
      <c r="E190" s="352">
        <v>88</v>
      </c>
      <c r="F190" s="353"/>
      <c r="G190" s="212">
        <f>ROUND(E190*F190,2)</f>
        <v>0</v>
      </c>
      <c r="H190" s="351" t="s">
        <v>951</v>
      </c>
      <c r="I190" s="211"/>
      <c r="J190" s="211"/>
      <c r="K190" s="211"/>
      <c r="L190" s="211"/>
      <c r="M190" s="211"/>
      <c r="N190" s="211"/>
      <c r="O190" s="211"/>
      <c r="P190" s="211"/>
      <c r="Q190" s="211"/>
      <c r="R190" s="211"/>
      <c r="S190" s="211"/>
      <c r="T190" s="211"/>
      <c r="U190" s="211"/>
      <c r="V190" s="211"/>
      <c r="W190" s="211"/>
      <c r="X190" s="211"/>
      <c r="Y190" s="211"/>
      <c r="Z190" s="211"/>
      <c r="AA190" s="211"/>
      <c r="AB190" s="211"/>
      <c r="AC190" s="211"/>
      <c r="AD190" s="211"/>
      <c r="AE190" s="211"/>
      <c r="AF190" s="211"/>
      <c r="AG190" s="211"/>
      <c r="AH190" s="211"/>
      <c r="AI190" s="211"/>
      <c r="AJ190" s="211"/>
      <c r="AK190" s="211"/>
      <c r="AL190" s="211">
        <v>21</v>
      </c>
      <c r="AM190" s="211"/>
      <c r="AN190" s="211"/>
      <c r="AO190" s="211"/>
      <c r="AP190" s="211"/>
      <c r="AQ190" s="211"/>
      <c r="AR190" s="211"/>
      <c r="AS190" s="211"/>
      <c r="AT190" s="211"/>
      <c r="AU190" s="211"/>
      <c r="AV190" s="211"/>
      <c r="AW190" s="211"/>
      <c r="AX190" s="211"/>
      <c r="AY190" s="211"/>
      <c r="AZ190" s="211"/>
      <c r="BA190" s="211"/>
      <c r="BB190" s="211"/>
      <c r="BC190" s="211"/>
      <c r="BD190" s="211"/>
      <c r="BE190" s="211"/>
      <c r="BF190" s="211"/>
      <c r="BG190" s="211"/>
    </row>
    <row r="191" spans="1:59" outlineLevel="1" x14ac:dyDescent="0.2">
      <c r="A191" s="288"/>
      <c r="B191" s="615" t="s">
        <v>2072</v>
      </c>
      <c r="C191" s="616"/>
      <c r="D191" s="617"/>
      <c r="E191" s="618"/>
      <c r="F191" s="619"/>
      <c r="G191" s="620"/>
      <c r="H191" s="351"/>
      <c r="I191" s="211"/>
      <c r="J191" s="211"/>
      <c r="K191" s="211"/>
      <c r="L191" s="211"/>
      <c r="M191" s="211"/>
      <c r="N191" s="211"/>
      <c r="O191" s="211"/>
      <c r="P191" s="211"/>
      <c r="Q191" s="211"/>
      <c r="R191" s="211"/>
      <c r="S191" s="211"/>
      <c r="T191" s="211"/>
      <c r="U191" s="211"/>
      <c r="V191" s="211"/>
      <c r="W191" s="211"/>
      <c r="X191" s="211"/>
      <c r="Y191" s="211"/>
      <c r="Z191" s="211"/>
      <c r="AA191" s="211"/>
      <c r="AB191" s="211">
        <v>0</v>
      </c>
      <c r="AC191" s="211"/>
      <c r="AD191" s="211"/>
      <c r="AE191" s="211"/>
      <c r="AF191" s="211"/>
      <c r="AG191" s="211"/>
      <c r="AH191" s="211"/>
      <c r="AI191" s="211"/>
      <c r="AJ191" s="211"/>
      <c r="AK191" s="211"/>
      <c r="AL191" s="211"/>
      <c r="AM191" s="211"/>
      <c r="AN191" s="211"/>
      <c r="AO191" s="211"/>
      <c r="AP191" s="211"/>
      <c r="AQ191" s="211"/>
      <c r="AR191" s="211"/>
      <c r="AS191" s="211"/>
      <c r="AT191" s="211"/>
      <c r="AU191" s="211"/>
      <c r="AV191" s="211"/>
      <c r="AW191" s="211"/>
      <c r="AX191" s="211"/>
      <c r="AY191" s="211"/>
      <c r="AZ191" s="211"/>
      <c r="BA191" s="211"/>
      <c r="BB191" s="211"/>
      <c r="BC191" s="211"/>
      <c r="BD191" s="211"/>
      <c r="BE191" s="211"/>
      <c r="BF191" s="211"/>
      <c r="BG191" s="211"/>
    </row>
    <row r="192" spans="1:59" ht="22.5" outlineLevel="1" x14ac:dyDescent="0.2">
      <c r="A192" s="288">
        <v>84</v>
      </c>
      <c r="B192" s="154" t="s">
        <v>2073</v>
      </c>
      <c r="C192" s="170" t="s">
        <v>2074</v>
      </c>
      <c r="D192" s="181" t="s">
        <v>120</v>
      </c>
      <c r="E192" s="352">
        <v>4</v>
      </c>
      <c r="F192" s="353"/>
      <c r="G192" s="212">
        <f>ROUND(E192*F192,2)</f>
        <v>0</v>
      </c>
      <c r="H192" s="351" t="s">
        <v>951</v>
      </c>
      <c r="I192" s="211"/>
      <c r="J192" s="211"/>
      <c r="K192" s="211"/>
      <c r="L192" s="211"/>
      <c r="M192" s="211"/>
      <c r="N192" s="211"/>
      <c r="O192" s="211"/>
      <c r="P192" s="211"/>
      <c r="Q192" s="211"/>
      <c r="R192" s="211"/>
      <c r="S192" s="211"/>
      <c r="T192" s="211"/>
      <c r="U192" s="211"/>
      <c r="V192" s="211"/>
      <c r="W192" s="211"/>
      <c r="X192" s="211"/>
      <c r="Y192" s="211"/>
      <c r="Z192" s="211"/>
      <c r="AA192" s="211"/>
      <c r="AB192" s="211"/>
      <c r="AC192" s="211"/>
      <c r="AD192" s="211"/>
      <c r="AE192" s="211"/>
      <c r="AF192" s="211"/>
      <c r="AG192" s="211"/>
      <c r="AH192" s="211"/>
      <c r="AI192" s="211"/>
      <c r="AJ192" s="211"/>
      <c r="AK192" s="211"/>
      <c r="AL192" s="211">
        <v>21</v>
      </c>
      <c r="AM192" s="211"/>
      <c r="AN192" s="211"/>
      <c r="AO192" s="211"/>
      <c r="AP192" s="211"/>
      <c r="AQ192" s="211"/>
      <c r="AR192" s="211"/>
      <c r="AS192" s="211"/>
      <c r="AT192" s="211"/>
      <c r="AU192" s="211"/>
      <c r="AV192" s="211"/>
      <c r="AW192" s="211"/>
      <c r="AX192" s="211"/>
      <c r="AY192" s="211"/>
      <c r="AZ192" s="211"/>
      <c r="BA192" s="211"/>
      <c r="BB192" s="211"/>
      <c r="BC192" s="211"/>
      <c r="BD192" s="211"/>
      <c r="BE192" s="211"/>
      <c r="BF192" s="211"/>
      <c r="BG192" s="211"/>
    </row>
    <row r="193" spans="1:59" outlineLevel="1" x14ac:dyDescent="0.2">
      <c r="A193" s="288"/>
      <c r="B193" s="615" t="s">
        <v>2075</v>
      </c>
      <c r="C193" s="616"/>
      <c r="D193" s="617"/>
      <c r="E193" s="618"/>
      <c r="F193" s="619"/>
      <c r="G193" s="620"/>
      <c r="H193" s="351"/>
      <c r="I193" s="211"/>
      <c r="J193" s="211"/>
      <c r="K193" s="211"/>
      <c r="L193" s="211"/>
      <c r="M193" s="211"/>
      <c r="N193" s="211"/>
      <c r="O193" s="211"/>
      <c r="P193" s="211"/>
      <c r="Q193" s="211"/>
      <c r="R193" s="211"/>
      <c r="S193" s="211"/>
      <c r="T193" s="211"/>
      <c r="U193" s="211"/>
      <c r="V193" s="211"/>
      <c r="W193" s="211"/>
      <c r="X193" s="211"/>
      <c r="Y193" s="211"/>
      <c r="Z193" s="211"/>
      <c r="AA193" s="211"/>
      <c r="AB193" s="211">
        <v>0</v>
      </c>
      <c r="AC193" s="211"/>
      <c r="AD193" s="211"/>
      <c r="AE193" s="211"/>
      <c r="AF193" s="211"/>
      <c r="AG193" s="211"/>
      <c r="AH193" s="211"/>
      <c r="AI193" s="211"/>
      <c r="AJ193" s="211"/>
      <c r="AK193" s="211"/>
      <c r="AL193" s="211"/>
      <c r="AM193" s="211"/>
      <c r="AN193" s="211"/>
      <c r="AO193" s="211"/>
      <c r="AP193" s="211"/>
      <c r="AQ193" s="211"/>
      <c r="AR193" s="211"/>
      <c r="AS193" s="211"/>
      <c r="AT193" s="211"/>
      <c r="AU193" s="211"/>
      <c r="AV193" s="211"/>
      <c r="AW193" s="211"/>
      <c r="AX193" s="211"/>
      <c r="AY193" s="211"/>
      <c r="AZ193" s="211"/>
      <c r="BA193" s="211"/>
      <c r="BB193" s="211"/>
      <c r="BC193" s="211"/>
      <c r="BD193" s="211"/>
      <c r="BE193" s="211"/>
      <c r="BF193" s="211"/>
      <c r="BG193" s="211"/>
    </row>
    <row r="194" spans="1:59" outlineLevel="1" x14ac:dyDescent="0.2">
      <c r="A194" s="288">
        <v>85</v>
      </c>
      <c r="B194" s="154" t="s">
        <v>2076</v>
      </c>
      <c r="C194" s="170" t="s">
        <v>2077</v>
      </c>
      <c r="D194" s="181" t="s">
        <v>120</v>
      </c>
      <c r="E194" s="352">
        <v>2</v>
      </c>
      <c r="F194" s="353"/>
      <c r="G194" s="212">
        <f t="shared" ref="G194:G201" si="2">ROUND(E194*F194,2)</f>
        <v>0</v>
      </c>
      <c r="H194" s="351" t="s">
        <v>951</v>
      </c>
      <c r="I194" s="211"/>
      <c r="J194" s="211"/>
      <c r="K194" s="211"/>
      <c r="L194" s="211"/>
      <c r="M194" s="211"/>
      <c r="N194" s="211"/>
      <c r="O194" s="211"/>
      <c r="P194" s="211"/>
      <c r="Q194" s="211"/>
      <c r="R194" s="211"/>
      <c r="S194" s="211"/>
      <c r="T194" s="211"/>
      <c r="U194" s="211"/>
      <c r="V194" s="211"/>
      <c r="W194" s="211"/>
      <c r="X194" s="211"/>
      <c r="Y194" s="211"/>
      <c r="Z194" s="211"/>
      <c r="AA194" s="211"/>
      <c r="AB194" s="211"/>
      <c r="AC194" s="211"/>
      <c r="AD194" s="211"/>
      <c r="AE194" s="211"/>
      <c r="AF194" s="211"/>
      <c r="AG194" s="211"/>
      <c r="AH194" s="211"/>
      <c r="AI194" s="211"/>
      <c r="AJ194" s="211"/>
      <c r="AK194" s="211"/>
      <c r="AL194" s="211">
        <v>21</v>
      </c>
      <c r="AM194" s="211"/>
      <c r="AN194" s="211"/>
      <c r="AO194" s="211"/>
      <c r="AP194" s="211"/>
      <c r="AQ194" s="211"/>
      <c r="AR194" s="211"/>
      <c r="AS194" s="211"/>
      <c r="AT194" s="211"/>
      <c r="AU194" s="211"/>
      <c r="AV194" s="211"/>
      <c r="AW194" s="211"/>
      <c r="AX194" s="211"/>
      <c r="AY194" s="211"/>
      <c r="AZ194" s="211"/>
      <c r="BA194" s="211"/>
      <c r="BB194" s="211"/>
      <c r="BC194" s="211"/>
      <c r="BD194" s="211"/>
      <c r="BE194" s="211"/>
      <c r="BF194" s="211"/>
      <c r="BG194" s="211"/>
    </row>
    <row r="195" spans="1:59" outlineLevel="1" x14ac:dyDescent="0.2">
      <c r="A195" s="288">
        <v>86</v>
      </c>
      <c r="B195" s="154" t="s">
        <v>2078</v>
      </c>
      <c r="C195" s="170" t="s">
        <v>2079</v>
      </c>
      <c r="D195" s="181" t="s">
        <v>120</v>
      </c>
      <c r="E195" s="352">
        <v>1</v>
      </c>
      <c r="F195" s="353"/>
      <c r="G195" s="212">
        <f t="shared" si="2"/>
        <v>0</v>
      </c>
      <c r="H195" s="351" t="s">
        <v>951</v>
      </c>
      <c r="I195" s="211"/>
      <c r="J195" s="211"/>
      <c r="K195" s="211"/>
      <c r="L195" s="211"/>
      <c r="M195" s="211"/>
      <c r="N195" s="211"/>
      <c r="O195" s="211"/>
      <c r="P195" s="211"/>
      <c r="Q195" s="211"/>
      <c r="R195" s="211"/>
      <c r="S195" s="211"/>
      <c r="T195" s="211"/>
      <c r="U195" s="211"/>
      <c r="V195" s="211"/>
      <c r="W195" s="211"/>
      <c r="X195" s="211"/>
      <c r="Y195" s="211"/>
      <c r="Z195" s="211"/>
      <c r="AA195" s="211"/>
      <c r="AB195" s="211"/>
      <c r="AC195" s="211"/>
      <c r="AD195" s="211"/>
      <c r="AE195" s="211"/>
      <c r="AF195" s="211"/>
      <c r="AG195" s="211"/>
      <c r="AH195" s="211"/>
      <c r="AI195" s="211"/>
      <c r="AJ195" s="211"/>
      <c r="AK195" s="211"/>
      <c r="AL195" s="211">
        <v>21</v>
      </c>
      <c r="AM195" s="211"/>
      <c r="AN195" s="211"/>
      <c r="AO195" s="211"/>
      <c r="AP195" s="211"/>
      <c r="AQ195" s="211"/>
      <c r="AR195" s="211"/>
      <c r="AS195" s="211"/>
      <c r="AT195" s="211"/>
      <c r="AU195" s="211"/>
      <c r="AV195" s="211"/>
      <c r="AW195" s="211"/>
      <c r="AX195" s="211"/>
      <c r="AY195" s="211"/>
      <c r="AZ195" s="211"/>
      <c r="BA195" s="211"/>
      <c r="BB195" s="211"/>
      <c r="BC195" s="211"/>
      <c r="BD195" s="211"/>
      <c r="BE195" s="211"/>
      <c r="BF195" s="211"/>
      <c r="BG195" s="211"/>
    </row>
    <row r="196" spans="1:59" outlineLevel="1" x14ac:dyDescent="0.2">
      <c r="A196" s="288">
        <v>87</v>
      </c>
      <c r="B196" s="154" t="s">
        <v>2080</v>
      </c>
      <c r="C196" s="170" t="s">
        <v>2081</v>
      </c>
      <c r="D196" s="181" t="s">
        <v>120</v>
      </c>
      <c r="E196" s="352">
        <v>14</v>
      </c>
      <c r="F196" s="353"/>
      <c r="G196" s="212">
        <f t="shared" si="2"/>
        <v>0</v>
      </c>
      <c r="H196" s="351" t="s">
        <v>951</v>
      </c>
      <c r="I196" s="211"/>
      <c r="J196" s="211"/>
      <c r="K196" s="211"/>
      <c r="L196" s="211"/>
      <c r="M196" s="211"/>
      <c r="N196" s="211"/>
      <c r="O196" s="211"/>
      <c r="P196" s="211"/>
      <c r="Q196" s="211"/>
      <c r="R196" s="211"/>
      <c r="S196" s="211"/>
      <c r="T196" s="211"/>
      <c r="U196" s="211"/>
      <c r="V196" s="211"/>
      <c r="W196" s="211"/>
      <c r="X196" s="211"/>
      <c r="Y196" s="211"/>
      <c r="Z196" s="211"/>
      <c r="AA196" s="211"/>
      <c r="AB196" s="211"/>
      <c r="AC196" s="211"/>
      <c r="AD196" s="211"/>
      <c r="AE196" s="211"/>
      <c r="AF196" s="211"/>
      <c r="AG196" s="211"/>
      <c r="AH196" s="211"/>
      <c r="AI196" s="211"/>
      <c r="AJ196" s="211"/>
      <c r="AK196" s="211"/>
      <c r="AL196" s="211">
        <v>21</v>
      </c>
      <c r="AM196" s="211"/>
      <c r="AN196" s="211"/>
      <c r="AO196" s="211"/>
      <c r="AP196" s="211"/>
      <c r="AQ196" s="211"/>
      <c r="AR196" s="211"/>
      <c r="AS196" s="211"/>
      <c r="AT196" s="211"/>
      <c r="AU196" s="211"/>
      <c r="AV196" s="211"/>
      <c r="AW196" s="211"/>
      <c r="AX196" s="211"/>
      <c r="AY196" s="211"/>
      <c r="AZ196" s="211"/>
      <c r="BA196" s="211"/>
      <c r="BB196" s="211"/>
      <c r="BC196" s="211"/>
      <c r="BD196" s="211"/>
      <c r="BE196" s="211"/>
      <c r="BF196" s="211"/>
      <c r="BG196" s="211"/>
    </row>
    <row r="197" spans="1:59" outlineLevel="1" x14ac:dyDescent="0.2">
      <c r="A197" s="288">
        <v>88</v>
      </c>
      <c r="B197" s="154" t="s">
        <v>2082</v>
      </c>
      <c r="C197" s="170" t="s">
        <v>2083</v>
      </c>
      <c r="D197" s="181" t="s">
        <v>120</v>
      </c>
      <c r="E197" s="352">
        <v>1</v>
      </c>
      <c r="F197" s="353"/>
      <c r="G197" s="212">
        <f t="shared" si="2"/>
        <v>0</v>
      </c>
      <c r="H197" s="351" t="s">
        <v>951</v>
      </c>
      <c r="I197" s="211"/>
      <c r="J197" s="211"/>
      <c r="K197" s="211"/>
      <c r="L197" s="211"/>
      <c r="M197" s="211"/>
      <c r="N197" s="211"/>
      <c r="O197" s="211"/>
      <c r="P197" s="211"/>
      <c r="Q197" s="211"/>
      <c r="R197" s="211"/>
      <c r="S197" s="211"/>
      <c r="T197" s="211"/>
      <c r="U197" s="211"/>
      <c r="V197" s="211"/>
      <c r="W197" s="211"/>
      <c r="X197" s="211"/>
      <c r="Y197" s="211"/>
      <c r="Z197" s="211"/>
      <c r="AA197" s="211"/>
      <c r="AB197" s="211"/>
      <c r="AC197" s="211"/>
      <c r="AD197" s="211"/>
      <c r="AE197" s="211"/>
      <c r="AF197" s="211"/>
      <c r="AG197" s="211"/>
      <c r="AH197" s="211"/>
      <c r="AI197" s="211"/>
      <c r="AJ197" s="211"/>
      <c r="AK197" s="211"/>
      <c r="AL197" s="211">
        <v>21</v>
      </c>
      <c r="AM197" s="211"/>
      <c r="AN197" s="211"/>
      <c r="AO197" s="211"/>
      <c r="AP197" s="211"/>
      <c r="AQ197" s="211"/>
      <c r="AR197" s="211"/>
      <c r="AS197" s="211"/>
      <c r="AT197" s="211"/>
      <c r="AU197" s="211"/>
      <c r="AV197" s="211"/>
      <c r="AW197" s="211"/>
      <c r="AX197" s="211"/>
      <c r="AY197" s="211"/>
      <c r="AZ197" s="211"/>
      <c r="BA197" s="211"/>
      <c r="BB197" s="211"/>
      <c r="BC197" s="211"/>
      <c r="BD197" s="211"/>
      <c r="BE197" s="211"/>
      <c r="BF197" s="211"/>
      <c r="BG197" s="211"/>
    </row>
    <row r="198" spans="1:59" ht="22.5" outlineLevel="1" x14ac:dyDescent="0.2">
      <c r="A198" s="288">
        <v>89</v>
      </c>
      <c r="B198" s="154" t="s">
        <v>2084</v>
      </c>
      <c r="C198" s="170" t="s">
        <v>2085</v>
      </c>
      <c r="D198" s="181" t="s">
        <v>120</v>
      </c>
      <c r="E198" s="352">
        <v>3</v>
      </c>
      <c r="F198" s="353"/>
      <c r="G198" s="212">
        <f t="shared" si="2"/>
        <v>0</v>
      </c>
      <c r="H198" s="351" t="s">
        <v>951</v>
      </c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1"/>
      <c r="AK198" s="211"/>
      <c r="AL198" s="211">
        <v>21</v>
      </c>
      <c r="AM198" s="211"/>
      <c r="AN198" s="211"/>
      <c r="AO198" s="211"/>
      <c r="AP198" s="211"/>
      <c r="AQ198" s="211"/>
      <c r="AR198" s="211"/>
      <c r="AS198" s="211"/>
      <c r="AT198" s="211"/>
      <c r="AU198" s="211"/>
      <c r="AV198" s="211"/>
      <c r="AW198" s="211"/>
      <c r="AX198" s="211"/>
      <c r="AY198" s="211"/>
      <c r="AZ198" s="211"/>
      <c r="BA198" s="211"/>
      <c r="BB198" s="211"/>
      <c r="BC198" s="211"/>
      <c r="BD198" s="211"/>
      <c r="BE198" s="211"/>
      <c r="BF198" s="211"/>
      <c r="BG198" s="211"/>
    </row>
    <row r="199" spans="1:59" ht="22.5" outlineLevel="1" x14ac:dyDescent="0.2">
      <c r="A199" s="288">
        <v>90</v>
      </c>
      <c r="B199" s="154" t="s">
        <v>2086</v>
      </c>
      <c r="C199" s="170" t="s">
        <v>2087</v>
      </c>
      <c r="D199" s="181" t="s">
        <v>120</v>
      </c>
      <c r="E199" s="352">
        <v>7</v>
      </c>
      <c r="F199" s="353"/>
      <c r="G199" s="212">
        <f t="shared" si="2"/>
        <v>0</v>
      </c>
      <c r="H199" s="351" t="s">
        <v>951</v>
      </c>
      <c r="I199" s="211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1"/>
      <c r="AL199" s="211">
        <v>21</v>
      </c>
      <c r="AM199" s="211"/>
      <c r="AN199" s="211"/>
      <c r="AO199" s="211"/>
      <c r="AP199" s="211"/>
      <c r="AQ199" s="211"/>
      <c r="AR199" s="211"/>
      <c r="AS199" s="211"/>
      <c r="AT199" s="211"/>
      <c r="AU199" s="211"/>
      <c r="AV199" s="211"/>
      <c r="AW199" s="211"/>
      <c r="AX199" s="211"/>
      <c r="AY199" s="211"/>
      <c r="AZ199" s="211"/>
      <c r="BA199" s="211"/>
      <c r="BB199" s="211"/>
      <c r="BC199" s="211"/>
      <c r="BD199" s="211"/>
      <c r="BE199" s="211"/>
      <c r="BF199" s="211"/>
      <c r="BG199" s="211"/>
    </row>
    <row r="200" spans="1:59" ht="22.5" outlineLevel="1" x14ac:dyDescent="0.2">
      <c r="A200" s="288">
        <v>91</v>
      </c>
      <c r="B200" s="154" t="s">
        <v>2088</v>
      </c>
      <c r="C200" s="170" t="s">
        <v>2089</v>
      </c>
      <c r="D200" s="181" t="s">
        <v>120</v>
      </c>
      <c r="E200" s="352">
        <v>2</v>
      </c>
      <c r="F200" s="353"/>
      <c r="G200" s="212">
        <f t="shared" si="2"/>
        <v>0</v>
      </c>
      <c r="H200" s="351" t="s">
        <v>951</v>
      </c>
      <c r="I200" s="211"/>
      <c r="J200" s="211"/>
      <c r="K200" s="211"/>
      <c r="L200" s="211"/>
      <c r="M200" s="211"/>
      <c r="N200" s="211"/>
      <c r="O200" s="211"/>
      <c r="P200" s="211"/>
      <c r="Q200" s="211"/>
      <c r="R200" s="211"/>
      <c r="S200" s="211"/>
      <c r="T200" s="211"/>
      <c r="U200" s="211"/>
      <c r="V200" s="211"/>
      <c r="W200" s="211"/>
      <c r="X200" s="211"/>
      <c r="Y200" s="211"/>
      <c r="Z200" s="211"/>
      <c r="AA200" s="211"/>
      <c r="AB200" s="211"/>
      <c r="AC200" s="211"/>
      <c r="AD200" s="211"/>
      <c r="AE200" s="211"/>
      <c r="AF200" s="211"/>
      <c r="AG200" s="211"/>
      <c r="AH200" s="211"/>
      <c r="AI200" s="211"/>
      <c r="AJ200" s="211"/>
      <c r="AK200" s="211"/>
      <c r="AL200" s="211">
        <v>21</v>
      </c>
      <c r="AM200" s="211"/>
      <c r="AN200" s="211"/>
      <c r="AO200" s="211"/>
      <c r="AP200" s="211"/>
      <c r="AQ200" s="211"/>
      <c r="AR200" s="211"/>
      <c r="AS200" s="211"/>
      <c r="AT200" s="211"/>
      <c r="AU200" s="211"/>
      <c r="AV200" s="211"/>
      <c r="AW200" s="211"/>
      <c r="AX200" s="211"/>
      <c r="AY200" s="211"/>
      <c r="AZ200" s="211"/>
      <c r="BA200" s="211"/>
      <c r="BB200" s="211"/>
      <c r="BC200" s="211"/>
      <c r="BD200" s="211"/>
      <c r="BE200" s="211"/>
      <c r="BF200" s="211"/>
      <c r="BG200" s="211"/>
    </row>
    <row r="201" spans="1:59" ht="22.5" outlineLevel="1" x14ac:dyDescent="0.2">
      <c r="A201" s="288">
        <v>92</v>
      </c>
      <c r="B201" s="154" t="s">
        <v>2090</v>
      </c>
      <c r="C201" s="170" t="s">
        <v>2091</v>
      </c>
      <c r="D201" s="181" t="s">
        <v>120</v>
      </c>
      <c r="E201" s="352">
        <v>2</v>
      </c>
      <c r="F201" s="353"/>
      <c r="G201" s="212">
        <f t="shared" si="2"/>
        <v>0</v>
      </c>
      <c r="H201" s="351" t="s">
        <v>951</v>
      </c>
      <c r="I201" s="211"/>
      <c r="J201" s="211"/>
      <c r="K201" s="211"/>
      <c r="L201" s="211"/>
      <c r="M201" s="211"/>
      <c r="N201" s="211"/>
      <c r="O201" s="211"/>
      <c r="P201" s="211"/>
      <c r="Q201" s="211"/>
      <c r="R201" s="211"/>
      <c r="S201" s="211"/>
      <c r="T201" s="211"/>
      <c r="U201" s="211"/>
      <c r="V201" s="211"/>
      <c r="W201" s="211"/>
      <c r="X201" s="211"/>
      <c r="Y201" s="211"/>
      <c r="Z201" s="211"/>
      <c r="AA201" s="211"/>
      <c r="AB201" s="211"/>
      <c r="AC201" s="211"/>
      <c r="AD201" s="211"/>
      <c r="AE201" s="211"/>
      <c r="AF201" s="211"/>
      <c r="AG201" s="211"/>
      <c r="AH201" s="211"/>
      <c r="AI201" s="211"/>
      <c r="AJ201" s="211"/>
      <c r="AK201" s="211"/>
      <c r="AL201" s="211">
        <v>21</v>
      </c>
      <c r="AM201" s="211"/>
      <c r="AN201" s="211"/>
      <c r="AO201" s="211"/>
      <c r="AP201" s="211"/>
      <c r="AQ201" s="211"/>
      <c r="AR201" s="211"/>
      <c r="AS201" s="211"/>
      <c r="AT201" s="211"/>
      <c r="AU201" s="211"/>
      <c r="AV201" s="211"/>
      <c r="AW201" s="211"/>
      <c r="AX201" s="211"/>
      <c r="AY201" s="211"/>
      <c r="AZ201" s="211"/>
      <c r="BA201" s="211"/>
      <c r="BB201" s="211"/>
      <c r="BC201" s="211"/>
      <c r="BD201" s="211"/>
      <c r="BE201" s="211"/>
      <c r="BF201" s="211"/>
      <c r="BG201" s="211"/>
    </row>
    <row r="202" spans="1:59" outlineLevel="1" x14ac:dyDescent="0.2">
      <c r="A202" s="288"/>
      <c r="B202" s="615" t="s">
        <v>2092</v>
      </c>
      <c r="C202" s="616"/>
      <c r="D202" s="617"/>
      <c r="E202" s="618"/>
      <c r="F202" s="619"/>
      <c r="G202" s="620"/>
      <c r="H202" s="351"/>
      <c r="I202" s="211"/>
      <c r="J202" s="211"/>
      <c r="K202" s="211"/>
      <c r="L202" s="211"/>
      <c r="M202" s="211"/>
      <c r="N202" s="211"/>
      <c r="O202" s="211"/>
      <c r="P202" s="211"/>
      <c r="Q202" s="211"/>
      <c r="R202" s="211"/>
      <c r="S202" s="211"/>
      <c r="T202" s="211"/>
      <c r="U202" s="211"/>
      <c r="V202" s="211"/>
      <c r="W202" s="211"/>
      <c r="X202" s="211"/>
      <c r="Y202" s="211"/>
      <c r="Z202" s="211"/>
      <c r="AA202" s="211"/>
      <c r="AB202" s="211">
        <v>0</v>
      </c>
      <c r="AC202" s="211"/>
      <c r="AD202" s="211"/>
      <c r="AE202" s="211"/>
      <c r="AF202" s="211"/>
      <c r="AG202" s="211"/>
      <c r="AH202" s="211"/>
      <c r="AI202" s="211"/>
      <c r="AJ202" s="211"/>
      <c r="AK202" s="211"/>
      <c r="AL202" s="211"/>
      <c r="AM202" s="211"/>
      <c r="AN202" s="211"/>
      <c r="AO202" s="211"/>
      <c r="AP202" s="211"/>
      <c r="AQ202" s="211"/>
      <c r="AR202" s="211"/>
      <c r="AS202" s="211"/>
      <c r="AT202" s="211"/>
      <c r="AU202" s="211"/>
      <c r="AV202" s="211"/>
      <c r="AW202" s="211"/>
      <c r="AX202" s="211"/>
      <c r="AY202" s="211"/>
      <c r="AZ202" s="211"/>
      <c r="BA202" s="211"/>
      <c r="BB202" s="211"/>
      <c r="BC202" s="211"/>
      <c r="BD202" s="211"/>
      <c r="BE202" s="211"/>
      <c r="BF202" s="211"/>
      <c r="BG202" s="211"/>
    </row>
    <row r="203" spans="1:59" ht="22.5" outlineLevel="1" x14ac:dyDescent="0.2">
      <c r="A203" s="288">
        <v>93</v>
      </c>
      <c r="B203" s="154" t="s">
        <v>2093</v>
      </c>
      <c r="C203" s="170" t="s">
        <v>2094</v>
      </c>
      <c r="D203" s="181" t="s">
        <v>2095</v>
      </c>
      <c r="E203" s="352">
        <v>3</v>
      </c>
      <c r="F203" s="353"/>
      <c r="G203" s="212">
        <f>ROUND(E203*F203,2)</f>
        <v>0</v>
      </c>
      <c r="H203" s="351" t="s">
        <v>951</v>
      </c>
      <c r="I203" s="211"/>
      <c r="J203" s="211"/>
      <c r="K203" s="211"/>
      <c r="L203" s="211"/>
      <c r="M203" s="211"/>
      <c r="N203" s="211"/>
      <c r="O203" s="211"/>
      <c r="P203" s="211"/>
      <c r="Q203" s="211"/>
      <c r="R203" s="211"/>
      <c r="S203" s="211"/>
      <c r="T203" s="211"/>
      <c r="U203" s="211"/>
      <c r="V203" s="211"/>
      <c r="W203" s="211"/>
      <c r="X203" s="211"/>
      <c r="Y203" s="211"/>
      <c r="Z203" s="211"/>
      <c r="AA203" s="211"/>
      <c r="AB203" s="211"/>
      <c r="AC203" s="211"/>
      <c r="AD203" s="211"/>
      <c r="AE203" s="211"/>
      <c r="AF203" s="211"/>
      <c r="AG203" s="211"/>
      <c r="AH203" s="211"/>
      <c r="AI203" s="211"/>
      <c r="AJ203" s="211"/>
      <c r="AK203" s="211"/>
      <c r="AL203" s="211">
        <v>21</v>
      </c>
      <c r="AM203" s="211"/>
      <c r="AN203" s="211"/>
      <c r="AO203" s="211"/>
      <c r="AP203" s="211"/>
      <c r="AQ203" s="211"/>
      <c r="AR203" s="211"/>
      <c r="AS203" s="211"/>
      <c r="AT203" s="211"/>
      <c r="AU203" s="211"/>
      <c r="AV203" s="211"/>
      <c r="AW203" s="211"/>
      <c r="AX203" s="211"/>
      <c r="AY203" s="211"/>
      <c r="AZ203" s="211"/>
      <c r="BA203" s="211"/>
      <c r="BB203" s="211"/>
      <c r="BC203" s="211"/>
      <c r="BD203" s="211"/>
      <c r="BE203" s="211"/>
      <c r="BF203" s="211"/>
      <c r="BG203" s="211"/>
    </row>
    <row r="204" spans="1:59" outlineLevel="1" x14ac:dyDescent="0.2">
      <c r="A204" s="288"/>
      <c r="B204" s="615" t="s">
        <v>2096</v>
      </c>
      <c r="C204" s="616"/>
      <c r="D204" s="617"/>
      <c r="E204" s="618"/>
      <c r="F204" s="619"/>
      <c r="G204" s="620"/>
      <c r="H204" s="351"/>
      <c r="I204" s="211"/>
      <c r="J204" s="211"/>
      <c r="K204" s="211"/>
      <c r="L204" s="211"/>
      <c r="M204" s="211"/>
      <c r="N204" s="211"/>
      <c r="O204" s="211"/>
      <c r="P204" s="211"/>
      <c r="Q204" s="211"/>
      <c r="R204" s="211"/>
      <c r="S204" s="211"/>
      <c r="T204" s="211"/>
      <c r="U204" s="211"/>
      <c r="V204" s="211"/>
      <c r="W204" s="211"/>
      <c r="X204" s="211"/>
      <c r="Y204" s="211"/>
      <c r="Z204" s="211"/>
      <c r="AA204" s="211"/>
      <c r="AB204" s="211">
        <v>0</v>
      </c>
      <c r="AC204" s="211"/>
      <c r="AD204" s="211"/>
      <c r="AE204" s="211"/>
      <c r="AF204" s="211"/>
      <c r="AG204" s="211"/>
      <c r="AH204" s="211"/>
      <c r="AI204" s="211"/>
      <c r="AJ204" s="211"/>
      <c r="AK204" s="211"/>
      <c r="AL204" s="211"/>
      <c r="AM204" s="211"/>
      <c r="AN204" s="211"/>
      <c r="AO204" s="211"/>
      <c r="AP204" s="211"/>
      <c r="AQ204" s="211"/>
      <c r="AR204" s="211"/>
      <c r="AS204" s="211"/>
      <c r="AT204" s="211"/>
      <c r="AU204" s="211"/>
      <c r="AV204" s="211"/>
      <c r="AW204" s="211"/>
      <c r="AX204" s="211"/>
      <c r="AY204" s="211"/>
      <c r="AZ204" s="211"/>
      <c r="BA204" s="211"/>
      <c r="BB204" s="211"/>
      <c r="BC204" s="211"/>
      <c r="BD204" s="211"/>
      <c r="BE204" s="211"/>
      <c r="BF204" s="211"/>
      <c r="BG204" s="211"/>
    </row>
    <row r="205" spans="1:59" outlineLevel="1" x14ac:dyDescent="0.2">
      <c r="A205" s="288">
        <v>94</v>
      </c>
      <c r="B205" s="154" t="s">
        <v>2097</v>
      </c>
      <c r="C205" s="170" t="s">
        <v>2098</v>
      </c>
      <c r="D205" s="181" t="s">
        <v>120</v>
      </c>
      <c r="E205" s="352">
        <v>3</v>
      </c>
      <c r="F205" s="353"/>
      <c r="G205" s="212">
        <f t="shared" ref="G205:G210" si="3">ROUND(E205*F205,2)</f>
        <v>0</v>
      </c>
      <c r="H205" s="351" t="s">
        <v>951</v>
      </c>
      <c r="I205" s="211"/>
      <c r="J205" s="211"/>
      <c r="K205" s="211"/>
      <c r="L205" s="211"/>
      <c r="M205" s="211"/>
      <c r="N205" s="211"/>
      <c r="O205" s="211"/>
      <c r="P205" s="211"/>
      <c r="Q205" s="211"/>
      <c r="R205" s="211"/>
      <c r="S205" s="211"/>
      <c r="T205" s="211"/>
      <c r="U205" s="211"/>
      <c r="V205" s="211"/>
      <c r="W205" s="211"/>
      <c r="X205" s="211"/>
      <c r="Y205" s="211"/>
      <c r="Z205" s="211"/>
      <c r="AA205" s="211"/>
      <c r="AB205" s="211"/>
      <c r="AC205" s="211"/>
      <c r="AD205" s="211"/>
      <c r="AE205" s="211"/>
      <c r="AF205" s="211"/>
      <c r="AG205" s="211"/>
      <c r="AH205" s="211"/>
      <c r="AI205" s="211"/>
      <c r="AJ205" s="211"/>
      <c r="AK205" s="211"/>
      <c r="AL205" s="211">
        <v>21</v>
      </c>
      <c r="AM205" s="211"/>
      <c r="AN205" s="211"/>
      <c r="AO205" s="211"/>
      <c r="AP205" s="211"/>
      <c r="AQ205" s="211"/>
      <c r="AR205" s="211"/>
      <c r="AS205" s="211"/>
      <c r="AT205" s="211"/>
      <c r="AU205" s="211"/>
      <c r="AV205" s="211"/>
      <c r="AW205" s="211"/>
      <c r="AX205" s="211"/>
      <c r="AY205" s="211"/>
      <c r="AZ205" s="211"/>
      <c r="BA205" s="211"/>
      <c r="BB205" s="211"/>
      <c r="BC205" s="211"/>
      <c r="BD205" s="211"/>
      <c r="BE205" s="211"/>
      <c r="BF205" s="211"/>
      <c r="BG205" s="211"/>
    </row>
    <row r="206" spans="1:59" ht="33.75" outlineLevel="1" x14ac:dyDescent="0.2">
      <c r="A206" s="288">
        <v>95</v>
      </c>
      <c r="B206" s="154" t="s">
        <v>2099</v>
      </c>
      <c r="C206" s="170" t="s">
        <v>2100</v>
      </c>
      <c r="D206" s="181" t="s">
        <v>232</v>
      </c>
      <c r="E206" s="352">
        <v>62</v>
      </c>
      <c r="F206" s="353"/>
      <c r="G206" s="212">
        <f t="shared" si="3"/>
        <v>0</v>
      </c>
      <c r="H206" s="351" t="s">
        <v>951</v>
      </c>
      <c r="I206" s="211"/>
      <c r="J206" s="211"/>
      <c r="K206" s="211"/>
      <c r="L206" s="211"/>
      <c r="M206" s="211"/>
      <c r="N206" s="211"/>
      <c r="O206" s="211"/>
      <c r="P206" s="211"/>
      <c r="Q206" s="211"/>
      <c r="R206" s="211"/>
      <c r="S206" s="211"/>
      <c r="T206" s="211"/>
      <c r="U206" s="211"/>
      <c r="V206" s="211"/>
      <c r="W206" s="211"/>
      <c r="X206" s="211"/>
      <c r="Y206" s="211"/>
      <c r="Z206" s="211"/>
      <c r="AA206" s="211"/>
      <c r="AB206" s="211"/>
      <c r="AC206" s="211"/>
      <c r="AD206" s="211"/>
      <c r="AE206" s="211"/>
      <c r="AF206" s="211"/>
      <c r="AG206" s="211"/>
      <c r="AH206" s="211"/>
      <c r="AI206" s="211"/>
      <c r="AJ206" s="211"/>
      <c r="AK206" s="211"/>
      <c r="AL206" s="211">
        <v>21</v>
      </c>
      <c r="AM206" s="211"/>
      <c r="AN206" s="211"/>
      <c r="AO206" s="211"/>
      <c r="AP206" s="211"/>
      <c r="AQ206" s="211"/>
      <c r="AR206" s="211"/>
      <c r="AS206" s="211"/>
      <c r="AT206" s="211"/>
      <c r="AU206" s="211"/>
      <c r="AV206" s="211"/>
      <c r="AW206" s="211"/>
      <c r="AX206" s="211"/>
      <c r="AY206" s="211"/>
      <c r="AZ206" s="211"/>
      <c r="BA206" s="211"/>
      <c r="BB206" s="211"/>
      <c r="BC206" s="211"/>
      <c r="BD206" s="211"/>
      <c r="BE206" s="211"/>
      <c r="BF206" s="211"/>
      <c r="BG206" s="211"/>
    </row>
    <row r="207" spans="1:59" ht="33.75" outlineLevel="1" x14ac:dyDescent="0.2">
      <c r="A207" s="288">
        <v>96</v>
      </c>
      <c r="B207" s="154" t="s">
        <v>2101</v>
      </c>
      <c r="C207" s="170" t="s">
        <v>2102</v>
      </c>
      <c r="D207" s="181" t="s">
        <v>232</v>
      </c>
      <c r="E207" s="352">
        <v>10</v>
      </c>
      <c r="F207" s="353"/>
      <c r="G207" s="212">
        <f t="shared" si="3"/>
        <v>0</v>
      </c>
      <c r="H207" s="351" t="s">
        <v>951</v>
      </c>
      <c r="I207" s="211"/>
      <c r="J207" s="211"/>
      <c r="K207" s="211"/>
      <c r="L207" s="211"/>
      <c r="M207" s="211"/>
      <c r="N207" s="211"/>
      <c r="O207" s="211"/>
      <c r="P207" s="211"/>
      <c r="Q207" s="211"/>
      <c r="R207" s="211"/>
      <c r="S207" s="211"/>
      <c r="T207" s="211"/>
      <c r="U207" s="211"/>
      <c r="V207" s="211"/>
      <c r="W207" s="211"/>
      <c r="X207" s="211"/>
      <c r="Y207" s="211"/>
      <c r="Z207" s="211"/>
      <c r="AA207" s="211"/>
      <c r="AB207" s="211"/>
      <c r="AC207" s="211"/>
      <c r="AD207" s="211"/>
      <c r="AE207" s="211"/>
      <c r="AF207" s="211"/>
      <c r="AG207" s="211"/>
      <c r="AH207" s="211"/>
      <c r="AI207" s="211"/>
      <c r="AJ207" s="211"/>
      <c r="AK207" s="211"/>
      <c r="AL207" s="211">
        <v>21</v>
      </c>
      <c r="AM207" s="211"/>
      <c r="AN207" s="211"/>
      <c r="AO207" s="211"/>
      <c r="AP207" s="211"/>
      <c r="AQ207" s="211"/>
      <c r="AR207" s="211"/>
      <c r="AS207" s="211"/>
      <c r="AT207" s="211"/>
      <c r="AU207" s="211"/>
      <c r="AV207" s="211"/>
      <c r="AW207" s="211"/>
      <c r="AX207" s="211"/>
      <c r="AY207" s="211"/>
      <c r="AZ207" s="211"/>
      <c r="BA207" s="211"/>
      <c r="BB207" s="211"/>
      <c r="BC207" s="211"/>
      <c r="BD207" s="211"/>
      <c r="BE207" s="211"/>
      <c r="BF207" s="211"/>
      <c r="BG207" s="211"/>
    </row>
    <row r="208" spans="1:59" ht="33.75" outlineLevel="1" x14ac:dyDescent="0.2">
      <c r="A208" s="288">
        <v>97</v>
      </c>
      <c r="B208" s="154" t="s">
        <v>2103</v>
      </c>
      <c r="C208" s="170" t="s">
        <v>2104</v>
      </c>
      <c r="D208" s="181" t="s">
        <v>232</v>
      </c>
      <c r="E208" s="352">
        <v>191</v>
      </c>
      <c r="F208" s="353"/>
      <c r="G208" s="212">
        <f t="shared" si="3"/>
        <v>0</v>
      </c>
      <c r="H208" s="351" t="s">
        <v>951</v>
      </c>
      <c r="I208" s="211"/>
      <c r="J208" s="211"/>
      <c r="K208" s="211"/>
      <c r="L208" s="211"/>
      <c r="M208" s="211"/>
      <c r="N208" s="211"/>
      <c r="O208" s="211"/>
      <c r="P208" s="211"/>
      <c r="Q208" s="211"/>
      <c r="R208" s="211"/>
      <c r="S208" s="211"/>
      <c r="T208" s="211"/>
      <c r="U208" s="211"/>
      <c r="V208" s="211"/>
      <c r="W208" s="211"/>
      <c r="X208" s="211"/>
      <c r="Y208" s="211"/>
      <c r="Z208" s="211"/>
      <c r="AA208" s="211"/>
      <c r="AB208" s="211"/>
      <c r="AC208" s="211"/>
      <c r="AD208" s="211"/>
      <c r="AE208" s="211"/>
      <c r="AF208" s="211"/>
      <c r="AG208" s="211"/>
      <c r="AH208" s="211"/>
      <c r="AI208" s="211"/>
      <c r="AJ208" s="211"/>
      <c r="AK208" s="211"/>
      <c r="AL208" s="211">
        <v>21</v>
      </c>
      <c r="AM208" s="211"/>
      <c r="AN208" s="211"/>
      <c r="AO208" s="211"/>
      <c r="AP208" s="211"/>
      <c r="AQ208" s="211"/>
      <c r="AR208" s="211"/>
      <c r="AS208" s="211"/>
      <c r="AT208" s="211"/>
      <c r="AU208" s="211"/>
      <c r="AV208" s="211"/>
      <c r="AW208" s="211"/>
      <c r="AX208" s="211"/>
      <c r="AY208" s="211"/>
      <c r="AZ208" s="211"/>
      <c r="BA208" s="211"/>
      <c r="BB208" s="211"/>
      <c r="BC208" s="211"/>
      <c r="BD208" s="211"/>
      <c r="BE208" s="211"/>
      <c r="BF208" s="211"/>
      <c r="BG208" s="211"/>
    </row>
    <row r="209" spans="1:59" ht="33.75" outlineLevel="1" x14ac:dyDescent="0.2">
      <c r="A209" s="288">
        <v>98</v>
      </c>
      <c r="B209" s="154" t="s">
        <v>2105</v>
      </c>
      <c r="C209" s="170" t="s">
        <v>2106</v>
      </c>
      <c r="D209" s="181" t="s">
        <v>232</v>
      </c>
      <c r="E209" s="352">
        <v>16</v>
      </c>
      <c r="F209" s="353"/>
      <c r="G209" s="212">
        <f t="shared" si="3"/>
        <v>0</v>
      </c>
      <c r="H209" s="351" t="s">
        <v>951</v>
      </c>
      <c r="I209" s="211"/>
      <c r="J209" s="211"/>
      <c r="K209" s="211"/>
      <c r="L209" s="211"/>
      <c r="M209" s="211"/>
      <c r="N209" s="211"/>
      <c r="O209" s="211"/>
      <c r="P209" s="211"/>
      <c r="Q209" s="211"/>
      <c r="R209" s="211"/>
      <c r="S209" s="211"/>
      <c r="T209" s="211"/>
      <c r="U209" s="211"/>
      <c r="V209" s="211"/>
      <c r="W209" s="211"/>
      <c r="X209" s="211"/>
      <c r="Y209" s="211"/>
      <c r="Z209" s="211"/>
      <c r="AA209" s="211"/>
      <c r="AB209" s="211"/>
      <c r="AC209" s="211"/>
      <c r="AD209" s="211"/>
      <c r="AE209" s="211"/>
      <c r="AF209" s="211"/>
      <c r="AG209" s="211"/>
      <c r="AH209" s="211"/>
      <c r="AI209" s="211"/>
      <c r="AJ209" s="211"/>
      <c r="AK209" s="211"/>
      <c r="AL209" s="211">
        <v>21</v>
      </c>
      <c r="AM209" s="211"/>
      <c r="AN209" s="211"/>
      <c r="AO209" s="211"/>
      <c r="AP209" s="211"/>
      <c r="AQ209" s="211"/>
      <c r="AR209" s="211"/>
      <c r="AS209" s="211"/>
      <c r="AT209" s="211"/>
      <c r="AU209" s="211"/>
      <c r="AV209" s="211"/>
      <c r="AW209" s="211"/>
      <c r="AX209" s="211"/>
      <c r="AY209" s="211"/>
      <c r="AZ209" s="211"/>
      <c r="BA209" s="211"/>
      <c r="BB209" s="211"/>
      <c r="BC209" s="211"/>
      <c r="BD209" s="211"/>
      <c r="BE209" s="211"/>
      <c r="BF209" s="211"/>
      <c r="BG209" s="211"/>
    </row>
    <row r="210" spans="1:59" ht="33.75" outlineLevel="1" x14ac:dyDescent="0.2">
      <c r="A210" s="288">
        <v>99</v>
      </c>
      <c r="B210" s="154" t="s">
        <v>2107</v>
      </c>
      <c r="C210" s="170" t="s">
        <v>2108</v>
      </c>
      <c r="D210" s="181" t="s">
        <v>232</v>
      </c>
      <c r="E210" s="352">
        <v>26</v>
      </c>
      <c r="F210" s="353"/>
      <c r="G210" s="212">
        <f t="shared" si="3"/>
        <v>0</v>
      </c>
      <c r="H210" s="351" t="s">
        <v>951</v>
      </c>
      <c r="I210" s="211"/>
      <c r="J210" s="211"/>
      <c r="K210" s="211"/>
      <c r="L210" s="211"/>
      <c r="M210" s="211"/>
      <c r="N210" s="211"/>
      <c r="O210" s="211"/>
      <c r="P210" s="211"/>
      <c r="Q210" s="211"/>
      <c r="R210" s="211"/>
      <c r="S210" s="211"/>
      <c r="T210" s="211"/>
      <c r="U210" s="211"/>
      <c r="V210" s="211"/>
      <c r="W210" s="211"/>
      <c r="X210" s="211"/>
      <c r="Y210" s="211"/>
      <c r="Z210" s="211"/>
      <c r="AA210" s="211"/>
      <c r="AB210" s="211"/>
      <c r="AC210" s="211"/>
      <c r="AD210" s="211"/>
      <c r="AE210" s="211"/>
      <c r="AF210" s="211"/>
      <c r="AG210" s="211"/>
      <c r="AH210" s="211"/>
      <c r="AI210" s="211"/>
      <c r="AJ210" s="211"/>
      <c r="AK210" s="211"/>
      <c r="AL210" s="211">
        <v>21</v>
      </c>
      <c r="AM210" s="211"/>
      <c r="AN210" s="211"/>
      <c r="AO210" s="211"/>
      <c r="AP210" s="211"/>
      <c r="AQ210" s="211"/>
      <c r="AR210" s="211"/>
      <c r="AS210" s="211"/>
      <c r="AT210" s="211"/>
      <c r="AU210" s="211"/>
      <c r="AV210" s="211"/>
      <c r="AW210" s="211"/>
      <c r="AX210" s="211"/>
      <c r="AY210" s="211"/>
      <c r="AZ210" s="211"/>
      <c r="BA210" s="211"/>
      <c r="BB210" s="211"/>
      <c r="BC210" s="211"/>
      <c r="BD210" s="211"/>
      <c r="BE210" s="211"/>
      <c r="BF210" s="211"/>
      <c r="BG210" s="211"/>
    </row>
    <row r="211" spans="1:59" outlineLevel="1" x14ac:dyDescent="0.2">
      <c r="A211" s="288"/>
      <c r="B211" s="615" t="s">
        <v>2109</v>
      </c>
      <c r="C211" s="616"/>
      <c r="D211" s="617"/>
      <c r="E211" s="618"/>
      <c r="F211" s="619"/>
      <c r="G211" s="620"/>
      <c r="H211" s="351"/>
      <c r="I211" s="211"/>
      <c r="J211" s="211"/>
      <c r="K211" s="211"/>
      <c r="L211" s="211"/>
      <c r="M211" s="211"/>
      <c r="N211" s="211"/>
      <c r="O211" s="211"/>
      <c r="P211" s="211"/>
      <c r="Q211" s="211"/>
      <c r="R211" s="211"/>
      <c r="S211" s="211"/>
      <c r="T211" s="211"/>
      <c r="U211" s="211"/>
      <c r="V211" s="211"/>
      <c r="W211" s="211"/>
      <c r="X211" s="211"/>
      <c r="Y211" s="211"/>
      <c r="Z211" s="211"/>
      <c r="AA211" s="211"/>
      <c r="AB211" s="211">
        <v>0</v>
      </c>
      <c r="AC211" s="211"/>
      <c r="AD211" s="211"/>
      <c r="AE211" s="211"/>
      <c r="AF211" s="211"/>
      <c r="AG211" s="211"/>
      <c r="AH211" s="211"/>
      <c r="AI211" s="211"/>
      <c r="AJ211" s="211"/>
      <c r="AK211" s="211"/>
      <c r="AL211" s="211"/>
      <c r="AM211" s="211"/>
      <c r="AN211" s="211"/>
      <c r="AO211" s="211"/>
      <c r="AP211" s="211"/>
      <c r="AQ211" s="211"/>
      <c r="AR211" s="211"/>
      <c r="AS211" s="211"/>
      <c r="AT211" s="211"/>
      <c r="AU211" s="211"/>
      <c r="AV211" s="211"/>
      <c r="AW211" s="211"/>
      <c r="AX211" s="211"/>
      <c r="AY211" s="211"/>
      <c r="AZ211" s="211"/>
      <c r="BA211" s="211"/>
      <c r="BB211" s="211"/>
      <c r="BC211" s="211"/>
      <c r="BD211" s="211"/>
      <c r="BE211" s="211"/>
      <c r="BF211" s="211"/>
      <c r="BG211" s="211"/>
    </row>
    <row r="212" spans="1:59" outlineLevel="1" x14ac:dyDescent="0.2">
      <c r="A212" s="288"/>
      <c r="B212" s="615" t="s">
        <v>2110</v>
      </c>
      <c r="C212" s="616"/>
      <c r="D212" s="617"/>
      <c r="E212" s="618"/>
      <c r="F212" s="619"/>
      <c r="G212" s="620"/>
      <c r="H212" s="351"/>
      <c r="I212" s="211"/>
      <c r="J212" s="211"/>
      <c r="K212" s="211"/>
      <c r="L212" s="211"/>
      <c r="M212" s="211"/>
      <c r="N212" s="211"/>
      <c r="O212" s="211"/>
      <c r="P212" s="211"/>
      <c r="Q212" s="211"/>
      <c r="R212" s="211"/>
      <c r="S212" s="211"/>
      <c r="T212" s="211"/>
      <c r="U212" s="211"/>
      <c r="V212" s="211"/>
      <c r="W212" s="211"/>
      <c r="X212" s="211"/>
      <c r="Y212" s="211"/>
      <c r="Z212" s="211"/>
      <c r="AA212" s="211"/>
      <c r="AB212" s="211"/>
      <c r="AC212" s="211"/>
      <c r="AD212" s="211"/>
      <c r="AE212" s="211"/>
      <c r="AF212" s="211"/>
      <c r="AG212" s="211"/>
      <c r="AH212" s="211"/>
      <c r="AI212" s="211"/>
      <c r="AJ212" s="211"/>
      <c r="AK212" s="211"/>
      <c r="AL212" s="211"/>
      <c r="AM212" s="211"/>
      <c r="AN212" s="211"/>
      <c r="AO212" s="211"/>
      <c r="AP212" s="211"/>
      <c r="AQ212" s="211"/>
      <c r="AR212" s="211"/>
      <c r="AS212" s="211"/>
      <c r="AT212" s="211"/>
      <c r="AU212" s="211"/>
      <c r="AV212" s="211"/>
      <c r="AW212" s="211"/>
      <c r="AX212" s="211"/>
      <c r="AY212" s="211"/>
      <c r="AZ212" s="211"/>
      <c r="BA212" s="211"/>
      <c r="BB212" s="211"/>
      <c r="BC212" s="211"/>
      <c r="BD212" s="211"/>
      <c r="BE212" s="211"/>
      <c r="BF212" s="211"/>
      <c r="BG212" s="211"/>
    </row>
    <row r="213" spans="1:59" outlineLevel="1" x14ac:dyDescent="0.2">
      <c r="A213" s="288">
        <v>100</v>
      </c>
      <c r="B213" s="154" t="s">
        <v>2111</v>
      </c>
      <c r="C213" s="170" t="s">
        <v>2026</v>
      </c>
      <c r="D213" s="181" t="s">
        <v>0</v>
      </c>
      <c r="E213" s="352">
        <v>1.1499999999999999</v>
      </c>
      <c r="F213" s="353"/>
      <c r="G213" s="212">
        <f>ROUND(E213*F213,2)</f>
        <v>0</v>
      </c>
      <c r="H213" s="351" t="s">
        <v>951</v>
      </c>
      <c r="I213" s="211"/>
      <c r="J213" s="211"/>
      <c r="K213" s="211"/>
      <c r="L213" s="211"/>
      <c r="M213" s="211"/>
      <c r="N213" s="211"/>
      <c r="O213" s="211"/>
      <c r="P213" s="211"/>
      <c r="Q213" s="211"/>
      <c r="R213" s="211"/>
      <c r="S213" s="211"/>
      <c r="T213" s="211"/>
      <c r="U213" s="211"/>
      <c r="V213" s="211"/>
      <c r="W213" s="211"/>
      <c r="X213" s="211"/>
      <c r="Y213" s="211"/>
      <c r="Z213" s="211"/>
      <c r="AA213" s="211"/>
      <c r="AB213" s="211"/>
      <c r="AC213" s="211"/>
      <c r="AD213" s="211"/>
      <c r="AE213" s="211"/>
      <c r="AF213" s="211"/>
      <c r="AG213" s="211"/>
      <c r="AH213" s="211"/>
      <c r="AI213" s="211"/>
      <c r="AJ213" s="211"/>
      <c r="AK213" s="211"/>
      <c r="AL213" s="211">
        <v>21</v>
      </c>
      <c r="AM213" s="211"/>
      <c r="AN213" s="211"/>
      <c r="AO213" s="211"/>
      <c r="AP213" s="211"/>
      <c r="AQ213" s="211"/>
      <c r="AR213" s="211"/>
      <c r="AS213" s="211"/>
      <c r="AT213" s="211"/>
      <c r="AU213" s="211"/>
      <c r="AV213" s="211"/>
      <c r="AW213" s="211"/>
      <c r="AX213" s="211"/>
      <c r="AY213" s="211"/>
      <c r="AZ213" s="211"/>
      <c r="BA213" s="211"/>
      <c r="BB213" s="211"/>
      <c r="BC213" s="211"/>
      <c r="BD213" s="211"/>
      <c r="BE213" s="211"/>
      <c r="BF213" s="211"/>
      <c r="BG213" s="211"/>
    </row>
    <row r="214" spans="1:59" x14ac:dyDescent="0.2">
      <c r="A214" s="348" t="s">
        <v>116</v>
      </c>
      <c r="B214" s="155" t="s">
        <v>2112</v>
      </c>
      <c r="C214" s="172" t="s">
        <v>2113</v>
      </c>
      <c r="D214" s="182"/>
      <c r="E214" s="349"/>
      <c r="F214" s="634">
        <f>SUM(G215:G279)</f>
        <v>0</v>
      </c>
      <c r="G214" s="635"/>
      <c r="H214" s="350"/>
    </row>
    <row r="215" spans="1:59" outlineLevel="1" x14ac:dyDescent="0.2">
      <c r="A215" s="288"/>
      <c r="B215" s="643" t="s">
        <v>2114</v>
      </c>
      <c r="C215" s="644"/>
      <c r="D215" s="644"/>
      <c r="E215" s="644"/>
      <c r="F215" s="644"/>
      <c r="G215" s="645"/>
      <c r="H215" s="351"/>
      <c r="I215" s="211"/>
      <c r="J215" s="211"/>
      <c r="K215" s="211"/>
      <c r="L215" s="211"/>
      <c r="M215" s="211"/>
      <c r="N215" s="211"/>
      <c r="O215" s="211"/>
      <c r="P215" s="211"/>
      <c r="Q215" s="211"/>
      <c r="R215" s="211"/>
      <c r="S215" s="211"/>
      <c r="T215" s="211"/>
      <c r="U215" s="211"/>
      <c r="V215" s="211"/>
      <c r="W215" s="211"/>
      <c r="X215" s="211"/>
      <c r="Y215" s="211"/>
      <c r="Z215" s="211"/>
      <c r="AA215" s="211"/>
      <c r="AB215" s="211">
        <v>0</v>
      </c>
      <c r="AC215" s="211"/>
      <c r="AD215" s="211"/>
      <c r="AE215" s="211"/>
      <c r="AF215" s="211"/>
      <c r="AG215" s="211"/>
      <c r="AH215" s="211"/>
      <c r="AI215" s="211"/>
      <c r="AJ215" s="211"/>
      <c r="AK215" s="211"/>
      <c r="AL215" s="211"/>
      <c r="AM215" s="211"/>
      <c r="AN215" s="211"/>
      <c r="AO215" s="211"/>
      <c r="AP215" s="211"/>
      <c r="AQ215" s="211"/>
      <c r="AR215" s="211"/>
      <c r="AS215" s="211"/>
      <c r="AT215" s="211"/>
      <c r="AU215" s="211"/>
      <c r="AV215" s="211"/>
      <c r="AW215" s="211"/>
      <c r="AX215" s="211"/>
      <c r="AY215" s="211"/>
      <c r="AZ215" s="211"/>
      <c r="BA215" s="211"/>
      <c r="BB215" s="211"/>
      <c r="BC215" s="211"/>
      <c r="BD215" s="211"/>
      <c r="BE215" s="211"/>
      <c r="BF215" s="211"/>
      <c r="BG215" s="211"/>
    </row>
    <row r="216" spans="1:59" outlineLevel="1" x14ac:dyDescent="0.2">
      <c r="A216" s="288">
        <v>101</v>
      </c>
      <c r="B216" s="154" t="s">
        <v>2115</v>
      </c>
      <c r="C216" s="170" t="s">
        <v>2116</v>
      </c>
      <c r="D216" s="181" t="s">
        <v>1872</v>
      </c>
      <c r="E216" s="352">
        <v>20</v>
      </c>
      <c r="F216" s="353"/>
      <c r="G216" s="212">
        <f>ROUND(E216*F216,2)</f>
        <v>0</v>
      </c>
      <c r="H216" s="351" t="s">
        <v>1869</v>
      </c>
      <c r="I216" s="211"/>
      <c r="J216" s="211"/>
      <c r="K216" s="211"/>
      <c r="L216" s="211"/>
      <c r="M216" s="211"/>
      <c r="N216" s="211"/>
      <c r="O216" s="211"/>
      <c r="P216" s="211"/>
      <c r="Q216" s="211"/>
      <c r="R216" s="211"/>
      <c r="S216" s="211"/>
      <c r="T216" s="211"/>
      <c r="U216" s="211"/>
      <c r="V216" s="211"/>
      <c r="W216" s="211"/>
      <c r="X216" s="211"/>
      <c r="Y216" s="211"/>
      <c r="Z216" s="211"/>
      <c r="AA216" s="211"/>
      <c r="AB216" s="211"/>
      <c r="AC216" s="211"/>
      <c r="AD216" s="211"/>
      <c r="AE216" s="211"/>
      <c r="AF216" s="211"/>
      <c r="AG216" s="211"/>
      <c r="AH216" s="211"/>
      <c r="AI216" s="211"/>
      <c r="AJ216" s="211"/>
      <c r="AK216" s="211"/>
      <c r="AL216" s="211">
        <v>21</v>
      </c>
      <c r="AM216" s="211"/>
      <c r="AN216" s="211"/>
      <c r="AO216" s="211"/>
      <c r="AP216" s="211"/>
      <c r="AQ216" s="211"/>
      <c r="AR216" s="211"/>
      <c r="AS216" s="211"/>
      <c r="AT216" s="211"/>
      <c r="AU216" s="211"/>
      <c r="AV216" s="211"/>
      <c r="AW216" s="211"/>
      <c r="AX216" s="211"/>
      <c r="AY216" s="211"/>
      <c r="AZ216" s="211"/>
      <c r="BA216" s="211"/>
      <c r="BB216" s="211"/>
      <c r="BC216" s="211"/>
      <c r="BD216" s="211"/>
      <c r="BE216" s="211"/>
      <c r="BF216" s="211"/>
      <c r="BG216" s="211"/>
    </row>
    <row r="217" spans="1:59" outlineLevel="1" x14ac:dyDescent="0.2">
      <c r="A217" s="288">
        <v>102</v>
      </c>
      <c r="B217" s="154" t="s">
        <v>2117</v>
      </c>
      <c r="C217" s="170" t="s">
        <v>2118</v>
      </c>
      <c r="D217" s="181" t="s">
        <v>1872</v>
      </c>
      <c r="E217" s="352">
        <v>1</v>
      </c>
      <c r="F217" s="353"/>
      <c r="G217" s="212">
        <f>ROUND(E217*F217,2)</f>
        <v>0</v>
      </c>
      <c r="H217" s="351" t="s">
        <v>1869</v>
      </c>
      <c r="I217" s="211"/>
      <c r="J217" s="211"/>
      <c r="K217" s="211"/>
      <c r="L217" s="211"/>
      <c r="M217" s="211"/>
      <c r="N217" s="211"/>
      <c r="O217" s="211"/>
      <c r="P217" s="211"/>
      <c r="Q217" s="211"/>
      <c r="R217" s="211"/>
      <c r="S217" s="211"/>
      <c r="T217" s="211"/>
      <c r="U217" s="211"/>
      <c r="V217" s="211"/>
      <c r="W217" s="211"/>
      <c r="X217" s="211"/>
      <c r="Y217" s="211"/>
      <c r="Z217" s="211"/>
      <c r="AA217" s="211"/>
      <c r="AB217" s="211"/>
      <c r="AC217" s="211"/>
      <c r="AD217" s="211"/>
      <c r="AE217" s="211"/>
      <c r="AF217" s="211"/>
      <c r="AG217" s="211"/>
      <c r="AH217" s="211"/>
      <c r="AI217" s="211"/>
      <c r="AJ217" s="211"/>
      <c r="AK217" s="211"/>
      <c r="AL217" s="211">
        <v>21</v>
      </c>
      <c r="AM217" s="211"/>
      <c r="AN217" s="211"/>
      <c r="AO217" s="211"/>
      <c r="AP217" s="211"/>
      <c r="AQ217" s="211"/>
      <c r="AR217" s="211"/>
      <c r="AS217" s="211"/>
      <c r="AT217" s="211"/>
      <c r="AU217" s="211"/>
      <c r="AV217" s="211"/>
      <c r="AW217" s="211"/>
      <c r="AX217" s="211"/>
      <c r="AY217" s="211"/>
      <c r="AZ217" s="211"/>
      <c r="BA217" s="211"/>
      <c r="BB217" s="211"/>
      <c r="BC217" s="211"/>
      <c r="BD217" s="211"/>
      <c r="BE217" s="211"/>
      <c r="BF217" s="211"/>
      <c r="BG217" s="211"/>
    </row>
    <row r="218" spans="1:59" outlineLevel="1" x14ac:dyDescent="0.2">
      <c r="A218" s="288">
        <v>103</v>
      </c>
      <c r="B218" s="154" t="s">
        <v>2119</v>
      </c>
      <c r="C218" s="170" t="s">
        <v>2120</v>
      </c>
      <c r="D218" s="181" t="s">
        <v>1872</v>
      </c>
      <c r="E218" s="352">
        <v>3</v>
      </c>
      <c r="F218" s="353"/>
      <c r="G218" s="212">
        <f>ROUND(E218*F218,2)</f>
        <v>0</v>
      </c>
      <c r="H218" s="351" t="s">
        <v>1869</v>
      </c>
      <c r="I218" s="211"/>
      <c r="J218" s="211"/>
      <c r="K218" s="211"/>
      <c r="L218" s="211"/>
      <c r="M218" s="211"/>
      <c r="N218" s="211"/>
      <c r="O218" s="211"/>
      <c r="P218" s="211"/>
      <c r="Q218" s="211"/>
      <c r="R218" s="211"/>
      <c r="S218" s="211"/>
      <c r="T218" s="211"/>
      <c r="U218" s="211"/>
      <c r="V218" s="211"/>
      <c r="W218" s="211"/>
      <c r="X218" s="211"/>
      <c r="Y218" s="211"/>
      <c r="Z218" s="211"/>
      <c r="AA218" s="211"/>
      <c r="AB218" s="211"/>
      <c r="AC218" s="211"/>
      <c r="AD218" s="211"/>
      <c r="AE218" s="211"/>
      <c r="AF218" s="211"/>
      <c r="AG218" s="211"/>
      <c r="AH218" s="211"/>
      <c r="AI218" s="211"/>
      <c r="AJ218" s="211"/>
      <c r="AK218" s="211"/>
      <c r="AL218" s="211">
        <v>21</v>
      </c>
      <c r="AM218" s="211"/>
      <c r="AN218" s="211"/>
      <c r="AO218" s="211"/>
      <c r="AP218" s="211"/>
      <c r="AQ218" s="211"/>
      <c r="AR218" s="211"/>
      <c r="AS218" s="211"/>
      <c r="AT218" s="211"/>
      <c r="AU218" s="211"/>
      <c r="AV218" s="211"/>
      <c r="AW218" s="211"/>
      <c r="AX218" s="211"/>
      <c r="AY218" s="211"/>
      <c r="AZ218" s="211"/>
      <c r="BA218" s="211"/>
      <c r="BB218" s="211"/>
      <c r="BC218" s="211"/>
      <c r="BD218" s="211"/>
      <c r="BE218" s="211"/>
      <c r="BF218" s="211"/>
      <c r="BG218" s="211"/>
    </row>
    <row r="219" spans="1:59" outlineLevel="1" x14ac:dyDescent="0.2">
      <c r="A219" s="288">
        <v>104</v>
      </c>
      <c r="B219" s="154" t="s">
        <v>2121</v>
      </c>
      <c r="C219" s="170" t="s">
        <v>2122</v>
      </c>
      <c r="D219" s="181" t="s">
        <v>1872</v>
      </c>
      <c r="E219" s="352">
        <v>6</v>
      </c>
      <c r="F219" s="353"/>
      <c r="G219" s="212">
        <f>ROUND(E219*F219,2)</f>
        <v>0</v>
      </c>
      <c r="H219" s="351" t="s">
        <v>1869</v>
      </c>
      <c r="I219" s="211"/>
      <c r="J219" s="211"/>
      <c r="K219" s="211"/>
      <c r="L219" s="211"/>
      <c r="M219" s="211"/>
      <c r="N219" s="211"/>
      <c r="O219" s="211"/>
      <c r="P219" s="211"/>
      <c r="Q219" s="211"/>
      <c r="R219" s="211"/>
      <c r="S219" s="211"/>
      <c r="T219" s="211"/>
      <c r="U219" s="211"/>
      <c r="V219" s="211"/>
      <c r="W219" s="211"/>
      <c r="X219" s="211"/>
      <c r="Y219" s="211"/>
      <c r="Z219" s="211"/>
      <c r="AA219" s="211"/>
      <c r="AB219" s="211"/>
      <c r="AC219" s="211"/>
      <c r="AD219" s="211"/>
      <c r="AE219" s="211"/>
      <c r="AF219" s="211"/>
      <c r="AG219" s="211"/>
      <c r="AH219" s="211"/>
      <c r="AI219" s="211"/>
      <c r="AJ219" s="211"/>
      <c r="AK219" s="211"/>
      <c r="AL219" s="211">
        <v>21</v>
      </c>
      <c r="AM219" s="211"/>
      <c r="AN219" s="211"/>
      <c r="AO219" s="211"/>
      <c r="AP219" s="211"/>
      <c r="AQ219" s="211"/>
      <c r="AR219" s="211"/>
      <c r="AS219" s="211"/>
      <c r="AT219" s="211"/>
      <c r="AU219" s="211"/>
      <c r="AV219" s="211"/>
      <c r="AW219" s="211"/>
      <c r="AX219" s="211"/>
      <c r="AY219" s="211"/>
      <c r="AZ219" s="211"/>
      <c r="BA219" s="211"/>
      <c r="BB219" s="211"/>
      <c r="BC219" s="211"/>
      <c r="BD219" s="211"/>
      <c r="BE219" s="211"/>
      <c r="BF219" s="211"/>
      <c r="BG219" s="211"/>
    </row>
    <row r="220" spans="1:59" outlineLevel="1" x14ac:dyDescent="0.2">
      <c r="A220" s="288"/>
      <c r="B220" s="615" t="s">
        <v>2113</v>
      </c>
      <c r="C220" s="641"/>
      <c r="D220" s="641"/>
      <c r="E220" s="641"/>
      <c r="F220" s="641"/>
      <c r="G220" s="642"/>
      <c r="H220" s="351"/>
      <c r="I220" s="211"/>
      <c r="J220" s="211"/>
      <c r="K220" s="211"/>
      <c r="L220" s="211"/>
      <c r="M220" s="211"/>
      <c r="N220" s="211"/>
      <c r="O220" s="211"/>
      <c r="P220" s="211"/>
      <c r="Q220" s="211"/>
      <c r="R220" s="211"/>
      <c r="S220" s="211"/>
      <c r="T220" s="211"/>
      <c r="U220" s="211"/>
      <c r="V220" s="211"/>
      <c r="W220" s="211"/>
      <c r="X220" s="211"/>
      <c r="Y220" s="211"/>
      <c r="Z220" s="211"/>
      <c r="AA220" s="211"/>
      <c r="AB220" s="211">
        <v>0</v>
      </c>
      <c r="AC220" s="211"/>
      <c r="AD220" s="211"/>
      <c r="AE220" s="211"/>
      <c r="AF220" s="211"/>
      <c r="AG220" s="211"/>
      <c r="AH220" s="211"/>
      <c r="AI220" s="211"/>
      <c r="AJ220" s="211"/>
      <c r="AK220" s="211"/>
      <c r="AL220" s="211"/>
      <c r="AM220" s="211"/>
      <c r="AN220" s="211"/>
      <c r="AO220" s="211"/>
      <c r="AP220" s="211"/>
      <c r="AQ220" s="211"/>
      <c r="AR220" s="211"/>
      <c r="AS220" s="211"/>
      <c r="AT220" s="211"/>
      <c r="AU220" s="211"/>
      <c r="AV220" s="211"/>
      <c r="AW220" s="211"/>
      <c r="AX220" s="211"/>
      <c r="AY220" s="211"/>
      <c r="AZ220" s="211"/>
      <c r="BA220" s="211"/>
      <c r="BB220" s="211"/>
      <c r="BC220" s="211"/>
      <c r="BD220" s="211"/>
      <c r="BE220" s="211"/>
      <c r="BF220" s="211"/>
      <c r="BG220" s="211"/>
    </row>
    <row r="221" spans="1:59" outlineLevel="1" x14ac:dyDescent="0.2">
      <c r="A221" s="288">
        <v>105</v>
      </c>
      <c r="B221" s="154" t="s">
        <v>2123</v>
      </c>
      <c r="C221" s="170" t="s">
        <v>2124</v>
      </c>
      <c r="D221" s="181" t="s">
        <v>1872</v>
      </c>
      <c r="E221" s="352">
        <v>3</v>
      </c>
      <c r="F221" s="353"/>
      <c r="G221" s="212">
        <f>ROUND(E221*F221,2)</f>
        <v>0</v>
      </c>
      <c r="H221" s="351" t="s">
        <v>1869</v>
      </c>
      <c r="I221" s="211"/>
      <c r="J221" s="211"/>
      <c r="K221" s="211"/>
      <c r="L221" s="211"/>
      <c r="M221" s="211"/>
      <c r="N221" s="211"/>
      <c r="O221" s="211"/>
      <c r="P221" s="211"/>
      <c r="Q221" s="211"/>
      <c r="R221" s="211"/>
      <c r="S221" s="211"/>
      <c r="T221" s="211"/>
      <c r="U221" s="211"/>
      <c r="V221" s="211"/>
      <c r="W221" s="211"/>
      <c r="X221" s="211"/>
      <c r="Y221" s="211"/>
      <c r="Z221" s="211"/>
      <c r="AA221" s="211"/>
      <c r="AB221" s="211"/>
      <c r="AC221" s="211"/>
      <c r="AD221" s="211"/>
      <c r="AE221" s="211"/>
      <c r="AF221" s="211"/>
      <c r="AG221" s="211"/>
      <c r="AH221" s="211"/>
      <c r="AI221" s="211"/>
      <c r="AJ221" s="211"/>
      <c r="AK221" s="211"/>
      <c r="AL221" s="211">
        <v>21</v>
      </c>
      <c r="AM221" s="211"/>
      <c r="AN221" s="211"/>
      <c r="AO221" s="211"/>
      <c r="AP221" s="211"/>
      <c r="AQ221" s="211"/>
      <c r="AR221" s="211"/>
      <c r="AS221" s="211"/>
      <c r="AT221" s="211"/>
      <c r="AU221" s="211"/>
      <c r="AV221" s="211"/>
      <c r="AW221" s="211"/>
      <c r="AX221" s="211"/>
      <c r="AY221" s="211"/>
      <c r="AZ221" s="211"/>
      <c r="BA221" s="211"/>
      <c r="BB221" s="211"/>
      <c r="BC221" s="211"/>
      <c r="BD221" s="211"/>
      <c r="BE221" s="211"/>
      <c r="BF221" s="211"/>
      <c r="BG221" s="211"/>
    </row>
    <row r="222" spans="1:59" outlineLevel="1" x14ac:dyDescent="0.2">
      <c r="A222" s="288">
        <v>106</v>
      </c>
      <c r="B222" s="154" t="s">
        <v>2125</v>
      </c>
      <c r="C222" s="170" t="s">
        <v>2126</v>
      </c>
      <c r="D222" s="181" t="s">
        <v>1872</v>
      </c>
      <c r="E222" s="352">
        <v>11</v>
      </c>
      <c r="F222" s="353"/>
      <c r="G222" s="212">
        <f>ROUND(E222*F222,2)</f>
        <v>0</v>
      </c>
      <c r="H222" s="351" t="s">
        <v>1869</v>
      </c>
      <c r="I222" s="211"/>
      <c r="J222" s="211"/>
      <c r="K222" s="211"/>
      <c r="L222" s="211"/>
      <c r="M222" s="211"/>
      <c r="N222" s="211"/>
      <c r="O222" s="211"/>
      <c r="P222" s="211"/>
      <c r="Q222" s="211"/>
      <c r="R222" s="211"/>
      <c r="S222" s="211"/>
      <c r="T222" s="211"/>
      <c r="U222" s="211"/>
      <c r="V222" s="211"/>
      <c r="W222" s="211"/>
      <c r="X222" s="211"/>
      <c r="Y222" s="211"/>
      <c r="Z222" s="211"/>
      <c r="AA222" s="211"/>
      <c r="AB222" s="211"/>
      <c r="AC222" s="211"/>
      <c r="AD222" s="211"/>
      <c r="AE222" s="211"/>
      <c r="AF222" s="211"/>
      <c r="AG222" s="211"/>
      <c r="AH222" s="211"/>
      <c r="AI222" s="211"/>
      <c r="AJ222" s="211"/>
      <c r="AK222" s="211"/>
      <c r="AL222" s="211">
        <v>21</v>
      </c>
      <c r="AM222" s="211"/>
      <c r="AN222" s="211"/>
      <c r="AO222" s="211"/>
      <c r="AP222" s="211"/>
      <c r="AQ222" s="211"/>
      <c r="AR222" s="211"/>
      <c r="AS222" s="211"/>
      <c r="AT222" s="211"/>
      <c r="AU222" s="211"/>
      <c r="AV222" s="211"/>
      <c r="AW222" s="211"/>
      <c r="AX222" s="211"/>
      <c r="AY222" s="211"/>
      <c r="AZ222" s="211"/>
      <c r="BA222" s="211"/>
      <c r="BB222" s="211"/>
      <c r="BC222" s="211"/>
      <c r="BD222" s="211"/>
      <c r="BE222" s="211"/>
      <c r="BF222" s="211"/>
      <c r="BG222" s="211"/>
    </row>
    <row r="223" spans="1:59" outlineLevel="1" x14ac:dyDescent="0.2">
      <c r="A223" s="288">
        <v>107</v>
      </c>
      <c r="B223" s="154" t="s">
        <v>2127</v>
      </c>
      <c r="C223" s="170" t="s">
        <v>2128</v>
      </c>
      <c r="D223" s="181" t="s">
        <v>1872</v>
      </c>
      <c r="E223" s="352">
        <v>6</v>
      </c>
      <c r="F223" s="353"/>
      <c r="G223" s="212">
        <f>ROUND(E223*F223,2)</f>
        <v>0</v>
      </c>
      <c r="H223" s="351" t="s">
        <v>1869</v>
      </c>
      <c r="I223" s="211"/>
      <c r="J223" s="211"/>
      <c r="K223" s="211"/>
      <c r="L223" s="211"/>
      <c r="M223" s="211"/>
      <c r="N223" s="211"/>
      <c r="O223" s="211"/>
      <c r="P223" s="211"/>
      <c r="Q223" s="211"/>
      <c r="R223" s="211"/>
      <c r="S223" s="211"/>
      <c r="T223" s="211"/>
      <c r="U223" s="211"/>
      <c r="V223" s="211"/>
      <c r="W223" s="211"/>
      <c r="X223" s="211"/>
      <c r="Y223" s="211"/>
      <c r="Z223" s="211"/>
      <c r="AA223" s="211"/>
      <c r="AB223" s="211"/>
      <c r="AC223" s="211"/>
      <c r="AD223" s="211"/>
      <c r="AE223" s="211"/>
      <c r="AF223" s="211"/>
      <c r="AG223" s="211"/>
      <c r="AH223" s="211"/>
      <c r="AI223" s="211"/>
      <c r="AJ223" s="211"/>
      <c r="AK223" s="211"/>
      <c r="AL223" s="211">
        <v>21</v>
      </c>
      <c r="AM223" s="211"/>
      <c r="AN223" s="211"/>
      <c r="AO223" s="211"/>
      <c r="AP223" s="211"/>
      <c r="AQ223" s="211"/>
      <c r="AR223" s="211"/>
      <c r="AS223" s="211"/>
      <c r="AT223" s="211"/>
      <c r="AU223" s="211"/>
      <c r="AV223" s="211"/>
      <c r="AW223" s="211"/>
      <c r="AX223" s="211"/>
      <c r="AY223" s="211"/>
      <c r="AZ223" s="211"/>
      <c r="BA223" s="211"/>
      <c r="BB223" s="211"/>
      <c r="BC223" s="211"/>
      <c r="BD223" s="211"/>
      <c r="BE223" s="211"/>
      <c r="BF223" s="211"/>
      <c r="BG223" s="211"/>
    </row>
    <row r="224" spans="1:59" outlineLevel="1" x14ac:dyDescent="0.2">
      <c r="A224" s="288">
        <v>108</v>
      </c>
      <c r="B224" s="154" t="s">
        <v>2129</v>
      </c>
      <c r="C224" s="170" t="s">
        <v>2130</v>
      </c>
      <c r="D224" s="181" t="s">
        <v>1872</v>
      </c>
      <c r="E224" s="352">
        <v>11</v>
      </c>
      <c r="F224" s="353"/>
      <c r="G224" s="212">
        <f>ROUND(E224*F224,2)</f>
        <v>0</v>
      </c>
      <c r="H224" s="351" t="s">
        <v>1869</v>
      </c>
      <c r="I224" s="211"/>
      <c r="J224" s="211"/>
      <c r="K224" s="211"/>
      <c r="L224" s="211"/>
      <c r="M224" s="211"/>
      <c r="N224" s="211"/>
      <c r="O224" s="211"/>
      <c r="P224" s="211"/>
      <c r="Q224" s="211"/>
      <c r="R224" s="211"/>
      <c r="S224" s="211"/>
      <c r="T224" s="211"/>
      <c r="U224" s="211"/>
      <c r="V224" s="211"/>
      <c r="W224" s="211"/>
      <c r="X224" s="211"/>
      <c r="Y224" s="211"/>
      <c r="Z224" s="211"/>
      <c r="AA224" s="211"/>
      <c r="AB224" s="211"/>
      <c r="AC224" s="211"/>
      <c r="AD224" s="211"/>
      <c r="AE224" s="211"/>
      <c r="AF224" s="211"/>
      <c r="AG224" s="211"/>
      <c r="AH224" s="211"/>
      <c r="AI224" s="211"/>
      <c r="AJ224" s="211"/>
      <c r="AK224" s="211"/>
      <c r="AL224" s="211">
        <v>21</v>
      </c>
      <c r="AM224" s="211"/>
      <c r="AN224" s="211"/>
      <c r="AO224" s="211"/>
      <c r="AP224" s="211"/>
      <c r="AQ224" s="211"/>
      <c r="AR224" s="211"/>
      <c r="AS224" s="211"/>
      <c r="AT224" s="211"/>
      <c r="AU224" s="211"/>
      <c r="AV224" s="211"/>
      <c r="AW224" s="211"/>
      <c r="AX224" s="211"/>
      <c r="AY224" s="211"/>
      <c r="AZ224" s="211"/>
      <c r="BA224" s="211"/>
      <c r="BB224" s="211"/>
      <c r="BC224" s="211"/>
      <c r="BD224" s="211"/>
      <c r="BE224" s="211"/>
      <c r="BF224" s="211"/>
      <c r="BG224" s="211"/>
    </row>
    <row r="225" spans="1:59" outlineLevel="1" x14ac:dyDescent="0.2">
      <c r="A225" s="288">
        <v>109</v>
      </c>
      <c r="B225" s="154" t="s">
        <v>2131</v>
      </c>
      <c r="C225" s="170" t="s">
        <v>2132</v>
      </c>
      <c r="D225" s="181" t="s">
        <v>1872</v>
      </c>
      <c r="E225" s="352">
        <v>4</v>
      </c>
      <c r="F225" s="353"/>
      <c r="G225" s="212">
        <f>ROUND(E225*F225,2)</f>
        <v>0</v>
      </c>
      <c r="H225" s="351" t="s">
        <v>1869</v>
      </c>
      <c r="I225" s="211"/>
      <c r="J225" s="211"/>
      <c r="K225" s="211"/>
      <c r="L225" s="211"/>
      <c r="M225" s="211"/>
      <c r="N225" s="211"/>
      <c r="O225" s="211"/>
      <c r="P225" s="211"/>
      <c r="Q225" s="211"/>
      <c r="R225" s="211"/>
      <c r="S225" s="211"/>
      <c r="T225" s="211"/>
      <c r="U225" s="211"/>
      <c r="V225" s="211"/>
      <c r="W225" s="211"/>
      <c r="X225" s="211"/>
      <c r="Y225" s="211"/>
      <c r="Z225" s="211"/>
      <c r="AA225" s="211"/>
      <c r="AB225" s="211"/>
      <c r="AC225" s="211"/>
      <c r="AD225" s="211"/>
      <c r="AE225" s="211"/>
      <c r="AF225" s="211"/>
      <c r="AG225" s="211"/>
      <c r="AH225" s="211"/>
      <c r="AI225" s="211"/>
      <c r="AJ225" s="211"/>
      <c r="AK225" s="211"/>
      <c r="AL225" s="211">
        <v>21</v>
      </c>
      <c r="AM225" s="211"/>
      <c r="AN225" s="211"/>
      <c r="AO225" s="211"/>
      <c r="AP225" s="211"/>
      <c r="AQ225" s="211"/>
      <c r="AR225" s="211"/>
      <c r="AS225" s="211"/>
      <c r="AT225" s="211"/>
      <c r="AU225" s="211"/>
      <c r="AV225" s="211"/>
      <c r="AW225" s="211"/>
      <c r="AX225" s="211"/>
      <c r="AY225" s="211"/>
      <c r="AZ225" s="211"/>
      <c r="BA225" s="211"/>
      <c r="BB225" s="211"/>
      <c r="BC225" s="211"/>
      <c r="BD225" s="211"/>
      <c r="BE225" s="211"/>
      <c r="BF225" s="211"/>
      <c r="BG225" s="211"/>
    </row>
    <row r="226" spans="1:59" outlineLevel="1" x14ac:dyDescent="0.2">
      <c r="A226" s="288"/>
      <c r="B226" s="615" t="s">
        <v>2133</v>
      </c>
      <c r="C226" s="641"/>
      <c r="D226" s="641"/>
      <c r="E226" s="641"/>
      <c r="F226" s="641"/>
      <c r="G226" s="642"/>
      <c r="H226" s="351"/>
      <c r="I226" s="211"/>
      <c r="J226" s="211"/>
      <c r="K226" s="211"/>
      <c r="L226" s="211"/>
      <c r="M226" s="211"/>
      <c r="N226" s="211"/>
      <c r="O226" s="211"/>
      <c r="P226" s="211"/>
      <c r="Q226" s="211"/>
      <c r="R226" s="211"/>
      <c r="S226" s="211"/>
      <c r="T226" s="211"/>
      <c r="U226" s="211"/>
      <c r="V226" s="211"/>
      <c r="W226" s="211"/>
      <c r="X226" s="211"/>
      <c r="Y226" s="211"/>
      <c r="Z226" s="211"/>
      <c r="AA226" s="211"/>
      <c r="AB226" s="211">
        <v>0</v>
      </c>
      <c r="AC226" s="211"/>
      <c r="AD226" s="211"/>
      <c r="AE226" s="211"/>
      <c r="AF226" s="211"/>
      <c r="AG226" s="211"/>
      <c r="AH226" s="211"/>
      <c r="AI226" s="211"/>
      <c r="AJ226" s="211"/>
      <c r="AK226" s="211"/>
      <c r="AL226" s="211"/>
      <c r="AM226" s="211"/>
      <c r="AN226" s="211"/>
      <c r="AO226" s="211"/>
      <c r="AP226" s="211"/>
      <c r="AQ226" s="211"/>
      <c r="AR226" s="211"/>
      <c r="AS226" s="211"/>
      <c r="AT226" s="211"/>
      <c r="AU226" s="211"/>
      <c r="AV226" s="211"/>
      <c r="AW226" s="211"/>
      <c r="AX226" s="211"/>
      <c r="AY226" s="211"/>
      <c r="AZ226" s="211"/>
      <c r="BA226" s="211"/>
      <c r="BB226" s="211"/>
      <c r="BC226" s="211"/>
      <c r="BD226" s="211"/>
      <c r="BE226" s="211"/>
      <c r="BF226" s="211"/>
      <c r="BG226" s="211"/>
    </row>
    <row r="227" spans="1:59" outlineLevel="1" x14ac:dyDescent="0.2">
      <c r="A227" s="288">
        <v>110</v>
      </c>
      <c r="B227" s="154" t="s">
        <v>2134</v>
      </c>
      <c r="C227" s="170" t="s">
        <v>2135</v>
      </c>
      <c r="D227" s="181" t="s">
        <v>1872</v>
      </c>
      <c r="E227" s="352">
        <v>11</v>
      </c>
      <c r="F227" s="353"/>
      <c r="G227" s="212">
        <f>ROUND(E227*F227,2)</f>
        <v>0</v>
      </c>
      <c r="H227" s="351" t="s">
        <v>1869</v>
      </c>
      <c r="I227" s="211"/>
      <c r="J227" s="211"/>
      <c r="K227" s="211"/>
      <c r="L227" s="211"/>
      <c r="M227" s="211"/>
      <c r="N227" s="211"/>
      <c r="O227" s="211"/>
      <c r="P227" s="211"/>
      <c r="Q227" s="211"/>
      <c r="R227" s="211"/>
      <c r="S227" s="211"/>
      <c r="T227" s="211"/>
      <c r="U227" s="211"/>
      <c r="V227" s="211"/>
      <c r="W227" s="211"/>
      <c r="X227" s="211"/>
      <c r="Y227" s="211"/>
      <c r="Z227" s="211"/>
      <c r="AA227" s="211"/>
      <c r="AB227" s="211"/>
      <c r="AC227" s="211"/>
      <c r="AD227" s="211"/>
      <c r="AE227" s="211"/>
      <c r="AF227" s="211"/>
      <c r="AG227" s="211"/>
      <c r="AH227" s="211"/>
      <c r="AI227" s="211"/>
      <c r="AJ227" s="211"/>
      <c r="AK227" s="211"/>
      <c r="AL227" s="211">
        <v>21</v>
      </c>
      <c r="AM227" s="211"/>
      <c r="AN227" s="211"/>
      <c r="AO227" s="211"/>
      <c r="AP227" s="211"/>
      <c r="AQ227" s="211"/>
      <c r="AR227" s="211"/>
      <c r="AS227" s="211"/>
      <c r="AT227" s="211"/>
      <c r="AU227" s="211"/>
      <c r="AV227" s="211"/>
      <c r="AW227" s="211"/>
      <c r="AX227" s="211"/>
      <c r="AY227" s="211"/>
      <c r="AZ227" s="211"/>
      <c r="BA227" s="211"/>
      <c r="BB227" s="211"/>
      <c r="BC227" s="211"/>
      <c r="BD227" s="211"/>
      <c r="BE227" s="211"/>
      <c r="BF227" s="211"/>
      <c r="BG227" s="211"/>
    </row>
    <row r="228" spans="1:59" outlineLevel="1" x14ac:dyDescent="0.2">
      <c r="A228" s="288">
        <v>111</v>
      </c>
      <c r="B228" s="154" t="s">
        <v>2136</v>
      </c>
      <c r="C228" s="170" t="s">
        <v>2137</v>
      </c>
      <c r="D228" s="181" t="s">
        <v>1872</v>
      </c>
      <c r="E228" s="352">
        <v>1</v>
      </c>
      <c r="F228" s="353"/>
      <c r="G228" s="212">
        <f>ROUND(E228*F228,2)</f>
        <v>0</v>
      </c>
      <c r="H228" s="351" t="s">
        <v>1869</v>
      </c>
      <c r="I228" s="211"/>
      <c r="J228" s="211"/>
      <c r="K228" s="211"/>
      <c r="L228" s="211"/>
      <c r="M228" s="211"/>
      <c r="N228" s="211"/>
      <c r="O228" s="211"/>
      <c r="P228" s="211"/>
      <c r="Q228" s="211"/>
      <c r="R228" s="211"/>
      <c r="S228" s="211"/>
      <c r="T228" s="211"/>
      <c r="U228" s="211"/>
      <c r="V228" s="211"/>
      <c r="W228" s="211"/>
      <c r="X228" s="211"/>
      <c r="Y228" s="211"/>
      <c r="Z228" s="211"/>
      <c r="AA228" s="211"/>
      <c r="AB228" s="211"/>
      <c r="AC228" s="211"/>
      <c r="AD228" s="211"/>
      <c r="AE228" s="211"/>
      <c r="AF228" s="211"/>
      <c r="AG228" s="211"/>
      <c r="AH228" s="211"/>
      <c r="AI228" s="211"/>
      <c r="AJ228" s="211"/>
      <c r="AK228" s="211"/>
      <c r="AL228" s="211">
        <v>21</v>
      </c>
      <c r="AM228" s="211"/>
      <c r="AN228" s="211"/>
      <c r="AO228" s="211"/>
      <c r="AP228" s="211"/>
      <c r="AQ228" s="211"/>
      <c r="AR228" s="211"/>
      <c r="AS228" s="211"/>
      <c r="AT228" s="211"/>
      <c r="AU228" s="211"/>
      <c r="AV228" s="211"/>
      <c r="AW228" s="211"/>
      <c r="AX228" s="211"/>
      <c r="AY228" s="211"/>
      <c r="AZ228" s="211"/>
      <c r="BA228" s="211"/>
      <c r="BB228" s="211"/>
      <c r="BC228" s="211"/>
      <c r="BD228" s="211"/>
      <c r="BE228" s="211"/>
      <c r="BF228" s="211"/>
      <c r="BG228" s="211"/>
    </row>
    <row r="229" spans="1:59" outlineLevel="1" x14ac:dyDescent="0.2">
      <c r="A229" s="288"/>
      <c r="B229" s="615" t="s">
        <v>2138</v>
      </c>
      <c r="C229" s="641"/>
      <c r="D229" s="641"/>
      <c r="E229" s="641"/>
      <c r="F229" s="641"/>
      <c r="G229" s="642"/>
      <c r="H229" s="351"/>
      <c r="I229" s="211"/>
      <c r="J229" s="211"/>
      <c r="K229" s="211"/>
      <c r="L229" s="211"/>
      <c r="M229" s="211"/>
      <c r="N229" s="211"/>
      <c r="O229" s="211"/>
      <c r="P229" s="211"/>
      <c r="Q229" s="211"/>
      <c r="R229" s="211"/>
      <c r="S229" s="211"/>
      <c r="T229" s="211"/>
      <c r="U229" s="211"/>
      <c r="V229" s="211"/>
      <c r="W229" s="211"/>
      <c r="X229" s="211"/>
      <c r="Y229" s="211"/>
      <c r="Z229" s="211"/>
      <c r="AA229" s="211"/>
      <c r="AB229" s="211">
        <v>0</v>
      </c>
      <c r="AC229" s="211"/>
      <c r="AD229" s="211"/>
      <c r="AE229" s="211"/>
      <c r="AF229" s="211"/>
      <c r="AG229" s="211"/>
      <c r="AH229" s="211"/>
      <c r="AI229" s="211"/>
      <c r="AJ229" s="211"/>
      <c r="AK229" s="211"/>
      <c r="AL229" s="211"/>
      <c r="AM229" s="211"/>
      <c r="AN229" s="211"/>
      <c r="AO229" s="211"/>
      <c r="AP229" s="211"/>
      <c r="AQ229" s="211"/>
      <c r="AR229" s="211"/>
      <c r="AS229" s="211"/>
      <c r="AT229" s="211"/>
      <c r="AU229" s="211"/>
      <c r="AV229" s="211"/>
      <c r="AW229" s="211"/>
      <c r="AX229" s="211"/>
      <c r="AY229" s="211"/>
      <c r="AZ229" s="211"/>
      <c r="BA229" s="211"/>
      <c r="BB229" s="211"/>
      <c r="BC229" s="211"/>
      <c r="BD229" s="211"/>
      <c r="BE229" s="211"/>
      <c r="BF229" s="211"/>
      <c r="BG229" s="211"/>
    </row>
    <row r="230" spans="1:59" outlineLevel="1" x14ac:dyDescent="0.2">
      <c r="A230" s="288">
        <v>112</v>
      </c>
      <c r="B230" s="154" t="s">
        <v>2139</v>
      </c>
      <c r="C230" s="170" t="s">
        <v>2140</v>
      </c>
      <c r="D230" s="181" t="s">
        <v>2095</v>
      </c>
      <c r="E230" s="352">
        <v>1</v>
      </c>
      <c r="F230" s="353"/>
      <c r="G230" s="212">
        <f>ROUND(E230*F230,2)</f>
        <v>0</v>
      </c>
      <c r="H230" s="351" t="s">
        <v>951</v>
      </c>
      <c r="I230" s="211"/>
      <c r="J230" s="211"/>
      <c r="K230" s="211"/>
      <c r="L230" s="211"/>
      <c r="M230" s="211"/>
      <c r="N230" s="211"/>
      <c r="O230" s="211"/>
      <c r="P230" s="211"/>
      <c r="Q230" s="211"/>
      <c r="R230" s="211"/>
      <c r="S230" s="211"/>
      <c r="T230" s="211"/>
      <c r="U230" s="211"/>
      <c r="V230" s="211"/>
      <c r="W230" s="211"/>
      <c r="X230" s="211"/>
      <c r="Y230" s="211"/>
      <c r="Z230" s="211"/>
      <c r="AA230" s="211"/>
      <c r="AB230" s="211"/>
      <c r="AC230" s="211"/>
      <c r="AD230" s="211"/>
      <c r="AE230" s="211"/>
      <c r="AF230" s="211"/>
      <c r="AG230" s="211"/>
      <c r="AH230" s="211"/>
      <c r="AI230" s="211"/>
      <c r="AJ230" s="211"/>
      <c r="AK230" s="211"/>
      <c r="AL230" s="211">
        <v>21</v>
      </c>
      <c r="AM230" s="211"/>
      <c r="AN230" s="211"/>
      <c r="AO230" s="211"/>
      <c r="AP230" s="211"/>
      <c r="AQ230" s="211"/>
      <c r="AR230" s="211"/>
      <c r="AS230" s="211"/>
      <c r="AT230" s="211"/>
      <c r="AU230" s="211"/>
      <c r="AV230" s="211"/>
      <c r="AW230" s="211"/>
      <c r="AX230" s="211"/>
      <c r="AY230" s="211"/>
      <c r="AZ230" s="211"/>
      <c r="BA230" s="211"/>
      <c r="BB230" s="211"/>
      <c r="BC230" s="211"/>
      <c r="BD230" s="211"/>
      <c r="BE230" s="211"/>
      <c r="BF230" s="211"/>
      <c r="BG230" s="211"/>
    </row>
    <row r="231" spans="1:59" outlineLevel="1" x14ac:dyDescent="0.2">
      <c r="A231" s="288"/>
      <c r="B231" s="615" t="s">
        <v>2141</v>
      </c>
      <c r="C231" s="641"/>
      <c r="D231" s="641"/>
      <c r="E231" s="641"/>
      <c r="F231" s="641"/>
      <c r="G231" s="642"/>
      <c r="H231" s="351"/>
      <c r="I231" s="211"/>
      <c r="J231" s="211"/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1"/>
      <c r="Y231" s="211"/>
      <c r="Z231" s="211"/>
      <c r="AA231" s="211"/>
      <c r="AB231" s="211">
        <v>1</v>
      </c>
      <c r="AC231" s="211"/>
      <c r="AD231" s="211"/>
      <c r="AE231" s="211"/>
      <c r="AF231" s="211"/>
      <c r="AG231" s="211"/>
      <c r="AH231" s="211"/>
      <c r="AI231" s="211"/>
      <c r="AJ231" s="211"/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1"/>
      <c r="AY231" s="211"/>
      <c r="AZ231" s="211"/>
      <c r="BA231" s="211"/>
      <c r="BB231" s="211"/>
      <c r="BC231" s="211"/>
      <c r="BD231" s="211"/>
      <c r="BE231" s="211"/>
      <c r="BF231" s="211"/>
      <c r="BG231" s="211"/>
    </row>
    <row r="232" spans="1:59" outlineLevel="1" x14ac:dyDescent="0.2">
      <c r="A232" s="288">
        <v>113</v>
      </c>
      <c r="B232" s="154" t="s">
        <v>2142</v>
      </c>
      <c r="C232" s="170" t="s">
        <v>2143</v>
      </c>
      <c r="D232" s="181" t="s">
        <v>2095</v>
      </c>
      <c r="E232" s="352">
        <v>16</v>
      </c>
      <c r="F232" s="353"/>
      <c r="G232" s="212">
        <f>ROUND(E232*F232,2)</f>
        <v>0</v>
      </c>
      <c r="H232" s="351" t="s">
        <v>951</v>
      </c>
      <c r="I232" s="211"/>
      <c r="J232" s="211"/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1"/>
      <c r="Y232" s="211"/>
      <c r="Z232" s="211"/>
      <c r="AA232" s="211"/>
      <c r="AB232" s="211"/>
      <c r="AC232" s="211"/>
      <c r="AD232" s="211"/>
      <c r="AE232" s="211"/>
      <c r="AF232" s="211"/>
      <c r="AG232" s="211"/>
      <c r="AH232" s="211"/>
      <c r="AI232" s="211"/>
      <c r="AJ232" s="211"/>
      <c r="AK232" s="211"/>
      <c r="AL232" s="211">
        <v>21</v>
      </c>
      <c r="AM232" s="211"/>
      <c r="AN232" s="211"/>
      <c r="AO232" s="211"/>
      <c r="AP232" s="211"/>
      <c r="AQ232" s="211"/>
      <c r="AR232" s="211"/>
      <c r="AS232" s="211"/>
      <c r="AT232" s="211"/>
      <c r="AU232" s="211"/>
      <c r="AV232" s="211"/>
      <c r="AW232" s="211"/>
      <c r="AX232" s="211"/>
      <c r="AY232" s="211"/>
      <c r="AZ232" s="211"/>
      <c r="BA232" s="211"/>
      <c r="BB232" s="211"/>
      <c r="BC232" s="211"/>
      <c r="BD232" s="211"/>
      <c r="BE232" s="211"/>
      <c r="BF232" s="211"/>
      <c r="BG232" s="211"/>
    </row>
    <row r="233" spans="1:59" outlineLevel="1" x14ac:dyDescent="0.2">
      <c r="A233" s="288"/>
      <c r="B233" s="615" t="s">
        <v>2144</v>
      </c>
      <c r="C233" s="641"/>
      <c r="D233" s="641"/>
      <c r="E233" s="641"/>
      <c r="F233" s="641"/>
      <c r="G233" s="642"/>
      <c r="H233" s="351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1"/>
      <c r="U233" s="211"/>
      <c r="V233" s="211"/>
      <c r="W233" s="211"/>
      <c r="X233" s="211"/>
      <c r="Y233" s="211"/>
      <c r="Z233" s="211"/>
      <c r="AA233" s="211"/>
      <c r="AB233" s="211">
        <v>0</v>
      </c>
      <c r="AC233" s="211"/>
      <c r="AD233" s="211"/>
      <c r="AE233" s="211"/>
      <c r="AF233" s="211"/>
      <c r="AG233" s="211"/>
      <c r="AH233" s="211"/>
      <c r="AI233" s="211"/>
      <c r="AJ233" s="211"/>
      <c r="AK233" s="211"/>
      <c r="AL233" s="211"/>
      <c r="AM233" s="211"/>
      <c r="AN233" s="211"/>
      <c r="AO233" s="211"/>
      <c r="AP233" s="211"/>
      <c r="AQ233" s="211"/>
      <c r="AR233" s="211"/>
      <c r="AS233" s="211"/>
      <c r="AT233" s="211"/>
      <c r="AU233" s="211"/>
      <c r="AV233" s="211"/>
      <c r="AW233" s="211"/>
      <c r="AX233" s="211"/>
      <c r="AY233" s="211"/>
      <c r="AZ233" s="211"/>
      <c r="BA233" s="211"/>
      <c r="BB233" s="211"/>
      <c r="BC233" s="211"/>
      <c r="BD233" s="211"/>
      <c r="BE233" s="211"/>
      <c r="BF233" s="211"/>
      <c r="BG233" s="211"/>
    </row>
    <row r="234" spans="1:59" outlineLevel="1" x14ac:dyDescent="0.2">
      <c r="A234" s="288">
        <v>114</v>
      </c>
      <c r="B234" s="154" t="s">
        <v>2145</v>
      </c>
      <c r="C234" s="170" t="s">
        <v>2146</v>
      </c>
      <c r="D234" s="181" t="s">
        <v>2095</v>
      </c>
      <c r="E234" s="352">
        <v>4</v>
      </c>
      <c r="F234" s="353"/>
      <c r="G234" s="212">
        <f>ROUND(E234*F234,2)</f>
        <v>0</v>
      </c>
      <c r="H234" s="351" t="s">
        <v>951</v>
      </c>
      <c r="I234" s="211"/>
      <c r="J234" s="211"/>
      <c r="K234" s="211"/>
      <c r="L234" s="211"/>
      <c r="M234" s="211"/>
      <c r="N234" s="211"/>
      <c r="O234" s="211"/>
      <c r="P234" s="211"/>
      <c r="Q234" s="211"/>
      <c r="R234" s="211"/>
      <c r="S234" s="211"/>
      <c r="T234" s="211"/>
      <c r="U234" s="211"/>
      <c r="V234" s="211"/>
      <c r="W234" s="211"/>
      <c r="X234" s="211"/>
      <c r="Y234" s="211"/>
      <c r="Z234" s="211"/>
      <c r="AA234" s="211"/>
      <c r="AB234" s="211"/>
      <c r="AC234" s="211"/>
      <c r="AD234" s="211"/>
      <c r="AE234" s="211"/>
      <c r="AF234" s="211"/>
      <c r="AG234" s="211"/>
      <c r="AH234" s="211"/>
      <c r="AI234" s="211"/>
      <c r="AJ234" s="211"/>
      <c r="AK234" s="211"/>
      <c r="AL234" s="211">
        <v>21</v>
      </c>
      <c r="AM234" s="211"/>
      <c r="AN234" s="211"/>
      <c r="AO234" s="211"/>
      <c r="AP234" s="211"/>
      <c r="AQ234" s="211"/>
      <c r="AR234" s="211"/>
      <c r="AS234" s="211"/>
      <c r="AT234" s="211"/>
      <c r="AU234" s="211"/>
      <c r="AV234" s="211"/>
      <c r="AW234" s="211"/>
      <c r="AX234" s="211"/>
      <c r="AY234" s="211"/>
      <c r="AZ234" s="211"/>
      <c r="BA234" s="211"/>
      <c r="BB234" s="211"/>
      <c r="BC234" s="211"/>
      <c r="BD234" s="211"/>
      <c r="BE234" s="211"/>
      <c r="BF234" s="211"/>
      <c r="BG234" s="211"/>
    </row>
    <row r="235" spans="1:59" outlineLevel="1" x14ac:dyDescent="0.2">
      <c r="A235" s="288"/>
      <c r="B235" s="615" t="s">
        <v>2147</v>
      </c>
      <c r="C235" s="641"/>
      <c r="D235" s="641"/>
      <c r="E235" s="641"/>
      <c r="F235" s="641"/>
      <c r="G235" s="642"/>
      <c r="H235" s="351"/>
      <c r="I235" s="211"/>
      <c r="J235" s="211"/>
      <c r="K235" s="211"/>
      <c r="L235" s="211"/>
      <c r="M235" s="211"/>
      <c r="N235" s="211"/>
      <c r="O235" s="211"/>
      <c r="P235" s="211"/>
      <c r="Q235" s="211"/>
      <c r="R235" s="211"/>
      <c r="S235" s="211"/>
      <c r="T235" s="211"/>
      <c r="U235" s="211"/>
      <c r="V235" s="211"/>
      <c r="W235" s="211"/>
      <c r="X235" s="211"/>
      <c r="Y235" s="211"/>
      <c r="Z235" s="211"/>
      <c r="AA235" s="211"/>
      <c r="AB235" s="211">
        <v>0</v>
      </c>
      <c r="AC235" s="211"/>
      <c r="AD235" s="211"/>
      <c r="AE235" s="211"/>
      <c r="AF235" s="211"/>
      <c r="AG235" s="211"/>
      <c r="AH235" s="211"/>
      <c r="AI235" s="211"/>
      <c r="AJ235" s="211"/>
      <c r="AK235" s="211"/>
      <c r="AL235" s="211"/>
      <c r="AM235" s="211"/>
      <c r="AN235" s="211"/>
      <c r="AO235" s="211"/>
      <c r="AP235" s="211"/>
      <c r="AQ235" s="211"/>
      <c r="AR235" s="211"/>
      <c r="AS235" s="211"/>
      <c r="AT235" s="211"/>
      <c r="AU235" s="211"/>
      <c r="AV235" s="211"/>
      <c r="AW235" s="211"/>
      <c r="AX235" s="211"/>
      <c r="AY235" s="211"/>
      <c r="AZ235" s="211"/>
      <c r="BA235" s="211"/>
      <c r="BB235" s="211"/>
      <c r="BC235" s="211"/>
      <c r="BD235" s="211"/>
      <c r="BE235" s="211"/>
      <c r="BF235" s="211"/>
      <c r="BG235" s="211"/>
    </row>
    <row r="236" spans="1:59" outlineLevel="1" x14ac:dyDescent="0.2">
      <c r="A236" s="288"/>
      <c r="B236" s="615" t="s">
        <v>2148</v>
      </c>
      <c r="C236" s="641"/>
      <c r="D236" s="641"/>
      <c r="E236" s="641"/>
      <c r="F236" s="641"/>
      <c r="G236" s="642"/>
      <c r="H236" s="351"/>
      <c r="I236" s="211"/>
      <c r="J236" s="211"/>
      <c r="K236" s="211"/>
      <c r="L236" s="211"/>
      <c r="M236" s="211"/>
      <c r="N236" s="211"/>
      <c r="O236" s="211"/>
      <c r="P236" s="211"/>
      <c r="Q236" s="211"/>
      <c r="R236" s="211"/>
      <c r="S236" s="211"/>
      <c r="T236" s="211"/>
      <c r="U236" s="211"/>
      <c r="V236" s="211"/>
      <c r="W236" s="211"/>
      <c r="X236" s="211"/>
      <c r="Y236" s="211"/>
      <c r="Z236" s="211"/>
      <c r="AA236" s="211"/>
      <c r="AB236" s="211">
        <v>1</v>
      </c>
      <c r="AC236" s="211"/>
      <c r="AD236" s="211"/>
      <c r="AE236" s="211"/>
      <c r="AF236" s="211"/>
      <c r="AG236" s="211"/>
      <c r="AH236" s="211"/>
      <c r="AI236" s="211"/>
      <c r="AJ236" s="211"/>
      <c r="AK236" s="211"/>
      <c r="AL236" s="211"/>
      <c r="AM236" s="211"/>
      <c r="AN236" s="211"/>
      <c r="AO236" s="211"/>
      <c r="AP236" s="211"/>
      <c r="AQ236" s="211"/>
      <c r="AR236" s="211"/>
      <c r="AS236" s="211"/>
      <c r="AT236" s="211"/>
      <c r="AU236" s="211"/>
      <c r="AV236" s="211"/>
      <c r="AW236" s="211"/>
      <c r="AX236" s="211"/>
      <c r="AY236" s="211"/>
      <c r="AZ236" s="211"/>
      <c r="BA236" s="211"/>
      <c r="BB236" s="211"/>
      <c r="BC236" s="211"/>
      <c r="BD236" s="211"/>
      <c r="BE236" s="211"/>
      <c r="BF236" s="211"/>
      <c r="BG236" s="211"/>
    </row>
    <row r="237" spans="1:59" outlineLevel="1" x14ac:dyDescent="0.2">
      <c r="A237" s="288">
        <v>115</v>
      </c>
      <c r="B237" s="154" t="s">
        <v>2149</v>
      </c>
      <c r="C237" s="170" t="s">
        <v>2150</v>
      </c>
      <c r="D237" s="181" t="s">
        <v>2095</v>
      </c>
      <c r="E237" s="352">
        <v>21</v>
      </c>
      <c r="F237" s="353"/>
      <c r="G237" s="212">
        <f>ROUND(E237*F237,2)</f>
        <v>0</v>
      </c>
      <c r="H237" s="351" t="s">
        <v>951</v>
      </c>
      <c r="I237" s="211"/>
      <c r="J237" s="211"/>
      <c r="K237" s="211"/>
      <c r="L237" s="211"/>
      <c r="M237" s="211"/>
      <c r="N237" s="211"/>
      <c r="O237" s="211"/>
      <c r="P237" s="211"/>
      <c r="Q237" s="211"/>
      <c r="R237" s="211"/>
      <c r="S237" s="211"/>
      <c r="T237" s="211"/>
      <c r="U237" s="211"/>
      <c r="V237" s="211"/>
      <c r="W237" s="211"/>
      <c r="X237" s="211"/>
      <c r="Y237" s="211"/>
      <c r="Z237" s="211"/>
      <c r="AA237" s="211"/>
      <c r="AB237" s="211"/>
      <c r="AC237" s="211"/>
      <c r="AD237" s="211"/>
      <c r="AE237" s="211"/>
      <c r="AF237" s="211"/>
      <c r="AG237" s="211"/>
      <c r="AH237" s="211"/>
      <c r="AI237" s="211"/>
      <c r="AJ237" s="211"/>
      <c r="AK237" s="211"/>
      <c r="AL237" s="211">
        <v>21</v>
      </c>
      <c r="AM237" s="211"/>
      <c r="AN237" s="211"/>
      <c r="AO237" s="211"/>
      <c r="AP237" s="211"/>
      <c r="AQ237" s="211"/>
      <c r="AR237" s="211"/>
      <c r="AS237" s="211"/>
      <c r="AT237" s="211"/>
      <c r="AU237" s="211"/>
      <c r="AV237" s="211"/>
      <c r="AW237" s="211"/>
      <c r="AX237" s="211"/>
      <c r="AY237" s="211"/>
      <c r="AZ237" s="211"/>
      <c r="BA237" s="211"/>
      <c r="BB237" s="211"/>
      <c r="BC237" s="211"/>
      <c r="BD237" s="211"/>
      <c r="BE237" s="211"/>
      <c r="BF237" s="211"/>
      <c r="BG237" s="211"/>
    </row>
    <row r="238" spans="1:59" outlineLevel="1" x14ac:dyDescent="0.2">
      <c r="A238" s="288"/>
      <c r="B238" s="154"/>
      <c r="C238" s="636" t="s">
        <v>2151</v>
      </c>
      <c r="D238" s="641"/>
      <c r="E238" s="641"/>
      <c r="F238" s="641"/>
      <c r="G238" s="642"/>
      <c r="H238" s="351"/>
      <c r="I238" s="211"/>
      <c r="J238" s="211"/>
      <c r="K238" s="211"/>
      <c r="L238" s="211"/>
      <c r="M238" s="211"/>
      <c r="N238" s="211"/>
      <c r="O238" s="211"/>
      <c r="P238" s="211"/>
      <c r="Q238" s="211"/>
      <c r="R238" s="211"/>
      <c r="S238" s="211"/>
      <c r="T238" s="211"/>
      <c r="U238" s="211"/>
      <c r="V238" s="211"/>
      <c r="W238" s="211"/>
      <c r="X238" s="211"/>
      <c r="Y238" s="211"/>
      <c r="Z238" s="211"/>
      <c r="AA238" s="211"/>
      <c r="AB238" s="211"/>
      <c r="AC238" s="211"/>
      <c r="AD238" s="211"/>
      <c r="AE238" s="211"/>
      <c r="AF238" s="211"/>
      <c r="AG238" s="211"/>
      <c r="AH238" s="211"/>
      <c r="AI238" s="211"/>
      <c r="AJ238" s="211"/>
      <c r="AK238" s="211"/>
      <c r="AL238" s="211"/>
      <c r="AM238" s="211"/>
      <c r="AN238" s="211"/>
      <c r="AO238" s="211"/>
      <c r="AP238" s="211"/>
      <c r="AQ238" s="211"/>
      <c r="AR238" s="211"/>
      <c r="AS238" s="211"/>
      <c r="AT238" s="211"/>
      <c r="AU238" s="211"/>
      <c r="AV238" s="211"/>
      <c r="AW238" s="211"/>
      <c r="AX238" s="211"/>
      <c r="AY238" s="211"/>
      <c r="AZ238" s="354" t="str">
        <f>C238</f>
        <v>Včetně dodání zápachové uzávěrky.</v>
      </c>
      <c r="BA238" s="211"/>
      <c r="BB238" s="211"/>
      <c r="BC238" s="211"/>
      <c r="BD238" s="211"/>
      <c r="BE238" s="211"/>
      <c r="BF238" s="211"/>
      <c r="BG238" s="211"/>
    </row>
    <row r="239" spans="1:59" outlineLevel="1" x14ac:dyDescent="0.2">
      <c r="A239" s="288"/>
      <c r="B239" s="615" t="s">
        <v>2152</v>
      </c>
      <c r="C239" s="641"/>
      <c r="D239" s="641"/>
      <c r="E239" s="641"/>
      <c r="F239" s="641"/>
      <c r="G239" s="642"/>
      <c r="H239" s="351"/>
      <c r="I239" s="211"/>
      <c r="J239" s="211"/>
      <c r="K239" s="211"/>
      <c r="L239" s="211"/>
      <c r="M239" s="211"/>
      <c r="N239" s="211"/>
      <c r="O239" s="211"/>
      <c r="P239" s="211"/>
      <c r="Q239" s="211"/>
      <c r="R239" s="211"/>
      <c r="S239" s="211"/>
      <c r="T239" s="211"/>
      <c r="U239" s="211"/>
      <c r="V239" s="211"/>
      <c r="W239" s="211"/>
      <c r="X239" s="211"/>
      <c r="Y239" s="211"/>
      <c r="Z239" s="211"/>
      <c r="AA239" s="211"/>
      <c r="AB239" s="211">
        <v>0</v>
      </c>
      <c r="AC239" s="211"/>
      <c r="AD239" s="211"/>
      <c r="AE239" s="211"/>
      <c r="AF239" s="211"/>
      <c r="AG239" s="211"/>
      <c r="AH239" s="211"/>
      <c r="AI239" s="211"/>
      <c r="AJ239" s="211"/>
      <c r="AK239" s="211"/>
      <c r="AL239" s="211"/>
      <c r="AM239" s="211"/>
      <c r="AN239" s="211"/>
      <c r="AO239" s="211"/>
      <c r="AP239" s="211"/>
      <c r="AQ239" s="211"/>
      <c r="AR239" s="211"/>
      <c r="AS239" s="211"/>
      <c r="AT239" s="211"/>
      <c r="AU239" s="211"/>
      <c r="AV239" s="211"/>
      <c r="AW239" s="211"/>
      <c r="AX239" s="211"/>
      <c r="AY239" s="211"/>
      <c r="AZ239" s="211"/>
      <c r="BA239" s="211"/>
      <c r="BB239" s="211"/>
      <c r="BC239" s="211"/>
      <c r="BD239" s="211"/>
      <c r="BE239" s="211"/>
      <c r="BF239" s="211"/>
      <c r="BG239" s="211"/>
    </row>
    <row r="240" spans="1:59" outlineLevel="1" x14ac:dyDescent="0.2">
      <c r="A240" s="288"/>
      <c r="B240" s="615" t="s">
        <v>2153</v>
      </c>
      <c r="C240" s="641"/>
      <c r="D240" s="641"/>
      <c r="E240" s="641"/>
      <c r="F240" s="641"/>
      <c r="G240" s="642"/>
      <c r="H240" s="351"/>
      <c r="I240" s="211"/>
      <c r="J240" s="211"/>
      <c r="K240" s="211"/>
      <c r="L240" s="211"/>
      <c r="M240" s="211"/>
      <c r="N240" s="211"/>
      <c r="O240" s="211"/>
      <c r="P240" s="211"/>
      <c r="Q240" s="211"/>
      <c r="R240" s="211"/>
      <c r="S240" s="211"/>
      <c r="T240" s="211"/>
      <c r="U240" s="211"/>
      <c r="V240" s="211"/>
      <c r="W240" s="211"/>
      <c r="X240" s="211"/>
      <c r="Y240" s="211"/>
      <c r="Z240" s="211"/>
      <c r="AA240" s="211"/>
      <c r="AB240" s="211">
        <v>1</v>
      </c>
      <c r="AC240" s="211"/>
      <c r="AD240" s="211"/>
      <c r="AE240" s="211"/>
      <c r="AF240" s="211"/>
      <c r="AG240" s="211"/>
      <c r="AH240" s="211"/>
      <c r="AI240" s="211"/>
      <c r="AJ240" s="211"/>
      <c r="AK240" s="211"/>
      <c r="AL240" s="211"/>
      <c r="AM240" s="211"/>
      <c r="AN240" s="211"/>
      <c r="AO240" s="211"/>
      <c r="AP240" s="211"/>
      <c r="AQ240" s="211"/>
      <c r="AR240" s="211"/>
      <c r="AS240" s="211"/>
      <c r="AT240" s="211"/>
      <c r="AU240" s="211"/>
      <c r="AV240" s="211"/>
      <c r="AW240" s="211"/>
      <c r="AX240" s="211"/>
      <c r="AY240" s="211"/>
      <c r="AZ240" s="211"/>
      <c r="BA240" s="211"/>
      <c r="BB240" s="211"/>
      <c r="BC240" s="211"/>
      <c r="BD240" s="211"/>
      <c r="BE240" s="211"/>
      <c r="BF240" s="211"/>
      <c r="BG240" s="211"/>
    </row>
    <row r="241" spans="1:59" outlineLevel="1" x14ac:dyDescent="0.2">
      <c r="A241" s="288">
        <v>116</v>
      </c>
      <c r="B241" s="154" t="s">
        <v>2154</v>
      </c>
      <c r="C241" s="170" t="s">
        <v>2155</v>
      </c>
      <c r="D241" s="181" t="s">
        <v>2095</v>
      </c>
      <c r="E241" s="352">
        <v>3</v>
      </c>
      <c r="F241" s="353"/>
      <c r="G241" s="212">
        <f>ROUND(E241*F241,2)</f>
        <v>0</v>
      </c>
      <c r="H241" s="351" t="s">
        <v>951</v>
      </c>
      <c r="I241" s="211"/>
      <c r="J241" s="211"/>
      <c r="K241" s="211"/>
      <c r="L241" s="211"/>
      <c r="M241" s="211"/>
      <c r="N241" s="211"/>
      <c r="O241" s="211"/>
      <c r="P241" s="211"/>
      <c r="Q241" s="211"/>
      <c r="R241" s="211"/>
      <c r="S241" s="211"/>
      <c r="T241" s="211"/>
      <c r="U241" s="211"/>
      <c r="V241" s="211"/>
      <c r="W241" s="211"/>
      <c r="X241" s="211"/>
      <c r="Y241" s="211"/>
      <c r="Z241" s="211"/>
      <c r="AA241" s="211"/>
      <c r="AB241" s="211"/>
      <c r="AC241" s="211"/>
      <c r="AD241" s="211"/>
      <c r="AE241" s="211"/>
      <c r="AF241" s="211"/>
      <c r="AG241" s="211"/>
      <c r="AH241" s="211"/>
      <c r="AI241" s="211"/>
      <c r="AJ241" s="211"/>
      <c r="AK241" s="211"/>
      <c r="AL241" s="211">
        <v>21</v>
      </c>
      <c r="AM241" s="211"/>
      <c r="AN241" s="211"/>
      <c r="AO241" s="211"/>
      <c r="AP241" s="211"/>
      <c r="AQ241" s="211"/>
      <c r="AR241" s="211"/>
      <c r="AS241" s="211"/>
      <c r="AT241" s="211"/>
      <c r="AU241" s="211"/>
      <c r="AV241" s="211"/>
      <c r="AW241" s="211"/>
      <c r="AX241" s="211"/>
      <c r="AY241" s="211"/>
      <c r="AZ241" s="211"/>
      <c r="BA241" s="211"/>
      <c r="BB241" s="211"/>
      <c r="BC241" s="211"/>
      <c r="BD241" s="211"/>
      <c r="BE241" s="211"/>
      <c r="BF241" s="211"/>
      <c r="BG241" s="211"/>
    </row>
    <row r="242" spans="1:59" outlineLevel="1" x14ac:dyDescent="0.2">
      <c r="A242" s="288"/>
      <c r="B242" s="615" t="s">
        <v>2152</v>
      </c>
      <c r="C242" s="641"/>
      <c r="D242" s="641"/>
      <c r="E242" s="641"/>
      <c r="F242" s="641"/>
      <c r="G242" s="642"/>
      <c r="H242" s="351"/>
      <c r="I242" s="211"/>
      <c r="J242" s="211"/>
      <c r="K242" s="211"/>
      <c r="L242" s="211"/>
      <c r="M242" s="211"/>
      <c r="N242" s="211"/>
      <c r="O242" s="211"/>
      <c r="P242" s="211"/>
      <c r="Q242" s="211"/>
      <c r="R242" s="211"/>
      <c r="S242" s="211"/>
      <c r="T242" s="211"/>
      <c r="U242" s="211"/>
      <c r="V242" s="211"/>
      <c r="W242" s="211"/>
      <c r="X242" s="211"/>
      <c r="Y242" s="211"/>
      <c r="Z242" s="211"/>
      <c r="AA242" s="211"/>
      <c r="AB242" s="211">
        <v>0</v>
      </c>
      <c r="AC242" s="211"/>
      <c r="AD242" s="211"/>
      <c r="AE242" s="211"/>
      <c r="AF242" s="211"/>
      <c r="AG242" s="211"/>
      <c r="AH242" s="211"/>
      <c r="AI242" s="211"/>
      <c r="AJ242" s="211"/>
      <c r="AK242" s="211"/>
      <c r="AL242" s="211"/>
      <c r="AM242" s="211"/>
      <c r="AN242" s="211"/>
      <c r="AO242" s="211"/>
      <c r="AP242" s="211"/>
      <c r="AQ242" s="211"/>
      <c r="AR242" s="211"/>
      <c r="AS242" s="211"/>
      <c r="AT242" s="211"/>
      <c r="AU242" s="211"/>
      <c r="AV242" s="211"/>
      <c r="AW242" s="211"/>
      <c r="AX242" s="211"/>
      <c r="AY242" s="211"/>
      <c r="AZ242" s="211"/>
      <c r="BA242" s="211"/>
      <c r="BB242" s="211"/>
      <c r="BC242" s="211"/>
      <c r="BD242" s="211"/>
      <c r="BE242" s="211"/>
      <c r="BF242" s="211"/>
      <c r="BG242" s="211"/>
    </row>
    <row r="243" spans="1:59" outlineLevel="1" x14ac:dyDescent="0.2">
      <c r="A243" s="288">
        <v>117</v>
      </c>
      <c r="B243" s="154" t="s">
        <v>2156</v>
      </c>
      <c r="C243" s="170" t="s">
        <v>2157</v>
      </c>
      <c r="D243" s="181" t="s">
        <v>1872</v>
      </c>
      <c r="E243" s="352">
        <v>1</v>
      </c>
      <c r="F243" s="353"/>
      <c r="G243" s="212">
        <f>ROUND(E243*F243,2)</f>
        <v>0</v>
      </c>
      <c r="H243" s="351" t="s">
        <v>1869</v>
      </c>
      <c r="I243" s="211"/>
      <c r="J243" s="211"/>
      <c r="K243" s="211"/>
      <c r="L243" s="211"/>
      <c r="M243" s="211"/>
      <c r="N243" s="211"/>
      <c r="O243" s="211"/>
      <c r="P243" s="211"/>
      <c r="Q243" s="211"/>
      <c r="R243" s="211"/>
      <c r="S243" s="211"/>
      <c r="T243" s="211"/>
      <c r="U243" s="211"/>
      <c r="V243" s="211"/>
      <c r="W243" s="211"/>
      <c r="X243" s="211"/>
      <c r="Y243" s="211"/>
      <c r="Z243" s="211"/>
      <c r="AA243" s="211"/>
      <c r="AB243" s="211"/>
      <c r="AC243" s="211"/>
      <c r="AD243" s="211"/>
      <c r="AE243" s="211"/>
      <c r="AF243" s="211"/>
      <c r="AG243" s="211"/>
      <c r="AH243" s="211"/>
      <c r="AI243" s="211"/>
      <c r="AJ243" s="211"/>
      <c r="AK243" s="211"/>
      <c r="AL243" s="211">
        <v>21</v>
      </c>
      <c r="AM243" s="211"/>
      <c r="AN243" s="211"/>
      <c r="AO243" s="211"/>
      <c r="AP243" s="211"/>
      <c r="AQ243" s="211"/>
      <c r="AR243" s="211"/>
      <c r="AS243" s="211"/>
      <c r="AT243" s="211"/>
      <c r="AU243" s="211"/>
      <c r="AV243" s="211"/>
      <c r="AW243" s="211"/>
      <c r="AX243" s="211"/>
      <c r="AY243" s="211"/>
      <c r="AZ243" s="211"/>
      <c r="BA243" s="211"/>
      <c r="BB243" s="211"/>
      <c r="BC243" s="211"/>
      <c r="BD243" s="211"/>
      <c r="BE243" s="211"/>
      <c r="BF243" s="211"/>
      <c r="BG243" s="211"/>
    </row>
    <row r="244" spans="1:59" outlineLevel="1" x14ac:dyDescent="0.2">
      <c r="A244" s="288"/>
      <c r="B244" s="615" t="s">
        <v>2158</v>
      </c>
      <c r="C244" s="641"/>
      <c r="D244" s="641"/>
      <c r="E244" s="641"/>
      <c r="F244" s="641"/>
      <c r="G244" s="642"/>
      <c r="H244" s="351"/>
      <c r="I244" s="211"/>
      <c r="J244" s="211"/>
      <c r="K244" s="211"/>
      <c r="L244" s="211"/>
      <c r="M244" s="211"/>
      <c r="N244" s="211"/>
      <c r="O244" s="211"/>
      <c r="P244" s="211"/>
      <c r="Q244" s="211"/>
      <c r="R244" s="211"/>
      <c r="S244" s="211"/>
      <c r="T244" s="211"/>
      <c r="U244" s="211"/>
      <c r="V244" s="211"/>
      <c r="W244" s="211"/>
      <c r="X244" s="211"/>
      <c r="Y244" s="211"/>
      <c r="Z244" s="211"/>
      <c r="AA244" s="211"/>
      <c r="AB244" s="211">
        <v>0</v>
      </c>
      <c r="AC244" s="211"/>
      <c r="AD244" s="211"/>
      <c r="AE244" s="211"/>
      <c r="AF244" s="211"/>
      <c r="AG244" s="211"/>
      <c r="AH244" s="211"/>
      <c r="AI244" s="211"/>
      <c r="AJ244" s="211"/>
      <c r="AK244" s="211"/>
      <c r="AL244" s="211"/>
      <c r="AM244" s="211"/>
      <c r="AN244" s="211"/>
      <c r="AO244" s="211"/>
      <c r="AP244" s="211"/>
      <c r="AQ244" s="211"/>
      <c r="AR244" s="211"/>
      <c r="AS244" s="211"/>
      <c r="AT244" s="211"/>
      <c r="AU244" s="211"/>
      <c r="AV244" s="211"/>
      <c r="AW244" s="211"/>
      <c r="AX244" s="211"/>
      <c r="AY244" s="211"/>
      <c r="AZ244" s="211"/>
      <c r="BA244" s="211"/>
      <c r="BB244" s="211"/>
      <c r="BC244" s="211"/>
      <c r="BD244" s="211"/>
      <c r="BE244" s="211"/>
      <c r="BF244" s="211"/>
      <c r="BG244" s="211"/>
    </row>
    <row r="245" spans="1:59" outlineLevel="1" x14ac:dyDescent="0.2">
      <c r="A245" s="288">
        <v>118</v>
      </c>
      <c r="B245" s="154" t="s">
        <v>2159</v>
      </c>
      <c r="C245" s="170" t="s">
        <v>2160</v>
      </c>
      <c r="D245" s="181" t="s">
        <v>1872</v>
      </c>
      <c r="E245" s="352">
        <v>2</v>
      </c>
      <c r="F245" s="353"/>
      <c r="G245" s="212">
        <f>ROUND(E245*F245,2)</f>
        <v>0</v>
      </c>
      <c r="H245" s="351" t="s">
        <v>1869</v>
      </c>
      <c r="I245" s="211"/>
      <c r="J245" s="211"/>
      <c r="K245" s="211"/>
      <c r="L245" s="211"/>
      <c r="M245" s="211"/>
      <c r="N245" s="211"/>
      <c r="O245" s="211"/>
      <c r="P245" s="211"/>
      <c r="Q245" s="211"/>
      <c r="R245" s="211"/>
      <c r="S245" s="211"/>
      <c r="T245" s="211"/>
      <c r="U245" s="211"/>
      <c r="V245" s="211"/>
      <c r="W245" s="211"/>
      <c r="X245" s="211"/>
      <c r="Y245" s="211"/>
      <c r="Z245" s="211"/>
      <c r="AA245" s="211"/>
      <c r="AB245" s="211"/>
      <c r="AC245" s="211"/>
      <c r="AD245" s="211"/>
      <c r="AE245" s="211"/>
      <c r="AF245" s="211"/>
      <c r="AG245" s="211"/>
      <c r="AH245" s="211"/>
      <c r="AI245" s="211"/>
      <c r="AJ245" s="211"/>
      <c r="AK245" s="211"/>
      <c r="AL245" s="211">
        <v>21</v>
      </c>
      <c r="AM245" s="211"/>
      <c r="AN245" s="211"/>
      <c r="AO245" s="211"/>
      <c r="AP245" s="211"/>
      <c r="AQ245" s="211"/>
      <c r="AR245" s="211"/>
      <c r="AS245" s="211"/>
      <c r="AT245" s="211"/>
      <c r="AU245" s="211"/>
      <c r="AV245" s="211"/>
      <c r="AW245" s="211"/>
      <c r="AX245" s="211"/>
      <c r="AY245" s="211"/>
      <c r="AZ245" s="211"/>
      <c r="BA245" s="211"/>
      <c r="BB245" s="211"/>
      <c r="BC245" s="211"/>
      <c r="BD245" s="211"/>
      <c r="BE245" s="211"/>
      <c r="BF245" s="211"/>
      <c r="BG245" s="211"/>
    </row>
    <row r="246" spans="1:59" outlineLevel="1" x14ac:dyDescent="0.2">
      <c r="A246" s="288">
        <v>119</v>
      </c>
      <c r="B246" s="154" t="s">
        <v>2161</v>
      </c>
      <c r="C246" s="170" t="s">
        <v>2162</v>
      </c>
      <c r="D246" s="181" t="s">
        <v>1872</v>
      </c>
      <c r="E246" s="352">
        <v>1</v>
      </c>
      <c r="F246" s="353"/>
      <c r="G246" s="212">
        <f>ROUND(E246*F246,2)</f>
        <v>0</v>
      </c>
      <c r="H246" s="351" t="s">
        <v>1869</v>
      </c>
      <c r="I246" s="211"/>
      <c r="J246" s="211"/>
      <c r="K246" s="211"/>
      <c r="L246" s="211"/>
      <c r="M246" s="211"/>
      <c r="N246" s="211"/>
      <c r="O246" s="211"/>
      <c r="P246" s="211"/>
      <c r="Q246" s="211"/>
      <c r="R246" s="211"/>
      <c r="S246" s="211"/>
      <c r="T246" s="211"/>
      <c r="U246" s="211"/>
      <c r="V246" s="211"/>
      <c r="W246" s="211"/>
      <c r="X246" s="211"/>
      <c r="Y246" s="211"/>
      <c r="Z246" s="211"/>
      <c r="AA246" s="211"/>
      <c r="AB246" s="211"/>
      <c r="AC246" s="211"/>
      <c r="AD246" s="211"/>
      <c r="AE246" s="211"/>
      <c r="AF246" s="211"/>
      <c r="AG246" s="211"/>
      <c r="AH246" s="211"/>
      <c r="AI246" s="211"/>
      <c r="AJ246" s="211"/>
      <c r="AK246" s="211"/>
      <c r="AL246" s="211">
        <v>21</v>
      </c>
      <c r="AM246" s="211"/>
      <c r="AN246" s="211"/>
      <c r="AO246" s="211"/>
      <c r="AP246" s="211"/>
      <c r="AQ246" s="211"/>
      <c r="AR246" s="211"/>
      <c r="AS246" s="211"/>
      <c r="AT246" s="211"/>
      <c r="AU246" s="211"/>
      <c r="AV246" s="211"/>
      <c r="AW246" s="211"/>
      <c r="AX246" s="211"/>
      <c r="AY246" s="211"/>
      <c r="AZ246" s="211"/>
      <c r="BA246" s="211"/>
      <c r="BB246" s="211"/>
      <c r="BC246" s="211"/>
      <c r="BD246" s="211"/>
      <c r="BE246" s="211"/>
      <c r="BF246" s="211"/>
      <c r="BG246" s="211"/>
    </row>
    <row r="247" spans="1:59" outlineLevel="1" x14ac:dyDescent="0.2">
      <c r="A247" s="288"/>
      <c r="B247" s="615" t="s">
        <v>2163</v>
      </c>
      <c r="C247" s="641"/>
      <c r="D247" s="641"/>
      <c r="E247" s="641"/>
      <c r="F247" s="641"/>
      <c r="G247" s="642"/>
      <c r="H247" s="351"/>
      <c r="I247" s="211"/>
      <c r="J247" s="211"/>
      <c r="K247" s="211"/>
      <c r="L247" s="211"/>
      <c r="M247" s="211"/>
      <c r="N247" s="211"/>
      <c r="O247" s="211"/>
      <c r="P247" s="211"/>
      <c r="Q247" s="211"/>
      <c r="R247" s="211"/>
      <c r="S247" s="211"/>
      <c r="T247" s="211"/>
      <c r="U247" s="211"/>
      <c r="V247" s="211"/>
      <c r="W247" s="211"/>
      <c r="X247" s="211"/>
      <c r="Y247" s="211"/>
      <c r="Z247" s="211"/>
      <c r="AA247" s="211"/>
      <c r="AB247" s="211">
        <v>0</v>
      </c>
      <c r="AC247" s="211"/>
      <c r="AD247" s="211"/>
      <c r="AE247" s="211"/>
      <c r="AF247" s="211"/>
      <c r="AG247" s="211"/>
      <c r="AH247" s="211"/>
      <c r="AI247" s="211"/>
      <c r="AJ247" s="211"/>
      <c r="AK247" s="211"/>
      <c r="AL247" s="211"/>
      <c r="AM247" s="211"/>
      <c r="AN247" s="211"/>
      <c r="AO247" s="211"/>
      <c r="AP247" s="211"/>
      <c r="AQ247" s="211"/>
      <c r="AR247" s="211"/>
      <c r="AS247" s="211"/>
      <c r="AT247" s="211"/>
      <c r="AU247" s="211"/>
      <c r="AV247" s="211"/>
      <c r="AW247" s="211"/>
      <c r="AX247" s="211"/>
      <c r="AY247" s="211"/>
      <c r="AZ247" s="211"/>
      <c r="BA247" s="211"/>
      <c r="BB247" s="211"/>
      <c r="BC247" s="211"/>
      <c r="BD247" s="211"/>
      <c r="BE247" s="211"/>
      <c r="BF247" s="211"/>
      <c r="BG247" s="211"/>
    </row>
    <row r="248" spans="1:59" outlineLevel="1" x14ac:dyDescent="0.2">
      <c r="A248" s="288"/>
      <c r="B248" s="615" t="s">
        <v>2164</v>
      </c>
      <c r="C248" s="641"/>
      <c r="D248" s="641"/>
      <c r="E248" s="641"/>
      <c r="F248" s="641"/>
      <c r="G248" s="642"/>
      <c r="H248" s="351"/>
      <c r="I248" s="211"/>
      <c r="J248" s="211"/>
      <c r="K248" s="211"/>
      <c r="L248" s="211"/>
      <c r="M248" s="211"/>
      <c r="N248" s="211"/>
      <c r="O248" s="211"/>
      <c r="P248" s="211"/>
      <c r="Q248" s="211"/>
      <c r="R248" s="211"/>
      <c r="S248" s="211"/>
      <c r="T248" s="211"/>
      <c r="U248" s="211"/>
      <c r="V248" s="211"/>
      <c r="W248" s="211"/>
      <c r="X248" s="211"/>
      <c r="Y248" s="211"/>
      <c r="Z248" s="211"/>
      <c r="AA248" s="211"/>
      <c r="AB248" s="211">
        <v>1</v>
      </c>
      <c r="AC248" s="211"/>
      <c r="AD248" s="211"/>
      <c r="AE248" s="211"/>
      <c r="AF248" s="211"/>
      <c r="AG248" s="211"/>
      <c r="AH248" s="211"/>
      <c r="AI248" s="211"/>
      <c r="AJ248" s="211"/>
      <c r="AK248" s="211"/>
      <c r="AL248" s="211"/>
      <c r="AM248" s="211"/>
      <c r="AN248" s="211"/>
      <c r="AO248" s="211"/>
      <c r="AP248" s="211"/>
      <c r="AQ248" s="211"/>
      <c r="AR248" s="211"/>
      <c r="AS248" s="211"/>
      <c r="AT248" s="211"/>
      <c r="AU248" s="211"/>
      <c r="AV248" s="211"/>
      <c r="AW248" s="211"/>
      <c r="AX248" s="211"/>
      <c r="AY248" s="211"/>
      <c r="AZ248" s="211"/>
      <c r="BA248" s="211"/>
      <c r="BB248" s="211"/>
      <c r="BC248" s="211"/>
      <c r="BD248" s="211"/>
      <c r="BE248" s="211"/>
      <c r="BF248" s="211"/>
      <c r="BG248" s="211"/>
    </row>
    <row r="249" spans="1:59" outlineLevel="1" x14ac:dyDescent="0.2">
      <c r="A249" s="288">
        <v>120</v>
      </c>
      <c r="B249" s="154" t="s">
        <v>2165</v>
      </c>
      <c r="C249" s="170" t="s">
        <v>2166</v>
      </c>
      <c r="D249" s="181" t="s">
        <v>2095</v>
      </c>
      <c r="E249" s="352">
        <v>8</v>
      </c>
      <c r="F249" s="353"/>
      <c r="G249" s="212">
        <f>ROUND(E249*F249,2)</f>
        <v>0</v>
      </c>
      <c r="H249" s="351" t="s">
        <v>951</v>
      </c>
      <c r="I249" s="211"/>
      <c r="J249" s="211"/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1"/>
      <c r="Y249" s="211"/>
      <c r="Z249" s="211"/>
      <c r="AA249" s="211"/>
      <c r="AB249" s="211"/>
      <c r="AC249" s="211"/>
      <c r="AD249" s="211"/>
      <c r="AE249" s="211"/>
      <c r="AF249" s="211"/>
      <c r="AG249" s="211"/>
      <c r="AH249" s="211"/>
      <c r="AI249" s="211"/>
      <c r="AJ249" s="211"/>
      <c r="AK249" s="211"/>
      <c r="AL249" s="211">
        <v>21</v>
      </c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1"/>
      <c r="AY249" s="211"/>
      <c r="AZ249" s="211"/>
      <c r="BA249" s="211"/>
      <c r="BB249" s="211"/>
      <c r="BC249" s="211"/>
      <c r="BD249" s="211"/>
      <c r="BE249" s="211"/>
      <c r="BF249" s="211"/>
      <c r="BG249" s="211"/>
    </row>
    <row r="250" spans="1:59" outlineLevel="1" x14ac:dyDescent="0.2">
      <c r="A250" s="288"/>
      <c r="B250" s="615" t="s">
        <v>2163</v>
      </c>
      <c r="C250" s="641"/>
      <c r="D250" s="641"/>
      <c r="E250" s="641"/>
      <c r="F250" s="641"/>
      <c r="G250" s="642"/>
      <c r="H250" s="351"/>
      <c r="I250" s="211"/>
      <c r="J250" s="211"/>
      <c r="K250" s="211"/>
      <c r="L250" s="211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1"/>
      <c r="Y250" s="211"/>
      <c r="Z250" s="211"/>
      <c r="AA250" s="211"/>
      <c r="AB250" s="211">
        <v>0</v>
      </c>
      <c r="AC250" s="211"/>
      <c r="AD250" s="211"/>
      <c r="AE250" s="211"/>
      <c r="AF250" s="211"/>
      <c r="AG250" s="211"/>
      <c r="AH250" s="211"/>
      <c r="AI250" s="211"/>
      <c r="AJ250" s="211"/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1"/>
      <c r="AY250" s="211"/>
      <c r="AZ250" s="211"/>
      <c r="BA250" s="211"/>
      <c r="BB250" s="211"/>
      <c r="BC250" s="211"/>
      <c r="BD250" s="211"/>
      <c r="BE250" s="211"/>
      <c r="BF250" s="211"/>
      <c r="BG250" s="211"/>
    </row>
    <row r="251" spans="1:59" outlineLevel="1" x14ac:dyDescent="0.2">
      <c r="A251" s="288">
        <v>121</v>
      </c>
      <c r="B251" s="154" t="s">
        <v>2167</v>
      </c>
      <c r="C251" s="170" t="s">
        <v>2168</v>
      </c>
      <c r="D251" s="181" t="s">
        <v>1872</v>
      </c>
      <c r="E251" s="352">
        <v>1</v>
      </c>
      <c r="F251" s="353"/>
      <c r="G251" s="212">
        <f>ROUND(E251*F251,2)</f>
        <v>0</v>
      </c>
      <c r="H251" s="351" t="s">
        <v>1869</v>
      </c>
      <c r="I251" s="211"/>
      <c r="J251" s="211"/>
      <c r="K251" s="211"/>
      <c r="L251" s="211"/>
      <c r="M251" s="211"/>
      <c r="N251" s="211"/>
      <c r="O251" s="211"/>
      <c r="P251" s="211"/>
      <c r="Q251" s="211"/>
      <c r="R251" s="211"/>
      <c r="S251" s="211"/>
      <c r="T251" s="211"/>
      <c r="U251" s="211"/>
      <c r="V251" s="211"/>
      <c r="W251" s="211"/>
      <c r="X251" s="211"/>
      <c r="Y251" s="211"/>
      <c r="Z251" s="211"/>
      <c r="AA251" s="211"/>
      <c r="AB251" s="211"/>
      <c r="AC251" s="211"/>
      <c r="AD251" s="211"/>
      <c r="AE251" s="211"/>
      <c r="AF251" s="211"/>
      <c r="AG251" s="211"/>
      <c r="AH251" s="211"/>
      <c r="AI251" s="211"/>
      <c r="AJ251" s="211"/>
      <c r="AK251" s="211"/>
      <c r="AL251" s="211">
        <v>21</v>
      </c>
      <c r="AM251" s="211"/>
      <c r="AN251" s="211"/>
      <c r="AO251" s="211"/>
      <c r="AP251" s="211"/>
      <c r="AQ251" s="211"/>
      <c r="AR251" s="211"/>
      <c r="AS251" s="211"/>
      <c r="AT251" s="211"/>
      <c r="AU251" s="211"/>
      <c r="AV251" s="211"/>
      <c r="AW251" s="211"/>
      <c r="AX251" s="211"/>
      <c r="AY251" s="211"/>
      <c r="AZ251" s="211"/>
      <c r="BA251" s="211"/>
      <c r="BB251" s="211"/>
      <c r="BC251" s="211"/>
      <c r="BD251" s="211"/>
      <c r="BE251" s="211"/>
      <c r="BF251" s="211"/>
      <c r="BG251" s="211"/>
    </row>
    <row r="252" spans="1:59" outlineLevel="1" x14ac:dyDescent="0.2">
      <c r="A252" s="288"/>
      <c r="B252" s="615" t="s">
        <v>2169</v>
      </c>
      <c r="C252" s="641"/>
      <c r="D252" s="641"/>
      <c r="E252" s="641"/>
      <c r="F252" s="641"/>
      <c r="G252" s="642"/>
      <c r="H252" s="351"/>
      <c r="I252" s="211"/>
      <c r="J252" s="211"/>
      <c r="K252" s="211"/>
      <c r="L252" s="211"/>
      <c r="M252" s="211"/>
      <c r="N252" s="211"/>
      <c r="O252" s="211"/>
      <c r="P252" s="211"/>
      <c r="Q252" s="211"/>
      <c r="R252" s="211"/>
      <c r="S252" s="211"/>
      <c r="T252" s="211"/>
      <c r="U252" s="211"/>
      <c r="V252" s="211"/>
      <c r="W252" s="211"/>
      <c r="X252" s="211"/>
      <c r="Y252" s="211"/>
      <c r="Z252" s="211"/>
      <c r="AA252" s="211"/>
      <c r="AB252" s="211">
        <v>0</v>
      </c>
      <c r="AC252" s="211"/>
      <c r="AD252" s="211"/>
      <c r="AE252" s="211"/>
      <c r="AF252" s="211"/>
      <c r="AG252" s="211"/>
      <c r="AH252" s="211"/>
      <c r="AI252" s="211"/>
      <c r="AJ252" s="211"/>
      <c r="AK252" s="211"/>
      <c r="AL252" s="211"/>
      <c r="AM252" s="211"/>
      <c r="AN252" s="211"/>
      <c r="AO252" s="211"/>
      <c r="AP252" s="211"/>
      <c r="AQ252" s="211"/>
      <c r="AR252" s="211"/>
      <c r="AS252" s="211"/>
      <c r="AT252" s="211"/>
      <c r="AU252" s="211"/>
      <c r="AV252" s="211"/>
      <c r="AW252" s="211"/>
      <c r="AX252" s="211"/>
      <c r="AY252" s="211"/>
      <c r="AZ252" s="211"/>
      <c r="BA252" s="211"/>
      <c r="BB252" s="211"/>
      <c r="BC252" s="211"/>
      <c r="BD252" s="211"/>
      <c r="BE252" s="211"/>
      <c r="BF252" s="211"/>
      <c r="BG252" s="211"/>
    </row>
    <row r="253" spans="1:59" outlineLevel="1" x14ac:dyDescent="0.2">
      <c r="A253" s="288">
        <v>122</v>
      </c>
      <c r="B253" s="154" t="s">
        <v>2170</v>
      </c>
      <c r="C253" s="170" t="s">
        <v>2171</v>
      </c>
      <c r="D253" s="181" t="s">
        <v>2095</v>
      </c>
      <c r="E253" s="352">
        <v>4</v>
      </c>
      <c r="F253" s="353"/>
      <c r="G253" s="212">
        <f>ROUND(E253*F253,2)</f>
        <v>0</v>
      </c>
      <c r="H253" s="351" t="s">
        <v>951</v>
      </c>
      <c r="I253" s="211"/>
      <c r="J253" s="211"/>
      <c r="K253" s="211"/>
      <c r="L253" s="211"/>
      <c r="M253" s="211"/>
      <c r="N253" s="211"/>
      <c r="O253" s="211"/>
      <c r="P253" s="211"/>
      <c r="Q253" s="211"/>
      <c r="R253" s="211"/>
      <c r="S253" s="211"/>
      <c r="T253" s="211"/>
      <c r="U253" s="211"/>
      <c r="V253" s="211"/>
      <c r="W253" s="211"/>
      <c r="X253" s="211"/>
      <c r="Y253" s="211"/>
      <c r="Z253" s="211"/>
      <c r="AA253" s="211"/>
      <c r="AB253" s="211"/>
      <c r="AC253" s="211"/>
      <c r="AD253" s="211"/>
      <c r="AE253" s="211"/>
      <c r="AF253" s="211"/>
      <c r="AG253" s="211"/>
      <c r="AH253" s="211"/>
      <c r="AI253" s="211"/>
      <c r="AJ253" s="211"/>
      <c r="AK253" s="211"/>
      <c r="AL253" s="211">
        <v>21</v>
      </c>
      <c r="AM253" s="211"/>
      <c r="AN253" s="211"/>
      <c r="AO253" s="211"/>
      <c r="AP253" s="211"/>
      <c r="AQ253" s="211"/>
      <c r="AR253" s="211"/>
      <c r="AS253" s="211"/>
      <c r="AT253" s="211"/>
      <c r="AU253" s="211"/>
      <c r="AV253" s="211"/>
      <c r="AW253" s="211"/>
      <c r="AX253" s="211"/>
      <c r="AY253" s="211"/>
      <c r="AZ253" s="211"/>
      <c r="BA253" s="211"/>
      <c r="BB253" s="211"/>
      <c r="BC253" s="211"/>
      <c r="BD253" s="211"/>
      <c r="BE253" s="211"/>
      <c r="BF253" s="211"/>
      <c r="BG253" s="211"/>
    </row>
    <row r="254" spans="1:59" outlineLevel="1" x14ac:dyDescent="0.2">
      <c r="A254" s="288"/>
      <c r="B254" s="615" t="s">
        <v>2172</v>
      </c>
      <c r="C254" s="641"/>
      <c r="D254" s="641"/>
      <c r="E254" s="641"/>
      <c r="F254" s="641"/>
      <c r="G254" s="642"/>
      <c r="H254" s="351"/>
      <c r="I254" s="211"/>
      <c r="J254" s="211"/>
      <c r="K254" s="211"/>
      <c r="L254" s="211"/>
      <c r="M254" s="211"/>
      <c r="N254" s="211"/>
      <c r="O254" s="211"/>
      <c r="P254" s="211"/>
      <c r="Q254" s="211"/>
      <c r="R254" s="211"/>
      <c r="S254" s="211"/>
      <c r="T254" s="211"/>
      <c r="U254" s="211"/>
      <c r="V254" s="211"/>
      <c r="W254" s="211"/>
      <c r="X254" s="211"/>
      <c r="Y254" s="211"/>
      <c r="Z254" s="211"/>
      <c r="AA254" s="211"/>
      <c r="AB254" s="211">
        <v>0</v>
      </c>
      <c r="AC254" s="211"/>
      <c r="AD254" s="211"/>
      <c r="AE254" s="211"/>
      <c r="AF254" s="211"/>
      <c r="AG254" s="211"/>
      <c r="AH254" s="211"/>
      <c r="AI254" s="211"/>
      <c r="AJ254" s="211"/>
      <c r="AK254" s="211"/>
      <c r="AL254" s="211"/>
      <c r="AM254" s="211"/>
      <c r="AN254" s="211"/>
      <c r="AO254" s="211"/>
      <c r="AP254" s="211"/>
      <c r="AQ254" s="211"/>
      <c r="AR254" s="211"/>
      <c r="AS254" s="211"/>
      <c r="AT254" s="211"/>
      <c r="AU254" s="211"/>
      <c r="AV254" s="211"/>
      <c r="AW254" s="211"/>
      <c r="AX254" s="211"/>
      <c r="AY254" s="211"/>
      <c r="AZ254" s="211"/>
      <c r="BA254" s="211"/>
      <c r="BB254" s="211"/>
      <c r="BC254" s="211"/>
      <c r="BD254" s="211"/>
      <c r="BE254" s="211"/>
      <c r="BF254" s="211"/>
      <c r="BG254" s="211"/>
    </row>
    <row r="255" spans="1:59" outlineLevel="1" x14ac:dyDescent="0.2">
      <c r="A255" s="288"/>
      <c r="B255" s="615" t="s">
        <v>2173</v>
      </c>
      <c r="C255" s="641"/>
      <c r="D255" s="641"/>
      <c r="E255" s="641"/>
      <c r="F255" s="641"/>
      <c r="G255" s="642"/>
      <c r="H255" s="351"/>
      <c r="I255" s="211"/>
      <c r="J255" s="211"/>
      <c r="K255" s="211"/>
      <c r="L255" s="211"/>
      <c r="M255" s="211"/>
      <c r="N255" s="211"/>
      <c r="O255" s="211"/>
      <c r="P255" s="211"/>
      <c r="Q255" s="211"/>
      <c r="R255" s="211"/>
      <c r="S255" s="211"/>
      <c r="T255" s="211"/>
      <c r="U255" s="211"/>
      <c r="V255" s="211"/>
      <c r="W255" s="211"/>
      <c r="X255" s="211"/>
      <c r="Y255" s="211"/>
      <c r="Z255" s="211"/>
      <c r="AA255" s="211"/>
      <c r="AB255" s="211"/>
      <c r="AC255" s="211"/>
      <c r="AD255" s="211"/>
      <c r="AE255" s="211"/>
      <c r="AF255" s="211"/>
      <c r="AG255" s="211"/>
      <c r="AH255" s="211"/>
      <c r="AI255" s="211"/>
      <c r="AJ255" s="211"/>
      <c r="AK255" s="211"/>
      <c r="AL255" s="211"/>
      <c r="AM255" s="211"/>
      <c r="AN255" s="211"/>
      <c r="AO255" s="211"/>
      <c r="AP255" s="211"/>
      <c r="AQ255" s="211"/>
      <c r="AR255" s="211"/>
      <c r="AS255" s="211"/>
      <c r="AT255" s="211"/>
      <c r="AU255" s="211"/>
      <c r="AV255" s="211"/>
      <c r="AW255" s="211"/>
      <c r="AX255" s="211"/>
      <c r="AY255" s="211"/>
      <c r="AZ255" s="211"/>
      <c r="BA255" s="211"/>
      <c r="BB255" s="211"/>
      <c r="BC255" s="211"/>
      <c r="BD255" s="211"/>
      <c r="BE255" s="211"/>
      <c r="BF255" s="211"/>
      <c r="BG255" s="211"/>
    </row>
    <row r="256" spans="1:59" outlineLevel="1" x14ac:dyDescent="0.2">
      <c r="A256" s="288">
        <v>123</v>
      </c>
      <c r="B256" s="154" t="s">
        <v>2174</v>
      </c>
      <c r="C256" s="170" t="s">
        <v>2175</v>
      </c>
      <c r="D256" s="181" t="s">
        <v>1872</v>
      </c>
      <c r="E256" s="352">
        <v>1</v>
      </c>
      <c r="F256" s="353"/>
      <c r="G256" s="212">
        <f>ROUND(E256*F256,2)</f>
        <v>0</v>
      </c>
      <c r="H256" s="351" t="s">
        <v>1869</v>
      </c>
      <c r="I256" s="211"/>
      <c r="J256" s="211"/>
      <c r="K256" s="211"/>
      <c r="L256" s="211"/>
      <c r="M256" s="211"/>
      <c r="N256" s="211"/>
      <c r="O256" s="211"/>
      <c r="P256" s="211"/>
      <c r="Q256" s="211"/>
      <c r="R256" s="211"/>
      <c r="S256" s="211"/>
      <c r="T256" s="211"/>
      <c r="U256" s="211"/>
      <c r="V256" s="211"/>
      <c r="W256" s="211"/>
      <c r="X256" s="211"/>
      <c r="Y256" s="211"/>
      <c r="Z256" s="211"/>
      <c r="AA256" s="211"/>
      <c r="AB256" s="211"/>
      <c r="AC256" s="211"/>
      <c r="AD256" s="211"/>
      <c r="AE256" s="211"/>
      <c r="AF256" s="211"/>
      <c r="AG256" s="211"/>
      <c r="AH256" s="211"/>
      <c r="AI256" s="211"/>
      <c r="AJ256" s="211"/>
      <c r="AK256" s="211"/>
      <c r="AL256" s="211">
        <v>21</v>
      </c>
      <c r="AM256" s="211"/>
      <c r="AN256" s="211"/>
      <c r="AO256" s="211"/>
      <c r="AP256" s="211"/>
      <c r="AQ256" s="211"/>
      <c r="AR256" s="211"/>
      <c r="AS256" s="211"/>
      <c r="AT256" s="211"/>
      <c r="AU256" s="211"/>
      <c r="AV256" s="211"/>
      <c r="AW256" s="211"/>
      <c r="AX256" s="211"/>
      <c r="AY256" s="211"/>
      <c r="AZ256" s="211"/>
      <c r="BA256" s="211"/>
      <c r="BB256" s="211"/>
      <c r="BC256" s="211"/>
      <c r="BD256" s="211"/>
      <c r="BE256" s="211"/>
      <c r="BF256" s="211"/>
      <c r="BG256" s="211"/>
    </row>
    <row r="257" spans="1:59" outlineLevel="1" x14ac:dyDescent="0.2">
      <c r="A257" s="288">
        <v>124</v>
      </c>
      <c r="B257" s="154" t="s">
        <v>2176</v>
      </c>
      <c r="C257" s="170" t="s">
        <v>2177</v>
      </c>
      <c r="D257" s="181" t="s">
        <v>1872</v>
      </c>
      <c r="E257" s="352">
        <v>2</v>
      </c>
      <c r="F257" s="353"/>
      <c r="G257" s="212">
        <f>ROUND(E257*F257,2)</f>
        <v>0</v>
      </c>
      <c r="H257" s="351" t="s">
        <v>1869</v>
      </c>
      <c r="I257" s="211"/>
      <c r="J257" s="211"/>
      <c r="K257" s="211"/>
      <c r="L257" s="211"/>
      <c r="M257" s="211"/>
      <c r="N257" s="211"/>
      <c r="O257" s="211"/>
      <c r="P257" s="211"/>
      <c r="Q257" s="211"/>
      <c r="R257" s="211"/>
      <c r="S257" s="211"/>
      <c r="T257" s="211"/>
      <c r="U257" s="211"/>
      <c r="V257" s="211"/>
      <c r="W257" s="211"/>
      <c r="X257" s="211"/>
      <c r="Y257" s="211"/>
      <c r="Z257" s="211"/>
      <c r="AA257" s="211"/>
      <c r="AB257" s="211"/>
      <c r="AC257" s="211"/>
      <c r="AD257" s="211"/>
      <c r="AE257" s="211"/>
      <c r="AF257" s="211"/>
      <c r="AG257" s="211"/>
      <c r="AH257" s="211"/>
      <c r="AI257" s="211"/>
      <c r="AJ257" s="211"/>
      <c r="AK257" s="211"/>
      <c r="AL257" s="211">
        <v>21</v>
      </c>
      <c r="AM257" s="211"/>
      <c r="AN257" s="211"/>
      <c r="AO257" s="211"/>
      <c r="AP257" s="211"/>
      <c r="AQ257" s="211"/>
      <c r="AR257" s="211"/>
      <c r="AS257" s="211"/>
      <c r="AT257" s="211"/>
      <c r="AU257" s="211"/>
      <c r="AV257" s="211"/>
      <c r="AW257" s="211"/>
      <c r="AX257" s="211"/>
      <c r="AY257" s="211"/>
      <c r="AZ257" s="211"/>
      <c r="BA257" s="211"/>
      <c r="BB257" s="211"/>
      <c r="BC257" s="211"/>
      <c r="BD257" s="211"/>
      <c r="BE257" s="211"/>
      <c r="BF257" s="211"/>
      <c r="BG257" s="211"/>
    </row>
    <row r="258" spans="1:59" outlineLevel="1" x14ac:dyDescent="0.2">
      <c r="A258" s="288">
        <v>125</v>
      </c>
      <c r="B258" s="154" t="s">
        <v>2178</v>
      </c>
      <c r="C258" s="170" t="s">
        <v>2179</v>
      </c>
      <c r="D258" s="181" t="s">
        <v>1872</v>
      </c>
      <c r="E258" s="352">
        <v>1</v>
      </c>
      <c r="F258" s="353"/>
      <c r="G258" s="212">
        <f>ROUND(E258*F258,2)</f>
        <v>0</v>
      </c>
      <c r="H258" s="351" t="s">
        <v>1869</v>
      </c>
      <c r="I258" s="211"/>
      <c r="J258" s="211"/>
      <c r="K258" s="211"/>
      <c r="L258" s="211"/>
      <c r="M258" s="211"/>
      <c r="N258" s="211"/>
      <c r="O258" s="211"/>
      <c r="P258" s="211"/>
      <c r="Q258" s="211"/>
      <c r="R258" s="211"/>
      <c r="S258" s="211"/>
      <c r="T258" s="211"/>
      <c r="U258" s="211"/>
      <c r="V258" s="211"/>
      <c r="W258" s="211"/>
      <c r="X258" s="211"/>
      <c r="Y258" s="211"/>
      <c r="Z258" s="211"/>
      <c r="AA258" s="211"/>
      <c r="AB258" s="211"/>
      <c r="AC258" s="211"/>
      <c r="AD258" s="211"/>
      <c r="AE258" s="211"/>
      <c r="AF258" s="211"/>
      <c r="AG258" s="211"/>
      <c r="AH258" s="211"/>
      <c r="AI258" s="211"/>
      <c r="AJ258" s="211"/>
      <c r="AK258" s="211"/>
      <c r="AL258" s="211">
        <v>21</v>
      </c>
      <c r="AM258" s="211"/>
      <c r="AN258" s="211"/>
      <c r="AO258" s="211"/>
      <c r="AP258" s="211"/>
      <c r="AQ258" s="211"/>
      <c r="AR258" s="211"/>
      <c r="AS258" s="211"/>
      <c r="AT258" s="211"/>
      <c r="AU258" s="211"/>
      <c r="AV258" s="211"/>
      <c r="AW258" s="211"/>
      <c r="AX258" s="211"/>
      <c r="AY258" s="211"/>
      <c r="AZ258" s="211"/>
      <c r="BA258" s="211"/>
      <c r="BB258" s="211"/>
      <c r="BC258" s="211"/>
      <c r="BD258" s="211"/>
      <c r="BE258" s="211"/>
      <c r="BF258" s="211"/>
      <c r="BG258" s="211"/>
    </row>
    <row r="259" spans="1:59" outlineLevel="1" x14ac:dyDescent="0.2">
      <c r="A259" s="288">
        <v>126</v>
      </c>
      <c r="B259" s="154" t="s">
        <v>2180</v>
      </c>
      <c r="C259" s="170" t="s">
        <v>2181</v>
      </c>
      <c r="D259" s="181" t="s">
        <v>1872</v>
      </c>
      <c r="E259" s="352">
        <v>2</v>
      </c>
      <c r="F259" s="353"/>
      <c r="G259" s="212">
        <f>ROUND(E259*F259,2)</f>
        <v>0</v>
      </c>
      <c r="H259" s="351" t="s">
        <v>1869</v>
      </c>
      <c r="I259" s="211"/>
      <c r="J259" s="211"/>
      <c r="K259" s="211"/>
      <c r="L259" s="211"/>
      <c r="M259" s="211"/>
      <c r="N259" s="211"/>
      <c r="O259" s="211"/>
      <c r="P259" s="211"/>
      <c r="Q259" s="211"/>
      <c r="R259" s="211"/>
      <c r="S259" s="211"/>
      <c r="T259" s="211"/>
      <c r="U259" s="211"/>
      <c r="V259" s="211"/>
      <c r="W259" s="211"/>
      <c r="X259" s="211"/>
      <c r="Y259" s="211"/>
      <c r="Z259" s="211"/>
      <c r="AA259" s="211"/>
      <c r="AB259" s="211"/>
      <c r="AC259" s="211"/>
      <c r="AD259" s="211"/>
      <c r="AE259" s="211"/>
      <c r="AF259" s="211"/>
      <c r="AG259" s="211"/>
      <c r="AH259" s="211"/>
      <c r="AI259" s="211"/>
      <c r="AJ259" s="211"/>
      <c r="AK259" s="211"/>
      <c r="AL259" s="211">
        <v>21</v>
      </c>
      <c r="AM259" s="211"/>
      <c r="AN259" s="211"/>
      <c r="AO259" s="211"/>
      <c r="AP259" s="211"/>
      <c r="AQ259" s="211"/>
      <c r="AR259" s="211"/>
      <c r="AS259" s="211"/>
      <c r="AT259" s="211"/>
      <c r="AU259" s="211"/>
      <c r="AV259" s="211"/>
      <c r="AW259" s="211"/>
      <c r="AX259" s="211"/>
      <c r="AY259" s="211"/>
      <c r="AZ259" s="211"/>
      <c r="BA259" s="211"/>
      <c r="BB259" s="211"/>
      <c r="BC259" s="211"/>
      <c r="BD259" s="211"/>
      <c r="BE259" s="211"/>
      <c r="BF259" s="211"/>
      <c r="BG259" s="211"/>
    </row>
    <row r="260" spans="1:59" outlineLevel="1" x14ac:dyDescent="0.2">
      <c r="A260" s="288"/>
      <c r="B260" s="615" t="s">
        <v>2182</v>
      </c>
      <c r="C260" s="641"/>
      <c r="D260" s="641"/>
      <c r="E260" s="641"/>
      <c r="F260" s="641"/>
      <c r="G260" s="642"/>
      <c r="H260" s="351"/>
      <c r="I260" s="211"/>
      <c r="J260" s="211"/>
      <c r="K260" s="211"/>
      <c r="L260" s="211"/>
      <c r="M260" s="211"/>
      <c r="N260" s="211"/>
      <c r="O260" s="211"/>
      <c r="P260" s="211"/>
      <c r="Q260" s="211"/>
      <c r="R260" s="211"/>
      <c r="S260" s="211"/>
      <c r="T260" s="211"/>
      <c r="U260" s="211"/>
      <c r="V260" s="211"/>
      <c r="W260" s="211"/>
      <c r="X260" s="211"/>
      <c r="Y260" s="211"/>
      <c r="Z260" s="211"/>
      <c r="AA260" s="211"/>
      <c r="AB260" s="211">
        <v>0</v>
      </c>
      <c r="AC260" s="211"/>
      <c r="AD260" s="211"/>
      <c r="AE260" s="211"/>
      <c r="AF260" s="211"/>
      <c r="AG260" s="211"/>
      <c r="AH260" s="211"/>
      <c r="AI260" s="211"/>
      <c r="AJ260" s="211"/>
      <c r="AK260" s="211"/>
      <c r="AL260" s="211"/>
      <c r="AM260" s="211"/>
      <c r="AN260" s="211"/>
      <c r="AO260" s="211"/>
      <c r="AP260" s="211"/>
      <c r="AQ260" s="211"/>
      <c r="AR260" s="211"/>
      <c r="AS260" s="211"/>
      <c r="AT260" s="211"/>
      <c r="AU260" s="211"/>
      <c r="AV260" s="211"/>
      <c r="AW260" s="211"/>
      <c r="AX260" s="211"/>
      <c r="AY260" s="211"/>
      <c r="AZ260" s="211"/>
      <c r="BA260" s="211"/>
      <c r="BB260" s="211"/>
      <c r="BC260" s="211"/>
      <c r="BD260" s="211"/>
      <c r="BE260" s="211"/>
      <c r="BF260" s="211"/>
      <c r="BG260" s="211"/>
    </row>
    <row r="261" spans="1:59" outlineLevel="1" x14ac:dyDescent="0.2">
      <c r="A261" s="288">
        <v>127</v>
      </c>
      <c r="B261" s="154" t="s">
        <v>2183</v>
      </c>
      <c r="C261" s="170" t="s">
        <v>2184</v>
      </c>
      <c r="D261" s="181" t="s">
        <v>120</v>
      </c>
      <c r="E261" s="352">
        <v>4</v>
      </c>
      <c r="F261" s="353"/>
      <c r="G261" s="212">
        <f>ROUND(E261*F261,2)</f>
        <v>0</v>
      </c>
      <c r="H261" s="351" t="s">
        <v>951</v>
      </c>
      <c r="I261" s="211"/>
      <c r="J261" s="211"/>
      <c r="K261" s="211"/>
      <c r="L261" s="211"/>
      <c r="M261" s="211"/>
      <c r="N261" s="211"/>
      <c r="O261" s="211"/>
      <c r="P261" s="211"/>
      <c r="Q261" s="211"/>
      <c r="R261" s="211"/>
      <c r="S261" s="211"/>
      <c r="T261" s="211"/>
      <c r="U261" s="211"/>
      <c r="V261" s="211"/>
      <c r="W261" s="211"/>
      <c r="X261" s="211"/>
      <c r="Y261" s="211"/>
      <c r="Z261" s="211"/>
      <c r="AA261" s="211"/>
      <c r="AB261" s="211"/>
      <c r="AC261" s="211"/>
      <c r="AD261" s="211"/>
      <c r="AE261" s="211"/>
      <c r="AF261" s="211"/>
      <c r="AG261" s="211"/>
      <c r="AH261" s="211"/>
      <c r="AI261" s="211"/>
      <c r="AJ261" s="211"/>
      <c r="AK261" s="211"/>
      <c r="AL261" s="211">
        <v>21</v>
      </c>
      <c r="AM261" s="211"/>
      <c r="AN261" s="211"/>
      <c r="AO261" s="211"/>
      <c r="AP261" s="211"/>
      <c r="AQ261" s="211"/>
      <c r="AR261" s="211"/>
      <c r="AS261" s="211"/>
      <c r="AT261" s="211"/>
      <c r="AU261" s="211"/>
      <c r="AV261" s="211"/>
      <c r="AW261" s="211"/>
      <c r="AX261" s="211"/>
      <c r="AY261" s="211"/>
      <c r="AZ261" s="211"/>
      <c r="BA261" s="211"/>
      <c r="BB261" s="211"/>
      <c r="BC261" s="211"/>
      <c r="BD261" s="211"/>
      <c r="BE261" s="211"/>
      <c r="BF261" s="211"/>
      <c r="BG261" s="211"/>
    </row>
    <row r="262" spans="1:59" outlineLevel="1" x14ac:dyDescent="0.2">
      <c r="A262" s="288"/>
      <c r="B262" s="615" t="s">
        <v>2185</v>
      </c>
      <c r="C262" s="641"/>
      <c r="D262" s="641"/>
      <c r="E262" s="641"/>
      <c r="F262" s="641"/>
      <c r="G262" s="642"/>
      <c r="H262" s="351"/>
      <c r="I262" s="211"/>
      <c r="J262" s="211"/>
      <c r="K262" s="211"/>
      <c r="L262" s="211"/>
      <c r="M262" s="211"/>
      <c r="N262" s="211"/>
      <c r="O262" s="211"/>
      <c r="P262" s="211"/>
      <c r="Q262" s="211"/>
      <c r="R262" s="211"/>
      <c r="S262" s="211"/>
      <c r="T262" s="211"/>
      <c r="U262" s="211"/>
      <c r="V262" s="211"/>
      <c r="W262" s="211"/>
      <c r="X262" s="211"/>
      <c r="Y262" s="211"/>
      <c r="Z262" s="211"/>
      <c r="AA262" s="211"/>
      <c r="AB262" s="211">
        <v>0</v>
      </c>
      <c r="AC262" s="211"/>
      <c r="AD262" s="211"/>
      <c r="AE262" s="211"/>
      <c r="AF262" s="211"/>
      <c r="AG262" s="211"/>
      <c r="AH262" s="211"/>
      <c r="AI262" s="211"/>
      <c r="AJ262" s="211"/>
      <c r="AK262" s="211"/>
      <c r="AL262" s="211"/>
      <c r="AM262" s="211"/>
      <c r="AN262" s="211"/>
      <c r="AO262" s="211"/>
      <c r="AP262" s="211"/>
      <c r="AQ262" s="211"/>
      <c r="AR262" s="211"/>
      <c r="AS262" s="211"/>
      <c r="AT262" s="211"/>
      <c r="AU262" s="211"/>
      <c r="AV262" s="211"/>
      <c r="AW262" s="211"/>
      <c r="AX262" s="211"/>
      <c r="AY262" s="211"/>
      <c r="AZ262" s="211"/>
      <c r="BA262" s="211"/>
      <c r="BB262" s="211"/>
      <c r="BC262" s="211"/>
      <c r="BD262" s="211"/>
      <c r="BE262" s="211"/>
      <c r="BF262" s="211"/>
      <c r="BG262" s="211"/>
    </row>
    <row r="263" spans="1:59" outlineLevel="1" x14ac:dyDescent="0.2">
      <c r="A263" s="288"/>
      <c r="B263" s="615" t="s">
        <v>2186</v>
      </c>
      <c r="C263" s="641"/>
      <c r="D263" s="641"/>
      <c r="E263" s="641"/>
      <c r="F263" s="641"/>
      <c r="G263" s="642"/>
      <c r="H263" s="351"/>
      <c r="I263" s="211"/>
      <c r="J263" s="211"/>
      <c r="K263" s="211"/>
      <c r="L263" s="211"/>
      <c r="M263" s="211"/>
      <c r="N263" s="211"/>
      <c r="O263" s="211"/>
      <c r="P263" s="211"/>
      <c r="Q263" s="211"/>
      <c r="R263" s="211"/>
      <c r="S263" s="211"/>
      <c r="T263" s="211"/>
      <c r="U263" s="211"/>
      <c r="V263" s="211"/>
      <c r="W263" s="211"/>
      <c r="X263" s="211"/>
      <c r="Y263" s="211"/>
      <c r="Z263" s="211"/>
      <c r="AA263" s="211"/>
      <c r="AB263" s="211">
        <v>1</v>
      </c>
      <c r="AC263" s="211"/>
      <c r="AD263" s="211"/>
      <c r="AE263" s="211"/>
      <c r="AF263" s="211"/>
      <c r="AG263" s="211"/>
      <c r="AH263" s="211"/>
      <c r="AI263" s="211"/>
      <c r="AJ263" s="211"/>
      <c r="AK263" s="211"/>
      <c r="AL263" s="211"/>
      <c r="AM263" s="211"/>
      <c r="AN263" s="211"/>
      <c r="AO263" s="211"/>
      <c r="AP263" s="211"/>
      <c r="AQ263" s="211"/>
      <c r="AR263" s="211"/>
      <c r="AS263" s="211"/>
      <c r="AT263" s="211"/>
      <c r="AU263" s="211"/>
      <c r="AV263" s="211"/>
      <c r="AW263" s="211"/>
      <c r="AX263" s="211"/>
      <c r="AY263" s="211"/>
      <c r="AZ263" s="211"/>
      <c r="BA263" s="211"/>
      <c r="BB263" s="211"/>
      <c r="BC263" s="211"/>
      <c r="BD263" s="211"/>
      <c r="BE263" s="211"/>
      <c r="BF263" s="211"/>
      <c r="BG263" s="211"/>
    </row>
    <row r="264" spans="1:59" outlineLevel="1" x14ac:dyDescent="0.2">
      <c r="A264" s="288">
        <v>128</v>
      </c>
      <c r="B264" s="154" t="s">
        <v>2187</v>
      </c>
      <c r="C264" s="170" t="s">
        <v>2188</v>
      </c>
      <c r="D264" s="181" t="s">
        <v>120</v>
      </c>
      <c r="E264" s="352">
        <v>80</v>
      </c>
      <c r="F264" s="353"/>
      <c r="G264" s="212">
        <f>ROUND(E264*F264,2)</f>
        <v>0</v>
      </c>
      <c r="H264" s="351" t="s">
        <v>1869</v>
      </c>
      <c r="I264" s="211"/>
      <c r="J264" s="211"/>
      <c r="K264" s="211"/>
      <c r="L264" s="211"/>
      <c r="M264" s="211"/>
      <c r="N264" s="211"/>
      <c r="O264" s="211"/>
      <c r="P264" s="211"/>
      <c r="Q264" s="211"/>
      <c r="R264" s="211"/>
      <c r="S264" s="211"/>
      <c r="T264" s="211"/>
      <c r="U264" s="211"/>
      <c r="V264" s="211"/>
      <c r="W264" s="211"/>
      <c r="X264" s="211"/>
      <c r="Y264" s="211"/>
      <c r="Z264" s="211"/>
      <c r="AA264" s="211"/>
      <c r="AB264" s="211"/>
      <c r="AC264" s="211"/>
      <c r="AD264" s="211"/>
      <c r="AE264" s="211"/>
      <c r="AF264" s="211"/>
      <c r="AG264" s="211"/>
      <c r="AH264" s="211"/>
      <c r="AI264" s="211"/>
      <c r="AJ264" s="211"/>
      <c r="AK264" s="211"/>
      <c r="AL264" s="211">
        <v>21</v>
      </c>
      <c r="AM264" s="211"/>
      <c r="AN264" s="211"/>
      <c r="AO264" s="211"/>
      <c r="AP264" s="211"/>
      <c r="AQ264" s="211"/>
      <c r="AR264" s="211"/>
      <c r="AS264" s="211"/>
      <c r="AT264" s="211"/>
      <c r="AU264" s="211"/>
      <c r="AV264" s="211"/>
      <c r="AW264" s="211"/>
      <c r="AX264" s="211"/>
      <c r="AY264" s="211"/>
      <c r="AZ264" s="211"/>
      <c r="BA264" s="211"/>
      <c r="BB264" s="211"/>
      <c r="BC264" s="211"/>
      <c r="BD264" s="211"/>
      <c r="BE264" s="211"/>
      <c r="BF264" s="211"/>
      <c r="BG264" s="211"/>
    </row>
    <row r="265" spans="1:59" outlineLevel="1" x14ac:dyDescent="0.2">
      <c r="A265" s="288"/>
      <c r="B265" s="615" t="s">
        <v>2189</v>
      </c>
      <c r="C265" s="641"/>
      <c r="D265" s="641"/>
      <c r="E265" s="641"/>
      <c r="F265" s="641"/>
      <c r="G265" s="642"/>
      <c r="H265" s="351"/>
      <c r="I265" s="211"/>
      <c r="J265" s="211"/>
      <c r="K265" s="211"/>
      <c r="L265" s="211"/>
      <c r="M265" s="211"/>
      <c r="N265" s="211"/>
      <c r="O265" s="211"/>
      <c r="P265" s="211"/>
      <c r="Q265" s="211"/>
      <c r="R265" s="211"/>
      <c r="S265" s="211"/>
      <c r="T265" s="211"/>
      <c r="U265" s="211"/>
      <c r="V265" s="211"/>
      <c r="W265" s="211"/>
      <c r="X265" s="211"/>
      <c r="Y265" s="211"/>
      <c r="Z265" s="211"/>
      <c r="AA265" s="211"/>
      <c r="AB265" s="211">
        <v>0</v>
      </c>
      <c r="AC265" s="211"/>
      <c r="AD265" s="211"/>
      <c r="AE265" s="211"/>
      <c r="AF265" s="211"/>
      <c r="AG265" s="211"/>
      <c r="AH265" s="211"/>
      <c r="AI265" s="211"/>
      <c r="AJ265" s="211"/>
      <c r="AK265" s="211"/>
      <c r="AL265" s="211"/>
      <c r="AM265" s="211"/>
      <c r="AN265" s="211"/>
      <c r="AO265" s="211"/>
      <c r="AP265" s="211"/>
      <c r="AQ265" s="211"/>
      <c r="AR265" s="211"/>
      <c r="AS265" s="211"/>
      <c r="AT265" s="211"/>
      <c r="AU265" s="211"/>
      <c r="AV265" s="211"/>
      <c r="AW265" s="211"/>
      <c r="AX265" s="211"/>
      <c r="AY265" s="211"/>
      <c r="AZ265" s="211"/>
      <c r="BA265" s="211"/>
      <c r="BB265" s="211"/>
      <c r="BC265" s="211"/>
      <c r="BD265" s="211"/>
      <c r="BE265" s="211"/>
      <c r="BF265" s="211"/>
      <c r="BG265" s="211"/>
    </row>
    <row r="266" spans="1:59" outlineLevel="1" x14ac:dyDescent="0.2">
      <c r="A266" s="288">
        <v>129</v>
      </c>
      <c r="B266" s="154" t="s">
        <v>2190</v>
      </c>
      <c r="C266" s="355" t="s">
        <v>2191</v>
      </c>
      <c r="D266" s="181" t="s">
        <v>120</v>
      </c>
      <c r="E266" s="352">
        <v>2</v>
      </c>
      <c r="F266" s="353"/>
      <c r="G266" s="212">
        <f>ROUND(E266*F266,2)</f>
        <v>0</v>
      </c>
      <c r="H266" s="351" t="s">
        <v>1869</v>
      </c>
      <c r="I266" s="211"/>
      <c r="J266" s="211"/>
      <c r="K266" s="211"/>
      <c r="L266" s="211"/>
      <c r="M266" s="211"/>
      <c r="N266" s="211"/>
      <c r="O266" s="211"/>
      <c r="P266" s="211"/>
      <c r="Q266" s="211"/>
      <c r="R266" s="211"/>
      <c r="S266" s="211"/>
      <c r="T266" s="211"/>
      <c r="U266" s="211"/>
      <c r="V266" s="211"/>
      <c r="W266" s="211"/>
      <c r="X266" s="211"/>
      <c r="Y266" s="211"/>
      <c r="Z266" s="211"/>
      <c r="AA266" s="211"/>
      <c r="AB266" s="211"/>
      <c r="AC266" s="211"/>
      <c r="AD266" s="211"/>
      <c r="AE266" s="211"/>
      <c r="AF266" s="211"/>
      <c r="AG266" s="211"/>
      <c r="AH266" s="211"/>
      <c r="AI266" s="211"/>
      <c r="AJ266" s="211"/>
      <c r="AK266" s="211"/>
      <c r="AL266" s="211">
        <v>21</v>
      </c>
      <c r="AM266" s="211"/>
      <c r="AN266" s="211"/>
      <c r="AO266" s="211"/>
      <c r="AP266" s="211"/>
      <c r="AQ266" s="211"/>
      <c r="AR266" s="211"/>
      <c r="AS266" s="211"/>
      <c r="AT266" s="211"/>
      <c r="AU266" s="211"/>
      <c r="AV266" s="211"/>
      <c r="AW266" s="211"/>
      <c r="AX266" s="211"/>
      <c r="AY266" s="211"/>
      <c r="AZ266" s="211"/>
      <c r="BA266" s="211"/>
      <c r="BB266" s="211"/>
      <c r="BC266" s="211"/>
      <c r="BD266" s="211"/>
      <c r="BE266" s="211"/>
      <c r="BF266" s="211"/>
      <c r="BG266" s="211"/>
    </row>
    <row r="267" spans="1:59" outlineLevel="1" x14ac:dyDescent="0.2">
      <c r="A267" s="288"/>
      <c r="B267" s="615" t="s">
        <v>2192</v>
      </c>
      <c r="C267" s="641"/>
      <c r="D267" s="641"/>
      <c r="E267" s="641"/>
      <c r="F267" s="641"/>
      <c r="G267" s="642"/>
      <c r="H267" s="351"/>
      <c r="I267" s="211"/>
      <c r="J267" s="211"/>
      <c r="K267" s="211"/>
      <c r="L267" s="211"/>
      <c r="M267" s="211"/>
      <c r="N267" s="211"/>
      <c r="O267" s="211"/>
      <c r="P267" s="211"/>
      <c r="Q267" s="211"/>
      <c r="R267" s="211"/>
      <c r="S267" s="211"/>
      <c r="T267" s="211"/>
      <c r="U267" s="211"/>
      <c r="V267" s="211"/>
      <c r="W267" s="211"/>
      <c r="X267" s="211"/>
      <c r="Y267" s="211"/>
      <c r="Z267" s="211"/>
      <c r="AA267" s="211"/>
      <c r="AB267" s="211">
        <v>0</v>
      </c>
      <c r="AC267" s="211"/>
      <c r="AD267" s="211"/>
      <c r="AE267" s="211"/>
      <c r="AF267" s="211"/>
      <c r="AG267" s="211"/>
      <c r="AH267" s="211"/>
      <c r="AI267" s="211"/>
      <c r="AJ267" s="211"/>
      <c r="AK267" s="211"/>
      <c r="AL267" s="211"/>
      <c r="AM267" s="211"/>
      <c r="AN267" s="211"/>
      <c r="AO267" s="211"/>
      <c r="AP267" s="211"/>
      <c r="AQ267" s="211"/>
      <c r="AR267" s="211"/>
      <c r="AS267" s="211"/>
      <c r="AT267" s="211"/>
      <c r="AU267" s="211"/>
      <c r="AV267" s="211"/>
      <c r="AW267" s="211"/>
      <c r="AX267" s="211"/>
      <c r="AY267" s="211"/>
      <c r="AZ267" s="211"/>
      <c r="BA267" s="211"/>
      <c r="BB267" s="211"/>
      <c r="BC267" s="211"/>
      <c r="BD267" s="211"/>
      <c r="BE267" s="211"/>
      <c r="BF267" s="211"/>
      <c r="BG267" s="211"/>
    </row>
    <row r="268" spans="1:59" outlineLevel="1" x14ac:dyDescent="0.2">
      <c r="A268" s="288">
        <v>130</v>
      </c>
      <c r="B268" s="154" t="s">
        <v>2193</v>
      </c>
      <c r="C268" s="170" t="s">
        <v>2194</v>
      </c>
      <c r="D268" s="181" t="s">
        <v>120</v>
      </c>
      <c r="E268" s="352">
        <v>7</v>
      </c>
      <c r="F268" s="353"/>
      <c r="G268" s="212">
        <f t="shared" ref="G268:G276" si="4">ROUND(E268*F268,2)</f>
        <v>0</v>
      </c>
      <c r="H268" s="351" t="s">
        <v>1869</v>
      </c>
      <c r="I268" s="211"/>
      <c r="J268" s="211"/>
      <c r="K268" s="211"/>
      <c r="L268" s="211"/>
      <c r="M268" s="211"/>
      <c r="N268" s="211"/>
      <c r="O268" s="211"/>
      <c r="P268" s="211"/>
      <c r="Q268" s="211"/>
      <c r="R268" s="211"/>
      <c r="S268" s="211"/>
      <c r="T268" s="211"/>
      <c r="U268" s="211"/>
      <c r="V268" s="211"/>
      <c r="W268" s="211"/>
      <c r="X268" s="211"/>
      <c r="Y268" s="211"/>
      <c r="Z268" s="211"/>
      <c r="AA268" s="211"/>
      <c r="AB268" s="211"/>
      <c r="AC268" s="211"/>
      <c r="AD268" s="211"/>
      <c r="AE268" s="211"/>
      <c r="AF268" s="211"/>
      <c r="AG268" s="211"/>
      <c r="AH268" s="211"/>
      <c r="AI268" s="211"/>
      <c r="AJ268" s="211"/>
      <c r="AK268" s="211"/>
      <c r="AL268" s="211">
        <v>21</v>
      </c>
      <c r="AM268" s="211"/>
      <c r="AN268" s="211"/>
      <c r="AO268" s="211"/>
      <c r="AP268" s="211"/>
      <c r="AQ268" s="211"/>
      <c r="AR268" s="211"/>
      <c r="AS268" s="211"/>
      <c r="AT268" s="211"/>
      <c r="AU268" s="211"/>
      <c r="AV268" s="211"/>
      <c r="AW268" s="211"/>
      <c r="AX268" s="211"/>
      <c r="AY268" s="211"/>
      <c r="AZ268" s="211"/>
      <c r="BA268" s="211"/>
      <c r="BB268" s="211"/>
      <c r="BC268" s="211"/>
      <c r="BD268" s="211"/>
      <c r="BE268" s="211"/>
      <c r="BF268" s="211"/>
      <c r="BG268" s="211"/>
    </row>
    <row r="269" spans="1:59" outlineLevel="1" x14ac:dyDescent="0.2">
      <c r="A269" s="288">
        <v>131</v>
      </c>
      <c r="B269" s="154" t="s">
        <v>2195</v>
      </c>
      <c r="C269" s="170" t="s">
        <v>2196</v>
      </c>
      <c r="D269" s="181" t="s">
        <v>120</v>
      </c>
      <c r="E269" s="352">
        <v>1</v>
      </c>
      <c r="F269" s="353"/>
      <c r="G269" s="212">
        <f t="shared" si="4"/>
        <v>0</v>
      </c>
      <c r="H269" s="351" t="s">
        <v>1869</v>
      </c>
      <c r="I269" s="211"/>
      <c r="J269" s="211"/>
      <c r="K269" s="211"/>
      <c r="L269" s="211"/>
      <c r="M269" s="211"/>
      <c r="N269" s="211"/>
      <c r="O269" s="211"/>
      <c r="P269" s="211"/>
      <c r="Q269" s="211"/>
      <c r="R269" s="211"/>
      <c r="S269" s="211"/>
      <c r="T269" s="211"/>
      <c r="U269" s="211"/>
      <c r="V269" s="211"/>
      <c r="W269" s="211"/>
      <c r="X269" s="211"/>
      <c r="Y269" s="211"/>
      <c r="Z269" s="211"/>
      <c r="AA269" s="211"/>
      <c r="AB269" s="211"/>
      <c r="AC269" s="211"/>
      <c r="AD269" s="211"/>
      <c r="AE269" s="211"/>
      <c r="AF269" s="211"/>
      <c r="AG269" s="211"/>
      <c r="AH269" s="211"/>
      <c r="AI269" s="211"/>
      <c r="AJ269" s="211"/>
      <c r="AK269" s="211"/>
      <c r="AL269" s="211">
        <v>21</v>
      </c>
      <c r="AM269" s="211"/>
      <c r="AN269" s="211"/>
      <c r="AO269" s="211"/>
      <c r="AP269" s="211"/>
      <c r="AQ269" s="211"/>
      <c r="AR269" s="211"/>
      <c r="AS269" s="211"/>
      <c r="AT269" s="211"/>
      <c r="AU269" s="211"/>
      <c r="AV269" s="211"/>
      <c r="AW269" s="211"/>
      <c r="AX269" s="211"/>
      <c r="AY269" s="211"/>
      <c r="AZ269" s="211"/>
      <c r="BA269" s="211"/>
      <c r="BB269" s="211"/>
      <c r="BC269" s="211"/>
      <c r="BD269" s="211"/>
      <c r="BE269" s="211"/>
      <c r="BF269" s="211"/>
      <c r="BG269" s="211"/>
    </row>
    <row r="270" spans="1:59" outlineLevel="1" x14ac:dyDescent="0.2">
      <c r="A270" s="288">
        <v>132</v>
      </c>
      <c r="B270" s="154" t="s">
        <v>2197</v>
      </c>
      <c r="C270" s="170" t="s">
        <v>2198</v>
      </c>
      <c r="D270" s="181" t="s">
        <v>120</v>
      </c>
      <c r="E270" s="352">
        <v>20</v>
      </c>
      <c r="F270" s="353"/>
      <c r="G270" s="212">
        <f t="shared" si="4"/>
        <v>0</v>
      </c>
      <c r="H270" s="351" t="s">
        <v>1869</v>
      </c>
      <c r="I270" s="211"/>
      <c r="J270" s="211"/>
      <c r="K270" s="211"/>
      <c r="L270" s="211"/>
      <c r="M270" s="211"/>
      <c r="N270" s="211"/>
      <c r="O270" s="211"/>
      <c r="P270" s="211"/>
      <c r="Q270" s="211"/>
      <c r="R270" s="211"/>
      <c r="S270" s="211"/>
      <c r="T270" s="211"/>
      <c r="U270" s="211"/>
      <c r="V270" s="211"/>
      <c r="W270" s="211"/>
      <c r="X270" s="211"/>
      <c r="Y270" s="211"/>
      <c r="Z270" s="211"/>
      <c r="AA270" s="211"/>
      <c r="AB270" s="211"/>
      <c r="AC270" s="211"/>
      <c r="AD270" s="211"/>
      <c r="AE270" s="211"/>
      <c r="AF270" s="211"/>
      <c r="AG270" s="211"/>
      <c r="AH270" s="211"/>
      <c r="AI270" s="211"/>
      <c r="AJ270" s="211"/>
      <c r="AK270" s="211"/>
      <c r="AL270" s="211">
        <v>21</v>
      </c>
      <c r="AM270" s="211"/>
      <c r="AN270" s="211"/>
      <c r="AO270" s="211"/>
      <c r="AP270" s="211"/>
      <c r="AQ270" s="211"/>
      <c r="AR270" s="211"/>
      <c r="AS270" s="211"/>
      <c r="AT270" s="211"/>
      <c r="AU270" s="211"/>
      <c r="AV270" s="211"/>
      <c r="AW270" s="211"/>
      <c r="AX270" s="211"/>
      <c r="AY270" s="211"/>
      <c r="AZ270" s="211"/>
      <c r="BA270" s="211"/>
      <c r="BB270" s="211"/>
      <c r="BC270" s="211"/>
      <c r="BD270" s="211"/>
      <c r="BE270" s="211"/>
      <c r="BF270" s="211"/>
      <c r="BG270" s="211"/>
    </row>
    <row r="271" spans="1:59" outlineLevel="1" x14ac:dyDescent="0.2">
      <c r="A271" s="288">
        <v>133</v>
      </c>
      <c r="B271" s="154" t="s">
        <v>2199</v>
      </c>
      <c r="C271" s="170" t="s">
        <v>2200</v>
      </c>
      <c r="D271" s="181" t="s">
        <v>120</v>
      </c>
      <c r="E271" s="352">
        <v>2</v>
      </c>
      <c r="F271" s="353"/>
      <c r="G271" s="212">
        <f t="shared" si="4"/>
        <v>0</v>
      </c>
      <c r="H271" s="351" t="s">
        <v>1869</v>
      </c>
      <c r="I271" s="211"/>
      <c r="J271" s="211"/>
      <c r="K271" s="211"/>
      <c r="L271" s="211"/>
      <c r="M271" s="211"/>
      <c r="N271" s="211"/>
      <c r="O271" s="211"/>
      <c r="P271" s="211"/>
      <c r="Q271" s="211"/>
      <c r="R271" s="211"/>
      <c r="S271" s="211"/>
      <c r="T271" s="211"/>
      <c r="U271" s="211"/>
      <c r="V271" s="211"/>
      <c r="W271" s="211"/>
      <c r="X271" s="211"/>
      <c r="Y271" s="211"/>
      <c r="Z271" s="211"/>
      <c r="AA271" s="211"/>
      <c r="AB271" s="211"/>
      <c r="AC271" s="211"/>
      <c r="AD271" s="211"/>
      <c r="AE271" s="211"/>
      <c r="AF271" s="211"/>
      <c r="AG271" s="211"/>
      <c r="AH271" s="211"/>
      <c r="AI271" s="211"/>
      <c r="AJ271" s="211"/>
      <c r="AK271" s="211"/>
      <c r="AL271" s="211">
        <v>21</v>
      </c>
      <c r="AM271" s="211"/>
      <c r="AN271" s="211"/>
      <c r="AO271" s="211"/>
      <c r="AP271" s="211"/>
      <c r="AQ271" s="211"/>
      <c r="AR271" s="211"/>
      <c r="AS271" s="211"/>
      <c r="AT271" s="211"/>
      <c r="AU271" s="211"/>
      <c r="AV271" s="211"/>
      <c r="AW271" s="211"/>
      <c r="AX271" s="211"/>
      <c r="AY271" s="211"/>
      <c r="AZ271" s="211"/>
      <c r="BA271" s="211"/>
      <c r="BB271" s="211"/>
      <c r="BC271" s="211"/>
      <c r="BD271" s="211"/>
      <c r="BE271" s="211"/>
      <c r="BF271" s="211"/>
      <c r="BG271" s="211"/>
    </row>
    <row r="272" spans="1:59" outlineLevel="1" x14ac:dyDescent="0.2">
      <c r="A272" s="288">
        <v>134</v>
      </c>
      <c r="B272" s="154" t="s">
        <v>2201</v>
      </c>
      <c r="C272" s="170" t="s">
        <v>2202</v>
      </c>
      <c r="D272" s="181" t="s">
        <v>120</v>
      </c>
      <c r="E272" s="352">
        <v>20</v>
      </c>
      <c r="F272" s="353"/>
      <c r="G272" s="212">
        <f t="shared" si="4"/>
        <v>0</v>
      </c>
      <c r="H272" s="351" t="s">
        <v>1869</v>
      </c>
      <c r="I272" s="211"/>
      <c r="J272" s="211"/>
      <c r="K272" s="211"/>
      <c r="L272" s="211"/>
      <c r="M272" s="211"/>
      <c r="N272" s="211"/>
      <c r="O272" s="211"/>
      <c r="P272" s="211"/>
      <c r="Q272" s="211"/>
      <c r="R272" s="211"/>
      <c r="S272" s="211"/>
      <c r="T272" s="211"/>
      <c r="U272" s="211"/>
      <c r="V272" s="211"/>
      <c r="W272" s="211"/>
      <c r="X272" s="211"/>
      <c r="Y272" s="211"/>
      <c r="Z272" s="211"/>
      <c r="AA272" s="211"/>
      <c r="AB272" s="211"/>
      <c r="AC272" s="211"/>
      <c r="AD272" s="211"/>
      <c r="AE272" s="211"/>
      <c r="AF272" s="211"/>
      <c r="AG272" s="211"/>
      <c r="AH272" s="211"/>
      <c r="AI272" s="211"/>
      <c r="AJ272" s="211"/>
      <c r="AK272" s="211"/>
      <c r="AL272" s="211">
        <v>21</v>
      </c>
      <c r="AM272" s="211"/>
      <c r="AN272" s="211"/>
      <c r="AO272" s="211"/>
      <c r="AP272" s="211"/>
      <c r="AQ272" s="211"/>
      <c r="AR272" s="211"/>
      <c r="AS272" s="211"/>
      <c r="AT272" s="211"/>
      <c r="AU272" s="211"/>
      <c r="AV272" s="211"/>
      <c r="AW272" s="211"/>
      <c r="AX272" s="211"/>
      <c r="AY272" s="211"/>
      <c r="AZ272" s="211"/>
      <c r="BA272" s="211"/>
      <c r="BB272" s="211"/>
      <c r="BC272" s="211"/>
      <c r="BD272" s="211"/>
      <c r="BE272" s="211"/>
      <c r="BF272" s="211"/>
      <c r="BG272" s="211"/>
    </row>
    <row r="273" spans="1:59" ht="22.5" outlineLevel="1" x14ac:dyDescent="0.2">
      <c r="A273" s="288">
        <v>135</v>
      </c>
      <c r="B273" s="154" t="s">
        <v>2203</v>
      </c>
      <c r="C273" s="170" t="s">
        <v>2204</v>
      </c>
      <c r="D273" s="181" t="s">
        <v>120</v>
      </c>
      <c r="E273" s="352">
        <v>12</v>
      </c>
      <c r="F273" s="353"/>
      <c r="G273" s="212">
        <f t="shared" si="4"/>
        <v>0</v>
      </c>
      <c r="H273" s="351" t="s">
        <v>951</v>
      </c>
      <c r="I273" s="211"/>
      <c r="J273" s="211"/>
      <c r="K273" s="211"/>
      <c r="L273" s="211"/>
      <c r="M273" s="211"/>
      <c r="N273" s="211"/>
      <c r="O273" s="211"/>
      <c r="P273" s="211"/>
      <c r="Q273" s="211"/>
      <c r="R273" s="211"/>
      <c r="S273" s="211"/>
      <c r="T273" s="211"/>
      <c r="U273" s="211"/>
      <c r="V273" s="211"/>
      <c r="W273" s="211"/>
      <c r="X273" s="211"/>
      <c r="Y273" s="211"/>
      <c r="Z273" s="211"/>
      <c r="AA273" s="211"/>
      <c r="AB273" s="211"/>
      <c r="AC273" s="211"/>
      <c r="AD273" s="211"/>
      <c r="AE273" s="211"/>
      <c r="AF273" s="211"/>
      <c r="AG273" s="211"/>
      <c r="AH273" s="211"/>
      <c r="AI273" s="211"/>
      <c r="AJ273" s="211"/>
      <c r="AK273" s="211"/>
      <c r="AL273" s="211">
        <v>21</v>
      </c>
      <c r="AM273" s="211"/>
      <c r="AN273" s="211"/>
      <c r="AO273" s="211"/>
      <c r="AP273" s="211"/>
      <c r="AQ273" s="211"/>
      <c r="AR273" s="211"/>
      <c r="AS273" s="211"/>
      <c r="AT273" s="211"/>
      <c r="AU273" s="211"/>
      <c r="AV273" s="211"/>
      <c r="AW273" s="211"/>
      <c r="AX273" s="211"/>
      <c r="AY273" s="211"/>
      <c r="AZ273" s="211"/>
      <c r="BA273" s="211"/>
      <c r="BB273" s="211"/>
      <c r="BC273" s="211"/>
      <c r="BD273" s="211"/>
      <c r="BE273" s="211"/>
      <c r="BF273" s="211"/>
      <c r="BG273" s="211"/>
    </row>
    <row r="274" spans="1:59" ht="22.5" outlineLevel="1" x14ac:dyDescent="0.2">
      <c r="A274" s="288">
        <v>136</v>
      </c>
      <c r="B274" s="154" t="s">
        <v>2205</v>
      </c>
      <c r="C274" s="170" t="s">
        <v>2206</v>
      </c>
      <c r="D274" s="181" t="s">
        <v>120</v>
      </c>
      <c r="E274" s="352">
        <v>12</v>
      </c>
      <c r="F274" s="353"/>
      <c r="G274" s="212">
        <f t="shared" si="4"/>
        <v>0</v>
      </c>
      <c r="H274" s="351" t="s">
        <v>951</v>
      </c>
      <c r="I274" s="211"/>
      <c r="J274" s="211"/>
      <c r="K274" s="211"/>
      <c r="L274" s="211"/>
      <c r="M274" s="211"/>
      <c r="N274" s="211"/>
      <c r="O274" s="211"/>
      <c r="P274" s="211"/>
      <c r="Q274" s="211"/>
      <c r="R274" s="211"/>
      <c r="S274" s="211"/>
      <c r="T274" s="211"/>
      <c r="U274" s="211"/>
      <c r="V274" s="211"/>
      <c r="W274" s="211"/>
      <c r="X274" s="211"/>
      <c r="Y274" s="211"/>
      <c r="Z274" s="211"/>
      <c r="AA274" s="211"/>
      <c r="AB274" s="211"/>
      <c r="AC274" s="211"/>
      <c r="AD274" s="211"/>
      <c r="AE274" s="211"/>
      <c r="AF274" s="211"/>
      <c r="AG274" s="211"/>
      <c r="AH274" s="211"/>
      <c r="AI274" s="211"/>
      <c r="AJ274" s="211"/>
      <c r="AK274" s="211"/>
      <c r="AL274" s="211">
        <v>21</v>
      </c>
      <c r="AM274" s="211"/>
      <c r="AN274" s="211"/>
      <c r="AO274" s="211"/>
      <c r="AP274" s="211"/>
      <c r="AQ274" s="211"/>
      <c r="AR274" s="211"/>
      <c r="AS274" s="211"/>
      <c r="AT274" s="211"/>
      <c r="AU274" s="211"/>
      <c r="AV274" s="211"/>
      <c r="AW274" s="211"/>
      <c r="AX274" s="211"/>
      <c r="AY274" s="211"/>
      <c r="AZ274" s="211"/>
      <c r="BA274" s="211"/>
      <c r="BB274" s="211"/>
      <c r="BC274" s="211"/>
      <c r="BD274" s="211"/>
      <c r="BE274" s="211"/>
      <c r="BF274" s="211"/>
      <c r="BG274" s="211"/>
    </row>
    <row r="275" spans="1:59" ht="33.75" outlineLevel="1" x14ac:dyDescent="0.2">
      <c r="A275" s="288">
        <v>137</v>
      </c>
      <c r="B275" s="154" t="s">
        <v>2207</v>
      </c>
      <c r="C275" s="170" t="s">
        <v>2208</v>
      </c>
      <c r="D275" s="181" t="s">
        <v>120</v>
      </c>
      <c r="E275" s="352">
        <v>4</v>
      </c>
      <c r="F275" s="353"/>
      <c r="G275" s="212">
        <f t="shared" si="4"/>
        <v>0</v>
      </c>
      <c r="H275" s="351" t="s">
        <v>951</v>
      </c>
      <c r="I275" s="211"/>
      <c r="J275" s="211"/>
      <c r="K275" s="211"/>
      <c r="L275" s="211"/>
      <c r="M275" s="211"/>
      <c r="N275" s="211"/>
      <c r="O275" s="211"/>
      <c r="P275" s="211"/>
      <c r="Q275" s="211"/>
      <c r="R275" s="211"/>
      <c r="S275" s="211"/>
      <c r="T275" s="211"/>
      <c r="U275" s="211"/>
      <c r="V275" s="211"/>
      <c r="W275" s="211"/>
      <c r="X275" s="211"/>
      <c r="Y275" s="211"/>
      <c r="Z275" s="211"/>
      <c r="AA275" s="211"/>
      <c r="AB275" s="211"/>
      <c r="AC275" s="211"/>
      <c r="AD275" s="211"/>
      <c r="AE275" s="211"/>
      <c r="AF275" s="211"/>
      <c r="AG275" s="211"/>
      <c r="AH275" s="211"/>
      <c r="AI275" s="211"/>
      <c r="AJ275" s="211"/>
      <c r="AK275" s="211"/>
      <c r="AL275" s="211">
        <v>21</v>
      </c>
      <c r="AM275" s="211"/>
      <c r="AN275" s="211"/>
      <c r="AO275" s="211"/>
      <c r="AP275" s="211"/>
      <c r="AQ275" s="211"/>
      <c r="AR275" s="211"/>
      <c r="AS275" s="211"/>
      <c r="AT275" s="211"/>
      <c r="AU275" s="211"/>
      <c r="AV275" s="211"/>
      <c r="AW275" s="211"/>
      <c r="AX275" s="211"/>
      <c r="AY275" s="211"/>
      <c r="AZ275" s="211"/>
      <c r="BA275" s="211"/>
      <c r="BB275" s="211"/>
      <c r="BC275" s="211"/>
      <c r="BD275" s="211"/>
      <c r="BE275" s="211"/>
      <c r="BF275" s="211"/>
      <c r="BG275" s="211"/>
    </row>
    <row r="276" spans="1:59" ht="22.5" outlineLevel="1" x14ac:dyDescent="0.2">
      <c r="A276" s="288">
        <v>138</v>
      </c>
      <c r="B276" s="154" t="s">
        <v>2209</v>
      </c>
      <c r="C276" s="170" t="s">
        <v>2210</v>
      </c>
      <c r="D276" s="181" t="s">
        <v>120</v>
      </c>
      <c r="E276" s="352">
        <v>2</v>
      </c>
      <c r="F276" s="353"/>
      <c r="G276" s="212">
        <f t="shared" si="4"/>
        <v>0</v>
      </c>
      <c r="H276" s="351" t="s">
        <v>951</v>
      </c>
      <c r="I276" s="211"/>
      <c r="J276" s="211"/>
      <c r="K276" s="211"/>
      <c r="L276" s="211"/>
      <c r="M276" s="211"/>
      <c r="N276" s="211"/>
      <c r="O276" s="211"/>
      <c r="P276" s="211"/>
      <c r="Q276" s="211"/>
      <c r="R276" s="211"/>
      <c r="S276" s="211"/>
      <c r="T276" s="211"/>
      <c r="U276" s="211"/>
      <c r="V276" s="211"/>
      <c r="W276" s="211"/>
      <c r="X276" s="211"/>
      <c r="Y276" s="211"/>
      <c r="Z276" s="211"/>
      <c r="AA276" s="211"/>
      <c r="AB276" s="211"/>
      <c r="AC276" s="211"/>
      <c r="AD276" s="211"/>
      <c r="AE276" s="211"/>
      <c r="AF276" s="211"/>
      <c r="AG276" s="211"/>
      <c r="AH276" s="211"/>
      <c r="AI276" s="211"/>
      <c r="AJ276" s="211"/>
      <c r="AK276" s="211"/>
      <c r="AL276" s="211">
        <v>21</v>
      </c>
      <c r="AM276" s="211"/>
      <c r="AN276" s="211"/>
      <c r="AO276" s="211"/>
      <c r="AP276" s="211"/>
      <c r="AQ276" s="211"/>
      <c r="AR276" s="211"/>
      <c r="AS276" s="211"/>
      <c r="AT276" s="211"/>
      <c r="AU276" s="211"/>
      <c r="AV276" s="211"/>
      <c r="AW276" s="211"/>
      <c r="AX276" s="211"/>
      <c r="AY276" s="211"/>
      <c r="AZ276" s="211"/>
      <c r="BA276" s="211"/>
      <c r="BB276" s="211"/>
      <c r="BC276" s="211"/>
      <c r="BD276" s="211"/>
      <c r="BE276" s="211"/>
      <c r="BF276" s="211"/>
      <c r="BG276" s="211"/>
    </row>
    <row r="277" spans="1:59" outlineLevel="1" x14ac:dyDescent="0.2">
      <c r="A277" s="288"/>
      <c r="B277" s="615" t="s">
        <v>2211</v>
      </c>
      <c r="C277" s="616"/>
      <c r="D277" s="617"/>
      <c r="E277" s="618"/>
      <c r="F277" s="619"/>
      <c r="G277" s="620"/>
      <c r="H277" s="351"/>
      <c r="I277" s="211"/>
      <c r="J277" s="211"/>
      <c r="K277" s="211"/>
      <c r="L277" s="211"/>
      <c r="M277" s="211"/>
      <c r="N277" s="211"/>
      <c r="O277" s="211"/>
      <c r="P277" s="211"/>
      <c r="Q277" s="211"/>
      <c r="R277" s="211"/>
      <c r="S277" s="211"/>
      <c r="T277" s="211"/>
      <c r="U277" s="211"/>
      <c r="V277" s="211"/>
      <c r="W277" s="211"/>
      <c r="X277" s="211"/>
      <c r="Y277" s="211"/>
      <c r="Z277" s="211"/>
      <c r="AA277" s="211"/>
      <c r="AB277" s="211">
        <v>0</v>
      </c>
      <c r="AC277" s="211"/>
      <c r="AD277" s="211"/>
      <c r="AE277" s="211"/>
      <c r="AF277" s="211"/>
      <c r="AG277" s="211"/>
      <c r="AH277" s="211"/>
      <c r="AI277" s="211"/>
      <c r="AJ277" s="211"/>
      <c r="AK277" s="211"/>
      <c r="AL277" s="211"/>
      <c r="AM277" s="211"/>
      <c r="AN277" s="211"/>
      <c r="AO277" s="211"/>
      <c r="AP277" s="211"/>
      <c r="AQ277" s="211"/>
      <c r="AR277" s="211"/>
      <c r="AS277" s="211"/>
      <c r="AT277" s="211"/>
      <c r="AU277" s="211"/>
      <c r="AV277" s="211"/>
      <c r="AW277" s="211"/>
      <c r="AX277" s="211"/>
      <c r="AY277" s="211"/>
      <c r="AZ277" s="211"/>
      <c r="BA277" s="211"/>
      <c r="BB277" s="211"/>
      <c r="BC277" s="211"/>
      <c r="BD277" s="211"/>
      <c r="BE277" s="211"/>
      <c r="BF277" s="211"/>
      <c r="BG277" s="211"/>
    </row>
    <row r="278" spans="1:59" outlineLevel="1" x14ac:dyDescent="0.2">
      <c r="A278" s="288"/>
      <c r="B278" s="615" t="s">
        <v>2110</v>
      </c>
      <c r="C278" s="616"/>
      <c r="D278" s="617"/>
      <c r="E278" s="618"/>
      <c r="F278" s="619"/>
      <c r="G278" s="620"/>
      <c r="H278" s="351"/>
      <c r="I278" s="211"/>
      <c r="J278" s="211"/>
      <c r="K278" s="211"/>
      <c r="L278" s="211"/>
      <c r="M278" s="211"/>
      <c r="N278" s="211"/>
      <c r="O278" s="211"/>
      <c r="P278" s="211"/>
      <c r="Q278" s="211"/>
      <c r="R278" s="211"/>
      <c r="S278" s="211"/>
      <c r="T278" s="211"/>
      <c r="U278" s="211"/>
      <c r="V278" s="211"/>
      <c r="W278" s="211"/>
      <c r="X278" s="211"/>
      <c r="Y278" s="211"/>
      <c r="Z278" s="211"/>
      <c r="AA278" s="211"/>
      <c r="AB278" s="211"/>
      <c r="AC278" s="211"/>
      <c r="AD278" s="211"/>
      <c r="AE278" s="211"/>
      <c r="AF278" s="211"/>
      <c r="AG278" s="211"/>
      <c r="AH278" s="211"/>
      <c r="AI278" s="211"/>
      <c r="AJ278" s="211"/>
      <c r="AK278" s="211"/>
      <c r="AL278" s="211"/>
      <c r="AM278" s="211"/>
      <c r="AN278" s="211"/>
      <c r="AO278" s="211"/>
      <c r="AP278" s="211"/>
      <c r="AQ278" s="211"/>
      <c r="AR278" s="211"/>
      <c r="AS278" s="211"/>
      <c r="AT278" s="211"/>
      <c r="AU278" s="211"/>
      <c r="AV278" s="211"/>
      <c r="AW278" s="211"/>
      <c r="AX278" s="211"/>
      <c r="AY278" s="211"/>
      <c r="AZ278" s="211"/>
      <c r="BA278" s="211"/>
      <c r="BB278" s="211"/>
      <c r="BC278" s="211"/>
      <c r="BD278" s="211"/>
      <c r="BE278" s="211"/>
      <c r="BF278" s="211"/>
      <c r="BG278" s="211"/>
    </row>
    <row r="279" spans="1:59" outlineLevel="1" x14ac:dyDescent="0.2">
      <c r="A279" s="288">
        <v>139</v>
      </c>
      <c r="B279" s="154" t="s">
        <v>2212</v>
      </c>
      <c r="C279" s="170" t="s">
        <v>2026</v>
      </c>
      <c r="D279" s="181" t="s">
        <v>0</v>
      </c>
      <c r="E279" s="352">
        <v>0.28000000000000003</v>
      </c>
      <c r="F279" s="353"/>
      <c r="G279" s="212">
        <f>ROUND(E279*F279,2)</f>
        <v>0</v>
      </c>
      <c r="H279" s="351" t="s">
        <v>951</v>
      </c>
      <c r="I279" s="211"/>
      <c r="J279" s="211"/>
      <c r="K279" s="211"/>
      <c r="L279" s="211"/>
      <c r="M279" s="211"/>
      <c r="N279" s="211"/>
      <c r="O279" s="211"/>
      <c r="P279" s="211"/>
      <c r="Q279" s="211"/>
      <c r="R279" s="211"/>
      <c r="S279" s="211"/>
      <c r="T279" s="211"/>
      <c r="U279" s="211"/>
      <c r="V279" s="211"/>
      <c r="W279" s="211"/>
      <c r="X279" s="211"/>
      <c r="Y279" s="211"/>
      <c r="Z279" s="211"/>
      <c r="AA279" s="211"/>
      <c r="AB279" s="211"/>
      <c r="AC279" s="211"/>
      <c r="AD279" s="211"/>
      <c r="AE279" s="211"/>
      <c r="AF279" s="211"/>
      <c r="AG279" s="211"/>
      <c r="AH279" s="211"/>
      <c r="AI279" s="211"/>
      <c r="AJ279" s="211"/>
      <c r="AK279" s="211"/>
      <c r="AL279" s="211">
        <v>21</v>
      </c>
      <c r="AM279" s="211"/>
      <c r="AN279" s="211"/>
      <c r="AO279" s="211"/>
      <c r="AP279" s="211"/>
      <c r="AQ279" s="211"/>
      <c r="AR279" s="211"/>
      <c r="AS279" s="211"/>
      <c r="AT279" s="211"/>
      <c r="AU279" s="211"/>
      <c r="AV279" s="211"/>
      <c r="AW279" s="211"/>
      <c r="AX279" s="211"/>
      <c r="AY279" s="211"/>
      <c r="AZ279" s="211"/>
      <c r="BA279" s="211"/>
      <c r="BB279" s="211"/>
      <c r="BC279" s="211"/>
      <c r="BD279" s="211"/>
      <c r="BE279" s="211"/>
      <c r="BF279" s="211"/>
      <c r="BG279" s="211"/>
    </row>
    <row r="280" spans="1:59" x14ac:dyDescent="0.2">
      <c r="A280" s="348" t="s">
        <v>116</v>
      </c>
      <c r="B280" s="155" t="s">
        <v>86</v>
      </c>
      <c r="C280" s="172" t="s">
        <v>87</v>
      </c>
      <c r="D280" s="182"/>
      <c r="E280" s="349"/>
      <c r="F280" s="634">
        <f>SUM(G281:G297)</f>
        <v>0</v>
      </c>
      <c r="G280" s="635"/>
      <c r="H280" s="350"/>
    </row>
    <row r="281" spans="1:59" outlineLevel="1" x14ac:dyDescent="0.2">
      <c r="A281" s="288"/>
      <c r="B281" s="628" t="s">
        <v>2213</v>
      </c>
      <c r="C281" s="629"/>
      <c r="D281" s="630"/>
      <c r="E281" s="631"/>
      <c r="F281" s="632"/>
      <c r="G281" s="633"/>
      <c r="H281" s="351"/>
      <c r="I281" s="211"/>
      <c r="J281" s="211"/>
      <c r="K281" s="211"/>
      <c r="L281" s="211"/>
      <c r="M281" s="211"/>
      <c r="N281" s="211"/>
      <c r="O281" s="211"/>
      <c r="P281" s="211"/>
      <c r="Q281" s="211"/>
      <c r="R281" s="211"/>
      <c r="S281" s="211"/>
      <c r="T281" s="211"/>
      <c r="U281" s="211"/>
      <c r="V281" s="211"/>
      <c r="W281" s="211"/>
      <c r="X281" s="211"/>
      <c r="Y281" s="211"/>
      <c r="Z281" s="211"/>
      <c r="AA281" s="211"/>
      <c r="AB281" s="211">
        <v>0</v>
      </c>
      <c r="AC281" s="211"/>
      <c r="AD281" s="211"/>
      <c r="AE281" s="211"/>
      <c r="AF281" s="211"/>
      <c r="AG281" s="211"/>
      <c r="AH281" s="211"/>
      <c r="AI281" s="211"/>
      <c r="AJ281" s="211"/>
      <c r="AK281" s="211"/>
      <c r="AL281" s="211"/>
      <c r="AM281" s="211"/>
      <c r="AN281" s="211"/>
      <c r="AO281" s="211"/>
      <c r="AP281" s="211"/>
      <c r="AQ281" s="211"/>
      <c r="AR281" s="211"/>
      <c r="AS281" s="211"/>
      <c r="AT281" s="211"/>
      <c r="AU281" s="211"/>
      <c r="AV281" s="211"/>
      <c r="AW281" s="211"/>
      <c r="AX281" s="211"/>
      <c r="AY281" s="211"/>
      <c r="AZ281" s="211"/>
      <c r="BA281" s="211"/>
      <c r="BB281" s="211"/>
      <c r="BC281" s="211"/>
      <c r="BD281" s="211"/>
      <c r="BE281" s="211"/>
      <c r="BF281" s="211"/>
      <c r="BG281" s="211"/>
    </row>
    <row r="282" spans="1:59" outlineLevel="1" x14ac:dyDescent="0.2">
      <c r="A282" s="288">
        <v>140</v>
      </c>
      <c r="B282" s="154" t="s">
        <v>2214</v>
      </c>
      <c r="C282" s="170" t="s">
        <v>2215</v>
      </c>
      <c r="D282" s="181" t="s">
        <v>1872</v>
      </c>
      <c r="E282" s="352">
        <v>54</v>
      </c>
      <c r="F282" s="353"/>
      <c r="G282" s="212">
        <f t="shared" ref="G282:G294" si="5">ROUND(E282*F282,2)</f>
        <v>0</v>
      </c>
      <c r="H282" s="351" t="s">
        <v>1869</v>
      </c>
      <c r="I282" s="211"/>
      <c r="J282" s="211"/>
      <c r="K282" s="211"/>
      <c r="L282" s="211"/>
      <c r="M282" s="211"/>
      <c r="N282" s="211"/>
      <c r="O282" s="211"/>
      <c r="P282" s="211"/>
      <c r="Q282" s="211"/>
      <c r="R282" s="211"/>
      <c r="S282" s="211"/>
      <c r="T282" s="211"/>
      <c r="U282" s="211"/>
      <c r="V282" s="211"/>
      <c r="W282" s="211"/>
      <c r="X282" s="211"/>
      <c r="Y282" s="211"/>
      <c r="Z282" s="211"/>
      <c r="AA282" s="211"/>
      <c r="AB282" s="211"/>
      <c r="AC282" s="211"/>
      <c r="AD282" s="211"/>
      <c r="AE282" s="211"/>
      <c r="AF282" s="211"/>
      <c r="AG282" s="211"/>
      <c r="AH282" s="211"/>
      <c r="AI282" s="211"/>
      <c r="AJ282" s="211"/>
      <c r="AK282" s="211"/>
      <c r="AL282" s="211">
        <v>21</v>
      </c>
      <c r="AM282" s="211"/>
      <c r="AN282" s="211"/>
      <c r="AO282" s="211"/>
      <c r="AP282" s="211"/>
      <c r="AQ282" s="211"/>
      <c r="AR282" s="211"/>
      <c r="AS282" s="211"/>
      <c r="AT282" s="211"/>
      <c r="AU282" s="211"/>
      <c r="AV282" s="211"/>
      <c r="AW282" s="211"/>
      <c r="AX282" s="211"/>
      <c r="AY282" s="211"/>
      <c r="AZ282" s="211"/>
      <c r="BA282" s="211"/>
      <c r="BB282" s="211"/>
      <c r="BC282" s="211"/>
      <c r="BD282" s="211"/>
      <c r="BE282" s="211"/>
      <c r="BF282" s="211"/>
      <c r="BG282" s="211"/>
    </row>
    <row r="283" spans="1:59" outlineLevel="1" x14ac:dyDescent="0.2">
      <c r="A283" s="288">
        <v>141</v>
      </c>
      <c r="B283" s="154" t="s">
        <v>2216</v>
      </c>
      <c r="C283" s="170" t="s">
        <v>2217</v>
      </c>
      <c r="D283" s="181" t="s">
        <v>809</v>
      </c>
      <c r="E283" s="352">
        <v>80</v>
      </c>
      <c r="F283" s="353"/>
      <c r="G283" s="212">
        <f t="shared" si="5"/>
        <v>0</v>
      </c>
      <c r="H283" s="351" t="s">
        <v>1869</v>
      </c>
      <c r="I283" s="211"/>
      <c r="J283" s="211"/>
      <c r="K283" s="211"/>
      <c r="L283" s="211"/>
      <c r="M283" s="211"/>
      <c r="N283" s="211"/>
      <c r="O283" s="211"/>
      <c r="P283" s="211"/>
      <c r="Q283" s="211"/>
      <c r="R283" s="211"/>
      <c r="S283" s="211"/>
      <c r="T283" s="211"/>
      <c r="U283" s="211"/>
      <c r="V283" s="211"/>
      <c r="W283" s="211"/>
      <c r="X283" s="211"/>
      <c r="Y283" s="211"/>
      <c r="Z283" s="211"/>
      <c r="AA283" s="211"/>
      <c r="AB283" s="211"/>
      <c r="AC283" s="211"/>
      <c r="AD283" s="211"/>
      <c r="AE283" s="211"/>
      <c r="AF283" s="211"/>
      <c r="AG283" s="211"/>
      <c r="AH283" s="211"/>
      <c r="AI283" s="211"/>
      <c r="AJ283" s="211"/>
      <c r="AK283" s="211"/>
      <c r="AL283" s="211">
        <v>21</v>
      </c>
      <c r="AM283" s="211"/>
      <c r="AN283" s="211"/>
      <c r="AO283" s="211"/>
      <c r="AP283" s="211"/>
      <c r="AQ283" s="211"/>
      <c r="AR283" s="211"/>
      <c r="AS283" s="211"/>
      <c r="AT283" s="211"/>
      <c r="AU283" s="211"/>
      <c r="AV283" s="211"/>
      <c r="AW283" s="211"/>
      <c r="AX283" s="211"/>
      <c r="AY283" s="211"/>
      <c r="AZ283" s="211"/>
      <c r="BA283" s="211"/>
      <c r="BB283" s="211"/>
      <c r="BC283" s="211"/>
      <c r="BD283" s="211"/>
      <c r="BE283" s="211"/>
      <c r="BF283" s="211"/>
      <c r="BG283" s="211"/>
    </row>
    <row r="284" spans="1:59" ht="22.5" outlineLevel="1" x14ac:dyDescent="0.2">
      <c r="A284" s="288">
        <v>142</v>
      </c>
      <c r="B284" s="154" t="s">
        <v>2218</v>
      </c>
      <c r="C284" s="170" t="s">
        <v>2219</v>
      </c>
      <c r="D284" s="181" t="s">
        <v>120</v>
      </c>
      <c r="E284" s="352">
        <v>8</v>
      </c>
      <c r="F284" s="353"/>
      <c r="G284" s="212">
        <f t="shared" si="5"/>
        <v>0</v>
      </c>
      <c r="H284" s="351" t="s">
        <v>951</v>
      </c>
      <c r="I284" s="211"/>
      <c r="J284" s="211"/>
      <c r="K284" s="211"/>
      <c r="L284" s="211"/>
      <c r="M284" s="211"/>
      <c r="N284" s="211"/>
      <c r="O284" s="211"/>
      <c r="P284" s="211"/>
      <c r="Q284" s="211"/>
      <c r="R284" s="211"/>
      <c r="S284" s="211"/>
      <c r="T284" s="211"/>
      <c r="U284" s="211"/>
      <c r="V284" s="211"/>
      <c r="W284" s="211"/>
      <c r="X284" s="211"/>
      <c r="Y284" s="211"/>
      <c r="Z284" s="211"/>
      <c r="AA284" s="211"/>
      <c r="AB284" s="211"/>
      <c r="AC284" s="211"/>
      <c r="AD284" s="211"/>
      <c r="AE284" s="211"/>
      <c r="AF284" s="211"/>
      <c r="AG284" s="211"/>
      <c r="AH284" s="211"/>
      <c r="AI284" s="211"/>
      <c r="AJ284" s="211"/>
      <c r="AK284" s="211"/>
      <c r="AL284" s="211">
        <v>21</v>
      </c>
      <c r="AM284" s="211"/>
      <c r="AN284" s="211"/>
      <c r="AO284" s="211"/>
      <c r="AP284" s="211"/>
      <c r="AQ284" s="211"/>
      <c r="AR284" s="211"/>
      <c r="AS284" s="211"/>
      <c r="AT284" s="211"/>
      <c r="AU284" s="211"/>
      <c r="AV284" s="211"/>
      <c r="AW284" s="211"/>
      <c r="AX284" s="211"/>
      <c r="AY284" s="211"/>
      <c r="AZ284" s="211"/>
      <c r="BA284" s="211"/>
      <c r="BB284" s="211"/>
      <c r="BC284" s="211"/>
      <c r="BD284" s="211"/>
      <c r="BE284" s="211"/>
      <c r="BF284" s="211"/>
      <c r="BG284" s="211"/>
    </row>
    <row r="285" spans="1:59" ht="22.5" outlineLevel="1" x14ac:dyDescent="0.2">
      <c r="A285" s="288">
        <v>143</v>
      </c>
      <c r="B285" s="154" t="s">
        <v>2220</v>
      </c>
      <c r="C285" s="170" t="s">
        <v>2221</v>
      </c>
      <c r="D285" s="181" t="s">
        <v>232</v>
      </c>
      <c r="E285" s="352">
        <v>26</v>
      </c>
      <c r="F285" s="353"/>
      <c r="G285" s="212">
        <f t="shared" si="5"/>
        <v>0</v>
      </c>
      <c r="H285" s="351" t="s">
        <v>951</v>
      </c>
      <c r="I285" s="211"/>
      <c r="J285" s="211"/>
      <c r="K285" s="211"/>
      <c r="L285" s="211"/>
      <c r="M285" s="211"/>
      <c r="N285" s="211"/>
      <c r="O285" s="211"/>
      <c r="P285" s="211"/>
      <c r="Q285" s="211"/>
      <c r="R285" s="211"/>
      <c r="S285" s="211"/>
      <c r="T285" s="211"/>
      <c r="U285" s="211"/>
      <c r="V285" s="211"/>
      <c r="W285" s="211"/>
      <c r="X285" s="211"/>
      <c r="Y285" s="211"/>
      <c r="Z285" s="211"/>
      <c r="AA285" s="211"/>
      <c r="AB285" s="211"/>
      <c r="AC285" s="211"/>
      <c r="AD285" s="211"/>
      <c r="AE285" s="211"/>
      <c r="AF285" s="211"/>
      <c r="AG285" s="211"/>
      <c r="AH285" s="211"/>
      <c r="AI285" s="211"/>
      <c r="AJ285" s="211"/>
      <c r="AK285" s="211"/>
      <c r="AL285" s="211">
        <v>21</v>
      </c>
      <c r="AM285" s="211"/>
      <c r="AN285" s="211"/>
      <c r="AO285" s="211"/>
      <c r="AP285" s="211"/>
      <c r="AQ285" s="211"/>
      <c r="AR285" s="211"/>
      <c r="AS285" s="211"/>
      <c r="AT285" s="211"/>
      <c r="AU285" s="211"/>
      <c r="AV285" s="211"/>
      <c r="AW285" s="211"/>
      <c r="AX285" s="211"/>
      <c r="AY285" s="211"/>
      <c r="AZ285" s="211"/>
      <c r="BA285" s="211"/>
      <c r="BB285" s="211"/>
      <c r="BC285" s="211"/>
      <c r="BD285" s="211"/>
      <c r="BE285" s="211"/>
      <c r="BF285" s="211"/>
      <c r="BG285" s="211"/>
    </row>
    <row r="286" spans="1:59" ht="22.5" outlineLevel="1" x14ac:dyDescent="0.2">
      <c r="A286" s="288">
        <v>144</v>
      </c>
      <c r="B286" s="154" t="s">
        <v>2222</v>
      </c>
      <c r="C286" s="170" t="s">
        <v>2223</v>
      </c>
      <c r="D286" s="181" t="s">
        <v>120</v>
      </c>
      <c r="E286" s="352">
        <v>114</v>
      </c>
      <c r="F286" s="353"/>
      <c r="G286" s="212">
        <f t="shared" si="5"/>
        <v>0</v>
      </c>
      <c r="H286" s="351" t="s">
        <v>951</v>
      </c>
      <c r="I286" s="211"/>
      <c r="J286" s="211"/>
      <c r="K286" s="211"/>
      <c r="L286" s="211"/>
      <c r="M286" s="211"/>
      <c r="N286" s="211"/>
      <c r="O286" s="211"/>
      <c r="P286" s="211"/>
      <c r="Q286" s="211"/>
      <c r="R286" s="211"/>
      <c r="S286" s="211"/>
      <c r="T286" s="211"/>
      <c r="U286" s="211"/>
      <c r="V286" s="211"/>
      <c r="W286" s="211"/>
      <c r="X286" s="211"/>
      <c r="Y286" s="211"/>
      <c r="Z286" s="211"/>
      <c r="AA286" s="211"/>
      <c r="AB286" s="211"/>
      <c r="AC286" s="211"/>
      <c r="AD286" s="211"/>
      <c r="AE286" s="211"/>
      <c r="AF286" s="211"/>
      <c r="AG286" s="211"/>
      <c r="AH286" s="211"/>
      <c r="AI286" s="211"/>
      <c r="AJ286" s="211"/>
      <c r="AK286" s="211"/>
      <c r="AL286" s="211">
        <v>21</v>
      </c>
      <c r="AM286" s="211"/>
      <c r="AN286" s="211"/>
      <c r="AO286" s="211"/>
      <c r="AP286" s="211"/>
      <c r="AQ286" s="211"/>
      <c r="AR286" s="211"/>
      <c r="AS286" s="211"/>
      <c r="AT286" s="211"/>
      <c r="AU286" s="211"/>
      <c r="AV286" s="211"/>
      <c r="AW286" s="211"/>
      <c r="AX286" s="211"/>
      <c r="AY286" s="211"/>
      <c r="AZ286" s="211"/>
      <c r="BA286" s="211"/>
      <c r="BB286" s="211"/>
      <c r="BC286" s="211"/>
      <c r="BD286" s="211"/>
      <c r="BE286" s="211"/>
      <c r="BF286" s="211"/>
      <c r="BG286" s="211"/>
    </row>
    <row r="287" spans="1:59" ht="22.5" outlineLevel="1" x14ac:dyDescent="0.2">
      <c r="A287" s="288">
        <v>145</v>
      </c>
      <c r="B287" s="154" t="s">
        <v>2224</v>
      </c>
      <c r="C287" s="170" t="s">
        <v>2225</v>
      </c>
      <c r="D287" s="181" t="s">
        <v>120</v>
      </c>
      <c r="E287" s="352">
        <v>86</v>
      </c>
      <c r="F287" s="353"/>
      <c r="G287" s="212">
        <f t="shared" si="5"/>
        <v>0</v>
      </c>
      <c r="H287" s="351" t="s">
        <v>951</v>
      </c>
      <c r="I287" s="211"/>
      <c r="J287" s="211"/>
      <c r="K287" s="211"/>
      <c r="L287" s="211"/>
      <c r="M287" s="211"/>
      <c r="N287" s="211"/>
      <c r="O287" s="211"/>
      <c r="P287" s="211"/>
      <c r="Q287" s="211"/>
      <c r="R287" s="211"/>
      <c r="S287" s="211"/>
      <c r="T287" s="211"/>
      <c r="U287" s="211"/>
      <c r="V287" s="211"/>
      <c r="W287" s="211"/>
      <c r="X287" s="211"/>
      <c r="Y287" s="211"/>
      <c r="Z287" s="211"/>
      <c r="AA287" s="211"/>
      <c r="AB287" s="211"/>
      <c r="AC287" s="211"/>
      <c r="AD287" s="211"/>
      <c r="AE287" s="211"/>
      <c r="AF287" s="211"/>
      <c r="AG287" s="211"/>
      <c r="AH287" s="211"/>
      <c r="AI287" s="211"/>
      <c r="AJ287" s="211"/>
      <c r="AK287" s="211"/>
      <c r="AL287" s="211">
        <v>21</v>
      </c>
      <c r="AM287" s="211"/>
      <c r="AN287" s="211"/>
      <c r="AO287" s="211"/>
      <c r="AP287" s="211"/>
      <c r="AQ287" s="211"/>
      <c r="AR287" s="211"/>
      <c r="AS287" s="211"/>
      <c r="AT287" s="211"/>
      <c r="AU287" s="211"/>
      <c r="AV287" s="211"/>
      <c r="AW287" s="211"/>
      <c r="AX287" s="211"/>
      <c r="AY287" s="211"/>
      <c r="AZ287" s="211"/>
      <c r="BA287" s="211"/>
      <c r="BB287" s="211"/>
      <c r="BC287" s="211"/>
      <c r="BD287" s="211"/>
      <c r="BE287" s="211"/>
      <c r="BF287" s="211"/>
      <c r="BG287" s="211"/>
    </row>
    <row r="288" spans="1:59" ht="22.5" outlineLevel="1" x14ac:dyDescent="0.2">
      <c r="A288" s="288">
        <v>146</v>
      </c>
      <c r="B288" s="154" t="s">
        <v>1999</v>
      </c>
      <c r="C288" s="170" t="s">
        <v>2000</v>
      </c>
      <c r="D288" s="181" t="s">
        <v>120</v>
      </c>
      <c r="E288" s="352">
        <v>25</v>
      </c>
      <c r="F288" s="353"/>
      <c r="G288" s="212">
        <f t="shared" si="5"/>
        <v>0</v>
      </c>
      <c r="H288" s="351" t="s">
        <v>951</v>
      </c>
      <c r="I288" s="211"/>
      <c r="J288" s="211"/>
      <c r="K288" s="211"/>
      <c r="L288" s="211"/>
      <c r="M288" s="211"/>
      <c r="N288" s="211"/>
      <c r="O288" s="211"/>
      <c r="P288" s="211"/>
      <c r="Q288" s="211"/>
      <c r="R288" s="211"/>
      <c r="S288" s="211"/>
      <c r="T288" s="211"/>
      <c r="U288" s="211"/>
      <c r="V288" s="211"/>
      <c r="W288" s="211"/>
      <c r="X288" s="211"/>
      <c r="Y288" s="211"/>
      <c r="Z288" s="211"/>
      <c r="AA288" s="211"/>
      <c r="AB288" s="211"/>
      <c r="AC288" s="211"/>
      <c r="AD288" s="211"/>
      <c r="AE288" s="211"/>
      <c r="AF288" s="211"/>
      <c r="AG288" s="211"/>
      <c r="AH288" s="211"/>
      <c r="AI288" s="211"/>
      <c r="AJ288" s="211"/>
      <c r="AK288" s="211"/>
      <c r="AL288" s="211">
        <v>21</v>
      </c>
      <c r="AM288" s="211"/>
      <c r="AN288" s="211"/>
      <c r="AO288" s="211"/>
      <c r="AP288" s="211"/>
      <c r="AQ288" s="211"/>
      <c r="AR288" s="211"/>
      <c r="AS288" s="211"/>
      <c r="AT288" s="211"/>
      <c r="AU288" s="211"/>
      <c r="AV288" s="211"/>
      <c r="AW288" s="211"/>
      <c r="AX288" s="211"/>
      <c r="AY288" s="211"/>
      <c r="AZ288" s="211"/>
      <c r="BA288" s="211"/>
      <c r="BB288" s="211"/>
      <c r="BC288" s="211"/>
      <c r="BD288" s="211"/>
      <c r="BE288" s="211"/>
      <c r="BF288" s="211"/>
      <c r="BG288" s="211"/>
    </row>
    <row r="289" spans="1:59" ht="22.5" outlineLevel="1" x14ac:dyDescent="0.2">
      <c r="A289" s="288">
        <v>147</v>
      </c>
      <c r="B289" s="154" t="s">
        <v>2226</v>
      </c>
      <c r="C289" s="170" t="s">
        <v>2227</v>
      </c>
      <c r="D289" s="181" t="s">
        <v>120</v>
      </c>
      <c r="E289" s="352">
        <v>21</v>
      </c>
      <c r="F289" s="353"/>
      <c r="G289" s="212">
        <f t="shared" si="5"/>
        <v>0</v>
      </c>
      <c r="H289" s="351" t="s">
        <v>951</v>
      </c>
      <c r="I289" s="211"/>
      <c r="J289" s="211"/>
      <c r="K289" s="211"/>
      <c r="L289" s="211"/>
      <c r="M289" s="211"/>
      <c r="N289" s="211"/>
      <c r="O289" s="211"/>
      <c r="P289" s="211"/>
      <c r="Q289" s="211"/>
      <c r="R289" s="211"/>
      <c r="S289" s="211"/>
      <c r="T289" s="211"/>
      <c r="U289" s="211"/>
      <c r="V289" s="211"/>
      <c r="W289" s="211"/>
      <c r="X289" s="211"/>
      <c r="Y289" s="211"/>
      <c r="Z289" s="211"/>
      <c r="AA289" s="211"/>
      <c r="AB289" s="211"/>
      <c r="AC289" s="211"/>
      <c r="AD289" s="211"/>
      <c r="AE289" s="211"/>
      <c r="AF289" s="211"/>
      <c r="AG289" s="211"/>
      <c r="AH289" s="211"/>
      <c r="AI289" s="211"/>
      <c r="AJ289" s="211"/>
      <c r="AK289" s="211"/>
      <c r="AL289" s="211">
        <v>21</v>
      </c>
      <c r="AM289" s="211"/>
      <c r="AN289" s="211"/>
      <c r="AO289" s="211"/>
      <c r="AP289" s="211"/>
      <c r="AQ289" s="211"/>
      <c r="AR289" s="211"/>
      <c r="AS289" s="211"/>
      <c r="AT289" s="211"/>
      <c r="AU289" s="211"/>
      <c r="AV289" s="211"/>
      <c r="AW289" s="211"/>
      <c r="AX289" s="211"/>
      <c r="AY289" s="211"/>
      <c r="AZ289" s="211"/>
      <c r="BA289" s="211"/>
      <c r="BB289" s="211"/>
      <c r="BC289" s="211"/>
      <c r="BD289" s="211"/>
      <c r="BE289" s="211"/>
      <c r="BF289" s="211"/>
      <c r="BG289" s="211"/>
    </row>
    <row r="290" spans="1:59" ht="22.5" outlineLevel="1" x14ac:dyDescent="0.2">
      <c r="A290" s="288">
        <v>148</v>
      </c>
      <c r="B290" s="154" t="s">
        <v>2226</v>
      </c>
      <c r="C290" s="170" t="s">
        <v>2227</v>
      </c>
      <c r="D290" s="181" t="s">
        <v>120</v>
      </c>
      <c r="E290" s="352">
        <v>20</v>
      </c>
      <c r="F290" s="353"/>
      <c r="G290" s="212">
        <f t="shared" si="5"/>
        <v>0</v>
      </c>
      <c r="H290" s="351" t="s">
        <v>951</v>
      </c>
      <c r="I290" s="211"/>
      <c r="J290" s="211"/>
      <c r="K290" s="211"/>
      <c r="L290" s="211"/>
      <c r="M290" s="211"/>
      <c r="N290" s="211"/>
      <c r="O290" s="211"/>
      <c r="P290" s="211"/>
      <c r="Q290" s="211"/>
      <c r="R290" s="211"/>
      <c r="S290" s="211"/>
      <c r="T290" s="211"/>
      <c r="U290" s="211"/>
      <c r="V290" s="211"/>
      <c r="W290" s="211"/>
      <c r="X290" s="211"/>
      <c r="Y290" s="211"/>
      <c r="Z290" s="211"/>
      <c r="AA290" s="211"/>
      <c r="AB290" s="211"/>
      <c r="AC290" s="211"/>
      <c r="AD290" s="211"/>
      <c r="AE290" s="211"/>
      <c r="AF290" s="211"/>
      <c r="AG290" s="211"/>
      <c r="AH290" s="211"/>
      <c r="AI290" s="211"/>
      <c r="AJ290" s="211"/>
      <c r="AK290" s="211"/>
      <c r="AL290" s="211">
        <v>21</v>
      </c>
      <c r="AM290" s="211"/>
      <c r="AN290" s="211"/>
      <c r="AO290" s="211"/>
      <c r="AP290" s="211"/>
      <c r="AQ290" s="211"/>
      <c r="AR290" s="211"/>
      <c r="AS290" s="211"/>
      <c r="AT290" s="211"/>
      <c r="AU290" s="211"/>
      <c r="AV290" s="211"/>
      <c r="AW290" s="211"/>
      <c r="AX290" s="211"/>
      <c r="AY290" s="211"/>
      <c r="AZ290" s="211"/>
      <c r="BA290" s="211"/>
      <c r="BB290" s="211"/>
      <c r="BC290" s="211"/>
      <c r="BD290" s="211"/>
      <c r="BE290" s="211"/>
      <c r="BF290" s="211"/>
      <c r="BG290" s="211"/>
    </row>
    <row r="291" spans="1:59" ht="22.5" outlineLevel="1" x14ac:dyDescent="0.2">
      <c r="A291" s="288">
        <v>149</v>
      </c>
      <c r="B291" s="154" t="s">
        <v>2228</v>
      </c>
      <c r="C291" s="170" t="s">
        <v>2229</v>
      </c>
      <c r="D291" s="181" t="s">
        <v>120</v>
      </c>
      <c r="E291" s="352">
        <v>14</v>
      </c>
      <c r="F291" s="353"/>
      <c r="G291" s="212">
        <f t="shared" si="5"/>
        <v>0</v>
      </c>
      <c r="H291" s="351" t="s">
        <v>951</v>
      </c>
      <c r="I291" s="211"/>
      <c r="J291" s="211"/>
      <c r="K291" s="211"/>
      <c r="L291" s="211"/>
      <c r="M291" s="211"/>
      <c r="N291" s="211"/>
      <c r="O291" s="211"/>
      <c r="P291" s="211"/>
      <c r="Q291" s="211"/>
      <c r="R291" s="211"/>
      <c r="S291" s="211"/>
      <c r="T291" s="211"/>
      <c r="U291" s="211"/>
      <c r="V291" s="211"/>
      <c r="W291" s="211"/>
      <c r="X291" s="211"/>
      <c r="Y291" s="211"/>
      <c r="Z291" s="211"/>
      <c r="AA291" s="211"/>
      <c r="AB291" s="211"/>
      <c r="AC291" s="211"/>
      <c r="AD291" s="211"/>
      <c r="AE291" s="211"/>
      <c r="AF291" s="211"/>
      <c r="AG291" s="211"/>
      <c r="AH291" s="211"/>
      <c r="AI291" s="211"/>
      <c r="AJ291" s="211"/>
      <c r="AK291" s="211"/>
      <c r="AL291" s="211">
        <v>21</v>
      </c>
      <c r="AM291" s="211"/>
      <c r="AN291" s="211"/>
      <c r="AO291" s="211"/>
      <c r="AP291" s="211"/>
      <c r="AQ291" s="211"/>
      <c r="AR291" s="211"/>
      <c r="AS291" s="211"/>
      <c r="AT291" s="211"/>
      <c r="AU291" s="211"/>
      <c r="AV291" s="211"/>
      <c r="AW291" s="211"/>
      <c r="AX291" s="211"/>
      <c r="AY291" s="211"/>
      <c r="AZ291" s="211"/>
      <c r="BA291" s="211"/>
      <c r="BB291" s="211"/>
      <c r="BC291" s="211"/>
      <c r="BD291" s="211"/>
      <c r="BE291" s="211"/>
      <c r="BF291" s="211"/>
      <c r="BG291" s="211"/>
    </row>
    <row r="292" spans="1:59" outlineLevel="1" x14ac:dyDescent="0.2">
      <c r="A292" s="288">
        <v>150</v>
      </c>
      <c r="B292" s="154" t="s">
        <v>2230</v>
      </c>
      <c r="C292" s="170" t="s">
        <v>2231</v>
      </c>
      <c r="D292" s="181" t="s">
        <v>120</v>
      </c>
      <c r="E292" s="352">
        <v>14</v>
      </c>
      <c r="F292" s="353"/>
      <c r="G292" s="212">
        <f t="shared" si="5"/>
        <v>0</v>
      </c>
      <c r="H292" s="351" t="s">
        <v>951</v>
      </c>
      <c r="I292" s="211"/>
      <c r="J292" s="211"/>
      <c r="K292" s="211"/>
      <c r="L292" s="211"/>
      <c r="M292" s="211"/>
      <c r="N292" s="211"/>
      <c r="O292" s="211"/>
      <c r="P292" s="211"/>
      <c r="Q292" s="211"/>
      <c r="R292" s="211"/>
      <c r="S292" s="211"/>
      <c r="T292" s="211"/>
      <c r="U292" s="211"/>
      <c r="V292" s="211"/>
      <c r="W292" s="211"/>
      <c r="X292" s="211"/>
      <c r="Y292" s="211"/>
      <c r="Z292" s="211"/>
      <c r="AA292" s="211"/>
      <c r="AB292" s="211"/>
      <c r="AC292" s="211"/>
      <c r="AD292" s="211"/>
      <c r="AE292" s="211"/>
      <c r="AF292" s="211"/>
      <c r="AG292" s="211"/>
      <c r="AH292" s="211"/>
      <c r="AI292" s="211"/>
      <c r="AJ292" s="211"/>
      <c r="AK292" s="211"/>
      <c r="AL292" s="211">
        <v>21</v>
      </c>
      <c r="AM292" s="211"/>
      <c r="AN292" s="211"/>
      <c r="AO292" s="211"/>
      <c r="AP292" s="211"/>
      <c r="AQ292" s="211"/>
      <c r="AR292" s="211"/>
      <c r="AS292" s="211"/>
      <c r="AT292" s="211"/>
      <c r="AU292" s="211"/>
      <c r="AV292" s="211"/>
      <c r="AW292" s="211"/>
      <c r="AX292" s="211"/>
      <c r="AY292" s="211"/>
      <c r="AZ292" s="211"/>
      <c r="BA292" s="211"/>
      <c r="BB292" s="211"/>
      <c r="BC292" s="211"/>
      <c r="BD292" s="211"/>
      <c r="BE292" s="211"/>
      <c r="BF292" s="211"/>
      <c r="BG292" s="211"/>
    </row>
    <row r="293" spans="1:59" ht="22.5" outlineLevel="1" x14ac:dyDescent="0.2">
      <c r="A293" s="288">
        <v>151</v>
      </c>
      <c r="B293" s="154" t="s">
        <v>2232</v>
      </c>
      <c r="C293" s="170" t="s">
        <v>2233</v>
      </c>
      <c r="D293" s="181" t="s">
        <v>120</v>
      </c>
      <c r="E293" s="352">
        <v>4</v>
      </c>
      <c r="F293" s="353"/>
      <c r="G293" s="212">
        <f t="shared" si="5"/>
        <v>0</v>
      </c>
      <c r="H293" s="351" t="s">
        <v>951</v>
      </c>
      <c r="I293" s="211"/>
      <c r="J293" s="211"/>
      <c r="K293" s="211"/>
      <c r="L293" s="211"/>
      <c r="M293" s="211"/>
      <c r="N293" s="211"/>
      <c r="O293" s="211"/>
      <c r="P293" s="211"/>
      <c r="Q293" s="211"/>
      <c r="R293" s="211"/>
      <c r="S293" s="211"/>
      <c r="T293" s="211"/>
      <c r="U293" s="211"/>
      <c r="V293" s="211"/>
      <c r="W293" s="211"/>
      <c r="X293" s="211"/>
      <c r="Y293" s="211"/>
      <c r="Z293" s="211"/>
      <c r="AA293" s="211"/>
      <c r="AB293" s="211"/>
      <c r="AC293" s="211"/>
      <c r="AD293" s="211"/>
      <c r="AE293" s="211"/>
      <c r="AF293" s="211"/>
      <c r="AG293" s="211"/>
      <c r="AH293" s="211"/>
      <c r="AI293" s="211"/>
      <c r="AJ293" s="211"/>
      <c r="AK293" s="211"/>
      <c r="AL293" s="211">
        <v>21</v>
      </c>
      <c r="AM293" s="211"/>
      <c r="AN293" s="211"/>
      <c r="AO293" s="211"/>
      <c r="AP293" s="211"/>
      <c r="AQ293" s="211"/>
      <c r="AR293" s="211"/>
      <c r="AS293" s="211"/>
      <c r="AT293" s="211"/>
      <c r="AU293" s="211"/>
      <c r="AV293" s="211"/>
      <c r="AW293" s="211"/>
      <c r="AX293" s="211"/>
      <c r="AY293" s="211"/>
      <c r="AZ293" s="211"/>
      <c r="BA293" s="211"/>
      <c r="BB293" s="211"/>
      <c r="BC293" s="211"/>
      <c r="BD293" s="211"/>
      <c r="BE293" s="211"/>
      <c r="BF293" s="211"/>
      <c r="BG293" s="211"/>
    </row>
    <row r="294" spans="1:59" ht="22.5" outlineLevel="1" x14ac:dyDescent="0.2">
      <c r="A294" s="288">
        <v>152</v>
      </c>
      <c r="B294" s="154" t="s">
        <v>2234</v>
      </c>
      <c r="C294" s="170" t="s">
        <v>2235</v>
      </c>
      <c r="D294" s="181" t="s">
        <v>120</v>
      </c>
      <c r="E294" s="352">
        <v>18</v>
      </c>
      <c r="F294" s="353"/>
      <c r="G294" s="212">
        <f t="shared" si="5"/>
        <v>0</v>
      </c>
      <c r="H294" s="351" t="s">
        <v>951</v>
      </c>
      <c r="I294" s="211"/>
      <c r="J294" s="211"/>
      <c r="K294" s="211"/>
      <c r="L294" s="211"/>
      <c r="M294" s="211"/>
      <c r="N294" s="211"/>
      <c r="O294" s="211"/>
      <c r="P294" s="211"/>
      <c r="Q294" s="211"/>
      <c r="R294" s="211"/>
      <c r="S294" s="211"/>
      <c r="T294" s="211"/>
      <c r="U294" s="211"/>
      <c r="V294" s="211"/>
      <c r="W294" s="211"/>
      <c r="X294" s="211"/>
      <c r="Y294" s="211"/>
      <c r="Z294" s="211"/>
      <c r="AA294" s="211"/>
      <c r="AB294" s="211"/>
      <c r="AC294" s="211"/>
      <c r="AD294" s="211"/>
      <c r="AE294" s="211"/>
      <c r="AF294" s="211"/>
      <c r="AG294" s="211"/>
      <c r="AH294" s="211"/>
      <c r="AI294" s="211"/>
      <c r="AJ294" s="211"/>
      <c r="AK294" s="211"/>
      <c r="AL294" s="211">
        <v>21</v>
      </c>
      <c r="AM294" s="211"/>
      <c r="AN294" s="211"/>
      <c r="AO294" s="211"/>
      <c r="AP294" s="211"/>
      <c r="AQ294" s="211"/>
      <c r="AR294" s="211"/>
      <c r="AS294" s="211"/>
      <c r="AT294" s="211"/>
      <c r="AU294" s="211"/>
      <c r="AV294" s="211"/>
      <c r="AW294" s="211"/>
      <c r="AX294" s="211"/>
      <c r="AY294" s="211"/>
      <c r="AZ294" s="211"/>
      <c r="BA294" s="211"/>
      <c r="BB294" s="211"/>
      <c r="BC294" s="211"/>
      <c r="BD294" s="211"/>
      <c r="BE294" s="211"/>
      <c r="BF294" s="211"/>
      <c r="BG294" s="211"/>
    </row>
    <row r="295" spans="1:59" outlineLevel="1" x14ac:dyDescent="0.2">
      <c r="A295" s="288"/>
      <c r="B295" s="615" t="s">
        <v>2236</v>
      </c>
      <c r="C295" s="616"/>
      <c r="D295" s="617"/>
      <c r="E295" s="618"/>
      <c r="F295" s="619"/>
      <c r="G295" s="620"/>
      <c r="H295" s="351"/>
      <c r="I295" s="211"/>
      <c r="J295" s="211"/>
      <c r="K295" s="211"/>
      <c r="L295" s="211"/>
      <c r="M295" s="211"/>
      <c r="N295" s="211"/>
      <c r="O295" s="211"/>
      <c r="P295" s="211"/>
      <c r="Q295" s="211"/>
      <c r="R295" s="211"/>
      <c r="S295" s="211"/>
      <c r="T295" s="211"/>
      <c r="U295" s="211"/>
      <c r="V295" s="211"/>
      <c r="W295" s="211"/>
      <c r="X295" s="211"/>
      <c r="Y295" s="211"/>
      <c r="Z295" s="211"/>
      <c r="AA295" s="211"/>
      <c r="AB295" s="211">
        <v>0</v>
      </c>
      <c r="AC295" s="211"/>
      <c r="AD295" s="211"/>
      <c r="AE295" s="211"/>
      <c r="AF295" s="211"/>
      <c r="AG295" s="211"/>
      <c r="AH295" s="211"/>
      <c r="AI295" s="211"/>
      <c r="AJ295" s="211"/>
      <c r="AK295" s="211"/>
      <c r="AL295" s="211"/>
      <c r="AM295" s="211"/>
      <c r="AN295" s="211"/>
      <c r="AO295" s="211"/>
      <c r="AP295" s="211"/>
      <c r="AQ295" s="211"/>
      <c r="AR295" s="211"/>
      <c r="AS295" s="211"/>
      <c r="AT295" s="211"/>
      <c r="AU295" s="211"/>
      <c r="AV295" s="211"/>
      <c r="AW295" s="211"/>
      <c r="AX295" s="211"/>
      <c r="AY295" s="211"/>
      <c r="AZ295" s="211"/>
      <c r="BA295" s="211"/>
      <c r="BB295" s="211"/>
      <c r="BC295" s="211"/>
      <c r="BD295" s="211"/>
      <c r="BE295" s="211"/>
      <c r="BF295" s="211"/>
      <c r="BG295" s="211"/>
    </row>
    <row r="296" spans="1:59" outlineLevel="1" x14ac:dyDescent="0.2">
      <c r="A296" s="288"/>
      <c r="B296" s="615" t="s">
        <v>2237</v>
      </c>
      <c r="C296" s="616"/>
      <c r="D296" s="617"/>
      <c r="E296" s="618"/>
      <c r="F296" s="619"/>
      <c r="G296" s="620"/>
      <c r="H296" s="351"/>
      <c r="I296" s="211"/>
      <c r="J296" s="211"/>
      <c r="K296" s="211"/>
      <c r="L296" s="211"/>
      <c r="M296" s="211"/>
      <c r="N296" s="211"/>
      <c r="O296" s="211"/>
      <c r="P296" s="211"/>
      <c r="Q296" s="211"/>
      <c r="R296" s="211"/>
      <c r="S296" s="211"/>
      <c r="T296" s="211"/>
      <c r="U296" s="211"/>
      <c r="V296" s="211"/>
      <c r="W296" s="211"/>
      <c r="X296" s="211"/>
      <c r="Y296" s="211"/>
      <c r="Z296" s="211"/>
      <c r="AA296" s="211"/>
      <c r="AB296" s="211"/>
      <c r="AC296" s="211"/>
      <c r="AD296" s="211"/>
      <c r="AE296" s="211"/>
      <c r="AF296" s="211"/>
      <c r="AG296" s="211"/>
      <c r="AH296" s="211"/>
      <c r="AI296" s="211"/>
      <c r="AJ296" s="211"/>
      <c r="AK296" s="211"/>
      <c r="AL296" s="211"/>
      <c r="AM296" s="211"/>
      <c r="AN296" s="211"/>
      <c r="AO296" s="211"/>
      <c r="AP296" s="211"/>
      <c r="AQ296" s="211"/>
      <c r="AR296" s="211"/>
      <c r="AS296" s="211"/>
      <c r="AT296" s="211"/>
      <c r="AU296" s="211"/>
      <c r="AV296" s="211"/>
      <c r="AW296" s="211"/>
      <c r="AX296" s="211"/>
      <c r="AY296" s="211"/>
      <c r="AZ296" s="211"/>
      <c r="BA296" s="211"/>
      <c r="BB296" s="211"/>
      <c r="BC296" s="211"/>
      <c r="BD296" s="211"/>
      <c r="BE296" s="211"/>
      <c r="BF296" s="211"/>
      <c r="BG296" s="211"/>
    </row>
    <row r="297" spans="1:59" outlineLevel="1" x14ac:dyDescent="0.2">
      <c r="A297" s="288">
        <v>153</v>
      </c>
      <c r="B297" s="154" t="s">
        <v>863</v>
      </c>
      <c r="C297" s="170" t="s">
        <v>2026</v>
      </c>
      <c r="D297" s="181" t="s">
        <v>0</v>
      </c>
      <c r="E297" s="352">
        <v>1.7</v>
      </c>
      <c r="F297" s="353"/>
      <c r="G297" s="212">
        <f>ROUND(E297*F297,2)</f>
        <v>0</v>
      </c>
      <c r="H297" s="351" t="s">
        <v>951</v>
      </c>
      <c r="I297" s="211"/>
      <c r="J297" s="211"/>
      <c r="K297" s="211"/>
      <c r="L297" s="211"/>
      <c r="M297" s="211"/>
      <c r="N297" s="211"/>
      <c r="O297" s="211"/>
      <c r="P297" s="211"/>
      <c r="Q297" s="211"/>
      <c r="R297" s="211"/>
      <c r="S297" s="211"/>
      <c r="T297" s="211"/>
      <c r="U297" s="211"/>
      <c r="V297" s="211"/>
      <c r="W297" s="211"/>
      <c r="X297" s="211"/>
      <c r="Y297" s="211"/>
      <c r="Z297" s="211"/>
      <c r="AA297" s="211"/>
      <c r="AB297" s="211"/>
      <c r="AC297" s="211"/>
      <c r="AD297" s="211"/>
      <c r="AE297" s="211"/>
      <c r="AF297" s="211"/>
      <c r="AG297" s="211"/>
      <c r="AH297" s="211"/>
      <c r="AI297" s="211"/>
      <c r="AJ297" s="211"/>
      <c r="AK297" s="211"/>
      <c r="AL297" s="211">
        <v>21</v>
      </c>
      <c r="AM297" s="211"/>
      <c r="AN297" s="211"/>
      <c r="AO297" s="211"/>
      <c r="AP297" s="211"/>
      <c r="AQ297" s="211"/>
      <c r="AR297" s="211"/>
      <c r="AS297" s="211"/>
      <c r="AT297" s="211"/>
      <c r="AU297" s="211"/>
      <c r="AV297" s="211"/>
      <c r="AW297" s="211"/>
      <c r="AX297" s="211"/>
      <c r="AY297" s="211"/>
      <c r="AZ297" s="211"/>
      <c r="BA297" s="211"/>
      <c r="BB297" s="211"/>
      <c r="BC297" s="211"/>
      <c r="BD297" s="211"/>
      <c r="BE297" s="211"/>
      <c r="BF297" s="211"/>
      <c r="BG297" s="211"/>
    </row>
    <row r="298" spans="1:59" x14ac:dyDescent="0.2">
      <c r="A298" s="348" t="s">
        <v>116</v>
      </c>
      <c r="B298" s="155" t="s">
        <v>2238</v>
      </c>
      <c r="C298" s="172" t="s">
        <v>2239</v>
      </c>
      <c r="D298" s="182"/>
      <c r="E298" s="349"/>
      <c r="F298" s="634">
        <f>SUM(G299:G305)</f>
        <v>0</v>
      </c>
      <c r="G298" s="635"/>
      <c r="H298" s="350"/>
    </row>
    <row r="299" spans="1:59" outlineLevel="1" x14ac:dyDescent="0.2">
      <c r="A299" s="288"/>
      <c r="B299" s="628" t="s">
        <v>1915</v>
      </c>
      <c r="C299" s="629"/>
      <c r="D299" s="630"/>
      <c r="E299" s="631"/>
      <c r="F299" s="632"/>
      <c r="G299" s="633"/>
      <c r="H299" s="351"/>
      <c r="I299" s="211"/>
      <c r="J299" s="211"/>
      <c r="K299" s="211"/>
      <c r="L299" s="211"/>
      <c r="M299" s="211"/>
      <c r="N299" s="211"/>
      <c r="O299" s="211"/>
      <c r="P299" s="211"/>
      <c r="Q299" s="211"/>
      <c r="R299" s="211"/>
      <c r="S299" s="211"/>
      <c r="T299" s="211"/>
      <c r="U299" s="211"/>
      <c r="V299" s="211"/>
      <c r="W299" s="211"/>
      <c r="X299" s="211"/>
      <c r="Y299" s="211"/>
      <c r="Z299" s="211"/>
      <c r="AA299" s="211"/>
      <c r="AB299" s="211">
        <v>0</v>
      </c>
      <c r="AC299" s="211"/>
      <c r="AD299" s="211"/>
      <c r="AE299" s="211"/>
      <c r="AF299" s="211"/>
      <c r="AG299" s="211"/>
      <c r="AH299" s="211"/>
      <c r="AI299" s="211"/>
      <c r="AJ299" s="211"/>
      <c r="AK299" s="211"/>
      <c r="AL299" s="211"/>
      <c r="AM299" s="211"/>
      <c r="AN299" s="211"/>
      <c r="AO299" s="211"/>
      <c r="AP299" s="211"/>
      <c r="AQ299" s="211"/>
      <c r="AR299" s="211"/>
      <c r="AS299" s="211"/>
      <c r="AT299" s="211"/>
      <c r="AU299" s="211"/>
      <c r="AV299" s="211"/>
      <c r="AW299" s="211"/>
      <c r="AX299" s="211"/>
      <c r="AY299" s="211"/>
      <c r="AZ299" s="211"/>
      <c r="BA299" s="211"/>
      <c r="BB299" s="211"/>
      <c r="BC299" s="211"/>
      <c r="BD299" s="211"/>
      <c r="BE299" s="211"/>
      <c r="BF299" s="211"/>
      <c r="BG299" s="211"/>
    </row>
    <row r="300" spans="1:59" outlineLevel="1" x14ac:dyDescent="0.2">
      <c r="A300" s="288">
        <v>154</v>
      </c>
      <c r="B300" s="154" t="s">
        <v>2240</v>
      </c>
      <c r="C300" s="170" t="s">
        <v>2241</v>
      </c>
      <c r="D300" s="181" t="s">
        <v>1918</v>
      </c>
      <c r="E300" s="352">
        <v>5</v>
      </c>
      <c r="F300" s="353"/>
      <c r="G300" s="212">
        <f t="shared" ref="G300:G305" si="6">ROUND(E300*F300,2)</f>
        <v>0</v>
      </c>
      <c r="H300" s="351" t="s">
        <v>1869</v>
      </c>
      <c r="I300" s="211"/>
      <c r="J300" s="211"/>
      <c r="K300" s="211"/>
      <c r="L300" s="211"/>
      <c r="M300" s="211"/>
      <c r="N300" s="211"/>
      <c r="O300" s="211"/>
      <c r="P300" s="211"/>
      <c r="Q300" s="211"/>
      <c r="R300" s="211"/>
      <c r="S300" s="211"/>
      <c r="T300" s="211"/>
      <c r="U300" s="211"/>
      <c r="V300" s="211"/>
      <c r="W300" s="211"/>
      <c r="X300" s="211"/>
      <c r="Y300" s="211"/>
      <c r="Z300" s="211"/>
      <c r="AA300" s="211"/>
      <c r="AB300" s="211"/>
      <c r="AC300" s="211"/>
      <c r="AD300" s="211"/>
      <c r="AE300" s="211"/>
      <c r="AF300" s="211"/>
      <c r="AG300" s="211"/>
      <c r="AH300" s="211"/>
      <c r="AI300" s="211"/>
      <c r="AJ300" s="211"/>
      <c r="AK300" s="211"/>
      <c r="AL300" s="211">
        <v>21</v>
      </c>
      <c r="AM300" s="211"/>
      <c r="AN300" s="211"/>
      <c r="AO300" s="211"/>
      <c r="AP300" s="211"/>
      <c r="AQ300" s="211"/>
      <c r="AR300" s="211"/>
      <c r="AS300" s="211"/>
      <c r="AT300" s="211"/>
      <c r="AU300" s="211"/>
      <c r="AV300" s="211"/>
      <c r="AW300" s="211"/>
      <c r="AX300" s="211"/>
      <c r="AY300" s="211"/>
      <c r="AZ300" s="211"/>
      <c r="BA300" s="211"/>
      <c r="BB300" s="211"/>
      <c r="BC300" s="211"/>
      <c r="BD300" s="211"/>
      <c r="BE300" s="211"/>
      <c r="BF300" s="211"/>
      <c r="BG300" s="211"/>
    </row>
    <row r="301" spans="1:59" outlineLevel="1" x14ac:dyDescent="0.2">
      <c r="A301" s="288">
        <v>155</v>
      </c>
      <c r="B301" s="154" t="s">
        <v>2242</v>
      </c>
      <c r="C301" s="170" t="s">
        <v>2243</v>
      </c>
      <c r="D301" s="181" t="s">
        <v>1918</v>
      </c>
      <c r="E301" s="352">
        <v>2</v>
      </c>
      <c r="F301" s="353"/>
      <c r="G301" s="212">
        <f t="shared" si="6"/>
        <v>0</v>
      </c>
      <c r="H301" s="351" t="s">
        <v>1869</v>
      </c>
      <c r="I301" s="211"/>
      <c r="J301" s="211"/>
      <c r="K301" s="211"/>
      <c r="L301" s="211"/>
      <c r="M301" s="211"/>
      <c r="N301" s="211"/>
      <c r="O301" s="211"/>
      <c r="P301" s="211"/>
      <c r="Q301" s="211"/>
      <c r="R301" s="211"/>
      <c r="S301" s="211"/>
      <c r="T301" s="211"/>
      <c r="U301" s="211"/>
      <c r="V301" s="211"/>
      <c r="W301" s="211"/>
      <c r="X301" s="211"/>
      <c r="Y301" s="211"/>
      <c r="Z301" s="211"/>
      <c r="AA301" s="211"/>
      <c r="AB301" s="211"/>
      <c r="AC301" s="211"/>
      <c r="AD301" s="211"/>
      <c r="AE301" s="211"/>
      <c r="AF301" s="211"/>
      <c r="AG301" s="211"/>
      <c r="AH301" s="211"/>
      <c r="AI301" s="211"/>
      <c r="AJ301" s="211"/>
      <c r="AK301" s="211"/>
      <c r="AL301" s="211">
        <v>21</v>
      </c>
      <c r="AM301" s="211"/>
      <c r="AN301" s="211"/>
      <c r="AO301" s="211"/>
      <c r="AP301" s="211"/>
      <c r="AQ301" s="211"/>
      <c r="AR301" s="211"/>
      <c r="AS301" s="211"/>
      <c r="AT301" s="211"/>
      <c r="AU301" s="211"/>
      <c r="AV301" s="211"/>
      <c r="AW301" s="211"/>
      <c r="AX301" s="211"/>
      <c r="AY301" s="211"/>
      <c r="AZ301" s="211"/>
      <c r="BA301" s="211"/>
      <c r="BB301" s="211"/>
      <c r="BC301" s="211"/>
      <c r="BD301" s="211"/>
      <c r="BE301" s="211"/>
      <c r="BF301" s="211"/>
      <c r="BG301" s="211"/>
    </row>
    <row r="302" spans="1:59" outlineLevel="1" x14ac:dyDescent="0.2">
      <c r="A302" s="288">
        <v>156</v>
      </c>
      <c r="B302" s="154" t="s">
        <v>2244</v>
      </c>
      <c r="C302" s="170" t="s">
        <v>2245</v>
      </c>
      <c r="D302" s="181" t="s">
        <v>1918</v>
      </c>
      <c r="E302" s="352">
        <v>2</v>
      </c>
      <c r="F302" s="353"/>
      <c r="G302" s="212">
        <f t="shared" si="6"/>
        <v>0</v>
      </c>
      <c r="H302" s="351" t="s">
        <v>1869</v>
      </c>
      <c r="I302" s="211"/>
      <c r="J302" s="211"/>
      <c r="K302" s="211"/>
      <c r="L302" s="211"/>
      <c r="M302" s="211"/>
      <c r="N302" s="211"/>
      <c r="O302" s="211"/>
      <c r="P302" s="211"/>
      <c r="Q302" s="211"/>
      <c r="R302" s="211"/>
      <c r="S302" s="211"/>
      <c r="T302" s="211"/>
      <c r="U302" s="211"/>
      <c r="V302" s="211"/>
      <c r="W302" s="211"/>
      <c r="X302" s="211"/>
      <c r="Y302" s="211"/>
      <c r="Z302" s="211"/>
      <c r="AA302" s="211"/>
      <c r="AB302" s="211"/>
      <c r="AC302" s="211"/>
      <c r="AD302" s="211"/>
      <c r="AE302" s="211"/>
      <c r="AF302" s="211"/>
      <c r="AG302" s="211"/>
      <c r="AH302" s="211"/>
      <c r="AI302" s="211"/>
      <c r="AJ302" s="211"/>
      <c r="AK302" s="211"/>
      <c r="AL302" s="211">
        <v>21</v>
      </c>
      <c r="AM302" s="211"/>
      <c r="AN302" s="211"/>
      <c r="AO302" s="211"/>
      <c r="AP302" s="211"/>
      <c r="AQ302" s="211"/>
      <c r="AR302" s="211"/>
      <c r="AS302" s="211"/>
      <c r="AT302" s="211"/>
      <c r="AU302" s="211"/>
      <c r="AV302" s="211"/>
      <c r="AW302" s="211"/>
      <c r="AX302" s="211"/>
      <c r="AY302" s="211"/>
      <c r="AZ302" s="211"/>
      <c r="BA302" s="211"/>
      <c r="BB302" s="211"/>
      <c r="BC302" s="211"/>
      <c r="BD302" s="211"/>
      <c r="BE302" s="211"/>
      <c r="BF302" s="211"/>
      <c r="BG302" s="211"/>
    </row>
    <row r="303" spans="1:59" outlineLevel="1" x14ac:dyDescent="0.2">
      <c r="A303" s="288">
        <v>157</v>
      </c>
      <c r="B303" s="154" t="s">
        <v>2246</v>
      </c>
      <c r="C303" s="170" t="s">
        <v>2247</v>
      </c>
      <c r="D303" s="181" t="s">
        <v>1918</v>
      </c>
      <c r="E303" s="352">
        <v>3</v>
      </c>
      <c r="F303" s="353"/>
      <c r="G303" s="212">
        <f t="shared" si="6"/>
        <v>0</v>
      </c>
      <c r="H303" s="351" t="s">
        <v>1869</v>
      </c>
      <c r="I303" s="211"/>
      <c r="J303" s="211"/>
      <c r="K303" s="211"/>
      <c r="L303" s="211"/>
      <c r="M303" s="211"/>
      <c r="N303" s="211"/>
      <c r="O303" s="211"/>
      <c r="P303" s="211"/>
      <c r="Q303" s="211"/>
      <c r="R303" s="211"/>
      <c r="S303" s="211"/>
      <c r="T303" s="211"/>
      <c r="U303" s="211"/>
      <c r="V303" s="211"/>
      <c r="W303" s="211"/>
      <c r="X303" s="211"/>
      <c r="Y303" s="211"/>
      <c r="Z303" s="211"/>
      <c r="AA303" s="211"/>
      <c r="AB303" s="211"/>
      <c r="AC303" s="211"/>
      <c r="AD303" s="211"/>
      <c r="AE303" s="211"/>
      <c r="AF303" s="211"/>
      <c r="AG303" s="211"/>
      <c r="AH303" s="211"/>
      <c r="AI303" s="211"/>
      <c r="AJ303" s="211"/>
      <c r="AK303" s="211"/>
      <c r="AL303" s="211">
        <v>21</v>
      </c>
      <c r="AM303" s="211"/>
      <c r="AN303" s="211"/>
      <c r="AO303" s="211"/>
      <c r="AP303" s="211"/>
      <c r="AQ303" s="211"/>
      <c r="AR303" s="211"/>
      <c r="AS303" s="211"/>
      <c r="AT303" s="211"/>
      <c r="AU303" s="211"/>
      <c r="AV303" s="211"/>
      <c r="AW303" s="211"/>
      <c r="AX303" s="211"/>
      <c r="AY303" s="211"/>
      <c r="AZ303" s="211"/>
      <c r="BA303" s="211"/>
      <c r="BB303" s="211"/>
      <c r="BC303" s="211"/>
      <c r="BD303" s="211"/>
      <c r="BE303" s="211"/>
      <c r="BF303" s="211"/>
      <c r="BG303" s="211"/>
    </row>
    <row r="304" spans="1:59" outlineLevel="1" x14ac:dyDescent="0.2">
      <c r="A304" s="288">
        <v>158</v>
      </c>
      <c r="B304" s="154" t="s">
        <v>2248</v>
      </c>
      <c r="C304" s="170" t="s">
        <v>2249</v>
      </c>
      <c r="D304" s="181" t="s">
        <v>2095</v>
      </c>
      <c r="E304" s="352">
        <v>1</v>
      </c>
      <c r="F304" s="353"/>
      <c r="G304" s="212">
        <f t="shared" si="6"/>
        <v>0</v>
      </c>
      <c r="H304" s="351" t="s">
        <v>1869</v>
      </c>
      <c r="I304" s="211"/>
      <c r="J304" s="211"/>
      <c r="K304" s="211"/>
      <c r="L304" s="211"/>
      <c r="M304" s="211"/>
      <c r="N304" s="211"/>
      <c r="O304" s="211"/>
      <c r="P304" s="211"/>
      <c r="Q304" s="211"/>
      <c r="R304" s="211"/>
      <c r="S304" s="211"/>
      <c r="T304" s="211"/>
      <c r="U304" s="211"/>
      <c r="V304" s="211"/>
      <c r="W304" s="211"/>
      <c r="X304" s="211"/>
      <c r="Y304" s="211"/>
      <c r="Z304" s="211"/>
      <c r="AA304" s="211"/>
      <c r="AB304" s="211"/>
      <c r="AC304" s="211"/>
      <c r="AD304" s="211"/>
      <c r="AE304" s="211"/>
      <c r="AF304" s="211"/>
      <c r="AG304" s="211"/>
      <c r="AH304" s="211"/>
      <c r="AI304" s="211"/>
      <c r="AJ304" s="211"/>
      <c r="AK304" s="211"/>
      <c r="AL304" s="211">
        <v>21</v>
      </c>
      <c r="AM304" s="211"/>
      <c r="AN304" s="211"/>
      <c r="AO304" s="211"/>
      <c r="AP304" s="211"/>
      <c r="AQ304" s="211"/>
      <c r="AR304" s="211"/>
      <c r="AS304" s="211"/>
      <c r="AT304" s="211"/>
      <c r="AU304" s="211"/>
      <c r="AV304" s="211"/>
      <c r="AW304" s="211"/>
      <c r="AX304" s="211"/>
      <c r="AY304" s="211"/>
      <c r="AZ304" s="211"/>
      <c r="BA304" s="211"/>
      <c r="BB304" s="211"/>
      <c r="BC304" s="211"/>
      <c r="BD304" s="211"/>
      <c r="BE304" s="211"/>
      <c r="BF304" s="211"/>
      <c r="BG304" s="211"/>
    </row>
    <row r="305" spans="1:59" ht="13.5" outlineLevel="1" thickBot="1" x14ac:dyDescent="0.25">
      <c r="A305" s="298">
        <v>159</v>
      </c>
      <c r="B305" s="356" t="s">
        <v>2250</v>
      </c>
      <c r="C305" s="300" t="s">
        <v>2251</v>
      </c>
      <c r="D305" s="301" t="s">
        <v>2095</v>
      </c>
      <c r="E305" s="357">
        <v>1</v>
      </c>
      <c r="F305" s="358"/>
      <c r="G305" s="359">
        <f t="shared" si="6"/>
        <v>0</v>
      </c>
      <c r="H305" s="360" t="s">
        <v>1869</v>
      </c>
      <c r="I305" s="211"/>
      <c r="J305" s="211"/>
      <c r="K305" s="211"/>
      <c r="L305" s="211"/>
      <c r="M305" s="211"/>
      <c r="N305" s="211"/>
      <c r="O305" s="211"/>
      <c r="P305" s="211"/>
      <c r="Q305" s="211"/>
      <c r="R305" s="211"/>
      <c r="S305" s="211"/>
      <c r="T305" s="211"/>
      <c r="U305" s="211"/>
      <c r="V305" s="211"/>
      <c r="W305" s="211"/>
      <c r="X305" s="211"/>
      <c r="Y305" s="211"/>
      <c r="Z305" s="211"/>
      <c r="AA305" s="211"/>
      <c r="AB305" s="211"/>
      <c r="AC305" s="211"/>
      <c r="AD305" s="211"/>
      <c r="AE305" s="211"/>
      <c r="AF305" s="211"/>
      <c r="AG305" s="211"/>
      <c r="AH305" s="211"/>
      <c r="AI305" s="211"/>
      <c r="AJ305" s="211"/>
      <c r="AK305" s="211"/>
      <c r="AL305" s="211">
        <v>21</v>
      </c>
      <c r="AM305" s="211"/>
      <c r="AN305" s="211"/>
      <c r="AO305" s="211"/>
      <c r="AP305" s="211"/>
      <c r="AQ305" s="211"/>
      <c r="AR305" s="211"/>
      <c r="AS305" s="211"/>
      <c r="AT305" s="211"/>
      <c r="AU305" s="211"/>
      <c r="AV305" s="211"/>
      <c r="AW305" s="211"/>
      <c r="AX305" s="211"/>
      <c r="AY305" s="211"/>
      <c r="AZ305" s="211"/>
      <c r="BA305" s="211"/>
      <c r="BB305" s="211"/>
      <c r="BC305" s="211"/>
      <c r="BD305" s="211"/>
      <c r="BE305" s="211"/>
      <c r="BF305" s="211"/>
      <c r="BG305" s="211"/>
    </row>
    <row r="306" spans="1:59" hidden="1" x14ac:dyDescent="0.2">
      <c r="C306" s="361"/>
      <c r="D306" s="178"/>
      <c r="AJ306">
        <f>SUM(AJ1:AJ305)</f>
        <v>0</v>
      </c>
      <c r="AK306">
        <f>SUM(AK1:AK305)</f>
        <v>0</v>
      </c>
      <c r="AM306">
        <v>15</v>
      </c>
      <c r="AN306">
        <v>21</v>
      </c>
    </row>
    <row r="307" spans="1:59" ht="13.5" hidden="1" thickBot="1" x14ac:dyDescent="0.25">
      <c r="A307" s="362"/>
      <c r="B307" s="363" t="s">
        <v>2252</v>
      </c>
      <c r="C307" s="364"/>
      <c r="D307" s="365"/>
      <c r="E307" s="366"/>
      <c r="F307" s="366"/>
      <c r="G307" s="367">
        <f>F8+F31+F40+F56+F131+F214+F280+F298</f>
        <v>0</v>
      </c>
      <c r="AM307">
        <f>SUMIF(AL8:AL306,AM306,G8:G306)</f>
        <v>0</v>
      </c>
      <c r="AN307">
        <f>SUMIF(AL8:AL306,AN306,G8:G306)</f>
        <v>0</v>
      </c>
    </row>
    <row r="308" spans="1:59" x14ac:dyDescent="0.2">
      <c r="D308" s="178"/>
    </row>
    <row r="309" spans="1:59" x14ac:dyDescent="0.2">
      <c r="A309" s="228"/>
      <c r="B309" s="229" t="s">
        <v>28</v>
      </c>
      <c r="C309" s="230" t="s">
        <v>672</v>
      </c>
      <c r="D309" s="231"/>
      <c r="E309" s="232"/>
      <c r="F309" s="233"/>
      <c r="G309" s="234">
        <f>F298+F280+F214+F131+F56+F40+F31+F8</f>
        <v>0</v>
      </c>
      <c r="H309" s="9"/>
    </row>
    <row r="310" spans="1:59" x14ac:dyDescent="0.2">
      <c r="D310" s="178"/>
    </row>
    <row r="311" spans="1:59" x14ac:dyDescent="0.2">
      <c r="D311" s="178"/>
    </row>
    <row r="312" spans="1:59" x14ac:dyDescent="0.2">
      <c r="D312" s="178"/>
    </row>
    <row r="313" spans="1:59" x14ac:dyDescent="0.2">
      <c r="D313" s="178"/>
    </row>
    <row r="314" spans="1:59" x14ac:dyDescent="0.2">
      <c r="D314" s="178"/>
    </row>
    <row r="315" spans="1:59" x14ac:dyDescent="0.2">
      <c r="D315" s="178"/>
    </row>
    <row r="316" spans="1:59" x14ac:dyDescent="0.2">
      <c r="D316" s="178"/>
    </row>
    <row r="317" spans="1:59" x14ac:dyDescent="0.2">
      <c r="D317" s="178"/>
    </row>
    <row r="318" spans="1:59" x14ac:dyDescent="0.2">
      <c r="D318" s="178"/>
    </row>
    <row r="319" spans="1:59" x14ac:dyDescent="0.2">
      <c r="D319" s="178"/>
    </row>
    <row r="320" spans="1:59" x14ac:dyDescent="0.2">
      <c r="D320" s="178"/>
    </row>
    <row r="321" spans="4:4" x14ac:dyDescent="0.2">
      <c r="D321" s="178"/>
    </row>
    <row r="322" spans="4:4" x14ac:dyDescent="0.2">
      <c r="D322" s="178"/>
    </row>
    <row r="323" spans="4:4" x14ac:dyDescent="0.2">
      <c r="D323" s="178"/>
    </row>
    <row r="324" spans="4:4" x14ac:dyDescent="0.2">
      <c r="D324" s="178"/>
    </row>
    <row r="325" spans="4:4" x14ac:dyDescent="0.2">
      <c r="D325" s="178"/>
    </row>
    <row r="326" spans="4:4" x14ac:dyDescent="0.2">
      <c r="D326" s="178"/>
    </row>
    <row r="327" spans="4:4" x14ac:dyDescent="0.2">
      <c r="D327" s="178"/>
    </row>
    <row r="328" spans="4:4" x14ac:dyDescent="0.2">
      <c r="D328" s="178"/>
    </row>
    <row r="329" spans="4:4" x14ac:dyDescent="0.2">
      <c r="D329" s="178"/>
    </row>
    <row r="330" spans="4:4" x14ac:dyDescent="0.2">
      <c r="D330" s="178"/>
    </row>
    <row r="331" spans="4:4" x14ac:dyDescent="0.2">
      <c r="D331" s="178"/>
    </row>
    <row r="332" spans="4:4" x14ac:dyDescent="0.2">
      <c r="D332" s="178"/>
    </row>
    <row r="333" spans="4:4" x14ac:dyDescent="0.2">
      <c r="D333" s="178"/>
    </row>
    <row r="334" spans="4:4" x14ac:dyDescent="0.2">
      <c r="D334" s="178"/>
    </row>
    <row r="335" spans="4:4" x14ac:dyDescent="0.2">
      <c r="D335" s="178"/>
    </row>
    <row r="336" spans="4:4" x14ac:dyDescent="0.2">
      <c r="D336" s="178"/>
    </row>
    <row r="337" spans="4:4" x14ac:dyDescent="0.2">
      <c r="D337" s="178"/>
    </row>
    <row r="338" spans="4:4" x14ac:dyDescent="0.2">
      <c r="D338" s="178"/>
    </row>
    <row r="339" spans="4:4" x14ac:dyDescent="0.2">
      <c r="D339" s="178"/>
    </row>
    <row r="340" spans="4:4" x14ac:dyDescent="0.2">
      <c r="D340" s="178"/>
    </row>
    <row r="341" spans="4:4" x14ac:dyDescent="0.2">
      <c r="D341" s="178"/>
    </row>
    <row r="342" spans="4:4" x14ac:dyDescent="0.2">
      <c r="D342" s="178"/>
    </row>
    <row r="343" spans="4:4" x14ac:dyDescent="0.2">
      <c r="D343" s="178"/>
    </row>
    <row r="344" spans="4:4" x14ac:dyDescent="0.2">
      <c r="D344" s="178"/>
    </row>
    <row r="345" spans="4:4" x14ac:dyDescent="0.2">
      <c r="D345" s="178"/>
    </row>
    <row r="346" spans="4:4" x14ac:dyDescent="0.2">
      <c r="D346" s="178"/>
    </row>
    <row r="347" spans="4:4" x14ac:dyDescent="0.2">
      <c r="D347" s="178"/>
    </row>
    <row r="348" spans="4:4" x14ac:dyDescent="0.2">
      <c r="D348" s="178"/>
    </row>
    <row r="349" spans="4:4" x14ac:dyDescent="0.2">
      <c r="D349" s="178"/>
    </row>
    <row r="350" spans="4:4" x14ac:dyDescent="0.2">
      <c r="D350" s="178"/>
    </row>
    <row r="351" spans="4:4" x14ac:dyDescent="0.2">
      <c r="D351" s="178"/>
    </row>
    <row r="352" spans="4:4" x14ac:dyDescent="0.2">
      <c r="D352" s="178"/>
    </row>
    <row r="353" spans="4:4" x14ac:dyDescent="0.2">
      <c r="D353" s="178"/>
    </row>
    <row r="354" spans="4:4" x14ac:dyDescent="0.2">
      <c r="D354" s="178"/>
    </row>
    <row r="355" spans="4:4" x14ac:dyDescent="0.2">
      <c r="D355" s="178"/>
    </row>
    <row r="356" spans="4:4" x14ac:dyDescent="0.2">
      <c r="D356" s="178"/>
    </row>
    <row r="357" spans="4:4" x14ac:dyDescent="0.2">
      <c r="D357" s="178"/>
    </row>
    <row r="358" spans="4:4" x14ac:dyDescent="0.2">
      <c r="D358" s="178"/>
    </row>
    <row r="359" spans="4:4" x14ac:dyDescent="0.2">
      <c r="D359" s="178"/>
    </row>
    <row r="360" spans="4:4" x14ac:dyDescent="0.2">
      <c r="D360" s="178"/>
    </row>
    <row r="361" spans="4:4" x14ac:dyDescent="0.2">
      <c r="D361" s="178"/>
    </row>
    <row r="362" spans="4:4" x14ac:dyDescent="0.2">
      <c r="D362" s="178"/>
    </row>
    <row r="363" spans="4:4" x14ac:dyDescent="0.2">
      <c r="D363" s="178"/>
    </row>
    <row r="364" spans="4:4" x14ac:dyDescent="0.2">
      <c r="D364" s="178"/>
    </row>
    <row r="365" spans="4:4" x14ac:dyDescent="0.2">
      <c r="D365" s="178"/>
    </row>
    <row r="366" spans="4:4" x14ac:dyDescent="0.2">
      <c r="D366" s="178"/>
    </row>
    <row r="367" spans="4:4" x14ac:dyDescent="0.2">
      <c r="D367" s="178"/>
    </row>
    <row r="368" spans="4:4" x14ac:dyDescent="0.2">
      <c r="D368" s="178"/>
    </row>
    <row r="369" spans="4:4" x14ac:dyDescent="0.2">
      <c r="D369" s="178"/>
    </row>
    <row r="370" spans="4:4" x14ac:dyDescent="0.2">
      <c r="D370" s="178"/>
    </row>
    <row r="371" spans="4:4" x14ac:dyDescent="0.2">
      <c r="D371" s="178"/>
    </row>
    <row r="372" spans="4:4" x14ac:dyDescent="0.2">
      <c r="D372" s="178"/>
    </row>
    <row r="373" spans="4:4" x14ac:dyDescent="0.2">
      <c r="D373" s="178"/>
    </row>
    <row r="374" spans="4:4" x14ac:dyDescent="0.2">
      <c r="D374" s="178"/>
    </row>
    <row r="375" spans="4:4" x14ac:dyDescent="0.2">
      <c r="D375" s="178"/>
    </row>
    <row r="376" spans="4:4" x14ac:dyDescent="0.2">
      <c r="D376" s="178"/>
    </row>
    <row r="377" spans="4:4" x14ac:dyDescent="0.2">
      <c r="D377" s="178"/>
    </row>
    <row r="378" spans="4:4" x14ac:dyDescent="0.2">
      <c r="D378" s="178"/>
    </row>
    <row r="379" spans="4:4" x14ac:dyDescent="0.2">
      <c r="D379" s="178"/>
    </row>
    <row r="380" spans="4:4" x14ac:dyDescent="0.2">
      <c r="D380" s="178"/>
    </row>
    <row r="381" spans="4:4" x14ac:dyDescent="0.2">
      <c r="D381" s="178"/>
    </row>
    <row r="382" spans="4:4" x14ac:dyDescent="0.2">
      <c r="D382" s="178"/>
    </row>
    <row r="383" spans="4:4" x14ac:dyDescent="0.2">
      <c r="D383" s="178"/>
    </row>
    <row r="384" spans="4:4" x14ac:dyDescent="0.2">
      <c r="D384" s="178"/>
    </row>
    <row r="385" spans="4:4" x14ac:dyDescent="0.2">
      <c r="D385" s="178"/>
    </row>
    <row r="386" spans="4:4" x14ac:dyDescent="0.2">
      <c r="D386" s="178"/>
    </row>
    <row r="387" spans="4:4" x14ac:dyDescent="0.2">
      <c r="D387" s="178"/>
    </row>
    <row r="388" spans="4:4" x14ac:dyDescent="0.2">
      <c r="D388" s="178"/>
    </row>
    <row r="389" spans="4:4" x14ac:dyDescent="0.2">
      <c r="D389" s="178"/>
    </row>
    <row r="390" spans="4:4" x14ac:dyDescent="0.2">
      <c r="D390" s="178"/>
    </row>
    <row r="391" spans="4:4" x14ac:dyDescent="0.2">
      <c r="D391" s="178"/>
    </row>
    <row r="392" spans="4:4" x14ac:dyDescent="0.2">
      <c r="D392" s="178"/>
    </row>
    <row r="393" spans="4:4" x14ac:dyDescent="0.2">
      <c r="D393" s="178"/>
    </row>
    <row r="394" spans="4:4" x14ac:dyDescent="0.2">
      <c r="D394" s="178"/>
    </row>
    <row r="395" spans="4:4" x14ac:dyDescent="0.2">
      <c r="D395" s="178"/>
    </row>
    <row r="396" spans="4:4" x14ac:dyDescent="0.2">
      <c r="D396" s="178"/>
    </row>
    <row r="397" spans="4:4" x14ac:dyDescent="0.2">
      <c r="D397" s="178"/>
    </row>
    <row r="398" spans="4:4" x14ac:dyDescent="0.2">
      <c r="D398" s="178"/>
    </row>
    <row r="399" spans="4:4" x14ac:dyDescent="0.2">
      <c r="D399" s="178"/>
    </row>
    <row r="400" spans="4:4" x14ac:dyDescent="0.2">
      <c r="D400" s="178"/>
    </row>
    <row r="401" spans="4:4" x14ac:dyDescent="0.2">
      <c r="D401" s="178"/>
    </row>
    <row r="402" spans="4:4" x14ac:dyDescent="0.2">
      <c r="D402" s="178"/>
    </row>
    <row r="403" spans="4:4" x14ac:dyDescent="0.2">
      <c r="D403" s="178"/>
    </row>
    <row r="404" spans="4:4" x14ac:dyDescent="0.2">
      <c r="D404" s="178"/>
    </row>
    <row r="405" spans="4:4" x14ac:dyDescent="0.2">
      <c r="D405" s="178"/>
    </row>
    <row r="406" spans="4:4" x14ac:dyDescent="0.2">
      <c r="D406" s="178"/>
    </row>
    <row r="407" spans="4:4" x14ac:dyDescent="0.2">
      <c r="D407" s="178"/>
    </row>
    <row r="408" spans="4:4" x14ac:dyDescent="0.2">
      <c r="D408" s="178"/>
    </row>
    <row r="409" spans="4:4" x14ac:dyDescent="0.2">
      <c r="D409" s="178"/>
    </row>
    <row r="410" spans="4:4" x14ac:dyDescent="0.2">
      <c r="D410" s="178"/>
    </row>
    <row r="411" spans="4:4" x14ac:dyDescent="0.2">
      <c r="D411" s="178"/>
    </row>
    <row r="412" spans="4:4" x14ac:dyDescent="0.2">
      <c r="D412" s="178"/>
    </row>
    <row r="413" spans="4:4" x14ac:dyDescent="0.2">
      <c r="D413" s="178"/>
    </row>
    <row r="414" spans="4:4" x14ac:dyDescent="0.2">
      <c r="D414" s="178"/>
    </row>
    <row r="415" spans="4:4" x14ac:dyDescent="0.2">
      <c r="D415" s="178"/>
    </row>
    <row r="416" spans="4:4" x14ac:dyDescent="0.2">
      <c r="D416" s="178"/>
    </row>
    <row r="417" spans="4:4" x14ac:dyDescent="0.2">
      <c r="D417" s="178"/>
    </row>
    <row r="418" spans="4:4" x14ac:dyDescent="0.2">
      <c r="D418" s="178"/>
    </row>
    <row r="419" spans="4:4" x14ac:dyDescent="0.2">
      <c r="D419" s="178"/>
    </row>
    <row r="420" spans="4:4" x14ac:dyDescent="0.2">
      <c r="D420" s="178"/>
    </row>
    <row r="421" spans="4:4" x14ac:dyDescent="0.2">
      <c r="D421" s="178"/>
    </row>
    <row r="422" spans="4:4" x14ac:dyDescent="0.2">
      <c r="D422" s="178"/>
    </row>
    <row r="423" spans="4:4" x14ac:dyDescent="0.2">
      <c r="D423" s="178"/>
    </row>
    <row r="424" spans="4:4" x14ac:dyDescent="0.2">
      <c r="D424" s="178"/>
    </row>
    <row r="425" spans="4:4" x14ac:dyDescent="0.2">
      <c r="D425" s="178"/>
    </row>
    <row r="426" spans="4:4" x14ac:dyDescent="0.2">
      <c r="D426" s="178"/>
    </row>
    <row r="427" spans="4:4" x14ac:dyDescent="0.2">
      <c r="D427" s="178"/>
    </row>
    <row r="428" spans="4:4" x14ac:dyDescent="0.2">
      <c r="D428" s="178"/>
    </row>
    <row r="429" spans="4:4" x14ac:dyDescent="0.2">
      <c r="D429" s="178"/>
    </row>
    <row r="430" spans="4:4" x14ac:dyDescent="0.2">
      <c r="D430" s="178"/>
    </row>
    <row r="431" spans="4:4" x14ac:dyDescent="0.2">
      <c r="D431" s="178"/>
    </row>
    <row r="432" spans="4:4" x14ac:dyDescent="0.2">
      <c r="D432" s="178"/>
    </row>
    <row r="433" spans="4:4" x14ac:dyDescent="0.2">
      <c r="D433" s="178"/>
    </row>
    <row r="434" spans="4:4" x14ac:dyDescent="0.2">
      <c r="D434" s="178"/>
    </row>
    <row r="435" spans="4:4" x14ac:dyDescent="0.2">
      <c r="D435" s="178"/>
    </row>
    <row r="436" spans="4:4" x14ac:dyDescent="0.2">
      <c r="D436" s="178"/>
    </row>
    <row r="437" spans="4:4" x14ac:dyDescent="0.2">
      <c r="D437" s="178"/>
    </row>
    <row r="438" spans="4:4" x14ac:dyDescent="0.2">
      <c r="D438" s="178"/>
    </row>
    <row r="439" spans="4:4" x14ac:dyDescent="0.2">
      <c r="D439" s="178"/>
    </row>
    <row r="440" spans="4:4" x14ac:dyDescent="0.2">
      <c r="D440" s="178"/>
    </row>
    <row r="441" spans="4:4" x14ac:dyDescent="0.2">
      <c r="D441" s="178"/>
    </row>
    <row r="442" spans="4:4" x14ac:dyDescent="0.2">
      <c r="D442" s="178"/>
    </row>
    <row r="443" spans="4:4" x14ac:dyDescent="0.2">
      <c r="D443" s="178"/>
    </row>
    <row r="444" spans="4:4" x14ac:dyDescent="0.2">
      <c r="D444" s="178"/>
    </row>
    <row r="445" spans="4:4" x14ac:dyDescent="0.2">
      <c r="D445" s="178"/>
    </row>
    <row r="446" spans="4:4" x14ac:dyDescent="0.2">
      <c r="D446" s="178"/>
    </row>
    <row r="447" spans="4:4" x14ac:dyDescent="0.2">
      <c r="D447" s="178"/>
    </row>
    <row r="448" spans="4:4" x14ac:dyDescent="0.2">
      <c r="D448" s="178"/>
    </row>
    <row r="449" spans="4:4" x14ac:dyDescent="0.2">
      <c r="D449" s="178"/>
    </row>
    <row r="450" spans="4:4" x14ac:dyDescent="0.2">
      <c r="D450" s="178"/>
    </row>
    <row r="451" spans="4:4" x14ac:dyDescent="0.2">
      <c r="D451" s="178"/>
    </row>
    <row r="452" spans="4:4" x14ac:dyDescent="0.2">
      <c r="D452" s="178"/>
    </row>
    <row r="453" spans="4:4" x14ac:dyDescent="0.2">
      <c r="D453" s="178"/>
    </row>
    <row r="454" spans="4:4" x14ac:dyDescent="0.2">
      <c r="D454" s="178"/>
    </row>
    <row r="455" spans="4:4" x14ac:dyDescent="0.2">
      <c r="D455" s="178"/>
    </row>
    <row r="456" spans="4:4" x14ac:dyDescent="0.2">
      <c r="D456" s="178"/>
    </row>
    <row r="457" spans="4:4" x14ac:dyDescent="0.2">
      <c r="D457" s="178"/>
    </row>
    <row r="458" spans="4:4" x14ac:dyDescent="0.2">
      <c r="D458" s="178"/>
    </row>
    <row r="459" spans="4:4" x14ac:dyDescent="0.2">
      <c r="D459" s="178"/>
    </row>
    <row r="460" spans="4:4" x14ac:dyDescent="0.2">
      <c r="D460" s="178"/>
    </row>
    <row r="461" spans="4:4" x14ac:dyDescent="0.2">
      <c r="D461" s="178"/>
    </row>
    <row r="462" spans="4:4" x14ac:dyDescent="0.2">
      <c r="D462" s="178"/>
    </row>
    <row r="463" spans="4:4" x14ac:dyDescent="0.2">
      <c r="D463" s="178"/>
    </row>
    <row r="464" spans="4:4" x14ac:dyDescent="0.2">
      <c r="D464" s="178"/>
    </row>
    <row r="465" spans="4:4" x14ac:dyDescent="0.2">
      <c r="D465" s="178"/>
    </row>
    <row r="466" spans="4:4" x14ac:dyDescent="0.2">
      <c r="D466" s="178"/>
    </row>
    <row r="467" spans="4:4" x14ac:dyDescent="0.2">
      <c r="D467" s="178"/>
    </row>
    <row r="468" spans="4:4" x14ac:dyDescent="0.2">
      <c r="D468" s="178"/>
    </row>
    <row r="469" spans="4:4" x14ac:dyDescent="0.2">
      <c r="D469" s="178"/>
    </row>
    <row r="470" spans="4:4" x14ac:dyDescent="0.2">
      <c r="D470" s="178"/>
    </row>
    <row r="471" spans="4:4" x14ac:dyDescent="0.2">
      <c r="D471" s="178"/>
    </row>
    <row r="472" spans="4:4" x14ac:dyDescent="0.2">
      <c r="D472" s="178"/>
    </row>
    <row r="473" spans="4:4" x14ac:dyDescent="0.2">
      <c r="D473" s="178"/>
    </row>
    <row r="474" spans="4:4" x14ac:dyDescent="0.2">
      <c r="D474" s="178"/>
    </row>
    <row r="475" spans="4:4" x14ac:dyDescent="0.2">
      <c r="D475" s="178"/>
    </row>
    <row r="476" spans="4:4" x14ac:dyDescent="0.2">
      <c r="D476" s="178"/>
    </row>
    <row r="477" spans="4:4" x14ac:dyDescent="0.2">
      <c r="D477" s="178"/>
    </row>
    <row r="478" spans="4:4" x14ac:dyDescent="0.2">
      <c r="D478" s="178"/>
    </row>
    <row r="479" spans="4:4" x14ac:dyDescent="0.2">
      <c r="D479" s="178"/>
    </row>
    <row r="480" spans="4:4" x14ac:dyDescent="0.2">
      <c r="D480" s="178"/>
    </row>
    <row r="481" spans="4:4" x14ac:dyDescent="0.2">
      <c r="D481" s="178"/>
    </row>
    <row r="482" spans="4:4" x14ac:dyDescent="0.2">
      <c r="D482" s="178"/>
    </row>
    <row r="483" spans="4:4" x14ac:dyDescent="0.2">
      <c r="D483" s="178"/>
    </row>
    <row r="484" spans="4:4" x14ac:dyDescent="0.2">
      <c r="D484" s="178"/>
    </row>
    <row r="485" spans="4:4" x14ac:dyDescent="0.2">
      <c r="D485" s="178"/>
    </row>
    <row r="486" spans="4:4" x14ac:dyDescent="0.2">
      <c r="D486" s="178"/>
    </row>
    <row r="487" spans="4:4" x14ac:dyDescent="0.2">
      <c r="D487" s="178"/>
    </row>
    <row r="488" spans="4:4" x14ac:dyDescent="0.2">
      <c r="D488" s="178"/>
    </row>
    <row r="489" spans="4:4" x14ac:dyDescent="0.2">
      <c r="D489" s="178"/>
    </row>
    <row r="490" spans="4:4" x14ac:dyDescent="0.2">
      <c r="D490" s="178"/>
    </row>
    <row r="491" spans="4:4" x14ac:dyDescent="0.2">
      <c r="D491" s="178"/>
    </row>
    <row r="492" spans="4:4" x14ac:dyDescent="0.2">
      <c r="D492" s="178"/>
    </row>
    <row r="493" spans="4:4" x14ac:dyDescent="0.2">
      <c r="D493" s="178"/>
    </row>
    <row r="494" spans="4:4" x14ac:dyDescent="0.2">
      <c r="D494" s="178"/>
    </row>
    <row r="495" spans="4:4" x14ac:dyDescent="0.2">
      <c r="D495" s="178"/>
    </row>
    <row r="496" spans="4:4" x14ac:dyDescent="0.2">
      <c r="D496" s="178"/>
    </row>
    <row r="497" spans="4:4" x14ac:dyDescent="0.2">
      <c r="D497" s="178"/>
    </row>
    <row r="498" spans="4:4" x14ac:dyDescent="0.2">
      <c r="D498" s="178"/>
    </row>
    <row r="499" spans="4:4" x14ac:dyDescent="0.2">
      <c r="D499" s="178"/>
    </row>
    <row r="500" spans="4:4" x14ac:dyDescent="0.2">
      <c r="D500" s="178"/>
    </row>
    <row r="501" spans="4:4" x14ac:dyDescent="0.2">
      <c r="D501" s="178"/>
    </row>
    <row r="502" spans="4:4" x14ac:dyDescent="0.2">
      <c r="D502" s="178"/>
    </row>
    <row r="503" spans="4:4" x14ac:dyDescent="0.2">
      <c r="D503" s="178"/>
    </row>
    <row r="504" spans="4:4" x14ac:dyDescent="0.2">
      <c r="D504" s="178"/>
    </row>
    <row r="505" spans="4:4" x14ac:dyDescent="0.2">
      <c r="D505" s="178"/>
    </row>
    <row r="506" spans="4:4" x14ac:dyDescent="0.2">
      <c r="D506" s="178"/>
    </row>
    <row r="507" spans="4:4" x14ac:dyDescent="0.2">
      <c r="D507" s="178"/>
    </row>
    <row r="508" spans="4:4" x14ac:dyDescent="0.2">
      <c r="D508" s="178"/>
    </row>
    <row r="509" spans="4:4" x14ac:dyDescent="0.2">
      <c r="D509" s="178"/>
    </row>
    <row r="510" spans="4:4" x14ac:dyDescent="0.2">
      <c r="D510" s="178"/>
    </row>
    <row r="511" spans="4:4" x14ac:dyDescent="0.2">
      <c r="D511" s="178"/>
    </row>
    <row r="512" spans="4:4" x14ac:dyDescent="0.2">
      <c r="D512" s="178"/>
    </row>
    <row r="513" spans="4:4" x14ac:dyDescent="0.2">
      <c r="D513" s="178"/>
    </row>
    <row r="514" spans="4:4" x14ac:dyDescent="0.2">
      <c r="D514" s="178"/>
    </row>
    <row r="515" spans="4:4" x14ac:dyDescent="0.2">
      <c r="D515" s="178"/>
    </row>
    <row r="516" spans="4:4" x14ac:dyDescent="0.2">
      <c r="D516" s="178"/>
    </row>
    <row r="517" spans="4:4" x14ac:dyDescent="0.2">
      <c r="D517" s="178"/>
    </row>
    <row r="518" spans="4:4" x14ac:dyDescent="0.2">
      <c r="D518" s="178"/>
    </row>
    <row r="519" spans="4:4" x14ac:dyDescent="0.2">
      <c r="D519" s="178"/>
    </row>
    <row r="520" spans="4:4" x14ac:dyDescent="0.2">
      <c r="D520" s="178"/>
    </row>
    <row r="521" spans="4:4" x14ac:dyDescent="0.2">
      <c r="D521" s="178"/>
    </row>
    <row r="522" spans="4:4" x14ac:dyDescent="0.2">
      <c r="D522" s="178"/>
    </row>
    <row r="523" spans="4:4" x14ac:dyDescent="0.2">
      <c r="D523" s="178"/>
    </row>
    <row r="524" spans="4:4" x14ac:dyDescent="0.2">
      <c r="D524" s="178"/>
    </row>
    <row r="525" spans="4:4" x14ac:dyDescent="0.2">
      <c r="D525" s="178"/>
    </row>
    <row r="526" spans="4:4" x14ac:dyDescent="0.2">
      <c r="D526" s="178"/>
    </row>
    <row r="527" spans="4:4" x14ac:dyDescent="0.2">
      <c r="D527" s="178"/>
    </row>
    <row r="528" spans="4:4" x14ac:dyDescent="0.2">
      <c r="D528" s="178"/>
    </row>
    <row r="529" spans="4:4" x14ac:dyDescent="0.2">
      <c r="D529" s="178"/>
    </row>
    <row r="530" spans="4:4" x14ac:dyDescent="0.2">
      <c r="D530" s="178"/>
    </row>
    <row r="531" spans="4:4" x14ac:dyDescent="0.2">
      <c r="D531" s="178"/>
    </row>
    <row r="532" spans="4:4" x14ac:dyDescent="0.2">
      <c r="D532" s="178"/>
    </row>
    <row r="533" spans="4:4" x14ac:dyDescent="0.2">
      <c r="D533" s="178"/>
    </row>
    <row r="534" spans="4:4" x14ac:dyDescent="0.2">
      <c r="D534" s="178"/>
    </row>
    <row r="535" spans="4:4" x14ac:dyDescent="0.2">
      <c r="D535" s="178"/>
    </row>
    <row r="536" spans="4:4" x14ac:dyDescent="0.2">
      <c r="D536" s="178"/>
    </row>
    <row r="537" spans="4:4" x14ac:dyDescent="0.2">
      <c r="D537" s="178"/>
    </row>
    <row r="538" spans="4:4" x14ac:dyDescent="0.2">
      <c r="D538" s="178"/>
    </row>
    <row r="539" spans="4:4" x14ac:dyDescent="0.2">
      <c r="D539" s="178"/>
    </row>
    <row r="540" spans="4:4" x14ac:dyDescent="0.2">
      <c r="D540" s="178"/>
    </row>
    <row r="541" spans="4:4" x14ac:dyDescent="0.2">
      <c r="D541" s="178"/>
    </row>
    <row r="542" spans="4:4" x14ac:dyDescent="0.2">
      <c r="D542" s="178"/>
    </row>
    <row r="543" spans="4:4" x14ac:dyDescent="0.2">
      <c r="D543" s="178"/>
    </row>
    <row r="544" spans="4:4" x14ac:dyDescent="0.2">
      <c r="D544" s="178"/>
    </row>
    <row r="545" spans="4:4" x14ac:dyDescent="0.2">
      <c r="D545" s="178"/>
    </row>
    <row r="546" spans="4:4" x14ac:dyDescent="0.2">
      <c r="D546" s="178"/>
    </row>
    <row r="547" spans="4:4" x14ac:dyDescent="0.2">
      <c r="D547" s="178"/>
    </row>
    <row r="548" spans="4:4" x14ac:dyDescent="0.2">
      <c r="D548" s="178"/>
    </row>
    <row r="549" spans="4:4" x14ac:dyDescent="0.2">
      <c r="D549" s="178"/>
    </row>
    <row r="550" spans="4:4" x14ac:dyDescent="0.2">
      <c r="D550" s="178"/>
    </row>
    <row r="551" spans="4:4" x14ac:dyDescent="0.2">
      <c r="D551" s="178"/>
    </row>
    <row r="552" spans="4:4" x14ac:dyDescent="0.2">
      <c r="D552" s="178"/>
    </row>
    <row r="553" spans="4:4" x14ac:dyDescent="0.2">
      <c r="D553" s="178"/>
    </row>
    <row r="554" spans="4:4" x14ac:dyDescent="0.2">
      <c r="D554" s="178"/>
    </row>
    <row r="555" spans="4:4" x14ac:dyDescent="0.2">
      <c r="D555" s="178"/>
    </row>
    <row r="556" spans="4:4" x14ac:dyDescent="0.2">
      <c r="D556" s="178"/>
    </row>
    <row r="557" spans="4:4" x14ac:dyDescent="0.2">
      <c r="D557" s="178"/>
    </row>
    <row r="558" spans="4:4" x14ac:dyDescent="0.2">
      <c r="D558" s="178"/>
    </row>
    <row r="559" spans="4:4" x14ac:dyDescent="0.2">
      <c r="D559" s="178"/>
    </row>
    <row r="560" spans="4:4" x14ac:dyDescent="0.2">
      <c r="D560" s="178"/>
    </row>
    <row r="561" spans="4:4" x14ac:dyDescent="0.2">
      <c r="D561" s="178"/>
    </row>
    <row r="562" spans="4:4" x14ac:dyDescent="0.2">
      <c r="D562" s="178"/>
    </row>
    <row r="563" spans="4:4" x14ac:dyDescent="0.2">
      <c r="D563" s="178"/>
    </row>
    <row r="564" spans="4:4" x14ac:dyDescent="0.2">
      <c r="D564" s="178"/>
    </row>
    <row r="565" spans="4:4" x14ac:dyDescent="0.2">
      <c r="D565" s="178"/>
    </row>
    <row r="566" spans="4:4" x14ac:dyDescent="0.2">
      <c r="D566" s="178"/>
    </row>
    <row r="567" spans="4:4" x14ac:dyDescent="0.2">
      <c r="D567" s="178"/>
    </row>
    <row r="568" spans="4:4" x14ac:dyDescent="0.2">
      <c r="D568" s="178"/>
    </row>
    <row r="569" spans="4:4" x14ac:dyDescent="0.2">
      <c r="D569" s="178"/>
    </row>
    <row r="570" spans="4:4" x14ac:dyDescent="0.2">
      <c r="D570" s="178"/>
    </row>
    <row r="571" spans="4:4" x14ac:dyDescent="0.2">
      <c r="D571" s="178"/>
    </row>
    <row r="572" spans="4:4" x14ac:dyDescent="0.2">
      <c r="D572" s="178"/>
    </row>
    <row r="573" spans="4:4" x14ac:dyDescent="0.2">
      <c r="D573" s="178"/>
    </row>
    <row r="574" spans="4:4" x14ac:dyDescent="0.2">
      <c r="D574" s="178"/>
    </row>
    <row r="575" spans="4:4" x14ac:dyDescent="0.2">
      <c r="D575" s="178"/>
    </row>
    <row r="576" spans="4:4" x14ac:dyDescent="0.2">
      <c r="D576" s="178"/>
    </row>
    <row r="577" spans="4:4" x14ac:dyDescent="0.2">
      <c r="D577" s="178"/>
    </row>
    <row r="578" spans="4:4" x14ac:dyDescent="0.2">
      <c r="D578" s="178"/>
    </row>
    <row r="579" spans="4:4" x14ac:dyDescent="0.2">
      <c r="D579" s="178"/>
    </row>
    <row r="580" spans="4:4" x14ac:dyDescent="0.2">
      <c r="D580" s="178"/>
    </row>
    <row r="581" spans="4:4" x14ac:dyDescent="0.2">
      <c r="D581" s="178"/>
    </row>
    <row r="582" spans="4:4" x14ac:dyDescent="0.2">
      <c r="D582" s="178"/>
    </row>
    <row r="583" spans="4:4" x14ac:dyDescent="0.2">
      <c r="D583" s="178"/>
    </row>
    <row r="584" spans="4:4" x14ac:dyDescent="0.2">
      <c r="D584" s="178"/>
    </row>
    <row r="585" spans="4:4" x14ac:dyDescent="0.2">
      <c r="D585" s="178"/>
    </row>
    <row r="586" spans="4:4" x14ac:dyDescent="0.2">
      <c r="D586" s="178"/>
    </row>
    <row r="587" spans="4:4" x14ac:dyDescent="0.2">
      <c r="D587" s="178"/>
    </row>
    <row r="588" spans="4:4" x14ac:dyDescent="0.2">
      <c r="D588" s="178"/>
    </row>
    <row r="589" spans="4:4" x14ac:dyDescent="0.2">
      <c r="D589" s="178"/>
    </row>
    <row r="590" spans="4:4" x14ac:dyDescent="0.2">
      <c r="D590" s="178"/>
    </row>
    <row r="591" spans="4:4" x14ac:dyDescent="0.2">
      <c r="D591" s="178"/>
    </row>
    <row r="592" spans="4:4" x14ac:dyDescent="0.2">
      <c r="D592" s="178"/>
    </row>
    <row r="593" spans="4:4" x14ac:dyDescent="0.2">
      <c r="D593" s="178"/>
    </row>
    <row r="594" spans="4:4" x14ac:dyDescent="0.2">
      <c r="D594" s="178"/>
    </row>
    <row r="595" spans="4:4" x14ac:dyDescent="0.2">
      <c r="D595" s="178"/>
    </row>
    <row r="596" spans="4:4" x14ac:dyDescent="0.2">
      <c r="D596" s="178"/>
    </row>
    <row r="597" spans="4:4" x14ac:dyDescent="0.2">
      <c r="D597" s="178"/>
    </row>
    <row r="598" spans="4:4" x14ac:dyDescent="0.2">
      <c r="D598" s="178"/>
    </row>
    <row r="599" spans="4:4" x14ac:dyDescent="0.2">
      <c r="D599" s="178"/>
    </row>
    <row r="600" spans="4:4" x14ac:dyDescent="0.2">
      <c r="D600" s="178"/>
    </row>
    <row r="601" spans="4:4" x14ac:dyDescent="0.2">
      <c r="D601" s="178"/>
    </row>
    <row r="602" spans="4:4" x14ac:dyDescent="0.2">
      <c r="D602" s="178"/>
    </row>
    <row r="603" spans="4:4" x14ac:dyDescent="0.2">
      <c r="D603" s="178"/>
    </row>
    <row r="604" spans="4:4" x14ac:dyDescent="0.2">
      <c r="D604" s="178"/>
    </row>
    <row r="605" spans="4:4" x14ac:dyDescent="0.2">
      <c r="D605" s="178"/>
    </row>
    <row r="606" spans="4:4" x14ac:dyDescent="0.2">
      <c r="D606" s="178"/>
    </row>
    <row r="607" spans="4:4" x14ac:dyDescent="0.2">
      <c r="D607" s="178"/>
    </row>
    <row r="608" spans="4:4" x14ac:dyDescent="0.2">
      <c r="D608" s="178"/>
    </row>
    <row r="609" spans="4:4" x14ac:dyDescent="0.2">
      <c r="D609" s="178"/>
    </row>
    <row r="610" spans="4:4" x14ac:dyDescent="0.2">
      <c r="D610" s="178"/>
    </row>
    <row r="611" spans="4:4" x14ac:dyDescent="0.2">
      <c r="D611" s="178"/>
    </row>
    <row r="612" spans="4:4" x14ac:dyDescent="0.2">
      <c r="D612" s="178"/>
    </row>
    <row r="613" spans="4:4" x14ac:dyDescent="0.2">
      <c r="D613" s="178"/>
    </row>
    <row r="614" spans="4:4" x14ac:dyDescent="0.2">
      <c r="D614" s="178"/>
    </row>
    <row r="615" spans="4:4" x14ac:dyDescent="0.2">
      <c r="D615" s="178"/>
    </row>
    <row r="616" spans="4:4" x14ac:dyDescent="0.2">
      <c r="D616" s="178"/>
    </row>
    <row r="617" spans="4:4" x14ac:dyDescent="0.2">
      <c r="D617" s="178"/>
    </row>
    <row r="618" spans="4:4" x14ac:dyDescent="0.2">
      <c r="D618" s="178"/>
    </row>
    <row r="619" spans="4:4" x14ac:dyDescent="0.2">
      <c r="D619" s="178"/>
    </row>
    <row r="620" spans="4:4" x14ac:dyDescent="0.2">
      <c r="D620" s="178"/>
    </row>
    <row r="621" spans="4:4" x14ac:dyDescent="0.2">
      <c r="D621" s="178"/>
    </row>
    <row r="622" spans="4:4" x14ac:dyDescent="0.2">
      <c r="D622" s="178"/>
    </row>
    <row r="623" spans="4:4" x14ac:dyDescent="0.2">
      <c r="D623" s="178"/>
    </row>
    <row r="624" spans="4:4" x14ac:dyDescent="0.2">
      <c r="D624" s="178"/>
    </row>
    <row r="625" spans="4:4" x14ac:dyDescent="0.2">
      <c r="D625" s="178"/>
    </row>
    <row r="626" spans="4:4" x14ac:dyDescent="0.2">
      <c r="D626" s="178"/>
    </row>
    <row r="627" spans="4:4" x14ac:dyDescent="0.2">
      <c r="D627" s="178"/>
    </row>
    <row r="628" spans="4:4" x14ac:dyDescent="0.2">
      <c r="D628" s="178"/>
    </row>
    <row r="629" spans="4:4" x14ac:dyDescent="0.2">
      <c r="D629" s="178"/>
    </row>
    <row r="630" spans="4:4" x14ac:dyDescent="0.2">
      <c r="D630" s="178"/>
    </row>
    <row r="631" spans="4:4" x14ac:dyDescent="0.2">
      <c r="D631" s="178"/>
    </row>
    <row r="632" spans="4:4" x14ac:dyDescent="0.2">
      <c r="D632" s="178"/>
    </row>
    <row r="633" spans="4:4" x14ac:dyDescent="0.2">
      <c r="D633" s="178"/>
    </row>
    <row r="634" spans="4:4" x14ac:dyDescent="0.2">
      <c r="D634" s="178"/>
    </row>
    <row r="635" spans="4:4" x14ac:dyDescent="0.2">
      <c r="D635" s="178"/>
    </row>
    <row r="636" spans="4:4" x14ac:dyDescent="0.2">
      <c r="D636" s="178"/>
    </row>
    <row r="637" spans="4:4" x14ac:dyDescent="0.2">
      <c r="D637" s="178"/>
    </row>
    <row r="638" spans="4:4" x14ac:dyDescent="0.2">
      <c r="D638" s="178"/>
    </row>
    <row r="639" spans="4:4" x14ac:dyDescent="0.2">
      <c r="D639" s="178"/>
    </row>
    <row r="640" spans="4:4" x14ac:dyDescent="0.2">
      <c r="D640" s="178"/>
    </row>
    <row r="641" spans="4:4" x14ac:dyDescent="0.2">
      <c r="D641" s="178"/>
    </row>
    <row r="642" spans="4:4" x14ac:dyDescent="0.2">
      <c r="D642" s="178"/>
    </row>
    <row r="643" spans="4:4" x14ac:dyDescent="0.2">
      <c r="D643" s="178"/>
    </row>
    <row r="644" spans="4:4" x14ac:dyDescent="0.2">
      <c r="D644" s="178"/>
    </row>
    <row r="645" spans="4:4" x14ac:dyDescent="0.2">
      <c r="D645" s="178"/>
    </row>
    <row r="646" spans="4:4" x14ac:dyDescent="0.2">
      <c r="D646" s="178"/>
    </row>
    <row r="647" spans="4:4" x14ac:dyDescent="0.2">
      <c r="D647" s="178"/>
    </row>
    <row r="648" spans="4:4" x14ac:dyDescent="0.2">
      <c r="D648" s="178"/>
    </row>
    <row r="649" spans="4:4" x14ac:dyDescent="0.2">
      <c r="D649" s="178"/>
    </row>
    <row r="650" spans="4:4" x14ac:dyDescent="0.2">
      <c r="D650" s="178"/>
    </row>
    <row r="651" spans="4:4" x14ac:dyDescent="0.2">
      <c r="D651" s="178"/>
    </row>
    <row r="652" spans="4:4" x14ac:dyDescent="0.2">
      <c r="D652" s="178"/>
    </row>
    <row r="653" spans="4:4" x14ac:dyDescent="0.2">
      <c r="D653" s="178"/>
    </row>
    <row r="654" spans="4:4" x14ac:dyDescent="0.2">
      <c r="D654" s="178"/>
    </row>
    <row r="655" spans="4:4" x14ac:dyDescent="0.2">
      <c r="D655" s="178"/>
    </row>
    <row r="656" spans="4:4" x14ac:dyDescent="0.2">
      <c r="D656" s="178"/>
    </row>
    <row r="657" spans="4:4" x14ac:dyDescent="0.2">
      <c r="D657" s="178"/>
    </row>
    <row r="658" spans="4:4" x14ac:dyDescent="0.2">
      <c r="D658" s="178"/>
    </row>
    <row r="659" spans="4:4" x14ac:dyDescent="0.2">
      <c r="D659" s="178"/>
    </row>
    <row r="660" spans="4:4" x14ac:dyDescent="0.2">
      <c r="D660" s="178"/>
    </row>
    <row r="661" spans="4:4" x14ac:dyDescent="0.2">
      <c r="D661" s="178"/>
    </row>
    <row r="662" spans="4:4" x14ac:dyDescent="0.2">
      <c r="D662" s="178"/>
    </row>
    <row r="663" spans="4:4" x14ac:dyDescent="0.2">
      <c r="D663" s="178"/>
    </row>
    <row r="664" spans="4:4" x14ac:dyDescent="0.2">
      <c r="D664" s="178"/>
    </row>
    <row r="665" spans="4:4" x14ac:dyDescent="0.2">
      <c r="D665" s="178"/>
    </row>
    <row r="666" spans="4:4" x14ac:dyDescent="0.2">
      <c r="D666" s="178"/>
    </row>
    <row r="667" spans="4:4" x14ac:dyDescent="0.2">
      <c r="D667" s="178"/>
    </row>
    <row r="668" spans="4:4" x14ac:dyDescent="0.2">
      <c r="D668" s="178"/>
    </row>
    <row r="669" spans="4:4" x14ac:dyDescent="0.2">
      <c r="D669" s="178"/>
    </row>
    <row r="670" spans="4:4" x14ac:dyDescent="0.2">
      <c r="D670" s="178"/>
    </row>
    <row r="671" spans="4:4" x14ac:dyDescent="0.2">
      <c r="D671" s="178"/>
    </row>
    <row r="672" spans="4:4" x14ac:dyDescent="0.2">
      <c r="D672" s="178"/>
    </row>
    <row r="673" spans="4:4" x14ac:dyDescent="0.2">
      <c r="D673" s="178"/>
    </row>
    <row r="674" spans="4:4" x14ac:dyDescent="0.2">
      <c r="D674" s="178"/>
    </row>
    <row r="675" spans="4:4" x14ac:dyDescent="0.2">
      <c r="D675" s="178"/>
    </row>
    <row r="676" spans="4:4" x14ac:dyDescent="0.2">
      <c r="D676" s="178"/>
    </row>
    <row r="677" spans="4:4" x14ac:dyDescent="0.2">
      <c r="D677" s="178"/>
    </row>
    <row r="678" spans="4:4" x14ac:dyDescent="0.2">
      <c r="D678" s="178"/>
    </row>
    <row r="679" spans="4:4" x14ac:dyDescent="0.2">
      <c r="D679" s="178"/>
    </row>
    <row r="680" spans="4:4" x14ac:dyDescent="0.2">
      <c r="D680" s="178"/>
    </row>
    <row r="681" spans="4:4" x14ac:dyDescent="0.2">
      <c r="D681" s="178"/>
    </row>
    <row r="682" spans="4:4" x14ac:dyDescent="0.2">
      <c r="D682" s="178"/>
    </row>
    <row r="683" spans="4:4" x14ac:dyDescent="0.2">
      <c r="D683" s="178"/>
    </row>
    <row r="684" spans="4:4" x14ac:dyDescent="0.2">
      <c r="D684" s="178"/>
    </row>
    <row r="685" spans="4:4" x14ac:dyDescent="0.2">
      <c r="D685" s="178"/>
    </row>
    <row r="686" spans="4:4" x14ac:dyDescent="0.2">
      <c r="D686" s="178"/>
    </row>
    <row r="687" spans="4:4" x14ac:dyDescent="0.2">
      <c r="D687" s="178"/>
    </row>
    <row r="688" spans="4:4" x14ac:dyDescent="0.2">
      <c r="D688" s="178"/>
    </row>
    <row r="689" spans="4:4" x14ac:dyDescent="0.2">
      <c r="D689" s="178"/>
    </row>
    <row r="690" spans="4:4" x14ac:dyDescent="0.2">
      <c r="D690" s="178"/>
    </row>
    <row r="691" spans="4:4" x14ac:dyDescent="0.2">
      <c r="D691" s="178"/>
    </row>
    <row r="692" spans="4:4" x14ac:dyDescent="0.2">
      <c r="D692" s="178"/>
    </row>
    <row r="693" spans="4:4" x14ac:dyDescent="0.2">
      <c r="D693" s="178"/>
    </row>
    <row r="694" spans="4:4" x14ac:dyDescent="0.2">
      <c r="D694" s="178"/>
    </row>
    <row r="695" spans="4:4" x14ac:dyDescent="0.2">
      <c r="D695" s="178"/>
    </row>
    <row r="696" spans="4:4" x14ac:dyDescent="0.2">
      <c r="D696" s="178"/>
    </row>
    <row r="697" spans="4:4" x14ac:dyDescent="0.2">
      <c r="D697" s="178"/>
    </row>
    <row r="698" spans="4:4" x14ac:dyDescent="0.2">
      <c r="D698" s="178"/>
    </row>
    <row r="699" spans="4:4" x14ac:dyDescent="0.2">
      <c r="D699" s="178"/>
    </row>
    <row r="700" spans="4:4" x14ac:dyDescent="0.2">
      <c r="D700" s="178"/>
    </row>
    <row r="701" spans="4:4" x14ac:dyDescent="0.2">
      <c r="D701" s="178"/>
    </row>
    <row r="702" spans="4:4" x14ac:dyDescent="0.2">
      <c r="D702" s="178"/>
    </row>
    <row r="703" spans="4:4" x14ac:dyDescent="0.2">
      <c r="D703" s="178"/>
    </row>
    <row r="704" spans="4:4" x14ac:dyDescent="0.2">
      <c r="D704" s="178"/>
    </row>
    <row r="705" spans="4:4" x14ac:dyDescent="0.2">
      <c r="D705" s="178"/>
    </row>
    <row r="706" spans="4:4" x14ac:dyDescent="0.2">
      <c r="D706" s="178"/>
    </row>
    <row r="707" spans="4:4" x14ac:dyDescent="0.2">
      <c r="D707" s="178"/>
    </row>
    <row r="708" spans="4:4" x14ac:dyDescent="0.2">
      <c r="D708" s="178"/>
    </row>
    <row r="709" spans="4:4" x14ac:dyDescent="0.2">
      <c r="D709" s="178"/>
    </row>
    <row r="710" spans="4:4" x14ac:dyDescent="0.2">
      <c r="D710" s="178"/>
    </row>
    <row r="711" spans="4:4" x14ac:dyDescent="0.2">
      <c r="D711" s="178"/>
    </row>
    <row r="712" spans="4:4" x14ac:dyDescent="0.2">
      <c r="D712" s="178"/>
    </row>
    <row r="713" spans="4:4" x14ac:dyDescent="0.2">
      <c r="D713" s="178"/>
    </row>
    <row r="714" spans="4:4" x14ac:dyDescent="0.2">
      <c r="D714" s="178"/>
    </row>
    <row r="715" spans="4:4" x14ac:dyDescent="0.2">
      <c r="D715" s="178"/>
    </row>
    <row r="716" spans="4:4" x14ac:dyDescent="0.2">
      <c r="D716" s="178"/>
    </row>
    <row r="717" spans="4:4" x14ac:dyDescent="0.2">
      <c r="D717" s="178"/>
    </row>
    <row r="718" spans="4:4" x14ac:dyDescent="0.2">
      <c r="D718" s="178"/>
    </row>
    <row r="719" spans="4:4" x14ac:dyDescent="0.2">
      <c r="D719" s="178"/>
    </row>
    <row r="720" spans="4:4" x14ac:dyDescent="0.2">
      <c r="D720" s="178"/>
    </row>
    <row r="721" spans="4:4" x14ac:dyDescent="0.2">
      <c r="D721" s="178"/>
    </row>
    <row r="722" spans="4:4" x14ac:dyDescent="0.2">
      <c r="D722" s="178"/>
    </row>
    <row r="723" spans="4:4" x14ac:dyDescent="0.2">
      <c r="D723" s="178"/>
    </row>
    <row r="724" spans="4:4" x14ac:dyDescent="0.2">
      <c r="D724" s="178"/>
    </row>
    <row r="725" spans="4:4" x14ac:dyDescent="0.2">
      <c r="D725" s="178"/>
    </row>
    <row r="726" spans="4:4" x14ac:dyDescent="0.2">
      <c r="D726" s="178"/>
    </row>
    <row r="727" spans="4:4" x14ac:dyDescent="0.2">
      <c r="D727" s="178"/>
    </row>
    <row r="728" spans="4:4" x14ac:dyDescent="0.2">
      <c r="D728" s="178"/>
    </row>
    <row r="729" spans="4:4" x14ac:dyDescent="0.2">
      <c r="D729" s="178"/>
    </row>
    <row r="730" spans="4:4" x14ac:dyDescent="0.2">
      <c r="D730" s="178"/>
    </row>
    <row r="731" spans="4:4" x14ac:dyDescent="0.2">
      <c r="D731" s="178"/>
    </row>
    <row r="732" spans="4:4" x14ac:dyDescent="0.2">
      <c r="D732" s="178"/>
    </row>
    <row r="733" spans="4:4" x14ac:dyDescent="0.2">
      <c r="D733" s="178"/>
    </row>
    <row r="734" spans="4:4" x14ac:dyDescent="0.2">
      <c r="D734" s="178"/>
    </row>
    <row r="735" spans="4:4" x14ac:dyDescent="0.2">
      <c r="D735" s="178"/>
    </row>
    <row r="736" spans="4:4" x14ac:dyDescent="0.2">
      <c r="D736" s="178"/>
    </row>
    <row r="737" spans="4:4" x14ac:dyDescent="0.2">
      <c r="D737" s="178"/>
    </row>
    <row r="738" spans="4:4" x14ac:dyDescent="0.2">
      <c r="D738" s="178"/>
    </row>
    <row r="739" spans="4:4" x14ac:dyDescent="0.2">
      <c r="D739" s="178"/>
    </row>
    <row r="740" spans="4:4" x14ac:dyDescent="0.2">
      <c r="D740" s="178"/>
    </row>
    <row r="741" spans="4:4" x14ac:dyDescent="0.2">
      <c r="D741" s="178"/>
    </row>
    <row r="742" spans="4:4" x14ac:dyDescent="0.2">
      <c r="D742" s="178"/>
    </row>
    <row r="743" spans="4:4" x14ac:dyDescent="0.2">
      <c r="D743" s="178"/>
    </row>
    <row r="744" spans="4:4" x14ac:dyDescent="0.2">
      <c r="D744" s="178"/>
    </row>
    <row r="745" spans="4:4" x14ac:dyDescent="0.2">
      <c r="D745" s="178"/>
    </row>
    <row r="746" spans="4:4" x14ac:dyDescent="0.2">
      <c r="D746" s="178"/>
    </row>
    <row r="747" spans="4:4" x14ac:dyDescent="0.2">
      <c r="D747" s="178"/>
    </row>
    <row r="748" spans="4:4" x14ac:dyDescent="0.2">
      <c r="D748" s="178"/>
    </row>
    <row r="749" spans="4:4" x14ac:dyDescent="0.2">
      <c r="D749" s="178"/>
    </row>
    <row r="750" spans="4:4" x14ac:dyDescent="0.2">
      <c r="D750" s="178"/>
    </row>
    <row r="751" spans="4:4" x14ac:dyDescent="0.2">
      <c r="D751" s="178"/>
    </row>
    <row r="752" spans="4:4" x14ac:dyDescent="0.2">
      <c r="D752" s="178"/>
    </row>
    <row r="753" spans="4:4" x14ac:dyDescent="0.2">
      <c r="D753" s="178"/>
    </row>
    <row r="754" spans="4:4" x14ac:dyDescent="0.2">
      <c r="D754" s="178"/>
    </row>
    <row r="755" spans="4:4" x14ac:dyDescent="0.2">
      <c r="D755" s="178"/>
    </row>
    <row r="756" spans="4:4" x14ac:dyDescent="0.2">
      <c r="D756" s="178"/>
    </row>
    <row r="757" spans="4:4" x14ac:dyDescent="0.2">
      <c r="D757" s="178"/>
    </row>
    <row r="758" spans="4:4" x14ac:dyDescent="0.2">
      <c r="D758" s="178"/>
    </row>
    <row r="759" spans="4:4" x14ac:dyDescent="0.2">
      <c r="D759" s="178"/>
    </row>
    <row r="760" spans="4:4" x14ac:dyDescent="0.2">
      <c r="D760" s="178"/>
    </row>
    <row r="761" spans="4:4" x14ac:dyDescent="0.2">
      <c r="D761" s="178"/>
    </row>
    <row r="762" spans="4:4" x14ac:dyDescent="0.2">
      <c r="D762" s="178"/>
    </row>
    <row r="763" spans="4:4" x14ac:dyDescent="0.2">
      <c r="D763" s="178"/>
    </row>
    <row r="764" spans="4:4" x14ac:dyDescent="0.2">
      <c r="D764" s="178"/>
    </row>
    <row r="765" spans="4:4" x14ac:dyDescent="0.2">
      <c r="D765" s="178"/>
    </row>
    <row r="766" spans="4:4" x14ac:dyDescent="0.2">
      <c r="D766" s="178"/>
    </row>
    <row r="767" spans="4:4" x14ac:dyDescent="0.2">
      <c r="D767" s="178"/>
    </row>
    <row r="768" spans="4:4" x14ac:dyDescent="0.2">
      <c r="D768" s="178"/>
    </row>
    <row r="769" spans="4:4" x14ac:dyDescent="0.2">
      <c r="D769" s="178"/>
    </row>
    <row r="770" spans="4:4" x14ac:dyDescent="0.2">
      <c r="D770" s="178"/>
    </row>
    <row r="771" spans="4:4" x14ac:dyDescent="0.2">
      <c r="D771" s="178"/>
    </row>
    <row r="772" spans="4:4" x14ac:dyDescent="0.2">
      <c r="D772" s="178"/>
    </row>
    <row r="773" spans="4:4" x14ac:dyDescent="0.2">
      <c r="D773" s="178"/>
    </row>
    <row r="774" spans="4:4" x14ac:dyDescent="0.2">
      <c r="D774" s="178"/>
    </row>
    <row r="775" spans="4:4" x14ac:dyDescent="0.2">
      <c r="D775" s="178"/>
    </row>
    <row r="776" spans="4:4" x14ac:dyDescent="0.2">
      <c r="D776" s="178"/>
    </row>
    <row r="777" spans="4:4" x14ac:dyDescent="0.2">
      <c r="D777" s="178"/>
    </row>
    <row r="778" spans="4:4" x14ac:dyDescent="0.2">
      <c r="D778" s="178"/>
    </row>
    <row r="779" spans="4:4" x14ac:dyDescent="0.2">
      <c r="D779" s="178"/>
    </row>
    <row r="780" spans="4:4" x14ac:dyDescent="0.2">
      <c r="D780" s="178"/>
    </row>
    <row r="781" spans="4:4" x14ac:dyDescent="0.2">
      <c r="D781" s="178"/>
    </row>
    <row r="782" spans="4:4" x14ac:dyDescent="0.2">
      <c r="D782" s="178"/>
    </row>
    <row r="783" spans="4:4" x14ac:dyDescent="0.2">
      <c r="D783" s="178"/>
    </row>
    <row r="784" spans="4:4" x14ac:dyDescent="0.2">
      <c r="D784" s="178"/>
    </row>
    <row r="785" spans="4:4" x14ac:dyDescent="0.2">
      <c r="D785" s="178"/>
    </row>
    <row r="786" spans="4:4" x14ac:dyDescent="0.2">
      <c r="D786" s="178"/>
    </row>
    <row r="787" spans="4:4" x14ac:dyDescent="0.2">
      <c r="D787" s="178"/>
    </row>
    <row r="788" spans="4:4" x14ac:dyDescent="0.2">
      <c r="D788" s="178"/>
    </row>
    <row r="789" spans="4:4" x14ac:dyDescent="0.2">
      <c r="D789" s="178"/>
    </row>
    <row r="790" spans="4:4" x14ac:dyDescent="0.2">
      <c r="D790" s="178"/>
    </row>
    <row r="791" spans="4:4" x14ac:dyDescent="0.2">
      <c r="D791" s="178"/>
    </row>
    <row r="792" spans="4:4" x14ac:dyDescent="0.2">
      <c r="D792" s="178"/>
    </row>
    <row r="793" spans="4:4" x14ac:dyDescent="0.2">
      <c r="D793" s="178"/>
    </row>
    <row r="794" spans="4:4" x14ac:dyDescent="0.2">
      <c r="D794" s="178"/>
    </row>
    <row r="795" spans="4:4" x14ac:dyDescent="0.2">
      <c r="D795" s="178"/>
    </row>
    <row r="796" spans="4:4" x14ac:dyDescent="0.2">
      <c r="D796" s="178"/>
    </row>
    <row r="797" spans="4:4" x14ac:dyDescent="0.2">
      <c r="D797" s="178"/>
    </row>
    <row r="798" spans="4:4" x14ac:dyDescent="0.2">
      <c r="D798" s="178"/>
    </row>
    <row r="799" spans="4:4" x14ac:dyDescent="0.2">
      <c r="D799" s="178"/>
    </row>
    <row r="800" spans="4:4" x14ac:dyDescent="0.2">
      <c r="D800" s="178"/>
    </row>
    <row r="801" spans="4:4" x14ac:dyDescent="0.2">
      <c r="D801" s="178"/>
    </row>
    <row r="802" spans="4:4" x14ac:dyDescent="0.2">
      <c r="D802" s="178"/>
    </row>
    <row r="803" spans="4:4" x14ac:dyDescent="0.2">
      <c r="D803" s="178"/>
    </row>
    <row r="804" spans="4:4" x14ac:dyDescent="0.2">
      <c r="D804" s="178"/>
    </row>
    <row r="805" spans="4:4" x14ac:dyDescent="0.2">
      <c r="D805" s="178"/>
    </row>
    <row r="806" spans="4:4" x14ac:dyDescent="0.2">
      <c r="D806" s="178"/>
    </row>
    <row r="807" spans="4:4" x14ac:dyDescent="0.2">
      <c r="D807" s="178"/>
    </row>
    <row r="808" spans="4:4" x14ac:dyDescent="0.2">
      <c r="D808" s="178"/>
    </row>
    <row r="809" spans="4:4" x14ac:dyDescent="0.2">
      <c r="D809" s="178"/>
    </row>
    <row r="810" spans="4:4" x14ac:dyDescent="0.2">
      <c r="D810" s="178"/>
    </row>
    <row r="811" spans="4:4" x14ac:dyDescent="0.2">
      <c r="D811" s="178"/>
    </row>
    <row r="812" spans="4:4" x14ac:dyDescent="0.2">
      <c r="D812" s="178"/>
    </row>
    <row r="813" spans="4:4" x14ac:dyDescent="0.2">
      <c r="D813" s="178"/>
    </row>
    <row r="814" spans="4:4" x14ac:dyDescent="0.2">
      <c r="D814" s="178"/>
    </row>
    <row r="815" spans="4:4" x14ac:dyDescent="0.2">
      <c r="D815" s="178"/>
    </row>
    <row r="816" spans="4:4" x14ac:dyDescent="0.2">
      <c r="D816" s="178"/>
    </row>
    <row r="817" spans="4:4" x14ac:dyDescent="0.2">
      <c r="D817" s="178"/>
    </row>
    <row r="818" spans="4:4" x14ac:dyDescent="0.2">
      <c r="D818" s="178"/>
    </row>
    <row r="819" spans="4:4" x14ac:dyDescent="0.2">
      <c r="D819" s="178"/>
    </row>
    <row r="820" spans="4:4" x14ac:dyDescent="0.2">
      <c r="D820" s="178"/>
    </row>
    <row r="821" spans="4:4" x14ac:dyDescent="0.2">
      <c r="D821" s="178"/>
    </row>
    <row r="822" spans="4:4" x14ac:dyDescent="0.2">
      <c r="D822" s="178"/>
    </row>
    <row r="823" spans="4:4" x14ac:dyDescent="0.2">
      <c r="D823" s="178"/>
    </row>
    <row r="824" spans="4:4" x14ac:dyDescent="0.2">
      <c r="D824" s="178"/>
    </row>
    <row r="825" spans="4:4" x14ac:dyDescent="0.2">
      <c r="D825" s="178"/>
    </row>
    <row r="826" spans="4:4" x14ac:dyDescent="0.2">
      <c r="D826" s="178"/>
    </row>
    <row r="827" spans="4:4" x14ac:dyDescent="0.2">
      <c r="D827" s="178"/>
    </row>
    <row r="828" spans="4:4" x14ac:dyDescent="0.2">
      <c r="D828" s="178"/>
    </row>
    <row r="829" spans="4:4" x14ac:dyDescent="0.2">
      <c r="D829" s="178"/>
    </row>
    <row r="830" spans="4:4" x14ac:dyDescent="0.2">
      <c r="D830" s="178"/>
    </row>
    <row r="831" spans="4:4" x14ac:dyDescent="0.2">
      <c r="D831" s="178"/>
    </row>
    <row r="832" spans="4:4" x14ac:dyDescent="0.2">
      <c r="D832" s="178"/>
    </row>
    <row r="833" spans="4:4" x14ac:dyDescent="0.2">
      <c r="D833" s="178"/>
    </row>
    <row r="834" spans="4:4" x14ac:dyDescent="0.2">
      <c r="D834" s="178"/>
    </row>
    <row r="835" spans="4:4" x14ac:dyDescent="0.2">
      <c r="D835" s="178"/>
    </row>
    <row r="836" spans="4:4" x14ac:dyDescent="0.2">
      <c r="D836" s="178"/>
    </row>
    <row r="837" spans="4:4" x14ac:dyDescent="0.2">
      <c r="D837" s="178"/>
    </row>
    <row r="838" spans="4:4" x14ac:dyDescent="0.2">
      <c r="D838" s="178"/>
    </row>
    <row r="839" spans="4:4" x14ac:dyDescent="0.2">
      <c r="D839" s="178"/>
    </row>
    <row r="840" spans="4:4" x14ac:dyDescent="0.2">
      <c r="D840" s="178"/>
    </row>
    <row r="841" spans="4:4" x14ac:dyDescent="0.2">
      <c r="D841" s="178"/>
    </row>
    <row r="842" spans="4:4" x14ac:dyDescent="0.2">
      <c r="D842" s="178"/>
    </row>
    <row r="843" spans="4:4" x14ac:dyDescent="0.2">
      <c r="D843" s="178"/>
    </row>
    <row r="844" spans="4:4" x14ac:dyDescent="0.2">
      <c r="D844" s="178"/>
    </row>
    <row r="845" spans="4:4" x14ac:dyDescent="0.2">
      <c r="D845" s="178"/>
    </row>
    <row r="846" spans="4:4" x14ac:dyDescent="0.2">
      <c r="D846" s="178"/>
    </row>
    <row r="847" spans="4:4" x14ac:dyDescent="0.2">
      <c r="D847" s="178"/>
    </row>
    <row r="848" spans="4:4" x14ac:dyDescent="0.2">
      <c r="D848" s="178"/>
    </row>
    <row r="849" spans="4:4" x14ac:dyDescent="0.2">
      <c r="D849" s="178"/>
    </row>
    <row r="850" spans="4:4" x14ac:dyDescent="0.2">
      <c r="D850" s="178"/>
    </row>
    <row r="851" spans="4:4" x14ac:dyDescent="0.2">
      <c r="D851" s="178"/>
    </row>
    <row r="852" spans="4:4" x14ac:dyDescent="0.2">
      <c r="D852" s="178"/>
    </row>
    <row r="853" spans="4:4" x14ac:dyDescent="0.2">
      <c r="D853" s="178"/>
    </row>
    <row r="854" spans="4:4" x14ac:dyDescent="0.2">
      <c r="D854" s="178"/>
    </row>
    <row r="855" spans="4:4" x14ac:dyDescent="0.2">
      <c r="D855" s="178"/>
    </row>
    <row r="856" spans="4:4" x14ac:dyDescent="0.2">
      <c r="D856" s="178"/>
    </row>
    <row r="857" spans="4:4" x14ac:dyDescent="0.2">
      <c r="D857" s="178"/>
    </row>
    <row r="858" spans="4:4" x14ac:dyDescent="0.2">
      <c r="D858" s="178"/>
    </row>
    <row r="859" spans="4:4" x14ac:dyDescent="0.2">
      <c r="D859" s="178"/>
    </row>
    <row r="860" spans="4:4" x14ac:dyDescent="0.2">
      <c r="D860" s="178"/>
    </row>
    <row r="861" spans="4:4" x14ac:dyDescent="0.2">
      <c r="D861" s="178"/>
    </row>
    <row r="862" spans="4:4" x14ac:dyDescent="0.2">
      <c r="D862" s="178"/>
    </row>
    <row r="863" spans="4:4" x14ac:dyDescent="0.2">
      <c r="D863" s="178"/>
    </row>
    <row r="864" spans="4:4" x14ac:dyDescent="0.2">
      <c r="D864" s="178"/>
    </row>
    <row r="865" spans="4:4" x14ac:dyDescent="0.2">
      <c r="D865" s="178"/>
    </row>
    <row r="866" spans="4:4" x14ac:dyDescent="0.2">
      <c r="D866" s="178"/>
    </row>
    <row r="867" spans="4:4" x14ac:dyDescent="0.2">
      <c r="D867" s="178"/>
    </row>
    <row r="868" spans="4:4" x14ac:dyDescent="0.2">
      <c r="D868" s="178"/>
    </row>
    <row r="869" spans="4:4" x14ac:dyDescent="0.2">
      <c r="D869" s="178"/>
    </row>
    <row r="870" spans="4:4" x14ac:dyDescent="0.2">
      <c r="D870" s="178"/>
    </row>
    <row r="871" spans="4:4" x14ac:dyDescent="0.2">
      <c r="D871" s="178"/>
    </row>
    <row r="872" spans="4:4" x14ac:dyDescent="0.2">
      <c r="D872" s="178"/>
    </row>
    <row r="873" spans="4:4" x14ac:dyDescent="0.2">
      <c r="D873" s="178"/>
    </row>
    <row r="874" spans="4:4" x14ac:dyDescent="0.2">
      <c r="D874" s="178"/>
    </row>
    <row r="875" spans="4:4" x14ac:dyDescent="0.2">
      <c r="D875" s="178"/>
    </row>
    <row r="876" spans="4:4" x14ac:dyDescent="0.2">
      <c r="D876" s="178"/>
    </row>
    <row r="877" spans="4:4" x14ac:dyDescent="0.2">
      <c r="D877" s="178"/>
    </row>
    <row r="878" spans="4:4" x14ac:dyDescent="0.2">
      <c r="D878" s="178"/>
    </row>
    <row r="879" spans="4:4" x14ac:dyDescent="0.2">
      <c r="D879" s="178"/>
    </row>
    <row r="880" spans="4:4" x14ac:dyDescent="0.2">
      <c r="D880" s="178"/>
    </row>
    <row r="881" spans="4:4" x14ac:dyDescent="0.2">
      <c r="D881" s="178"/>
    </row>
    <row r="882" spans="4:4" x14ac:dyDescent="0.2">
      <c r="D882" s="178"/>
    </row>
    <row r="883" spans="4:4" x14ac:dyDescent="0.2">
      <c r="D883" s="178"/>
    </row>
    <row r="884" spans="4:4" x14ac:dyDescent="0.2">
      <c r="D884" s="178"/>
    </row>
    <row r="885" spans="4:4" x14ac:dyDescent="0.2">
      <c r="D885" s="178"/>
    </row>
    <row r="886" spans="4:4" x14ac:dyDescent="0.2">
      <c r="D886" s="178"/>
    </row>
    <row r="887" spans="4:4" x14ac:dyDescent="0.2">
      <c r="D887" s="178"/>
    </row>
    <row r="888" spans="4:4" x14ac:dyDescent="0.2">
      <c r="D888" s="178"/>
    </row>
    <row r="889" spans="4:4" x14ac:dyDescent="0.2">
      <c r="D889" s="178"/>
    </row>
    <row r="890" spans="4:4" x14ac:dyDescent="0.2">
      <c r="D890" s="178"/>
    </row>
    <row r="891" spans="4:4" x14ac:dyDescent="0.2">
      <c r="D891" s="178"/>
    </row>
    <row r="892" spans="4:4" x14ac:dyDescent="0.2">
      <c r="D892" s="178"/>
    </row>
    <row r="893" spans="4:4" x14ac:dyDescent="0.2">
      <c r="D893" s="178"/>
    </row>
    <row r="894" spans="4:4" x14ac:dyDescent="0.2">
      <c r="D894" s="178"/>
    </row>
    <row r="895" spans="4:4" x14ac:dyDescent="0.2">
      <c r="D895" s="178"/>
    </row>
    <row r="896" spans="4:4" x14ac:dyDescent="0.2">
      <c r="D896" s="178"/>
    </row>
    <row r="897" spans="4:4" x14ac:dyDescent="0.2">
      <c r="D897" s="178"/>
    </row>
    <row r="898" spans="4:4" x14ac:dyDescent="0.2">
      <c r="D898" s="178"/>
    </row>
    <row r="899" spans="4:4" x14ac:dyDescent="0.2">
      <c r="D899" s="178"/>
    </row>
    <row r="900" spans="4:4" x14ac:dyDescent="0.2">
      <c r="D900" s="178"/>
    </row>
    <row r="901" spans="4:4" x14ac:dyDescent="0.2">
      <c r="D901" s="178"/>
    </row>
    <row r="902" spans="4:4" x14ac:dyDescent="0.2">
      <c r="D902" s="178"/>
    </row>
    <row r="903" spans="4:4" x14ac:dyDescent="0.2">
      <c r="D903" s="178"/>
    </row>
    <row r="904" spans="4:4" x14ac:dyDescent="0.2">
      <c r="D904" s="178"/>
    </row>
    <row r="905" spans="4:4" x14ac:dyDescent="0.2">
      <c r="D905" s="178"/>
    </row>
    <row r="906" spans="4:4" x14ac:dyDescent="0.2">
      <c r="D906" s="178"/>
    </row>
    <row r="907" spans="4:4" x14ac:dyDescent="0.2">
      <c r="D907" s="178"/>
    </row>
    <row r="908" spans="4:4" x14ac:dyDescent="0.2">
      <c r="D908" s="178"/>
    </row>
    <row r="909" spans="4:4" x14ac:dyDescent="0.2">
      <c r="D909" s="178"/>
    </row>
    <row r="910" spans="4:4" x14ac:dyDescent="0.2">
      <c r="D910" s="178"/>
    </row>
    <row r="911" spans="4:4" x14ac:dyDescent="0.2">
      <c r="D911" s="178"/>
    </row>
    <row r="912" spans="4:4" x14ac:dyDescent="0.2">
      <c r="D912" s="178"/>
    </row>
    <row r="913" spans="4:4" x14ac:dyDescent="0.2">
      <c r="D913" s="178"/>
    </row>
    <row r="914" spans="4:4" x14ac:dyDescent="0.2">
      <c r="D914" s="178"/>
    </row>
    <row r="915" spans="4:4" x14ac:dyDescent="0.2">
      <c r="D915" s="178"/>
    </row>
    <row r="916" spans="4:4" x14ac:dyDescent="0.2">
      <c r="D916" s="178"/>
    </row>
    <row r="917" spans="4:4" x14ac:dyDescent="0.2">
      <c r="D917" s="178"/>
    </row>
    <row r="918" spans="4:4" x14ac:dyDescent="0.2">
      <c r="D918" s="178"/>
    </row>
    <row r="919" spans="4:4" x14ac:dyDescent="0.2">
      <c r="D919" s="178"/>
    </row>
    <row r="920" spans="4:4" x14ac:dyDescent="0.2">
      <c r="D920" s="178"/>
    </row>
    <row r="921" spans="4:4" x14ac:dyDescent="0.2">
      <c r="D921" s="178"/>
    </row>
    <row r="922" spans="4:4" x14ac:dyDescent="0.2">
      <c r="D922" s="178"/>
    </row>
    <row r="923" spans="4:4" x14ac:dyDescent="0.2">
      <c r="D923" s="178"/>
    </row>
    <row r="924" spans="4:4" x14ac:dyDescent="0.2">
      <c r="D924" s="178"/>
    </row>
    <row r="925" spans="4:4" x14ac:dyDescent="0.2">
      <c r="D925" s="178"/>
    </row>
    <row r="926" spans="4:4" x14ac:dyDescent="0.2">
      <c r="D926" s="178"/>
    </row>
    <row r="927" spans="4:4" x14ac:dyDescent="0.2">
      <c r="D927" s="178"/>
    </row>
    <row r="928" spans="4:4" x14ac:dyDescent="0.2">
      <c r="D928" s="178"/>
    </row>
    <row r="929" spans="4:4" x14ac:dyDescent="0.2">
      <c r="D929" s="178"/>
    </row>
    <row r="930" spans="4:4" x14ac:dyDescent="0.2">
      <c r="D930" s="178"/>
    </row>
    <row r="931" spans="4:4" x14ac:dyDescent="0.2">
      <c r="D931" s="178"/>
    </row>
    <row r="932" spans="4:4" x14ac:dyDescent="0.2">
      <c r="D932" s="178"/>
    </row>
    <row r="933" spans="4:4" x14ac:dyDescent="0.2">
      <c r="D933" s="178"/>
    </row>
    <row r="934" spans="4:4" x14ac:dyDescent="0.2">
      <c r="D934" s="178"/>
    </row>
    <row r="935" spans="4:4" x14ac:dyDescent="0.2">
      <c r="D935" s="178"/>
    </row>
    <row r="936" spans="4:4" x14ac:dyDescent="0.2">
      <c r="D936" s="178"/>
    </row>
    <row r="937" spans="4:4" x14ac:dyDescent="0.2">
      <c r="D937" s="178"/>
    </row>
    <row r="938" spans="4:4" x14ac:dyDescent="0.2">
      <c r="D938" s="178"/>
    </row>
    <row r="939" spans="4:4" x14ac:dyDescent="0.2">
      <c r="D939" s="178"/>
    </row>
    <row r="940" spans="4:4" x14ac:dyDescent="0.2">
      <c r="D940" s="178"/>
    </row>
    <row r="941" spans="4:4" x14ac:dyDescent="0.2">
      <c r="D941" s="178"/>
    </row>
    <row r="942" spans="4:4" x14ac:dyDescent="0.2">
      <c r="D942" s="178"/>
    </row>
    <row r="943" spans="4:4" x14ac:dyDescent="0.2">
      <c r="D943" s="178"/>
    </row>
    <row r="944" spans="4:4" x14ac:dyDescent="0.2">
      <c r="D944" s="178"/>
    </row>
    <row r="945" spans="4:4" x14ac:dyDescent="0.2">
      <c r="D945" s="178"/>
    </row>
    <row r="946" spans="4:4" x14ac:dyDescent="0.2">
      <c r="D946" s="178"/>
    </row>
    <row r="947" spans="4:4" x14ac:dyDescent="0.2">
      <c r="D947" s="178"/>
    </row>
    <row r="948" spans="4:4" x14ac:dyDescent="0.2">
      <c r="D948" s="178"/>
    </row>
    <row r="949" spans="4:4" x14ac:dyDescent="0.2">
      <c r="D949" s="178"/>
    </row>
    <row r="950" spans="4:4" x14ac:dyDescent="0.2">
      <c r="D950" s="178"/>
    </row>
    <row r="951" spans="4:4" x14ac:dyDescent="0.2">
      <c r="D951" s="178"/>
    </row>
    <row r="952" spans="4:4" x14ac:dyDescent="0.2">
      <c r="D952" s="178"/>
    </row>
    <row r="953" spans="4:4" x14ac:dyDescent="0.2">
      <c r="D953" s="178"/>
    </row>
    <row r="954" spans="4:4" x14ac:dyDescent="0.2">
      <c r="D954" s="178"/>
    </row>
    <row r="955" spans="4:4" x14ac:dyDescent="0.2">
      <c r="D955" s="178"/>
    </row>
    <row r="956" spans="4:4" x14ac:dyDescent="0.2">
      <c r="D956" s="178"/>
    </row>
    <row r="957" spans="4:4" x14ac:dyDescent="0.2">
      <c r="D957" s="178"/>
    </row>
    <row r="958" spans="4:4" x14ac:dyDescent="0.2">
      <c r="D958" s="178"/>
    </row>
    <row r="959" spans="4:4" x14ac:dyDescent="0.2">
      <c r="D959" s="178"/>
    </row>
    <row r="960" spans="4:4" x14ac:dyDescent="0.2">
      <c r="D960" s="178"/>
    </row>
    <row r="961" spans="4:4" x14ac:dyDescent="0.2">
      <c r="D961" s="178"/>
    </row>
    <row r="962" spans="4:4" x14ac:dyDescent="0.2">
      <c r="D962" s="178"/>
    </row>
    <row r="963" spans="4:4" x14ac:dyDescent="0.2">
      <c r="D963" s="178"/>
    </row>
    <row r="964" spans="4:4" x14ac:dyDescent="0.2">
      <c r="D964" s="178"/>
    </row>
    <row r="965" spans="4:4" x14ac:dyDescent="0.2">
      <c r="D965" s="178"/>
    </row>
    <row r="966" spans="4:4" x14ac:dyDescent="0.2">
      <c r="D966" s="178"/>
    </row>
    <row r="967" spans="4:4" x14ac:dyDescent="0.2">
      <c r="D967" s="178"/>
    </row>
    <row r="968" spans="4:4" x14ac:dyDescent="0.2">
      <c r="D968" s="178"/>
    </row>
    <row r="969" spans="4:4" x14ac:dyDescent="0.2">
      <c r="D969" s="178"/>
    </row>
    <row r="970" spans="4:4" x14ac:dyDescent="0.2">
      <c r="D970" s="178"/>
    </row>
    <row r="971" spans="4:4" x14ac:dyDescent="0.2">
      <c r="D971" s="178"/>
    </row>
    <row r="972" spans="4:4" x14ac:dyDescent="0.2">
      <c r="D972" s="178"/>
    </row>
    <row r="973" spans="4:4" x14ac:dyDescent="0.2">
      <c r="D973" s="178"/>
    </row>
    <row r="974" spans="4:4" x14ac:dyDescent="0.2">
      <c r="D974" s="178"/>
    </row>
    <row r="975" spans="4:4" x14ac:dyDescent="0.2">
      <c r="D975" s="178"/>
    </row>
    <row r="976" spans="4:4" x14ac:dyDescent="0.2">
      <c r="D976" s="178"/>
    </row>
    <row r="977" spans="4:4" x14ac:dyDescent="0.2">
      <c r="D977" s="178"/>
    </row>
    <row r="978" spans="4:4" x14ac:dyDescent="0.2">
      <c r="D978" s="178"/>
    </row>
    <row r="979" spans="4:4" x14ac:dyDescent="0.2">
      <c r="D979" s="178"/>
    </row>
    <row r="980" spans="4:4" x14ac:dyDescent="0.2">
      <c r="D980" s="178"/>
    </row>
    <row r="981" spans="4:4" x14ac:dyDescent="0.2">
      <c r="D981" s="178"/>
    </row>
    <row r="982" spans="4:4" x14ac:dyDescent="0.2">
      <c r="D982" s="178"/>
    </row>
    <row r="983" spans="4:4" x14ac:dyDescent="0.2">
      <c r="D983" s="178"/>
    </row>
    <row r="984" spans="4:4" x14ac:dyDescent="0.2">
      <c r="D984" s="178"/>
    </row>
    <row r="985" spans="4:4" x14ac:dyDescent="0.2">
      <c r="D985" s="178"/>
    </row>
    <row r="986" spans="4:4" x14ac:dyDescent="0.2">
      <c r="D986" s="178"/>
    </row>
    <row r="987" spans="4:4" x14ac:dyDescent="0.2">
      <c r="D987" s="178"/>
    </row>
    <row r="988" spans="4:4" x14ac:dyDescent="0.2">
      <c r="D988" s="178"/>
    </row>
    <row r="989" spans="4:4" x14ac:dyDescent="0.2">
      <c r="D989" s="178"/>
    </row>
    <row r="990" spans="4:4" x14ac:dyDescent="0.2">
      <c r="D990" s="178"/>
    </row>
    <row r="991" spans="4:4" x14ac:dyDescent="0.2">
      <c r="D991" s="178"/>
    </row>
    <row r="992" spans="4:4" x14ac:dyDescent="0.2">
      <c r="D992" s="178"/>
    </row>
    <row r="993" spans="4:4" x14ac:dyDescent="0.2">
      <c r="D993" s="178"/>
    </row>
    <row r="994" spans="4:4" x14ac:dyDescent="0.2">
      <c r="D994" s="178"/>
    </row>
    <row r="995" spans="4:4" x14ac:dyDescent="0.2">
      <c r="D995" s="178"/>
    </row>
    <row r="996" spans="4:4" x14ac:dyDescent="0.2">
      <c r="D996" s="178"/>
    </row>
    <row r="997" spans="4:4" x14ac:dyDescent="0.2">
      <c r="D997" s="178"/>
    </row>
    <row r="998" spans="4:4" x14ac:dyDescent="0.2">
      <c r="D998" s="178"/>
    </row>
    <row r="999" spans="4:4" x14ac:dyDescent="0.2">
      <c r="D999" s="178"/>
    </row>
    <row r="1000" spans="4:4" x14ac:dyDescent="0.2">
      <c r="D1000" s="178"/>
    </row>
    <row r="1001" spans="4:4" x14ac:dyDescent="0.2">
      <c r="D1001" s="178"/>
    </row>
    <row r="1002" spans="4:4" x14ac:dyDescent="0.2">
      <c r="D1002" s="178"/>
    </row>
    <row r="1003" spans="4:4" x14ac:dyDescent="0.2">
      <c r="D1003" s="178"/>
    </row>
    <row r="1004" spans="4:4" x14ac:dyDescent="0.2">
      <c r="D1004" s="178"/>
    </row>
    <row r="1005" spans="4:4" x14ac:dyDescent="0.2">
      <c r="D1005" s="178"/>
    </row>
    <row r="1006" spans="4:4" x14ac:dyDescent="0.2">
      <c r="D1006" s="178"/>
    </row>
    <row r="1007" spans="4:4" x14ac:dyDescent="0.2">
      <c r="D1007" s="178"/>
    </row>
    <row r="1008" spans="4:4" x14ac:dyDescent="0.2">
      <c r="D1008" s="178"/>
    </row>
    <row r="1009" spans="4:4" x14ac:dyDescent="0.2">
      <c r="D1009" s="178"/>
    </row>
    <row r="1010" spans="4:4" x14ac:dyDescent="0.2">
      <c r="D1010" s="178"/>
    </row>
    <row r="1011" spans="4:4" x14ac:dyDescent="0.2">
      <c r="D1011" s="178"/>
    </row>
    <row r="1012" spans="4:4" x14ac:dyDescent="0.2">
      <c r="D1012" s="178"/>
    </row>
    <row r="1013" spans="4:4" x14ac:dyDescent="0.2">
      <c r="D1013" s="178"/>
    </row>
    <row r="1014" spans="4:4" x14ac:dyDescent="0.2">
      <c r="D1014" s="178"/>
    </row>
    <row r="1015" spans="4:4" x14ac:dyDescent="0.2">
      <c r="D1015" s="178"/>
    </row>
    <row r="1016" spans="4:4" x14ac:dyDescent="0.2">
      <c r="D1016" s="178"/>
    </row>
    <row r="1017" spans="4:4" x14ac:dyDescent="0.2">
      <c r="D1017" s="178"/>
    </row>
    <row r="1018" spans="4:4" x14ac:dyDescent="0.2">
      <c r="D1018" s="178"/>
    </row>
    <row r="1019" spans="4:4" x14ac:dyDescent="0.2">
      <c r="D1019" s="178"/>
    </row>
    <row r="1020" spans="4:4" x14ac:dyDescent="0.2">
      <c r="D1020" s="178"/>
    </row>
    <row r="1021" spans="4:4" x14ac:dyDescent="0.2">
      <c r="D1021" s="178"/>
    </row>
    <row r="1022" spans="4:4" x14ac:dyDescent="0.2">
      <c r="D1022" s="178"/>
    </row>
    <row r="1023" spans="4:4" x14ac:dyDescent="0.2">
      <c r="D1023" s="178"/>
    </row>
    <row r="1024" spans="4:4" x14ac:dyDescent="0.2">
      <c r="D1024" s="178"/>
    </row>
    <row r="1025" spans="4:4" x14ac:dyDescent="0.2">
      <c r="D1025" s="178"/>
    </row>
    <row r="1026" spans="4:4" x14ac:dyDescent="0.2">
      <c r="D1026" s="178"/>
    </row>
    <row r="1027" spans="4:4" x14ac:dyDescent="0.2">
      <c r="D1027" s="178"/>
    </row>
    <row r="1028" spans="4:4" x14ac:dyDescent="0.2">
      <c r="D1028" s="178"/>
    </row>
    <row r="1029" spans="4:4" x14ac:dyDescent="0.2">
      <c r="D1029" s="178"/>
    </row>
    <row r="1030" spans="4:4" x14ac:dyDescent="0.2">
      <c r="D1030" s="178"/>
    </row>
    <row r="1031" spans="4:4" x14ac:dyDescent="0.2">
      <c r="D1031" s="178"/>
    </row>
    <row r="1032" spans="4:4" x14ac:dyDescent="0.2">
      <c r="D1032" s="178"/>
    </row>
    <row r="1033" spans="4:4" x14ac:dyDescent="0.2">
      <c r="D1033" s="178"/>
    </row>
    <row r="1034" spans="4:4" x14ac:dyDescent="0.2">
      <c r="D1034" s="178"/>
    </row>
    <row r="1035" spans="4:4" x14ac:dyDescent="0.2">
      <c r="D1035" s="178"/>
    </row>
    <row r="1036" spans="4:4" x14ac:dyDescent="0.2">
      <c r="D1036" s="178"/>
    </row>
    <row r="1037" spans="4:4" x14ac:dyDescent="0.2">
      <c r="D1037" s="178"/>
    </row>
    <row r="1038" spans="4:4" x14ac:dyDescent="0.2">
      <c r="D1038" s="178"/>
    </row>
    <row r="1039" spans="4:4" x14ac:dyDescent="0.2">
      <c r="D1039" s="178"/>
    </row>
    <row r="1040" spans="4:4" x14ac:dyDescent="0.2">
      <c r="D1040" s="178"/>
    </row>
    <row r="1041" spans="4:4" x14ac:dyDescent="0.2">
      <c r="D1041" s="178"/>
    </row>
    <row r="1042" spans="4:4" x14ac:dyDescent="0.2">
      <c r="D1042" s="178"/>
    </row>
    <row r="1043" spans="4:4" x14ac:dyDescent="0.2">
      <c r="D1043" s="178"/>
    </row>
    <row r="1044" spans="4:4" x14ac:dyDescent="0.2">
      <c r="D1044" s="178"/>
    </row>
    <row r="1045" spans="4:4" x14ac:dyDescent="0.2">
      <c r="D1045" s="178"/>
    </row>
    <row r="1046" spans="4:4" x14ac:dyDescent="0.2">
      <c r="D1046" s="178"/>
    </row>
    <row r="1047" spans="4:4" x14ac:dyDescent="0.2">
      <c r="D1047" s="178"/>
    </row>
    <row r="1048" spans="4:4" x14ac:dyDescent="0.2">
      <c r="D1048" s="178"/>
    </row>
    <row r="1049" spans="4:4" x14ac:dyDescent="0.2">
      <c r="D1049" s="178"/>
    </row>
    <row r="1050" spans="4:4" x14ac:dyDescent="0.2">
      <c r="D1050" s="178"/>
    </row>
    <row r="1051" spans="4:4" x14ac:dyDescent="0.2">
      <c r="D1051" s="178"/>
    </row>
    <row r="1052" spans="4:4" x14ac:dyDescent="0.2">
      <c r="D1052" s="178"/>
    </row>
    <row r="1053" spans="4:4" x14ac:dyDescent="0.2">
      <c r="D1053" s="178"/>
    </row>
    <row r="1054" spans="4:4" x14ac:dyDescent="0.2">
      <c r="D1054" s="178"/>
    </row>
    <row r="1055" spans="4:4" x14ac:dyDescent="0.2">
      <c r="D1055" s="178"/>
    </row>
    <row r="1056" spans="4:4" x14ac:dyDescent="0.2">
      <c r="D1056" s="178"/>
    </row>
    <row r="1057" spans="4:4" x14ac:dyDescent="0.2">
      <c r="D1057" s="178"/>
    </row>
    <row r="1058" spans="4:4" x14ac:dyDescent="0.2">
      <c r="D1058" s="178"/>
    </row>
    <row r="1059" spans="4:4" x14ac:dyDescent="0.2">
      <c r="D1059" s="178"/>
    </row>
    <row r="1060" spans="4:4" x14ac:dyDescent="0.2">
      <c r="D1060" s="178"/>
    </row>
    <row r="1061" spans="4:4" x14ac:dyDescent="0.2">
      <c r="D1061" s="178"/>
    </row>
    <row r="1062" spans="4:4" x14ac:dyDescent="0.2">
      <c r="D1062" s="178"/>
    </row>
    <row r="1063" spans="4:4" x14ac:dyDescent="0.2">
      <c r="D1063" s="178"/>
    </row>
    <row r="1064" spans="4:4" x14ac:dyDescent="0.2">
      <c r="D1064" s="178"/>
    </row>
    <row r="1065" spans="4:4" x14ac:dyDescent="0.2">
      <c r="D1065" s="178"/>
    </row>
    <row r="1066" spans="4:4" x14ac:dyDescent="0.2">
      <c r="D1066" s="178"/>
    </row>
    <row r="1067" spans="4:4" x14ac:dyDescent="0.2">
      <c r="D1067" s="178"/>
    </row>
    <row r="1068" spans="4:4" x14ac:dyDescent="0.2">
      <c r="D1068" s="178"/>
    </row>
    <row r="1069" spans="4:4" x14ac:dyDescent="0.2">
      <c r="D1069" s="178"/>
    </row>
    <row r="1070" spans="4:4" x14ac:dyDescent="0.2">
      <c r="D1070" s="178"/>
    </row>
    <row r="1071" spans="4:4" x14ac:dyDescent="0.2">
      <c r="D1071" s="178"/>
    </row>
    <row r="1072" spans="4:4" x14ac:dyDescent="0.2">
      <c r="D1072" s="178"/>
    </row>
    <row r="1073" spans="4:4" x14ac:dyDescent="0.2">
      <c r="D1073" s="178"/>
    </row>
    <row r="1074" spans="4:4" x14ac:dyDescent="0.2">
      <c r="D1074" s="178"/>
    </row>
    <row r="1075" spans="4:4" x14ac:dyDescent="0.2">
      <c r="D1075" s="178"/>
    </row>
    <row r="1076" spans="4:4" x14ac:dyDescent="0.2">
      <c r="D1076" s="178"/>
    </row>
    <row r="1077" spans="4:4" x14ac:dyDescent="0.2">
      <c r="D1077" s="178"/>
    </row>
    <row r="1078" spans="4:4" x14ac:dyDescent="0.2">
      <c r="D1078" s="178"/>
    </row>
    <row r="1079" spans="4:4" x14ac:dyDescent="0.2">
      <c r="D1079" s="178"/>
    </row>
    <row r="1080" spans="4:4" x14ac:dyDescent="0.2">
      <c r="D1080" s="178"/>
    </row>
    <row r="1081" spans="4:4" x14ac:dyDescent="0.2">
      <c r="D1081" s="178"/>
    </row>
    <row r="1082" spans="4:4" x14ac:dyDescent="0.2">
      <c r="D1082" s="178"/>
    </row>
    <row r="1083" spans="4:4" x14ac:dyDescent="0.2">
      <c r="D1083" s="178"/>
    </row>
    <row r="1084" spans="4:4" x14ac:dyDescent="0.2">
      <c r="D1084" s="178"/>
    </row>
    <row r="1085" spans="4:4" x14ac:dyDescent="0.2">
      <c r="D1085" s="178"/>
    </row>
    <row r="1086" spans="4:4" x14ac:dyDescent="0.2">
      <c r="D1086" s="178"/>
    </row>
    <row r="1087" spans="4:4" x14ac:dyDescent="0.2">
      <c r="D1087" s="178"/>
    </row>
    <row r="1088" spans="4:4" x14ac:dyDescent="0.2">
      <c r="D1088" s="178"/>
    </row>
    <row r="1089" spans="4:4" x14ac:dyDescent="0.2">
      <c r="D1089" s="178"/>
    </row>
    <row r="1090" spans="4:4" x14ac:dyDescent="0.2">
      <c r="D1090" s="178"/>
    </row>
    <row r="1091" spans="4:4" x14ac:dyDescent="0.2">
      <c r="D1091" s="178"/>
    </row>
    <row r="1092" spans="4:4" x14ac:dyDescent="0.2">
      <c r="D1092" s="178"/>
    </row>
    <row r="1093" spans="4:4" x14ac:dyDescent="0.2">
      <c r="D1093" s="178"/>
    </row>
    <row r="1094" spans="4:4" x14ac:dyDescent="0.2">
      <c r="D1094" s="178"/>
    </row>
    <row r="1095" spans="4:4" x14ac:dyDescent="0.2">
      <c r="D1095" s="178"/>
    </row>
    <row r="1096" spans="4:4" x14ac:dyDescent="0.2">
      <c r="D1096" s="178"/>
    </row>
    <row r="1097" spans="4:4" x14ac:dyDescent="0.2">
      <c r="D1097" s="178"/>
    </row>
    <row r="1098" spans="4:4" x14ac:dyDescent="0.2">
      <c r="D1098" s="178"/>
    </row>
    <row r="1099" spans="4:4" x14ac:dyDescent="0.2">
      <c r="D1099" s="178"/>
    </row>
    <row r="1100" spans="4:4" x14ac:dyDescent="0.2">
      <c r="D1100" s="178"/>
    </row>
    <row r="1101" spans="4:4" x14ac:dyDescent="0.2">
      <c r="D1101" s="178"/>
    </row>
    <row r="1102" spans="4:4" x14ac:dyDescent="0.2">
      <c r="D1102" s="178"/>
    </row>
    <row r="1103" spans="4:4" x14ac:dyDescent="0.2">
      <c r="D1103" s="178"/>
    </row>
    <row r="1104" spans="4:4" x14ac:dyDescent="0.2">
      <c r="D1104" s="178"/>
    </row>
    <row r="1105" spans="4:4" x14ac:dyDescent="0.2">
      <c r="D1105" s="178"/>
    </row>
    <row r="1106" spans="4:4" x14ac:dyDescent="0.2">
      <c r="D1106" s="178"/>
    </row>
    <row r="1107" spans="4:4" x14ac:dyDescent="0.2">
      <c r="D1107" s="178"/>
    </row>
    <row r="1108" spans="4:4" x14ac:dyDescent="0.2">
      <c r="D1108" s="178"/>
    </row>
    <row r="1109" spans="4:4" x14ac:dyDescent="0.2">
      <c r="D1109" s="178"/>
    </row>
    <row r="1110" spans="4:4" x14ac:dyDescent="0.2">
      <c r="D1110" s="178"/>
    </row>
    <row r="1111" spans="4:4" x14ac:dyDescent="0.2">
      <c r="D1111" s="178"/>
    </row>
    <row r="1112" spans="4:4" x14ac:dyDescent="0.2">
      <c r="D1112" s="178"/>
    </row>
    <row r="1113" spans="4:4" x14ac:dyDescent="0.2">
      <c r="D1113" s="178"/>
    </row>
    <row r="1114" spans="4:4" x14ac:dyDescent="0.2">
      <c r="D1114" s="178"/>
    </row>
    <row r="1115" spans="4:4" x14ac:dyDescent="0.2">
      <c r="D1115" s="178"/>
    </row>
    <row r="1116" spans="4:4" x14ac:dyDescent="0.2">
      <c r="D1116" s="178"/>
    </row>
    <row r="1117" spans="4:4" x14ac:dyDescent="0.2">
      <c r="D1117" s="178"/>
    </row>
    <row r="1118" spans="4:4" x14ac:dyDescent="0.2">
      <c r="D1118" s="178"/>
    </row>
    <row r="1119" spans="4:4" x14ac:dyDescent="0.2">
      <c r="D1119" s="178"/>
    </row>
    <row r="1120" spans="4:4" x14ac:dyDescent="0.2">
      <c r="D1120" s="178"/>
    </row>
    <row r="1121" spans="4:4" x14ac:dyDescent="0.2">
      <c r="D1121" s="178"/>
    </row>
    <row r="1122" spans="4:4" x14ac:dyDescent="0.2">
      <c r="D1122" s="178"/>
    </row>
    <row r="1123" spans="4:4" x14ac:dyDescent="0.2">
      <c r="D1123" s="178"/>
    </row>
    <row r="1124" spans="4:4" x14ac:dyDescent="0.2">
      <c r="D1124" s="178"/>
    </row>
    <row r="1125" spans="4:4" x14ac:dyDescent="0.2">
      <c r="D1125" s="178"/>
    </row>
    <row r="1126" spans="4:4" x14ac:dyDescent="0.2">
      <c r="D1126" s="178"/>
    </row>
    <row r="1127" spans="4:4" x14ac:dyDescent="0.2">
      <c r="D1127" s="178"/>
    </row>
    <row r="1128" spans="4:4" x14ac:dyDescent="0.2">
      <c r="D1128" s="178"/>
    </row>
    <row r="1129" spans="4:4" x14ac:dyDescent="0.2">
      <c r="D1129" s="178"/>
    </row>
    <row r="1130" spans="4:4" x14ac:dyDescent="0.2">
      <c r="D1130" s="178"/>
    </row>
    <row r="1131" spans="4:4" x14ac:dyDescent="0.2">
      <c r="D1131" s="178"/>
    </row>
    <row r="1132" spans="4:4" x14ac:dyDescent="0.2">
      <c r="D1132" s="178"/>
    </row>
    <row r="1133" spans="4:4" x14ac:dyDescent="0.2">
      <c r="D1133" s="178"/>
    </row>
    <row r="1134" spans="4:4" x14ac:dyDescent="0.2">
      <c r="D1134" s="178"/>
    </row>
    <row r="1135" spans="4:4" x14ac:dyDescent="0.2">
      <c r="D1135" s="178"/>
    </row>
    <row r="1136" spans="4:4" x14ac:dyDescent="0.2">
      <c r="D1136" s="178"/>
    </row>
    <row r="1137" spans="4:4" x14ac:dyDescent="0.2">
      <c r="D1137" s="178"/>
    </row>
    <row r="1138" spans="4:4" x14ac:dyDescent="0.2">
      <c r="D1138" s="178"/>
    </row>
    <row r="1139" spans="4:4" x14ac:dyDescent="0.2">
      <c r="D1139" s="178"/>
    </row>
    <row r="1140" spans="4:4" x14ac:dyDescent="0.2">
      <c r="D1140" s="178"/>
    </row>
    <row r="1141" spans="4:4" x14ac:dyDescent="0.2">
      <c r="D1141" s="178"/>
    </row>
    <row r="1142" spans="4:4" x14ac:dyDescent="0.2">
      <c r="D1142" s="178"/>
    </row>
    <row r="1143" spans="4:4" x14ac:dyDescent="0.2">
      <c r="D1143" s="178"/>
    </row>
    <row r="1144" spans="4:4" x14ac:dyDescent="0.2">
      <c r="D1144" s="178"/>
    </row>
    <row r="1145" spans="4:4" x14ac:dyDescent="0.2">
      <c r="D1145" s="178"/>
    </row>
    <row r="1146" spans="4:4" x14ac:dyDescent="0.2">
      <c r="D1146" s="178"/>
    </row>
    <row r="1147" spans="4:4" x14ac:dyDescent="0.2">
      <c r="D1147" s="178"/>
    </row>
    <row r="1148" spans="4:4" x14ac:dyDescent="0.2">
      <c r="D1148" s="178"/>
    </row>
    <row r="1149" spans="4:4" x14ac:dyDescent="0.2">
      <c r="D1149" s="178"/>
    </row>
    <row r="1150" spans="4:4" x14ac:dyDescent="0.2">
      <c r="D1150" s="178"/>
    </row>
    <row r="1151" spans="4:4" x14ac:dyDescent="0.2">
      <c r="D1151" s="178"/>
    </row>
    <row r="1152" spans="4:4" x14ac:dyDescent="0.2">
      <c r="D1152" s="178"/>
    </row>
    <row r="1153" spans="4:4" x14ac:dyDescent="0.2">
      <c r="D1153" s="178"/>
    </row>
    <row r="1154" spans="4:4" x14ac:dyDescent="0.2">
      <c r="D1154" s="178"/>
    </row>
    <row r="1155" spans="4:4" x14ac:dyDescent="0.2">
      <c r="D1155" s="178"/>
    </row>
    <row r="1156" spans="4:4" x14ac:dyDescent="0.2">
      <c r="D1156" s="178"/>
    </row>
    <row r="1157" spans="4:4" x14ac:dyDescent="0.2">
      <c r="D1157" s="178"/>
    </row>
    <row r="1158" spans="4:4" x14ac:dyDescent="0.2">
      <c r="D1158" s="178"/>
    </row>
    <row r="1159" spans="4:4" x14ac:dyDescent="0.2">
      <c r="D1159" s="178"/>
    </row>
    <row r="1160" spans="4:4" x14ac:dyDescent="0.2">
      <c r="D1160" s="178"/>
    </row>
    <row r="1161" spans="4:4" x14ac:dyDescent="0.2">
      <c r="D1161" s="178"/>
    </row>
    <row r="1162" spans="4:4" x14ac:dyDescent="0.2">
      <c r="D1162" s="178"/>
    </row>
    <row r="1163" spans="4:4" x14ac:dyDescent="0.2">
      <c r="D1163" s="178"/>
    </row>
    <row r="1164" spans="4:4" x14ac:dyDescent="0.2">
      <c r="D1164" s="178"/>
    </row>
    <row r="1165" spans="4:4" x14ac:dyDescent="0.2">
      <c r="D1165" s="178"/>
    </row>
    <row r="1166" spans="4:4" x14ac:dyDescent="0.2">
      <c r="D1166" s="178"/>
    </row>
    <row r="1167" spans="4:4" x14ac:dyDescent="0.2">
      <c r="D1167" s="178"/>
    </row>
    <row r="1168" spans="4:4" x14ac:dyDescent="0.2">
      <c r="D1168" s="178"/>
    </row>
    <row r="1169" spans="4:4" x14ac:dyDescent="0.2">
      <c r="D1169" s="178"/>
    </row>
    <row r="1170" spans="4:4" x14ac:dyDescent="0.2">
      <c r="D1170" s="178"/>
    </row>
    <row r="1171" spans="4:4" x14ac:dyDescent="0.2">
      <c r="D1171" s="178"/>
    </row>
    <row r="1172" spans="4:4" x14ac:dyDescent="0.2">
      <c r="D1172" s="178"/>
    </row>
    <row r="1173" spans="4:4" x14ac:dyDescent="0.2">
      <c r="D1173" s="178"/>
    </row>
    <row r="1174" spans="4:4" x14ac:dyDescent="0.2">
      <c r="D1174" s="178"/>
    </row>
    <row r="1175" spans="4:4" x14ac:dyDescent="0.2">
      <c r="D1175" s="178"/>
    </row>
    <row r="1176" spans="4:4" x14ac:dyDescent="0.2">
      <c r="D1176" s="178"/>
    </row>
    <row r="1177" spans="4:4" x14ac:dyDescent="0.2">
      <c r="D1177" s="178"/>
    </row>
    <row r="1178" spans="4:4" x14ac:dyDescent="0.2">
      <c r="D1178" s="178"/>
    </row>
    <row r="1179" spans="4:4" x14ac:dyDescent="0.2">
      <c r="D1179" s="178"/>
    </row>
    <row r="1180" spans="4:4" x14ac:dyDescent="0.2">
      <c r="D1180" s="178"/>
    </row>
    <row r="1181" spans="4:4" x14ac:dyDescent="0.2">
      <c r="D1181" s="178"/>
    </row>
    <row r="1182" spans="4:4" x14ac:dyDescent="0.2">
      <c r="D1182" s="178"/>
    </row>
    <row r="1183" spans="4:4" x14ac:dyDescent="0.2">
      <c r="D1183" s="178"/>
    </row>
    <row r="1184" spans="4:4" x14ac:dyDescent="0.2">
      <c r="D1184" s="178"/>
    </row>
    <row r="1185" spans="4:4" x14ac:dyDescent="0.2">
      <c r="D1185" s="178"/>
    </row>
    <row r="1186" spans="4:4" x14ac:dyDescent="0.2">
      <c r="D1186" s="178"/>
    </row>
    <row r="1187" spans="4:4" x14ac:dyDescent="0.2">
      <c r="D1187" s="178"/>
    </row>
    <row r="1188" spans="4:4" x14ac:dyDescent="0.2">
      <c r="D1188" s="178"/>
    </row>
    <row r="1189" spans="4:4" x14ac:dyDescent="0.2">
      <c r="D1189" s="178"/>
    </row>
    <row r="1190" spans="4:4" x14ac:dyDescent="0.2">
      <c r="D1190" s="178"/>
    </row>
    <row r="1191" spans="4:4" x14ac:dyDescent="0.2">
      <c r="D1191" s="178"/>
    </row>
    <row r="1192" spans="4:4" x14ac:dyDescent="0.2">
      <c r="D1192" s="178"/>
    </row>
    <row r="1193" spans="4:4" x14ac:dyDescent="0.2">
      <c r="D1193" s="178"/>
    </row>
    <row r="1194" spans="4:4" x14ac:dyDescent="0.2">
      <c r="D1194" s="178"/>
    </row>
    <row r="1195" spans="4:4" x14ac:dyDescent="0.2">
      <c r="D1195" s="178"/>
    </row>
    <row r="1196" spans="4:4" x14ac:dyDescent="0.2">
      <c r="D1196" s="178"/>
    </row>
    <row r="1197" spans="4:4" x14ac:dyDescent="0.2">
      <c r="D1197" s="178"/>
    </row>
    <row r="1198" spans="4:4" x14ac:dyDescent="0.2">
      <c r="D1198" s="178"/>
    </row>
    <row r="1199" spans="4:4" x14ac:dyDescent="0.2">
      <c r="D1199" s="178"/>
    </row>
    <row r="1200" spans="4:4" x14ac:dyDescent="0.2">
      <c r="D1200" s="178"/>
    </row>
    <row r="1201" spans="4:4" x14ac:dyDescent="0.2">
      <c r="D1201" s="178"/>
    </row>
    <row r="1202" spans="4:4" x14ac:dyDescent="0.2">
      <c r="D1202" s="178"/>
    </row>
    <row r="1203" spans="4:4" x14ac:dyDescent="0.2">
      <c r="D1203" s="178"/>
    </row>
    <row r="1204" spans="4:4" x14ac:dyDescent="0.2">
      <c r="D1204" s="178"/>
    </row>
    <row r="1205" spans="4:4" x14ac:dyDescent="0.2">
      <c r="D1205" s="178"/>
    </row>
    <row r="1206" spans="4:4" x14ac:dyDescent="0.2">
      <c r="D1206" s="178"/>
    </row>
    <row r="1207" spans="4:4" x14ac:dyDescent="0.2">
      <c r="D1207" s="178"/>
    </row>
    <row r="1208" spans="4:4" x14ac:dyDescent="0.2">
      <c r="D1208" s="178"/>
    </row>
    <row r="1209" spans="4:4" x14ac:dyDescent="0.2">
      <c r="D1209" s="178"/>
    </row>
    <row r="1210" spans="4:4" x14ac:dyDescent="0.2">
      <c r="D1210" s="178"/>
    </row>
    <row r="1211" spans="4:4" x14ac:dyDescent="0.2">
      <c r="D1211" s="178"/>
    </row>
    <row r="1212" spans="4:4" x14ac:dyDescent="0.2">
      <c r="D1212" s="178"/>
    </row>
    <row r="1213" spans="4:4" x14ac:dyDescent="0.2">
      <c r="D1213" s="178"/>
    </row>
    <row r="1214" spans="4:4" x14ac:dyDescent="0.2">
      <c r="D1214" s="178"/>
    </row>
    <row r="1215" spans="4:4" x14ac:dyDescent="0.2">
      <c r="D1215" s="178"/>
    </row>
    <row r="1216" spans="4:4" x14ac:dyDescent="0.2">
      <c r="D1216" s="178"/>
    </row>
    <row r="1217" spans="4:4" x14ac:dyDescent="0.2">
      <c r="D1217" s="178"/>
    </row>
    <row r="1218" spans="4:4" x14ac:dyDescent="0.2">
      <c r="D1218" s="178"/>
    </row>
    <row r="1219" spans="4:4" x14ac:dyDescent="0.2">
      <c r="D1219" s="178"/>
    </row>
    <row r="1220" spans="4:4" x14ac:dyDescent="0.2">
      <c r="D1220" s="178"/>
    </row>
    <row r="1221" spans="4:4" x14ac:dyDescent="0.2">
      <c r="D1221" s="178"/>
    </row>
    <row r="1222" spans="4:4" x14ac:dyDescent="0.2">
      <c r="D1222" s="178"/>
    </row>
    <row r="1223" spans="4:4" x14ac:dyDescent="0.2">
      <c r="D1223" s="178"/>
    </row>
    <row r="1224" spans="4:4" x14ac:dyDescent="0.2">
      <c r="D1224" s="178"/>
    </row>
    <row r="1225" spans="4:4" x14ac:dyDescent="0.2">
      <c r="D1225" s="178"/>
    </row>
    <row r="1226" spans="4:4" x14ac:dyDescent="0.2">
      <c r="D1226" s="178"/>
    </row>
    <row r="1227" spans="4:4" x14ac:dyDescent="0.2">
      <c r="D1227" s="178"/>
    </row>
    <row r="1228" spans="4:4" x14ac:dyDescent="0.2">
      <c r="D1228" s="178"/>
    </row>
    <row r="1229" spans="4:4" x14ac:dyDescent="0.2">
      <c r="D1229" s="178"/>
    </row>
    <row r="1230" spans="4:4" x14ac:dyDescent="0.2">
      <c r="D1230" s="178"/>
    </row>
    <row r="1231" spans="4:4" x14ac:dyDescent="0.2">
      <c r="D1231" s="178"/>
    </row>
    <row r="1232" spans="4:4" x14ac:dyDescent="0.2">
      <c r="D1232" s="178"/>
    </row>
    <row r="1233" spans="4:4" x14ac:dyDescent="0.2">
      <c r="D1233" s="178"/>
    </row>
    <row r="1234" spans="4:4" x14ac:dyDescent="0.2">
      <c r="D1234" s="178"/>
    </row>
    <row r="1235" spans="4:4" x14ac:dyDescent="0.2">
      <c r="D1235" s="178"/>
    </row>
    <row r="1236" spans="4:4" x14ac:dyDescent="0.2">
      <c r="D1236" s="178"/>
    </row>
    <row r="1237" spans="4:4" x14ac:dyDescent="0.2">
      <c r="D1237" s="178"/>
    </row>
    <row r="1238" spans="4:4" x14ac:dyDescent="0.2">
      <c r="D1238" s="178"/>
    </row>
    <row r="1239" spans="4:4" x14ac:dyDescent="0.2">
      <c r="D1239" s="178"/>
    </row>
    <row r="1240" spans="4:4" x14ac:dyDescent="0.2">
      <c r="D1240" s="178"/>
    </row>
    <row r="1241" spans="4:4" x14ac:dyDescent="0.2">
      <c r="D1241" s="178"/>
    </row>
    <row r="1242" spans="4:4" x14ac:dyDescent="0.2">
      <c r="D1242" s="178"/>
    </row>
    <row r="1243" spans="4:4" x14ac:dyDescent="0.2">
      <c r="D1243" s="178"/>
    </row>
    <row r="1244" spans="4:4" x14ac:dyDescent="0.2">
      <c r="D1244" s="178"/>
    </row>
    <row r="1245" spans="4:4" x14ac:dyDescent="0.2">
      <c r="D1245" s="178"/>
    </row>
    <row r="1246" spans="4:4" x14ac:dyDescent="0.2">
      <c r="D1246" s="178"/>
    </row>
    <row r="1247" spans="4:4" x14ac:dyDescent="0.2">
      <c r="D1247" s="178"/>
    </row>
    <row r="1248" spans="4:4" x14ac:dyDescent="0.2">
      <c r="D1248" s="178"/>
    </row>
    <row r="1249" spans="4:4" x14ac:dyDescent="0.2">
      <c r="D1249" s="178"/>
    </row>
    <row r="1250" spans="4:4" x14ac:dyDescent="0.2">
      <c r="D1250" s="178"/>
    </row>
    <row r="1251" spans="4:4" x14ac:dyDescent="0.2">
      <c r="D1251" s="178"/>
    </row>
    <row r="1252" spans="4:4" x14ac:dyDescent="0.2">
      <c r="D1252" s="178"/>
    </row>
    <row r="1253" spans="4:4" x14ac:dyDescent="0.2">
      <c r="D1253" s="178"/>
    </row>
    <row r="1254" spans="4:4" x14ac:dyDescent="0.2">
      <c r="D1254" s="178"/>
    </row>
    <row r="1255" spans="4:4" x14ac:dyDescent="0.2">
      <c r="D1255" s="178"/>
    </row>
    <row r="1256" spans="4:4" x14ac:dyDescent="0.2">
      <c r="D1256" s="178"/>
    </row>
    <row r="1257" spans="4:4" x14ac:dyDescent="0.2">
      <c r="D1257" s="178"/>
    </row>
    <row r="1258" spans="4:4" x14ac:dyDescent="0.2">
      <c r="D1258" s="178"/>
    </row>
    <row r="1259" spans="4:4" x14ac:dyDescent="0.2">
      <c r="D1259" s="178"/>
    </row>
    <row r="1260" spans="4:4" x14ac:dyDescent="0.2">
      <c r="D1260" s="178"/>
    </row>
    <row r="1261" spans="4:4" x14ac:dyDescent="0.2">
      <c r="D1261" s="178"/>
    </row>
    <row r="1262" spans="4:4" x14ac:dyDescent="0.2">
      <c r="D1262" s="178"/>
    </row>
    <row r="1263" spans="4:4" x14ac:dyDescent="0.2">
      <c r="D1263" s="178"/>
    </row>
    <row r="1264" spans="4:4" x14ac:dyDescent="0.2">
      <c r="D1264" s="178"/>
    </row>
    <row r="1265" spans="4:4" x14ac:dyDescent="0.2">
      <c r="D1265" s="178"/>
    </row>
    <row r="1266" spans="4:4" x14ac:dyDescent="0.2">
      <c r="D1266" s="178"/>
    </row>
    <row r="1267" spans="4:4" x14ac:dyDescent="0.2">
      <c r="D1267" s="178"/>
    </row>
    <row r="1268" spans="4:4" x14ac:dyDescent="0.2">
      <c r="D1268" s="178"/>
    </row>
    <row r="1269" spans="4:4" x14ac:dyDescent="0.2">
      <c r="D1269" s="178"/>
    </row>
    <row r="1270" spans="4:4" x14ac:dyDescent="0.2">
      <c r="D1270" s="178"/>
    </row>
    <row r="1271" spans="4:4" x14ac:dyDescent="0.2">
      <c r="D1271" s="178"/>
    </row>
    <row r="1272" spans="4:4" x14ac:dyDescent="0.2">
      <c r="D1272" s="178"/>
    </row>
    <row r="1273" spans="4:4" x14ac:dyDescent="0.2">
      <c r="D1273" s="178"/>
    </row>
    <row r="1274" spans="4:4" x14ac:dyDescent="0.2">
      <c r="D1274" s="178"/>
    </row>
    <row r="1275" spans="4:4" x14ac:dyDescent="0.2">
      <c r="D1275" s="178"/>
    </row>
    <row r="1276" spans="4:4" x14ac:dyDescent="0.2">
      <c r="D1276" s="178"/>
    </row>
    <row r="1277" spans="4:4" x14ac:dyDescent="0.2">
      <c r="D1277" s="178"/>
    </row>
    <row r="1278" spans="4:4" x14ac:dyDescent="0.2">
      <c r="D1278" s="178"/>
    </row>
    <row r="1279" spans="4:4" x14ac:dyDescent="0.2">
      <c r="D1279" s="178"/>
    </row>
    <row r="1280" spans="4:4" x14ac:dyDescent="0.2">
      <c r="D1280" s="178"/>
    </row>
    <row r="1281" spans="4:4" x14ac:dyDescent="0.2">
      <c r="D1281" s="178"/>
    </row>
    <row r="1282" spans="4:4" x14ac:dyDescent="0.2">
      <c r="D1282" s="178"/>
    </row>
    <row r="1283" spans="4:4" x14ac:dyDescent="0.2">
      <c r="D1283" s="178"/>
    </row>
    <row r="1284" spans="4:4" x14ac:dyDescent="0.2">
      <c r="D1284" s="178"/>
    </row>
    <row r="1285" spans="4:4" x14ac:dyDescent="0.2">
      <c r="D1285" s="178"/>
    </row>
    <row r="1286" spans="4:4" x14ac:dyDescent="0.2">
      <c r="D1286" s="178"/>
    </row>
    <row r="1287" spans="4:4" x14ac:dyDescent="0.2">
      <c r="D1287" s="178"/>
    </row>
    <row r="1288" spans="4:4" x14ac:dyDescent="0.2">
      <c r="D1288" s="178"/>
    </row>
    <row r="1289" spans="4:4" x14ac:dyDescent="0.2">
      <c r="D1289" s="178"/>
    </row>
    <row r="1290" spans="4:4" x14ac:dyDescent="0.2">
      <c r="D1290" s="178"/>
    </row>
    <row r="1291" spans="4:4" x14ac:dyDescent="0.2">
      <c r="D1291" s="178"/>
    </row>
    <row r="1292" spans="4:4" x14ac:dyDescent="0.2">
      <c r="D1292" s="178"/>
    </row>
    <row r="1293" spans="4:4" x14ac:dyDescent="0.2">
      <c r="D1293" s="178"/>
    </row>
    <row r="1294" spans="4:4" x14ac:dyDescent="0.2">
      <c r="D1294" s="178"/>
    </row>
    <row r="1295" spans="4:4" x14ac:dyDescent="0.2">
      <c r="D1295" s="178"/>
    </row>
    <row r="1296" spans="4:4" x14ac:dyDescent="0.2">
      <c r="D1296" s="178"/>
    </row>
    <row r="1297" spans="4:4" x14ac:dyDescent="0.2">
      <c r="D1297" s="178"/>
    </row>
    <row r="1298" spans="4:4" x14ac:dyDescent="0.2">
      <c r="D1298" s="178"/>
    </row>
    <row r="1299" spans="4:4" x14ac:dyDescent="0.2">
      <c r="D1299" s="178"/>
    </row>
    <row r="1300" spans="4:4" x14ac:dyDescent="0.2">
      <c r="D1300" s="178"/>
    </row>
    <row r="1301" spans="4:4" x14ac:dyDescent="0.2">
      <c r="D1301" s="178"/>
    </row>
    <row r="1302" spans="4:4" x14ac:dyDescent="0.2">
      <c r="D1302" s="178"/>
    </row>
    <row r="1303" spans="4:4" x14ac:dyDescent="0.2">
      <c r="D1303" s="178"/>
    </row>
    <row r="1304" spans="4:4" x14ac:dyDescent="0.2">
      <c r="D1304" s="178"/>
    </row>
    <row r="1305" spans="4:4" x14ac:dyDescent="0.2">
      <c r="D1305" s="178"/>
    </row>
    <row r="1306" spans="4:4" x14ac:dyDescent="0.2">
      <c r="D1306" s="178"/>
    </row>
    <row r="1307" spans="4:4" x14ac:dyDescent="0.2">
      <c r="D1307" s="178"/>
    </row>
    <row r="1308" spans="4:4" x14ac:dyDescent="0.2">
      <c r="D1308" s="178"/>
    </row>
    <row r="1309" spans="4:4" x14ac:dyDescent="0.2">
      <c r="D1309" s="178"/>
    </row>
    <row r="1310" spans="4:4" x14ac:dyDescent="0.2">
      <c r="D1310" s="178"/>
    </row>
    <row r="1311" spans="4:4" x14ac:dyDescent="0.2">
      <c r="D1311" s="178"/>
    </row>
    <row r="1312" spans="4:4" x14ac:dyDescent="0.2">
      <c r="D1312" s="178"/>
    </row>
    <row r="1313" spans="4:4" x14ac:dyDescent="0.2">
      <c r="D1313" s="178"/>
    </row>
    <row r="1314" spans="4:4" x14ac:dyDescent="0.2">
      <c r="D1314" s="178"/>
    </row>
    <row r="1315" spans="4:4" x14ac:dyDescent="0.2">
      <c r="D1315" s="178"/>
    </row>
    <row r="1316" spans="4:4" x14ac:dyDescent="0.2">
      <c r="D1316" s="178"/>
    </row>
    <row r="1317" spans="4:4" x14ac:dyDescent="0.2">
      <c r="D1317" s="178"/>
    </row>
    <row r="1318" spans="4:4" x14ac:dyDescent="0.2">
      <c r="D1318" s="178"/>
    </row>
    <row r="1319" spans="4:4" x14ac:dyDescent="0.2">
      <c r="D1319" s="178"/>
    </row>
    <row r="1320" spans="4:4" x14ac:dyDescent="0.2">
      <c r="D1320" s="178"/>
    </row>
    <row r="1321" spans="4:4" x14ac:dyDescent="0.2">
      <c r="D1321" s="178"/>
    </row>
    <row r="1322" spans="4:4" x14ac:dyDescent="0.2">
      <c r="D1322" s="178"/>
    </row>
    <row r="1323" spans="4:4" x14ac:dyDescent="0.2">
      <c r="D1323" s="178"/>
    </row>
    <row r="1324" spans="4:4" x14ac:dyDescent="0.2">
      <c r="D1324" s="178"/>
    </row>
    <row r="1325" spans="4:4" x14ac:dyDescent="0.2">
      <c r="D1325" s="178"/>
    </row>
    <row r="1326" spans="4:4" x14ac:dyDescent="0.2">
      <c r="D1326" s="178"/>
    </row>
    <row r="1327" spans="4:4" x14ac:dyDescent="0.2">
      <c r="D1327" s="178"/>
    </row>
    <row r="1328" spans="4:4" x14ac:dyDescent="0.2">
      <c r="D1328" s="178"/>
    </row>
    <row r="1329" spans="4:4" x14ac:dyDescent="0.2">
      <c r="D1329" s="178"/>
    </row>
    <row r="1330" spans="4:4" x14ac:dyDescent="0.2">
      <c r="D1330" s="178"/>
    </row>
    <row r="1331" spans="4:4" x14ac:dyDescent="0.2">
      <c r="D1331" s="178"/>
    </row>
    <row r="1332" spans="4:4" x14ac:dyDescent="0.2">
      <c r="D1332" s="178"/>
    </row>
    <row r="1333" spans="4:4" x14ac:dyDescent="0.2">
      <c r="D1333" s="178"/>
    </row>
    <row r="1334" spans="4:4" x14ac:dyDescent="0.2">
      <c r="D1334" s="178"/>
    </row>
    <row r="1335" spans="4:4" x14ac:dyDescent="0.2">
      <c r="D1335" s="178"/>
    </row>
    <row r="1336" spans="4:4" x14ac:dyDescent="0.2">
      <c r="D1336" s="178"/>
    </row>
    <row r="1337" spans="4:4" x14ac:dyDescent="0.2">
      <c r="D1337" s="178"/>
    </row>
    <row r="1338" spans="4:4" x14ac:dyDescent="0.2">
      <c r="D1338" s="178"/>
    </row>
    <row r="1339" spans="4:4" x14ac:dyDescent="0.2">
      <c r="D1339" s="178"/>
    </row>
    <row r="1340" spans="4:4" x14ac:dyDescent="0.2">
      <c r="D1340" s="178"/>
    </row>
    <row r="1341" spans="4:4" x14ac:dyDescent="0.2">
      <c r="D1341" s="178"/>
    </row>
    <row r="1342" spans="4:4" x14ac:dyDescent="0.2">
      <c r="D1342" s="178"/>
    </row>
    <row r="1343" spans="4:4" x14ac:dyDescent="0.2">
      <c r="D1343" s="178"/>
    </row>
    <row r="1344" spans="4:4" x14ac:dyDescent="0.2">
      <c r="D1344" s="178"/>
    </row>
    <row r="1345" spans="4:4" x14ac:dyDescent="0.2">
      <c r="D1345" s="178"/>
    </row>
    <row r="1346" spans="4:4" x14ac:dyDescent="0.2">
      <c r="D1346" s="178"/>
    </row>
    <row r="1347" spans="4:4" x14ac:dyDescent="0.2">
      <c r="D1347" s="178"/>
    </row>
    <row r="1348" spans="4:4" x14ac:dyDescent="0.2">
      <c r="D1348" s="178"/>
    </row>
    <row r="1349" spans="4:4" x14ac:dyDescent="0.2">
      <c r="D1349" s="178"/>
    </row>
    <row r="1350" spans="4:4" x14ac:dyDescent="0.2">
      <c r="D1350" s="178"/>
    </row>
    <row r="1351" spans="4:4" x14ac:dyDescent="0.2">
      <c r="D1351" s="178"/>
    </row>
    <row r="1352" spans="4:4" x14ac:dyDescent="0.2">
      <c r="D1352" s="178"/>
    </row>
    <row r="1353" spans="4:4" x14ac:dyDescent="0.2">
      <c r="D1353" s="178"/>
    </row>
    <row r="1354" spans="4:4" x14ac:dyDescent="0.2">
      <c r="D1354" s="178"/>
    </row>
    <row r="1355" spans="4:4" x14ac:dyDescent="0.2">
      <c r="D1355" s="178"/>
    </row>
    <row r="1356" spans="4:4" x14ac:dyDescent="0.2">
      <c r="D1356" s="178"/>
    </row>
    <row r="1357" spans="4:4" x14ac:dyDescent="0.2">
      <c r="D1357" s="178"/>
    </row>
    <row r="1358" spans="4:4" x14ac:dyDescent="0.2">
      <c r="D1358" s="178"/>
    </row>
    <row r="1359" spans="4:4" x14ac:dyDescent="0.2">
      <c r="D1359" s="178"/>
    </row>
    <row r="1360" spans="4:4" x14ac:dyDescent="0.2">
      <c r="D1360" s="178"/>
    </row>
    <row r="1361" spans="4:4" x14ac:dyDescent="0.2">
      <c r="D1361" s="178"/>
    </row>
    <row r="1362" spans="4:4" x14ac:dyDescent="0.2">
      <c r="D1362" s="178"/>
    </row>
    <row r="1363" spans="4:4" x14ac:dyDescent="0.2">
      <c r="D1363" s="178"/>
    </row>
    <row r="1364" spans="4:4" x14ac:dyDescent="0.2">
      <c r="D1364" s="178"/>
    </row>
    <row r="1365" spans="4:4" x14ac:dyDescent="0.2">
      <c r="D1365" s="178"/>
    </row>
    <row r="1366" spans="4:4" x14ac:dyDescent="0.2">
      <c r="D1366" s="178"/>
    </row>
    <row r="1367" spans="4:4" x14ac:dyDescent="0.2">
      <c r="D1367" s="178"/>
    </row>
    <row r="1368" spans="4:4" x14ac:dyDescent="0.2">
      <c r="D1368" s="178"/>
    </row>
    <row r="1369" spans="4:4" x14ac:dyDescent="0.2">
      <c r="D1369" s="178"/>
    </row>
    <row r="1370" spans="4:4" x14ac:dyDescent="0.2">
      <c r="D1370" s="178"/>
    </row>
    <row r="1371" spans="4:4" x14ac:dyDescent="0.2">
      <c r="D1371" s="178"/>
    </row>
    <row r="1372" spans="4:4" x14ac:dyDescent="0.2">
      <c r="D1372" s="178"/>
    </row>
    <row r="1373" spans="4:4" x14ac:dyDescent="0.2">
      <c r="D1373" s="178"/>
    </row>
    <row r="1374" spans="4:4" x14ac:dyDescent="0.2">
      <c r="D1374" s="178"/>
    </row>
    <row r="1375" spans="4:4" x14ac:dyDescent="0.2">
      <c r="D1375" s="178"/>
    </row>
    <row r="1376" spans="4:4" x14ac:dyDescent="0.2">
      <c r="D1376" s="178"/>
    </row>
    <row r="1377" spans="4:4" x14ac:dyDescent="0.2">
      <c r="D1377" s="178"/>
    </row>
    <row r="1378" spans="4:4" x14ac:dyDescent="0.2">
      <c r="D1378" s="178"/>
    </row>
    <row r="1379" spans="4:4" x14ac:dyDescent="0.2">
      <c r="D1379" s="178"/>
    </row>
    <row r="1380" spans="4:4" x14ac:dyDescent="0.2">
      <c r="D1380" s="178"/>
    </row>
    <row r="1381" spans="4:4" x14ac:dyDescent="0.2">
      <c r="D1381" s="178"/>
    </row>
    <row r="1382" spans="4:4" x14ac:dyDescent="0.2">
      <c r="D1382" s="178"/>
    </row>
    <row r="1383" spans="4:4" x14ac:dyDescent="0.2">
      <c r="D1383" s="178"/>
    </row>
    <row r="1384" spans="4:4" x14ac:dyDescent="0.2">
      <c r="D1384" s="178"/>
    </row>
    <row r="1385" spans="4:4" x14ac:dyDescent="0.2">
      <c r="D1385" s="178"/>
    </row>
    <row r="1386" spans="4:4" x14ac:dyDescent="0.2">
      <c r="D1386" s="178"/>
    </row>
    <row r="1387" spans="4:4" x14ac:dyDescent="0.2">
      <c r="D1387" s="178"/>
    </row>
    <row r="1388" spans="4:4" x14ac:dyDescent="0.2">
      <c r="D1388" s="178"/>
    </row>
    <row r="1389" spans="4:4" x14ac:dyDescent="0.2">
      <c r="D1389" s="178"/>
    </row>
    <row r="1390" spans="4:4" x14ac:dyDescent="0.2">
      <c r="D1390" s="178"/>
    </row>
    <row r="1391" spans="4:4" x14ac:dyDescent="0.2">
      <c r="D1391" s="178"/>
    </row>
    <row r="1392" spans="4:4" x14ac:dyDescent="0.2">
      <c r="D1392" s="178"/>
    </row>
    <row r="1393" spans="4:4" x14ac:dyDescent="0.2">
      <c r="D1393" s="178"/>
    </row>
    <row r="1394" spans="4:4" x14ac:dyDescent="0.2">
      <c r="D1394" s="178"/>
    </row>
    <row r="1395" spans="4:4" x14ac:dyDescent="0.2">
      <c r="D1395" s="178"/>
    </row>
    <row r="1396" spans="4:4" x14ac:dyDescent="0.2">
      <c r="D1396" s="178"/>
    </row>
    <row r="1397" spans="4:4" x14ac:dyDescent="0.2">
      <c r="D1397" s="178"/>
    </row>
    <row r="1398" spans="4:4" x14ac:dyDescent="0.2">
      <c r="D1398" s="178"/>
    </row>
    <row r="1399" spans="4:4" x14ac:dyDescent="0.2">
      <c r="D1399" s="178"/>
    </row>
    <row r="1400" spans="4:4" x14ac:dyDescent="0.2">
      <c r="D1400" s="178"/>
    </row>
    <row r="1401" spans="4:4" x14ac:dyDescent="0.2">
      <c r="D1401" s="178"/>
    </row>
    <row r="1402" spans="4:4" x14ac:dyDescent="0.2">
      <c r="D1402" s="178"/>
    </row>
    <row r="1403" spans="4:4" x14ac:dyDescent="0.2">
      <c r="D1403" s="178"/>
    </row>
    <row r="1404" spans="4:4" x14ac:dyDescent="0.2">
      <c r="D1404" s="178"/>
    </row>
    <row r="1405" spans="4:4" x14ac:dyDescent="0.2">
      <c r="D1405" s="178"/>
    </row>
    <row r="1406" spans="4:4" x14ac:dyDescent="0.2">
      <c r="D1406" s="178"/>
    </row>
    <row r="1407" spans="4:4" x14ac:dyDescent="0.2">
      <c r="D1407" s="178"/>
    </row>
    <row r="1408" spans="4:4" x14ac:dyDescent="0.2">
      <c r="D1408" s="178"/>
    </row>
    <row r="1409" spans="4:4" x14ac:dyDescent="0.2">
      <c r="D1409" s="178"/>
    </row>
    <row r="1410" spans="4:4" x14ac:dyDescent="0.2">
      <c r="D1410" s="178"/>
    </row>
    <row r="1411" spans="4:4" x14ac:dyDescent="0.2">
      <c r="D1411" s="178"/>
    </row>
    <row r="1412" spans="4:4" x14ac:dyDescent="0.2">
      <c r="D1412" s="178"/>
    </row>
    <row r="1413" spans="4:4" x14ac:dyDescent="0.2">
      <c r="D1413" s="178"/>
    </row>
    <row r="1414" spans="4:4" x14ac:dyDescent="0.2">
      <c r="D1414" s="178"/>
    </row>
    <row r="1415" spans="4:4" x14ac:dyDescent="0.2">
      <c r="D1415" s="178"/>
    </row>
    <row r="1416" spans="4:4" x14ac:dyDescent="0.2">
      <c r="D1416" s="178"/>
    </row>
    <row r="1417" spans="4:4" x14ac:dyDescent="0.2">
      <c r="D1417" s="178"/>
    </row>
    <row r="1418" spans="4:4" x14ac:dyDescent="0.2">
      <c r="D1418" s="178"/>
    </row>
    <row r="1419" spans="4:4" x14ac:dyDescent="0.2">
      <c r="D1419" s="178"/>
    </row>
    <row r="1420" spans="4:4" x14ac:dyDescent="0.2">
      <c r="D1420" s="178"/>
    </row>
    <row r="1421" spans="4:4" x14ac:dyDescent="0.2">
      <c r="D1421" s="178"/>
    </row>
    <row r="1422" spans="4:4" x14ac:dyDescent="0.2">
      <c r="D1422" s="178"/>
    </row>
    <row r="1423" spans="4:4" x14ac:dyDescent="0.2">
      <c r="D1423" s="178"/>
    </row>
    <row r="1424" spans="4:4" x14ac:dyDescent="0.2">
      <c r="D1424" s="178"/>
    </row>
    <row r="1425" spans="4:4" x14ac:dyDescent="0.2">
      <c r="D1425" s="178"/>
    </row>
    <row r="1426" spans="4:4" x14ac:dyDescent="0.2">
      <c r="D1426" s="178"/>
    </row>
    <row r="1427" spans="4:4" x14ac:dyDescent="0.2">
      <c r="D1427" s="178"/>
    </row>
    <row r="1428" spans="4:4" x14ac:dyDescent="0.2">
      <c r="D1428" s="178"/>
    </row>
    <row r="1429" spans="4:4" x14ac:dyDescent="0.2">
      <c r="D1429" s="178"/>
    </row>
    <row r="1430" spans="4:4" x14ac:dyDescent="0.2">
      <c r="D1430" s="178"/>
    </row>
    <row r="1431" spans="4:4" x14ac:dyDescent="0.2">
      <c r="D1431" s="178"/>
    </row>
    <row r="1432" spans="4:4" x14ac:dyDescent="0.2">
      <c r="D1432" s="178"/>
    </row>
    <row r="1433" spans="4:4" x14ac:dyDescent="0.2">
      <c r="D1433" s="178"/>
    </row>
    <row r="1434" spans="4:4" x14ac:dyDescent="0.2">
      <c r="D1434" s="178"/>
    </row>
    <row r="1435" spans="4:4" x14ac:dyDescent="0.2">
      <c r="D1435" s="178"/>
    </row>
    <row r="1436" spans="4:4" x14ac:dyDescent="0.2">
      <c r="D1436" s="178"/>
    </row>
    <row r="1437" spans="4:4" x14ac:dyDescent="0.2">
      <c r="D1437" s="178"/>
    </row>
    <row r="1438" spans="4:4" x14ac:dyDescent="0.2">
      <c r="D1438" s="178"/>
    </row>
    <row r="1439" spans="4:4" x14ac:dyDescent="0.2">
      <c r="D1439" s="178"/>
    </row>
    <row r="1440" spans="4:4" x14ac:dyDescent="0.2">
      <c r="D1440" s="178"/>
    </row>
    <row r="1441" spans="4:4" x14ac:dyDescent="0.2">
      <c r="D1441" s="178"/>
    </row>
    <row r="1442" spans="4:4" x14ac:dyDescent="0.2">
      <c r="D1442" s="178"/>
    </row>
    <row r="1443" spans="4:4" x14ac:dyDescent="0.2">
      <c r="D1443" s="178"/>
    </row>
    <row r="1444" spans="4:4" x14ac:dyDescent="0.2">
      <c r="D1444" s="178"/>
    </row>
    <row r="1445" spans="4:4" x14ac:dyDescent="0.2">
      <c r="D1445" s="178"/>
    </row>
    <row r="1446" spans="4:4" x14ac:dyDescent="0.2">
      <c r="D1446" s="178"/>
    </row>
    <row r="1447" spans="4:4" x14ac:dyDescent="0.2">
      <c r="D1447" s="178"/>
    </row>
    <row r="1448" spans="4:4" x14ac:dyDescent="0.2">
      <c r="D1448" s="178"/>
    </row>
    <row r="1449" spans="4:4" x14ac:dyDescent="0.2">
      <c r="D1449" s="178"/>
    </row>
    <row r="1450" spans="4:4" x14ac:dyDescent="0.2">
      <c r="D1450" s="178"/>
    </row>
    <row r="1451" spans="4:4" x14ac:dyDescent="0.2">
      <c r="D1451" s="178"/>
    </row>
    <row r="1452" spans="4:4" x14ac:dyDescent="0.2">
      <c r="D1452" s="178"/>
    </row>
    <row r="1453" spans="4:4" x14ac:dyDescent="0.2">
      <c r="D1453" s="178"/>
    </row>
    <row r="1454" spans="4:4" x14ac:dyDescent="0.2">
      <c r="D1454" s="178"/>
    </row>
    <row r="1455" spans="4:4" x14ac:dyDescent="0.2">
      <c r="D1455" s="178"/>
    </row>
    <row r="1456" spans="4:4" x14ac:dyDescent="0.2">
      <c r="D1456" s="178"/>
    </row>
    <row r="1457" spans="4:4" x14ac:dyDescent="0.2">
      <c r="D1457" s="178"/>
    </row>
    <row r="1458" spans="4:4" x14ac:dyDescent="0.2">
      <c r="D1458" s="178"/>
    </row>
    <row r="1459" spans="4:4" x14ac:dyDescent="0.2">
      <c r="D1459" s="178"/>
    </row>
    <row r="1460" spans="4:4" x14ac:dyDescent="0.2">
      <c r="D1460" s="178"/>
    </row>
    <row r="1461" spans="4:4" x14ac:dyDescent="0.2">
      <c r="D1461" s="178"/>
    </row>
    <row r="1462" spans="4:4" x14ac:dyDescent="0.2">
      <c r="D1462" s="178"/>
    </row>
    <row r="1463" spans="4:4" x14ac:dyDescent="0.2">
      <c r="D1463" s="178"/>
    </row>
    <row r="1464" spans="4:4" x14ac:dyDescent="0.2">
      <c r="D1464" s="178"/>
    </row>
    <row r="1465" spans="4:4" x14ac:dyDescent="0.2">
      <c r="D1465" s="178"/>
    </row>
    <row r="1466" spans="4:4" x14ac:dyDescent="0.2">
      <c r="D1466" s="178"/>
    </row>
    <row r="1467" spans="4:4" x14ac:dyDescent="0.2">
      <c r="D1467" s="178"/>
    </row>
    <row r="1468" spans="4:4" x14ac:dyDescent="0.2">
      <c r="D1468" s="178"/>
    </row>
    <row r="1469" spans="4:4" x14ac:dyDescent="0.2">
      <c r="D1469" s="178"/>
    </row>
    <row r="1470" spans="4:4" x14ac:dyDescent="0.2">
      <c r="D1470" s="178"/>
    </row>
    <row r="1471" spans="4:4" x14ac:dyDescent="0.2">
      <c r="D1471" s="178"/>
    </row>
    <row r="1472" spans="4:4" x14ac:dyDescent="0.2">
      <c r="D1472" s="178"/>
    </row>
    <row r="1473" spans="4:4" x14ac:dyDescent="0.2">
      <c r="D1473" s="178"/>
    </row>
    <row r="1474" spans="4:4" x14ac:dyDescent="0.2">
      <c r="D1474" s="178"/>
    </row>
    <row r="1475" spans="4:4" x14ac:dyDescent="0.2">
      <c r="D1475" s="178"/>
    </row>
    <row r="1476" spans="4:4" x14ac:dyDescent="0.2">
      <c r="D1476" s="178"/>
    </row>
    <row r="1477" spans="4:4" x14ac:dyDescent="0.2">
      <c r="D1477" s="178"/>
    </row>
    <row r="1478" spans="4:4" x14ac:dyDescent="0.2">
      <c r="D1478" s="178"/>
    </row>
    <row r="1479" spans="4:4" x14ac:dyDescent="0.2">
      <c r="D1479" s="178"/>
    </row>
    <row r="1480" spans="4:4" x14ac:dyDescent="0.2">
      <c r="D1480" s="178"/>
    </row>
    <row r="1481" spans="4:4" x14ac:dyDescent="0.2">
      <c r="D1481" s="178"/>
    </row>
    <row r="1482" spans="4:4" x14ac:dyDescent="0.2">
      <c r="D1482" s="178"/>
    </row>
    <row r="1483" spans="4:4" x14ac:dyDescent="0.2">
      <c r="D1483" s="178"/>
    </row>
    <row r="1484" spans="4:4" x14ac:dyDescent="0.2">
      <c r="D1484" s="178"/>
    </row>
    <row r="1485" spans="4:4" x14ac:dyDescent="0.2">
      <c r="D1485" s="178"/>
    </row>
    <row r="1486" spans="4:4" x14ac:dyDescent="0.2">
      <c r="D1486" s="178"/>
    </row>
    <row r="1487" spans="4:4" x14ac:dyDescent="0.2">
      <c r="D1487" s="178"/>
    </row>
    <row r="1488" spans="4:4" x14ac:dyDescent="0.2">
      <c r="D1488" s="178"/>
    </row>
    <row r="1489" spans="4:4" x14ac:dyDescent="0.2">
      <c r="D1489" s="178"/>
    </row>
    <row r="1490" spans="4:4" x14ac:dyDescent="0.2">
      <c r="D1490" s="178"/>
    </row>
    <row r="1491" spans="4:4" x14ac:dyDescent="0.2">
      <c r="D1491" s="178"/>
    </row>
    <row r="1492" spans="4:4" x14ac:dyDescent="0.2">
      <c r="D1492" s="178"/>
    </row>
    <row r="1493" spans="4:4" x14ac:dyDescent="0.2">
      <c r="D1493" s="178"/>
    </row>
    <row r="1494" spans="4:4" x14ac:dyDescent="0.2">
      <c r="D1494" s="178"/>
    </row>
    <row r="1495" spans="4:4" x14ac:dyDescent="0.2">
      <c r="D1495" s="178"/>
    </row>
    <row r="1496" spans="4:4" x14ac:dyDescent="0.2">
      <c r="D1496" s="178"/>
    </row>
    <row r="1497" spans="4:4" x14ac:dyDescent="0.2">
      <c r="D1497" s="178"/>
    </row>
    <row r="1498" spans="4:4" x14ac:dyDescent="0.2">
      <c r="D1498" s="178"/>
    </row>
    <row r="1499" spans="4:4" x14ac:dyDescent="0.2">
      <c r="D1499" s="178"/>
    </row>
    <row r="1500" spans="4:4" x14ac:dyDescent="0.2">
      <c r="D1500" s="178"/>
    </row>
    <row r="1501" spans="4:4" x14ac:dyDescent="0.2">
      <c r="D1501" s="178"/>
    </row>
    <row r="1502" spans="4:4" x14ac:dyDescent="0.2">
      <c r="D1502" s="178"/>
    </row>
    <row r="1503" spans="4:4" x14ac:dyDescent="0.2">
      <c r="D1503" s="178"/>
    </row>
    <row r="1504" spans="4:4" x14ac:dyDescent="0.2">
      <c r="D1504" s="178"/>
    </row>
    <row r="1505" spans="4:4" x14ac:dyDescent="0.2">
      <c r="D1505" s="178"/>
    </row>
    <row r="1506" spans="4:4" x14ac:dyDescent="0.2">
      <c r="D1506" s="178"/>
    </row>
    <row r="1507" spans="4:4" x14ac:dyDescent="0.2">
      <c r="D1507" s="178"/>
    </row>
    <row r="1508" spans="4:4" x14ac:dyDescent="0.2">
      <c r="D1508" s="178"/>
    </row>
    <row r="1509" spans="4:4" x14ac:dyDescent="0.2">
      <c r="D1509" s="178"/>
    </row>
    <row r="1510" spans="4:4" x14ac:dyDescent="0.2">
      <c r="D1510" s="178"/>
    </row>
    <row r="1511" spans="4:4" x14ac:dyDescent="0.2">
      <c r="D1511" s="178"/>
    </row>
    <row r="1512" spans="4:4" x14ac:dyDescent="0.2">
      <c r="D1512" s="178"/>
    </row>
    <row r="1513" spans="4:4" x14ac:dyDescent="0.2">
      <c r="D1513" s="178"/>
    </row>
    <row r="1514" spans="4:4" x14ac:dyDescent="0.2">
      <c r="D1514" s="178"/>
    </row>
    <row r="1515" spans="4:4" x14ac:dyDescent="0.2">
      <c r="D1515" s="178"/>
    </row>
    <row r="1516" spans="4:4" x14ac:dyDescent="0.2">
      <c r="D1516" s="178"/>
    </row>
    <row r="1517" spans="4:4" x14ac:dyDescent="0.2">
      <c r="D1517" s="178"/>
    </row>
    <row r="1518" spans="4:4" x14ac:dyDescent="0.2">
      <c r="D1518" s="178"/>
    </row>
    <row r="1519" spans="4:4" x14ac:dyDescent="0.2">
      <c r="D1519" s="178"/>
    </row>
    <row r="1520" spans="4:4" x14ac:dyDescent="0.2">
      <c r="D1520" s="178"/>
    </row>
    <row r="1521" spans="4:4" x14ac:dyDescent="0.2">
      <c r="D1521" s="178"/>
    </row>
    <row r="1522" spans="4:4" x14ac:dyDescent="0.2">
      <c r="D1522" s="178"/>
    </row>
    <row r="1523" spans="4:4" x14ac:dyDescent="0.2">
      <c r="D1523" s="178"/>
    </row>
    <row r="1524" spans="4:4" x14ac:dyDescent="0.2">
      <c r="D1524" s="178"/>
    </row>
    <row r="1525" spans="4:4" x14ac:dyDescent="0.2">
      <c r="D1525" s="178"/>
    </row>
    <row r="1526" spans="4:4" x14ac:dyDescent="0.2">
      <c r="D1526" s="178"/>
    </row>
    <row r="1527" spans="4:4" x14ac:dyDescent="0.2">
      <c r="D1527" s="178"/>
    </row>
    <row r="1528" spans="4:4" x14ac:dyDescent="0.2">
      <c r="D1528" s="178"/>
    </row>
    <row r="1529" spans="4:4" x14ac:dyDescent="0.2">
      <c r="D1529" s="178"/>
    </row>
    <row r="1530" spans="4:4" x14ac:dyDescent="0.2">
      <c r="D1530" s="178"/>
    </row>
    <row r="1531" spans="4:4" x14ac:dyDescent="0.2">
      <c r="D1531" s="178"/>
    </row>
    <row r="1532" spans="4:4" x14ac:dyDescent="0.2">
      <c r="D1532" s="178"/>
    </row>
    <row r="1533" spans="4:4" x14ac:dyDescent="0.2">
      <c r="D1533" s="178"/>
    </row>
    <row r="1534" spans="4:4" x14ac:dyDescent="0.2">
      <c r="D1534" s="178"/>
    </row>
    <row r="1535" spans="4:4" x14ac:dyDescent="0.2">
      <c r="D1535" s="178"/>
    </row>
    <row r="1536" spans="4:4" x14ac:dyDescent="0.2">
      <c r="D1536" s="178"/>
    </row>
    <row r="1537" spans="4:4" x14ac:dyDescent="0.2">
      <c r="D1537" s="178"/>
    </row>
    <row r="1538" spans="4:4" x14ac:dyDescent="0.2">
      <c r="D1538" s="178"/>
    </row>
    <row r="1539" spans="4:4" x14ac:dyDescent="0.2">
      <c r="D1539" s="178"/>
    </row>
    <row r="1540" spans="4:4" x14ac:dyDescent="0.2">
      <c r="D1540" s="178"/>
    </row>
    <row r="1541" spans="4:4" x14ac:dyDescent="0.2">
      <c r="D1541" s="178"/>
    </row>
    <row r="1542" spans="4:4" x14ac:dyDescent="0.2">
      <c r="D1542" s="178"/>
    </row>
    <row r="1543" spans="4:4" x14ac:dyDescent="0.2">
      <c r="D1543" s="178"/>
    </row>
    <row r="1544" spans="4:4" x14ac:dyDescent="0.2">
      <c r="D1544" s="178"/>
    </row>
    <row r="1545" spans="4:4" x14ac:dyDescent="0.2">
      <c r="D1545" s="178"/>
    </row>
    <row r="1546" spans="4:4" x14ac:dyDescent="0.2">
      <c r="D1546" s="178"/>
    </row>
    <row r="1547" spans="4:4" x14ac:dyDescent="0.2">
      <c r="D1547" s="178"/>
    </row>
    <row r="1548" spans="4:4" x14ac:dyDescent="0.2">
      <c r="D1548" s="178"/>
    </row>
    <row r="1549" spans="4:4" x14ac:dyDescent="0.2">
      <c r="D1549" s="178"/>
    </row>
    <row r="1550" spans="4:4" x14ac:dyDescent="0.2">
      <c r="D1550" s="178"/>
    </row>
    <row r="1551" spans="4:4" x14ac:dyDescent="0.2">
      <c r="D1551" s="178"/>
    </row>
    <row r="1552" spans="4:4" x14ac:dyDescent="0.2">
      <c r="D1552" s="178"/>
    </row>
    <row r="1553" spans="4:4" x14ac:dyDescent="0.2">
      <c r="D1553" s="178"/>
    </row>
    <row r="1554" spans="4:4" x14ac:dyDescent="0.2">
      <c r="D1554" s="178"/>
    </row>
    <row r="1555" spans="4:4" x14ac:dyDescent="0.2">
      <c r="D1555" s="178"/>
    </row>
    <row r="1556" spans="4:4" x14ac:dyDescent="0.2">
      <c r="D1556" s="178"/>
    </row>
    <row r="1557" spans="4:4" x14ac:dyDescent="0.2">
      <c r="D1557" s="178"/>
    </row>
    <row r="1558" spans="4:4" x14ac:dyDescent="0.2">
      <c r="D1558" s="178"/>
    </row>
    <row r="1559" spans="4:4" x14ac:dyDescent="0.2">
      <c r="D1559" s="178"/>
    </row>
    <row r="1560" spans="4:4" x14ac:dyDescent="0.2">
      <c r="D1560" s="178"/>
    </row>
    <row r="1561" spans="4:4" x14ac:dyDescent="0.2">
      <c r="D1561" s="178"/>
    </row>
    <row r="1562" spans="4:4" x14ac:dyDescent="0.2">
      <c r="D1562" s="178"/>
    </row>
    <row r="1563" spans="4:4" x14ac:dyDescent="0.2">
      <c r="D1563" s="178"/>
    </row>
    <row r="1564" spans="4:4" x14ac:dyDescent="0.2">
      <c r="D1564" s="178"/>
    </row>
    <row r="1565" spans="4:4" x14ac:dyDescent="0.2">
      <c r="D1565" s="178"/>
    </row>
    <row r="1566" spans="4:4" x14ac:dyDescent="0.2">
      <c r="D1566" s="178"/>
    </row>
    <row r="1567" spans="4:4" x14ac:dyDescent="0.2">
      <c r="D1567" s="178"/>
    </row>
    <row r="1568" spans="4:4" x14ac:dyDescent="0.2">
      <c r="D1568" s="178"/>
    </row>
    <row r="1569" spans="4:4" x14ac:dyDescent="0.2">
      <c r="D1569" s="178"/>
    </row>
    <row r="1570" spans="4:4" x14ac:dyDescent="0.2">
      <c r="D1570" s="178"/>
    </row>
    <row r="1571" spans="4:4" x14ac:dyDescent="0.2">
      <c r="D1571" s="178"/>
    </row>
    <row r="1572" spans="4:4" x14ac:dyDescent="0.2">
      <c r="D1572" s="178"/>
    </row>
    <row r="1573" spans="4:4" x14ac:dyDescent="0.2">
      <c r="D1573" s="178"/>
    </row>
    <row r="1574" spans="4:4" x14ac:dyDescent="0.2">
      <c r="D1574" s="178"/>
    </row>
    <row r="1575" spans="4:4" x14ac:dyDescent="0.2">
      <c r="D1575" s="178"/>
    </row>
    <row r="1576" spans="4:4" x14ac:dyDescent="0.2">
      <c r="D1576" s="178"/>
    </row>
    <row r="1577" spans="4:4" x14ac:dyDescent="0.2">
      <c r="D1577" s="178"/>
    </row>
    <row r="1578" spans="4:4" x14ac:dyDescent="0.2">
      <c r="D1578" s="178"/>
    </row>
    <row r="1579" spans="4:4" x14ac:dyDescent="0.2">
      <c r="D1579" s="178"/>
    </row>
    <row r="1580" spans="4:4" x14ac:dyDescent="0.2">
      <c r="D1580" s="178"/>
    </row>
    <row r="1581" spans="4:4" x14ac:dyDescent="0.2">
      <c r="D1581" s="178"/>
    </row>
    <row r="1582" spans="4:4" x14ac:dyDescent="0.2">
      <c r="D1582" s="178"/>
    </row>
    <row r="1583" spans="4:4" x14ac:dyDescent="0.2">
      <c r="D1583" s="178"/>
    </row>
    <row r="1584" spans="4:4" x14ac:dyDescent="0.2">
      <c r="D1584" s="178"/>
    </row>
    <row r="1585" spans="4:4" x14ac:dyDescent="0.2">
      <c r="D1585" s="178"/>
    </row>
    <row r="1586" spans="4:4" x14ac:dyDescent="0.2">
      <c r="D1586" s="178"/>
    </row>
    <row r="1587" spans="4:4" x14ac:dyDescent="0.2">
      <c r="D1587" s="178"/>
    </row>
    <row r="1588" spans="4:4" x14ac:dyDescent="0.2">
      <c r="D1588" s="178"/>
    </row>
    <row r="1589" spans="4:4" x14ac:dyDescent="0.2">
      <c r="D1589" s="178"/>
    </row>
    <row r="1590" spans="4:4" x14ac:dyDescent="0.2">
      <c r="D1590" s="178"/>
    </row>
    <row r="1591" spans="4:4" x14ac:dyDescent="0.2">
      <c r="D1591" s="178"/>
    </row>
    <row r="1592" spans="4:4" x14ac:dyDescent="0.2">
      <c r="D1592" s="178"/>
    </row>
    <row r="1593" spans="4:4" x14ac:dyDescent="0.2">
      <c r="D1593" s="178"/>
    </row>
    <row r="1594" spans="4:4" x14ac:dyDescent="0.2">
      <c r="D1594" s="178"/>
    </row>
    <row r="1595" spans="4:4" x14ac:dyDescent="0.2">
      <c r="D1595" s="178"/>
    </row>
    <row r="1596" spans="4:4" x14ac:dyDescent="0.2">
      <c r="D1596" s="178"/>
    </row>
    <row r="1597" spans="4:4" x14ac:dyDescent="0.2">
      <c r="D1597" s="178"/>
    </row>
    <row r="1598" spans="4:4" x14ac:dyDescent="0.2">
      <c r="D1598" s="178"/>
    </row>
    <row r="1599" spans="4:4" x14ac:dyDescent="0.2">
      <c r="D1599" s="178"/>
    </row>
    <row r="1600" spans="4:4" x14ac:dyDescent="0.2">
      <c r="D1600" s="178"/>
    </row>
    <row r="1601" spans="4:4" x14ac:dyDescent="0.2">
      <c r="D1601" s="178"/>
    </row>
    <row r="1602" spans="4:4" x14ac:dyDescent="0.2">
      <c r="D1602" s="178"/>
    </row>
    <row r="1603" spans="4:4" x14ac:dyDescent="0.2">
      <c r="D1603" s="178"/>
    </row>
    <row r="1604" spans="4:4" x14ac:dyDescent="0.2">
      <c r="D1604" s="178"/>
    </row>
    <row r="1605" spans="4:4" x14ac:dyDescent="0.2">
      <c r="D1605" s="178"/>
    </row>
    <row r="1606" spans="4:4" x14ac:dyDescent="0.2">
      <c r="D1606" s="178"/>
    </row>
    <row r="1607" spans="4:4" x14ac:dyDescent="0.2">
      <c r="D1607" s="178"/>
    </row>
    <row r="1608" spans="4:4" x14ac:dyDescent="0.2">
      <c r="D1608" s="178"/>
    </row>
    <row r="1609" spans="4:4" x14ac:dyDescent="0.2">
      <c r="D1609" s="178"/>
    </row>
    <row r="1610" spans="4:4" x14ac:dyDescent="0.2">
      <c r="D1610" s="178"/>
    </row>
    <row r="1611" spans="4:4" x14ac:dyDescent="0.2">
      <c r="D1611" s="178"/>
    </row>
    <row r="1612" spans="4:4" x14ac:dyDescent="0.2">
      <c r="D1612" s="178"/>
    </row>
    <row r="1613" spans="4:4" x14ac:dyDescent="0.2">
      <c r="D1613" s="178"/>
    </row>
    <row r="1614" spans="4:4" x14ac:dyDescent="0.2">
      <c r="D1614" s="178"/>
    </row>
    <row r="1615" spans="4:4" x14ac:dyDescent="0.2">
      <c r="D1615" s="178"/>
    </row>
    <row r="1616" spans="4:4" x14ac:dyDescent="0.2">
      <c r="D1616" s="178"/>
    </row>
    <row r="1617" spans="4:4" x14ac:dyDescent="0.2">
      <c r="D1617" s="178"/>
    </row>
    <row r="1618" spans="4:4" x14ac:dyDescent="0.2">
      <c r="D1618" s="178"/>
    </row>
    <row r="1619" spans="4:4" x14ac:dyDescent="0.2">
      <c r="D1619" s="178"/>
    </row>
    <row r="1620" spans="4:4" x14ac:dyDescent="0.2">
      <c r="D1620" s="178"/>
    </row>
    <row r="1621" spans="4:4" x14ac:dyDescent="0.2">
      <c r="D1621" s="178"/>
    </row>
    <row r="1622" spans="4:4" x14ac:dyDescent="0.2">
      <c r="D1622" s="178"/>
    </row>
    <row r="1623" spans="4:4" x14ac:dyDescent="0.2">
      <c r="D1623" s="178"/>
    </row>
    <row r="1624" spans="4:4" x14ac:dyDescent="0.2">
      <c r="D1624" s="178"/>
    </row>
    <row r="1625" spans="4:4" x14ac:dyDescent="0.2">
      <c r="D1625" s="178"/>
    </row>
    <row r="1626" spans="4:4" x14ac:dyDescent="0.2">
      <c r="D1626" s="178"/>
    </row>
    <row r="1627" spans="4:4" x14ac:dyDescent="0.2">
      <c r="D1627" s="178"/>
    </row>
    <row r="1628" spans="4:4" x14ac:dyDescent="0.2">
      <c r="D1628" s="178"/>
    </row>
    <row r="1629" spans="4:4" x14ac:dyDescent="0.2">
      <c r="D1629" s="178"/>
    </row>
    <row r="1630" spans="4:4" x14ac:dyDescent="0.2">
      <c r="D1630" s="178"/>
    </row>
    <row r="1631" spans="4:4" x14ac:dyDescent="0.2">
      <c r="D1631" s="178"/>
    </row>
    <row r="1632" spans="4:4" x14ac:dyDescent="0.2">
      <c r="D1632" s="178"/>
    </row>
    <row r="1633" spans="4:4" x14ac:dyDescent="0.2">
      <c r="D1633" s="178"/>
    </row>
    <row r="1634" spans="4:4" x14ac:dyDescent="0.2">
      <c r="D1634" s="178"/>
    </row>
    <row r="1635" spans="4:4" x14ac:dyDescent="0.2">
      <c r="D1635" s="178"/>
    </row>
    <row r="1636" spans="4:4" x14ac:dyDescent="0.2">
      <c r="D1636" s="178"/>
    </row>
    <row r="1637" spans="4:4" x14ac:dyDescent="0.2">
      <c r="D1637" s="178"/>
    </row>
    <row r="1638" spans="4:4" x14ac:dyDescent="0.2">
      <c r="D1638" s="178"/>
    </row>
    <row r="1639" spans="4:4" x14ac:dyDescent="0.2">
      <c r="D1639" s="178"/>
    </row>
    <row r="1640" spans="4:4" x14ac:dyDescent="0.2">
      <c r="D1640" s="178"/>
    </row>
    <row r="1641" spans="4:4" x14ac:dyDescent="0.2">
      <c r="D1641" s="178"/>
    </row>
    <row r="1642" spans="4:4" x14ac:dyDescent="0.2">
      <c r="D1642" s="178"/>
    </row>
    <row r="1643" spans="4:4" x14ac:dyDescent="0.2">
      <c r="D1643" s="178"/>
    </row>
    <row r="1644" spans="4:4" x14ac:dyDescent="0.2">
      <c r="D1644" s="178"/>
    </row>
    <row r="1645" spans="4:4" x14ac:dyDescent="0.2">
      <c r="D1645" s="178"/>
    </row>
    <row r="1646" spans="4:4" x14ac:dyDescent="0.2">
      <c r="D1646" s="178"/>
    </row>
    <row r="1647" spans="4:4" x14ac:dyDescent="0.2">
      <c r="D1647" s="178"/>
    </row>
    <row r="1648" spans="4:4" x14ac:dyDescent="0.2">
      <c r="D1648" s="178"/>
    </row>
    <row r="1649" spans="4:4" x14ac:dyDescent="0.2">
      <c r="D1649" s="178"/>
    </row>
    <row r="1650" spans="4:4" x14ac:dyDescent="0.2">
      <c r="D1650" s="178"/>
    </row>
    <row r="1651" spans="4:4" x14ac:dyDescent="0.2">
      <c r="D1651" s="178"/>
    </row>
    <row r="1652" spans="4:4" x14ac:dyDescent="0.2">
      <c r="D1652" s="178"/>
    </row>
    <row r="1653" spans="4:4" x14ac:dyDescent="0.2">
      <c r="D1653" s="178"/>
    </row>
    <row r="1654" spans="4:4" x14ac:dyDescent="0.2">
      <c r="D1654" s="178"/>
    </row>
    <row r="1655" spans="4:4" x14ac:dyDescent="0.2">
      <c r="D1655" s="178"/>
    </row>
    <row r="1656" spans="4:4" x14ac:dyDescent="0.2">
      <c r="D1656" s="178"/>
    </row>
    <row r="1657" spans="4:4" x14ac:dyDescent="0.2">
      <c r="D1657" s="178"/>
    </row>
    <row r="1658" spans="4:4" x14ac:dyDescent="0.2">
      <c r="D1658" s="178"/>
    </row>
    <row r="1659" spans="4:4" x14ac:dyDescent="0.2">
      <c r="D1659" s="178"/>
    </row>
    <row r="1660" spans="4:4" x14ac:dyDescent="0.2">
      <c r="D1660" s="178"/>
    </row>
    <row r="1661" spans="4:4" x14ac:dyDescent="0.2">
      <c r="D1661" s="178"/>
    </row>
    <row r="1662" spans="4:4" x14ac:dyDescent="0.2">
      <c r="D1662" s="178"/>
    </row>
    <row r="1663" spans="4:4" x14ac:dyDescent="0.2">
      <c r="D1663" s="178"/>
    </row>
    <row r="1664" spans="4:4" x14ac:dyDescent="0.2">
      <c r="D1664" s="178"/>
    </row>
    <row r="1665" spans="4:4" x14ac:dyDescent="0.2">
      <c r="D1665" s="178"/>
    </row>
    <row r="1666" spans="4:4" x14ac:dyDescent="0.2">
      <c r="D1666" s="178"/>
    </row>
    <row r="1667" spans="4:4" x14ac:dyDescent="0.2">
      <c r="D1667" s="178"/>
    </row>
    <row r="1668" spans="4:4" x14ac:dyDescent="0.2">
      <c r="D1668" s="178"/>
    </row>
    <row r="1669" spans="4:4" x14ac:dyDescent="0.2">
      <c r="D1669" s="178"/>
    </row>
    <row r="1670" spans="4:4" x14ac:dyDescent="0.2">
      <c r="D1670" s="178"/>
    </row>
    <row r="1671" spans="4:4" x14ac:dyDescent="0.2">
      <c r="D1671" s="178"/>
    </row>
    <row r="1672" spans="4:4" x14ac:dyDescent="0.2">
      <c r="D1672" s="178"/>
    </row>
    <row r="1673" spans="4:4" x14ac:dyDescent="0.2">
      <c r="D1673" s="178"/>
    </row>
    <row r="1674" spans="4:4" x14ac:dyDescent="0.2">
      <c r="D1674" s="178"/>
    </row>
    <row r="1675" spans="4:4" x14ac:dyDescent="0.2">
      <c r="D1675" s="178"/>
    </row>
    <row r="1676" spans="4:4" x14ac:dyDescent="0.2">
      <c r="D1676" s="178"/>
    </row>
    <row r="1677" spans="4:4" x14ac:dyDescent="0.2">
      <c r="D1677" s="178"/>
    </row>
    <row r="1678" spans="4:4" x14ac:dyDescent="0.2">
      <c r="D1678" s="178"/>
    </row>
    <row r="1679" spans="4:4" x14ac:dyDescent="0.2">
      <c r="D1679" s="178"/>
    </row>
    <row r="1680" spans="4:4" x14ac:dyDescent="0.2">
      <c r="D1680" s="178"/>
    </row>
    <row r="1681" spans="4:4" x14ac:dyDescent="0.2">
      <c r="D1681" s="178"/>
    </row>
    <row r="1682" spans="4:4" x14ac:dyDescent="0.2">
      <c r="D1682" s="178"/>
    </row>
    <row r="1683" spans="4:4" x14ac:dyDescent="0.2">
      <c r="D1683" s="178"/>
    </row>
    <row r="1684" spans="4:4" x14ac:dyDescent="0.2">
      <c r="D1684" s="178"/>
    </row>
    <row r="1685" spans="4:4" x14ac:dyDescent="0.2">
      <c r="D1685" s="178"/>
    </row>
    <row r="1686" spans="4:4" x14ac:dyDescent="0.2">
      <c r="D1686" s="178"/>
    </row>
    <row r="1687" spans="4:4" x14ac:dyDescent="0.2">
      <c r="D1687" s="178"/>
    </row>
    <row r="1688" spans="4:4" x14ac:dyDescent="0.2">
      <c r="D1688" s="178"/>
    </row>
    <row r="1689" spans="4:4" x14ac:dyDescent="0.2">
      <c r="D1689" s="178"/>
    </row>
    <row r="1690" spans="4:4" x14ac:dyDescent="0.2">
      <c r="D1690" s="178"/>
    </row>
    <row r="1691" spans="4:4" x14ac:dyDescent="0.2">
      <c r="D1691" s="178"/>
    </row>
    <row r="1692" spans="4:4" x14ac:dyDescent="0.2">
      <c r="D1692" s="178"/>
    </row>
    <row r="1693" spans="4:4" x14ac:dyDescent="0.2">
      <c r="D1693" s="178"/>
    </row>
    <row r="1694" spans="4:4" x14ac:dyDescent="0.2">
      <c r="D1694" s="178"/>
    </row>
    <row r="1695" spans="4:4" x14ac:dyDescent="0.2">
      <c r="D1695" s="178"/>
    </row>
    <row r="1696" spans="4:4" x14ac:dyDescent="0.2">
      <c r="D1696" s="178"/>
    </row>
    <row r="1697" spans="4:4" x14ac:dyDescent="0.2">
      <c r="D1697" s="178"/>
    </row>
    <row r="1698" spans="4:4" x14ac:dyDescent="0.2">
      <c r="D1698" s="178"/>
    </row>
    <row r="1699" spans="4:4" x14ac:dyDescent="0.2">
      <c r="D1699" s="178"/>
    </row>
    <row r="1700" spans="4:4" x14ac:dyDescent="0.2">
      <c r="D1700" s="178"/>
    </row>
    <row r="1701" spans="4:4" x14ac:dyDescent="0.2">
      <c r="D1701" s="178"/>
    </row>
    <row r="1702" spans="4:4" x14ac:dyDescent="0.2">
      <c r="D1702" s="178"/>
    </row>
    <row r="1703" spans="4:4" x14ac:dyDescent="0.2">
      <c r="D1703" s="178"/>
    </row>
    <row r="1704" spans="4:4" x14ac:dyDescent="0.2">
      <c r="D1704" s="178"/>
    </row>
    <row r="1705" spans="4:4" x14ac:dyDescent="0.2">
      <c r="D1705" s="178"/>
    </row>
    <row r="1706" spans="4:4" x14ac:dyDescent="0.2">
      <c r="D1706" s="178"/>
    </row>
    <row r="1707" spans="4:4" x14ac:dyDescent="0.2">
      <c r="D1707" s="178"/>
    </row>
    <row r="1708" spans="4:4" x14ac:dyDescent="0.2">
      <c r="D1708" s="178"/>
    </row>
    <row r="1709" spans="4:4" x14ac:dyDescent="0.2">
      <c r="D1709" s="178"/>
    </row>
    <row r="1710" spans="4:4" x14ac:dyDescent="0.2">
      <c r="D1710" s="178"/>
    </row>
    <row r="1711" spans="4:4" x14ac:dyDescent="0.2">
      <c r="D1711" s="178"/>
    </row>
    <row r="1712" spans="4:4" x14ac:dyDescent="0.2">
      <c r="D1712" s="178"/>
    </row>
    <row r="1713" spans="4:4" x14ac:dyDescent="0.2">
      <c r="D1713" s="178"/>
    </row>
    <row r="1714" spans="4:4" x14ac:dyDescent="0.2">
      <c r="D1714" s="178"/>
    </row>
    <row r="1715" spans="4:4" x14ac:dyDescent="0.2">
      <c r="D1715" s="178"/>
    </row>
    <row r="1716" spans="4:4" x14ac:dyDescent="0.2">
      <c r="D1716" s="178"/>
    </row>
    <row r="1717" spans="4:4" x14ac:dyDescent="0.2">
      <c r="D1717" s="178"/>
    </row>
    <row r="1718" spans="4:4" x14ac:dyDescent="0.2">
      <c r="D1718" s="178"/>
    </row>
    <row r="1719" spans="4:4" x14ac:dyDescent="0.2">
      <c r="D1719" s="178"/>
    </row>
    <row r="1720" spans="4:4" x14ac:dyDescent="0.2">
      <c r="D1720" s="178"/>
    </row>
    <row r="1721" spans="4:4" x14ac:dyDescent="0.2">
      <c r="D1721" s="178"/>
    </row>
    <row r="1722" spans="4:4" x14ac:dyDescent="0.2">
      <c r="D1722" s="178"/>
    </row>
    <row r="1723" spans="4:4" x14ac:dyDescent="0.2">
      <c r="D1723" s="178"/>
    </row>
    <row r="1724" spans="4:4" x14ac:dyDescent="0.2">
      <c r="D1724" s="178"/>
    </row>
    <row r="1725" spans="4:4" x14ac:dyDescent="0.2">
      <c r="D1725" s="178"/>
    </row>
    <row r="1726" spans="4:4" x14ac:dyDescent="0.2">
      <c r="D1726" s="178"/>
    </row>
    <row r="1727" spans="4:4" x14ac:dyDescent="0.2">
      <c r="D1727" s="178"/>
    </row>
    <row r="1728" spans="4:4" x14ac:dyDescent="0.2">
      <c r="D1728" s="178"/>
    </row>
    <row r="1729" spans="4:4" x14ac:dyDescent="0.2">
      <c r="D1729" s="178"/>
    </row>
    <row r="1730" spans="4:4" x14ac:dyDescent="0.2">
      <c r="D1730" s="178"/>
    </row>
    <row r="1731" spans="4:4" x14ac:dyDescent="0.2">
      <c r="D1731" s="178"/>
    </row>
    <row r="1732" spans="4:4" x14ac:dyDescent="0.2">
      <c r="D1732" s="178"/>
    </row>
    <row r="1733" spans="4:4" x14ac:dyDescent="0.2">
      <c r="D1733" s="178"/>
    </row>
    <row r="1734" spans="4:4" x14ac:dyDescent="0.2">
      <c r="D1734" s="178"/>
    </row>
    <row r="1735" spans="4:4" x14ac:dyDescent="0.2">
      <c r="D1735" s="178"/>
    </row>
    <row r="1736" spans="4:4" x14ac:dyDescent="0.2">
      <c r="D1736" s="178"/>
    </row>
    <row r="1737" spans="4:4" x14ac:dyDescent="0.2">
      <c r="D1737" s="178"/>
    </row>
    <row r="1738" spans="4:4" x14ac:dyDescent="0.2">
      <c r="D1738" s="178"/>
    </row>
    <row r="1739" spans="4:4" x14ac:dyDescent="0.2">
      <c r="D1739" s="178"/>
    </row>
    <row r="1740" spans="4:4" x14ac:dyDescent="0.2">
      <c r="D1740" s="178"/>
    </row>
    <row r="1741" spans="4:4" x14ac:dyDescent="0.2">
      <c r="D1741" s="178"/>
    </row>
    <row r="1742" spans="4:4" x14ac:dyDescent="0.2">
      <c r="D1742" s="178"/>
    </row>
    <row r="1743" spans="4:4" x14ac:dyDescent="0.2">
      <c r="D1743" s="178"/>
    </row>
    <row r="1744" spans="4:4" x14ac:dyDescent="0.2">
      <c r="D1744" s="178"/>
    </row>
    <row r="1745" spans="4:4" x14ac:dyDescent="0.2">
      <c r="D1745" s="178"/>
    </row>
    <row r="1746" spans="4:4" x14ac:dyDescent="0.2">
      <c r="D1746" s="178"/>
    </row>
    <row r="1747" spans="4:4" x14ac:dyDescent="0.2">
      <c r="D1747" s="178"/>
    </row>
    <row r="1748" spans="4:4" x14ac:dyDescent="0.2">
      <c r="D1748" s="178"/>
    </row>
    <row r="1749" spans="4:4" x14ac:dyDescent="0.2">
      <c r="D1749" s="178"/>
    </row>
    <row r="1750" spans="4:4" x14ac:dyDescent="0.2">
      <c r="D1750" s="178"/>
    </row>
    <row r="1751" spans="4:4" x14ac:dyDescent="0.2">
      <c r="D1751" s="178"/>
    </row>
    <row r="1752" spans="4:4" x14ac:dyDescent="0.2">
      <c r="D1752" s="178"/>
    </row>
    <row r="1753" spans="4:4" x14ac:dyDescent="0.2">
      <c r="D1753" s="178"/>
    </row>
    <row r="1754" spans="4:4" x14ac:dyDescent="0.2">
      <c r="D1754" s="178"/>
    </row>
    <row r="1755" spans="4:4" x14ac:dyDescent="0.2">
      <c r="D1755" s="178"/>
    </row>
    <row r="1756" spans="4:4" x14ac:dyDescent="0.2">
      <c r="D1756" s="178"/>
    </row>
    <row r="1757" spans="4:4" x14ac:dyDescent="0.2">
      <c r="D1757" s="178"/>
    </row>
    <row r="1758" spans="4:4" x14ac:dyDescent="0.2">
      <c r="D1758" s="178"/>
    </row>
    <row r="1759" spans="4:4" x14ac:dyDescent="0.2">
      <c r="D1759" s="178"/>
    </row>
    <row r="1760" spans="4:4" x14ac:dyDescent="0.2">
      <c r="D1760" s="178"/>
    </row>
    <row r="1761" spans="4:4" x14ac:dyDescent="0.2">
      <c r="D1761" s="178"/>
    </row>
    <row r="1762" spans="4:4" x14ac:dyDescent="0.2">
      <c r="D1762" s="178"/>
    </row>
    <row r="1763" spans="4:4" x14ac:dyDescent="0.2">
      <c r="D1763" s="178"/>
    </row>
    <row r="1764" spans="4:4" x14ac:dyDescent="0.2">
      <c r="D1764" s="178"/>
    </row>
    <row r="1765" spans="4:4" x14ac:dyDescent="0.2">
      <c r="D1765" s="178"/>
    </row>
    <row r="1766" spans="4:4" x14ac:dyDescent="0.2">
      <c r="D1766" s="178"/>
    </row>
    <row r="1767" spans="4:4" x14ac:dyDescent="0.2">
      <c r="D1767" s="178"/>
    </row>
    <row r="1768" spans="4:4" x14ac:dyDescent="0.2">
      <c r="D1768" s="178"/>
    </row>
    <row r="1769" spans="4:4" x14ac:dyDescent="0.2">
      <c r="D1769" s="178"/>
    </row>
    <row r="1770" spans="4:4" x14ac:dyDescent="0.2">
      <c r="D1770" s="178"/>
    </row>
    <row r="1771" spans="4:4" x14ac:dyDescent="0.2">
      <c r="D1771" s="178"/>
    </row>
    <row r="1772" spans="4:4" x14ac:dyDescent="0.2">
      <c r="D1772" s="178"/>
    </row>
    <row r="1773" spans="4:4" x14ac:dyDescent="0.2">
      <c r="D1773" s="178"/>
    </row>
    <row r="1774" spans="4:4" x14ac:dyDescent="0.2">
      <c r="D1774" s="178"/>
    </row>
    <row r="1775" spans="4:4" x14ac:dyDescent="0.2">
      <c r="D1775" s="178"/>
    </row>
    <row r="1776" spans="4:4" x14ac:dyDescent="0.2">
      <c r="D1776" s="178"/>
    </row>
    <row r="1777" spans="4:4" x14ac:dyDescent="0.2">
      <c r="D1777" s="178"/>
    </row>
    <row r="1778" spans="4:4" x14ac:dyDescent="0.2">
      <c r="D1778" s="178"/>
    </row>
    <row r="1779" spans="4:4" x14ac:dyDescent="0.2">
      <c r="D1779" s="178"/>
    </row>
    <row r="1780" spans="4:4" x14ac:dyDescent="0.2">
      <c r="D1780" s="178"/>
    </row>
    <row r="1781" spans="4:4" x14ac:dyDescent="0.2">
      <c r="D1781" s="178"/>
    </row>
    <row r="1782" spans="4:4" x14ac:dyDescent="0.2">
      <c r="D1782" s="178"/>
    </row>
    <row r="1783" spans="4:4" x14ac:dyDescent="0.2">
      <c r="D1783" s="178"/>
    </row>
    <row r="1784" spans="4:4" x14ac:dyDescent="0.2">
      <c r="D1784" s="178"/>
    </row>
    <row r="1785" spans="4:4" x14ac:dyDescent="0.2">
      <c r="D1785" s="178"/>
    </row>
    <row r="1786" spans="4:4" x14ac:dyDescent="0.2">
      <c r="D1786" s="178"/>
    </row>
    <row r="1787" spans="4:4" x14ac:dyDescent="0.2">
      <c r="D1787" s="178"/>
    </row>
    <row r="1788" spans="4:4" x14ac:dyDescent="0.2">
      <c r="D1788" s="178"/>
    </row>
    <row r="1789" spans="4:4" x14ac:dyDescent="0.2">
      <c r="D1789" s="178"/>
    </row>
    <row r="1790" spans="4:4" x14ac:dyDescent="0.2">
      <c r="D1790" s="178"/>
    </row>
    <row r="1791" spans="4:4" x14ac:dyDescent="0.2">
      <c r="D1791" s="178"/>
    </row>
    <row r="1792" spans="4:4" x14ac:dyDescent="0.2">
      <c r="D1792" s="178"/>
    </row>
    <row r="1793" spans="4:4" x14ac:dyDescent="0.2">
      <c r="D1793" s="178"/>
    </row>
    <row r="1794" spans="4:4" x14ac:dyDescent="0.2">
      <c r="D1794" s="178"/>
    </row>
    <row r="1795" spans="4:4" x14ac:dyDescent="0.2">
      <c r="D1795" s="178"/>
    </row>
    <row r="1796" spans="4:4" x14ac:dyDescent="0.2">
      <c r="D1796" s="178"/>
    </row>
    <row r="1797" spans="4:4" x14ac:dyDescent="0.2">
      <c r="D1797" s="178"/>
    </row>
    <row r="1798" spans="4:4" x14ac:dyDescent="0.2">
      <c r="D1798" s="178"/>
    </row>
    <row r="1799" spans="4:4" x14ac:dyDescent="0.2">
      <c r="D1799" s="178"/>
    </row>
    <row r="1800" spans="4:4" x14ac:dyDescent="0.2">
      <c r="D1800" s="178"/>
    </row>
    <row r="1801" spans="4:4" x14ac:dyDescent="0.2">
      <c r="D1801" s="178"/>
    </row>
    <row r="1802" spans="4:4" x14ac:dyDescent="0.2">
      <c r="D1802" s="178"/>
    </row>
    <row r="1803" spans="4:4" x14ac:dyDescent="0.2">
      <c r="D1803" s="178"/>
    </row>
    <row r="1804" spans="4:4" x14ac:dyDescent="0.2">
      <c r="D1804" s="178"/>
    </row>
    <row r="1805" spans="4:4" x14ac:dyDescent="0.2">
      <c r="D1805" s="178"/>
    </row>
    <row r="1806" spans="4:4" x14ac:dyDescent="0.2">
      <c r="D1806" s="178"/>
    </row>
    <row r="1807" spans="4:4" x14ac:dyDescent="0.2">
      <c r="D1807" s="178"/>
    </row>
    <row r="1808" spans="4:4" x14ac:dyDescent="0.2">
      <c r="D1808" s="178"/>
    </row>
    <row r="1809" spans="4:4" x14ac:dyDescent="0.2">
      <c r="D1809" s="178"/>
    </row>
    <row r="1810" spans="4:4" x14ac:dyDescent="0.2">
      <c r="D1810" s="178"/>
    </row>
    <row r="1811" spans="4:4" x14ac:dyDescent="0.2">
      <c r="D1811" s="178"/>
    </row>
    <row r="1812" spans="4:4" x14ac:dyDescent="0.2">
      <c r="D1812" s="178"/>
    </row>
    <row r="1813" spans="4:4" x14ac:dyDescent="0.2">
      <c r="D1813" s="178"/>
    </row>
    <row r="1814" spans="4:4" x14ac:dyDescent="0.2">
      <c r="D1814" s="178"/>
    </row>
    <row r="1815" spans="4:4" x14ac:dyDescent="0.2">
      <c r="D1815" s="178"/>
    </row>
    <row r="1816" spans="4:4" x14ac:dyDescent="0.2">
      <c r="D1816" s="178"/>
    </row>
    <row r="1817" spans="4:4" x14ac:dyDescent="0.2">
      <c r="D1817" s="178"/>
    </row>
    <row r="1818" spans="4:4" x14ac:dyDescent="0.2">
      <c r="D1818" s="178"/>
    </row>
    <row r="1819" spans="4:4" x14ac:dyDescent="0.2">
      <c r="D1819" s="178"/>
    </row>
    <row r="1820" spans="4:4" x14ac:dyDescent="0.2">
      <c r="D1820" s="178"/>
    </row>
    <row r="1821" spans="4:4" x14ac:dyDescent="0.2">
      <c r="D1821" s="178"/>
    </row>
    <row r="1822" spans="4:4" x14ac:dyDescent="0.2">
      <c r="D1822" s="178"/>
    </row>
    <row r="1823" spans="4:4" x14ac:dyDescent="0.2">
      <c r="D1823" s="178"/>
    </row>
    <row r="1824" spans="4:4" x14ac:dyDescent="0.2">
      <c r="D1824" s="178"/>
    </row>
    <row r="1825" spans="4:4" x14ac:dyDescent="0.2">
      <c r="D1825" s="178"/>
    </row>
    <row r="1826" spans="4:4" x14ac:dyDescent="0.2">
      <c r="D1826" s="178"/>
    </row>
    <row r="1827" spans="4:4" x14ac:dyDescent="0.2">
      <c r="D1827" s="178"/>
    </row>
    <row r="1828" spans="4:4" x14ac:dyDescent="0.2">
      <c r="D1828" s="178"/>
    </row>
    <row r="1829" spans="4:4" x14ac:dyDescent="0.2">
      <c r="D1829" s="178"/>
    </row>
    <row r="1830" spans="4:4" x14ac:dyDescent="0.2">
      <c r="D1830" s="178"/>
    </row>
    <row r="1831" spans="4:4" x14ac:dyDescent="0.2">
      <c r="D1831" s="178"/>
    </row>
    <row r="1832" spans="4:4" x14ac:dyDescent="0.2">
      <c r="D1832" s="178"/>
    </row>
    <row r="1833" spans="4:4" x14ac:dyDescent="0.2">
      <c r="D1833" s="178"/>
    </row>
    <row r="1834" spans="4:4" x14ac:dyDescent="0.2">
      <c r="D1834" s="178"/>
    </row>
    <row r="1835" spans="4:4" x14ac:dyDescent="0.2">
      <c r="D1835" s="178"/>
    </row>
    <row r="1836" spans="4:4" x14ac:dyDescent="0.2">
      <c r="D1836" s="178"/>
    </row>
    <row r="1837" spans="4:4" x14ac:dyDescent="0.2">
      <c r="D1837" s="178"/>
    </row>
    <row r="1838" spans="4:4" x14ac:dyDescent="0.2">
      <c r="D1838" s="178"/>
    </row>
    <row r="1839" spans="4:4" x14ac:dyDescent="0.2">
      <c r="D1839" s="178"/>
    </row>
    <row r="1840" spans="4:4" x14ac:dyDescent="0.2">
      <c r="D1840" s="178"/>
    </row>
    <row r="1841" spans="4:4" x14ac:dyDescent="0.2">
      <c r="D1841" s="178"/>
    </row>
    <row r="1842" spans="4:4" x14ac:dyDescent="0.2">
      <c r="D1842" s="178"/>
    </row>
    <row r="1843" spans="4:4" x14ac:dyDescent="0.2">
      <c r="D1843" s="178"/>
    </row>
    <row r="1844" spans="4:4" x14ac:dyDescent="0.2">
      <c r="D1844" s="178"/>
    </row>
    <row r="1845" spans="4:4" x14ac:dyDescent="0.2">
      <c r="D1845" s="178"/>
    </row>
    <row r="1846" spans="4:4" x14ac:dyDescent="0.2">
      <c r="D1846" s="178"/>
    </row>
    <row r="1847" spans="4:4" x14ac:dyDescent="0.2">
      <c r="D1847" s="178"/>
    </row>
    <row r="1848" spans="4:4" x14ac:dyDescent="0.2">
      <c r="D1848" s="178"/>
    </row>
    <row r="1849" spans="4:4" x14ac:dyDescent="0.2">
      <c r="D1849" s="178"/>
    </row>
    <row r="1850" spans="4:4" x14ac:dyDescent="0.2">
      <c r="D1850" s="178"/>
    </row>
    <row r="1851" spans="4:4" x14ac:dyDescent="0.2">
      <c r="D1851" s="178"/>
    </row>
    <row r="1852" spans="4:4" x14ac:dyDescent="0.2">
      <c r="D1852" s="178"/>
    </row>
    <row r="1853" spans="4:4" x14ac:dyDescent="0.2">
      <c r="D1853" s="178"/>
    </row>
    <row r="1854" spans="4:4" x14ac:dyDescent="0.2">
      <c r="D1854" s="178"/>
    </row>
    <row r="1855" spans="4:4" x14ac:dyDescent="0.2">
      <c r="D1855" s="178"/>
    </row>
    <row r="1856" spans="4:4" x14ac:dyDescent="0.2">
      <c r="D1856" s="178"/>
    </row>
    <row r="1857" spans="4:4" x14ac:dyDescent="0.2">
      <c r="D1857" s="178"/>
    </row>
    <row r="1858" spans="4:4" x14ac:dyDescent="0.2">
      <c r="D1858" s="178"/>
    </row>
    <row r="1859" spans="4:4" x14ac:dyDescent="0.2">
      <c r="D1859" s="178"/>
    </row>
    <row r="1860" spans="4:4" x14ac:dyDescent="0.2">
      <c r="D1860" s="178"/>
    </row>
    <row r="1861" spans="4:4" x14ac:dyDescent="0.2">
      <c r="D1861" s="178"/>
    </row>
    <row r="1862" spans="4:4" x14ac:dyDescent="0.2">
      <c r="D1862" s="178"/>
    </row>
    <row r="1863" spans="4:4" x14ac:dyDescent="0.2">
      <c r="D1863" s="178"/>
    </row>
    <row r="1864" spans="4:4" x14ac:dyDescent="0.2">
      <c r="D1864" s="178"/>
    </row>
    <row r="1865" spans="4:4" x14ac:dyDescent="0.2">
      <c r="D1865" s="178"/>
    </row>
    <row r="1866" spans="4:4" x14ac:dyDescent="0.2">
      <c r="D1866" s="178"/>
    </row>
    <row r="1867" spans="4:4" x14ac:dyDescent="0.2">
      <c r="D1867" s="178"/>
    </row>
    <row r="1868" spans="4:4" x14ac:dyDescent="0.2">
      <c r="D1868" s="178"/>
    </row>
    <row r="1869" spans="4:4" x14ac:dyDescent="0.2">
      <c r="D1869" s="178"/>
    </row>
    <row r="1870" spans="4:4" x14ac:dyDescent="0.2">
      <c r="D1870" s="178"/>
    </row>
    <row r="1871" spans="4:4" x14ac:dyDescent="0.2">
      <c r="D1871" s="178"/>
    </row>
    <row r="1872" spans="4:4" x14ac:dyDescent="0.2">
      <c r="D1872" s="178"/>
    </row>
    <row r="1873" spans="4:4" x14ac:dyDescent="0.2">
      <c r="D1873" s="178"/>
    </row>
    <row r="1874" spans="4:4" x14ac:dyDescent="0.2">
      <c r="D1874" s="178"/>
    </row>
    <row r="1875" spans="4:4" x14ac:dyDescent="0.2">
      <c r="D1875" s="178"/>
    </row>
    <row r="1876" spans="4:4" x14ac:dyDescent="0.2">
      <c r="D1876" s="178"/>
    </row>
    <row r="1877" spans="4:4" x14ac:dyDescent="0.2">
      <c r="D1877" s="178"/>
    </row>
    <row r="1878" spans="4:4" x14ac:dyDescent="0.2">
      <c r="D1878" s="178"/>
    </row>
    <row r="1879" spans="4:4" x14ac:dyDescent="0.2">
      <c r="D1879" s="178"/>
    </row>
    <row r="1880" spans="4:4" x14ac:dyDescent="0.2">
      <c r="D1880" s="178"/>
    </row>
    <row r="1881" spans="4:4" x14ac:dyDescent="0.2">
      <c r="D1881" s="178"/>
    </row>
    <row r="1882" spans="4:4" x14ac:dyDescent="0.2">
      <c r="D1882" s="178"/>
    </row>
    <row r="1883" spans="4:4" x14ac:dyDescent="0.2">
      <c r="D1883" s="178"/>
    </row>
    <row r="1884" spans="4:4" x14ac:dyDescent="0.2">
      <c r="D1884" s="178"/>
    </row>
    <row r="1885" spans="4:4" x14ac:dyDescent="0.2">
      <c r="D1885" s="178"/>
    </row>
    <row r="1886" spans="4:4" x14ac:dyDescent="0.2">
      <c r="D1886" s="178"/>
    </row>
    <row r="1887" spans="4:4" x14ac:dyDescent="0.2">
      <c r="D1887" s="178"/>
    </row>
    <row r="1888" spans="4:4" x14ac:dyDescent="0.2">
      <c r="D1888" s="178"/>
    </row>
    <row r="1889" spans="4:4" x14ac:dyDescent="0.2">
      <c r="D1889" s="178"/>
    </row>
    <row r="1890" spans="4:4" x14ac:dyDescent="0.2">
      <c r="D1890" s="178"/>
    </row>
    <row r="1891" spans="4:4" x14ac:dyDescent="0.2">
      <c r="D1891" s="178"/>
    </row>
    <row r="1892" spans="4:4" x14ac:dyDescent="0.2">
      <c r="D1892" s="178"/>
    </row>
    <row r="1893" spans="4:4" x14ac:dyDescent="0.2">
      <c r="D1893" s="178"/>
    </row>
    <row r="1894" spans="4:4" x14ac:dyDescent="0.2">
      <c r="D1894" s="178"/>
    </row>
    <row r="1895" spans="4:4" x14ac:dyDescent="0.2">
      <c r="D1895" s="178"/>
    </row>
    <row r="1896" spans="4:4" x14ac:dyDescent="0.2">
      <c r="D1896" s="178"/>
    </row>
    <row r="1897" spans="4:4" x14ac:dyDescent="0.2">
      <c r="D1897" s="178"/>
    </row>
    <row r="1898" spans="4:4" x14ac:dyDescent="0.2">
      <c r="D1898" s="178"/>
    </row>
    <row r="1899" spans="4:4" x14ac:dyDescent="0.2">
      <c r="D1899" s="178"/>
    </row>
    <row r="1900" spans="4:4" x14ac:dyDescent="0.2">
      <c r="D1900" s="178"/>
    </row>
    <row r="1901" spans="4:4" x14ac:dyDescent="0.2">
      <c r="D1901" s="178"/>
    </row>
    <row r="1902" spans="4:4" x14ac:dyDescent="0.2">
      <c r="D1902" s="178"/>
    </row>
    <row r="1903" spans="4:4" x14ac:dyDescent="0.2">
      <c r="D1903" s="178"/>
    </row>
    <row r="1904" spans="4:4" x14ac:dyDescent="0.2">
      <c r="D1904" s="178"/>
    </row>
    <row r="1905" spans="4:4" x14ac:dyDescent="0.2">
      <c r="D1905" s="178"/>
    </row>
    <row r="1906" spans="4:4" x14ac:dyDescent="0.2">
      <c r="D1906" s="178"/>
    </row>
    <row r="1907" spans="4:4" x14ac:dyDescent="0.2">
      <c r="D1907" s="178"/>
    </row>
    <row r="1908" spans="4:4" x14ac:dyDescent="0.2">
      <c r="D1908" s="178"/>
    </row>
    <row r="1909" spans="4:4" x14ac:dyDescent="0.2">
      <c r="D1909" s="178"/>
    </row>
    <row r="1910" spans="4:4" x14ac:dyDescent="0.2">
      <c r="D1910" s="178"/>
    </row>
    <row r="1911" spans="4:4" x14ac:dyDescent="0.2">
      <c r="D1911" s="178"/>
    </row>
    <row r="1912" spans="4:4" x14ac:dyDescent="0.2">
      <c r="D1912" s="178"/>
    </row>
    <row r="1913" spans="4:4" x14ac:dyDescent="0.2">
      <c r="D1913" s="178"/>
    </row>
    <row r="1914" spans="4:4" x14ac:dyDescent="0.2">
      <c r="D1914" s="178"/>
    </row>
    <row r="1915" spans="4:4" x14ac:dyDescent="0.2">
      <c r="D1915" s="178"/>
    </row>
    <row r="1916" spans="4:4" x14ac:dyDescent="0.2">
      <c r="D1916" s="178"/>
    </row>
    <row r="1917" spans="4:4" x14ac:dyDescent="0.2">
      <c r="D1917" s="178"/>
    </row>
    <row r="1918" spans="4:4" x14ac:dyDescent="0.2">
      <c r="D1918" s="178"/>
    </row>
    <row r="1919" spans="4:4" x14ac:dyDescent="0.2">
      <c r="D1919" s="178"/>
    </row>
    <row r="1920" spans="4:4" x14ac:dyDescent="0.2">
      <c r="D1920" s="178"/>
    </row>
    <row r="1921" spans="4:4" x14ac:dyDescent="0.2">
      <c r="D1921" s="178"/>
    </row>
    <row r="1922" spans="4:4" x14ac:dyDescent="0.2">
      <c r="D1922" s="178"/>
    </row>
    <row r="1923" spans="4:4" x14ac:dyDescent="0.2">
      <c r="D1923" s="178"/>
    </row>
    <row r="1924" spans="4:4" x14ac:dyDescent="0.2">
      <c r="D1924" s="178"/>
    </row>
    <row r="1925" spans="4:4" x14ac:dyDescent="0.2">
      <c r="D1925" s="178"/>
    </row>
    <row r="1926" spans="4:4" x14ac:dyDescent="0.2">
      <c r="D1926" s="178"/>
    </row>
    <row r="1927" spans="4:4" x14ac:dyDescent="0.2">
      <c r="D1927" s="178"/>
    </row>
    <row r="1928" spans="4:4" x14ac:dyDescent="0.2">
      <c r="D1928" s="178"/>
    </row>
    <row r="1929" spans="4:4" x14ac:dyDescent="0.2">
      <c r="D1929" s="178"/>
    </row>
    <row r="1930" spans="4:4" x14ac:dyDescent="0.2">
      <c r="D1930" s="178"/>
    </row>
    <row r="1931" spans="4:4" x14ac:dyDescent="0.2">
      <c r="D1931" s="178"/>
    </row>
    <row r="1932" spans="4:4" x14ac:dyDescent="0.2">
      <c r="D1932" s="178"/>
    </row>
    <row r="1933" spans="4:4" x14ac:dyDescent="0.2">
      <c r="D1933" s="178"/>
    </row>
    <row r="1934" spans="4:4" x14ac:dyDescent="0.2">
      <c r="D1934" s="178"/>
    </row>
    <row r="1935" spans="4:4" x14ac:dyDescent="0.2">
      <c r="D1935" s="178"/>
    </row>
    <row r="1936" spans="4:4" x14ac:dyDescent="0.2">
      <c r="D1936" s="178"/>
    </row>
    <row r="1937" spans="4:4" x14ac:dyDescent="0.2">
      <c r="D1937" s="178"/>
    </row>
    <row r="1938" spans="4:4" x14ac:dyDescent="0.2">
      <c r="D1938" s="178"/>
    </row>
    <row r="1939" spans="4:4" x14ac:dyDescent="0.2">
      <c r="D1939" s="178"/>
    </row>
    <row r="1940" spans="4:4" x14ac:dyDescent="0.2">
      <c r="D1940" s="178"/>
    </row>
    <row r="1941" spans="4:4" x14ac:dyDescent="0.2">
      <c r="D1941" s="178"/>
    </row>
    <row r="1942" spans="4:4" x14ac:dyDescent="0.2">
      <c r="D1942" s="178"/>
    </row>
    <row r="1943" spans="4:4" x14ac:dyDescent="0.2">
      <c r="D1943" s="178"/>
    </row>
    <row r="1944" spans="4:4" x14ac:dyDescent="0.2">
      <c r="D1944" s="178"/>
    </row>
    <row r="1945" spans="4:4" x14ac:dyDescent="0.2">
      <c r="D1945" s="178"/>
    </row>
    <row r="1946" spans="4:4" x14ac:dyDescent="0.2">
      <c r="D1946" s="178"/>
    </row>
    <row r="1947" spans="4:4" x14ac:dyDescent="0.2">
      <c r="D1947" s="178"/>
    </row>
    <row r="1948" spans="4:4" x14ac:dyDescent="0.2">
      <c r="D1948" s="178"/>
    </row>
    <row r="1949" spans="4:4" x14ac:dyDescent="0.2">
      <c r="D1949" s="178"/>
    </row>
    <row r="1950" spans="4:4" x14ac:dyDescent="0.2">
      <c r="D1950" s="178"/>
    </row>
    <row r="1951" spans="4:4" x14ac:dyDescent="0.2">
      <c r="D1951" s="178"/>
    </row>
    <row r="1952" spans="4:4" x14ac:dyDescent="0.2">
      <c r="D1952" s="178"/>
    </row>
    <row r="1953" spans="4:4" x14ac:dyDescent="0.2">
      <c r="D1953" s="178"/>
    </row>
    <row r="1954" spans="4:4" x14ac:dyDescent="0.2">
      <c r="D1954" s="178"/>
    </row>
    <row r="1955" spans="4:4" x14ac:dyDescent="0.2">
      <c r="D1955" s="178"/>
    </row>
    <row r="1956" spans="4:4" x14ac:dyDescent="0.2">
      <c r="D1956" s="178"/>
    </row>
    <row r="1957" spans="4:4" x14ac:dyDescent="0.2">
      <c r="D1957" s="178"/>
    </row>
    <row r="1958" spans="4:4" x14ac:dyDescent="0.2">
      <c r="D1958" s="178"/>
    </row>
    <row r="1959" spans="4:4" x14ac:dyDescent="0.2">
      <c r="D1959" s="178"/>
    </row>
    <row r="1960" spans="4:4" x14ac:dyDescent="0.2">
      <c r="D1960" s="178"/>
    </row>
    <row r="1961" spans="4:4" x14ac:dyDescent="0.2">
      <c r="D1961" s="178"/>
    </row>
    <row r="1962" spans="4:4" x14ac:dyDescent="0.2">
      <c r="D1962" s="178"/>
    </row>
    <row r="1963" spans="4:4" x14ac:dyDescent="0.2">
      <c r="D1963" s="178"/>
    </row>
    <row r="1964" spans="4:4" x14ac:dyDescent="0.2">
      <c r="D1964" s="178"/>
    </row>
    <row r="1965" spans="4:4" x14ac:dyDescent="0.2">
      <c r="D1965" s="178"/>
    </row>
    <row r="1966" spans="4:4" x14ac:dyDescent="0.2">
      <c r="D1966" s="178"/>
    </row>
    <row r="1967" spans="4:4" x14ac:dyDescent="0.2">
      <c r="D1967" s="178"/>
    </row>
    <row r="1968" spans="4:4" x14ac:dyDescent="0.2">
      <c r="D1968" s="178"/>
    </row>
    <row r="1969" spans="4:4" x14ac:dyDescent="0.2">
      <c r="D1969" s="178"/>
    </row>
    <row r="1970" spans="4:4" x14ac:dyDescent="0.2">
      <c r="D1970" s="178"/>
    </row>
    <row r="1971" spans="4:4" x14ac:dyDescent="0.2">
      <c r="D1971" s="178"/>
    </row>
    <row r="1972" spans="4:4" x14ac:dyDescent="0.2">
      <c r="D1972" s="178"/>
    </row>
    <row r="1973" spans="4:4" x14ac:dyDescent="0.2">
      <c r="D1973" s="178"/>
    </row>
    <row r="1974" spans="4:4" x14ac:dyDescent="0.2">
      <c r="D1974" s="178"/>
    </row>
    <row r="1975" spans="4:4" x14ac:dyDescent="0.2">
      <c r="D1975" s="178"/>
    </row>
    <row r="1976" spans="4:4" x14ac:dyDescent="0.2">
      <c r="D1976" s="178"/>
    </row>
    <row r="1977" spans="4:4" x14ac:dyDescent="0.2">
      <c r="D1977" s="178"/>
    </row>
    <row r="1978" spans="4:4" x14ac:dyDescent="0.2">
      <c r="D1978" s="178"/>
    </row>
    <row r="1979" spans="4:4" x14ac:dyDescent="0.2">
      <c r="D1979" s="178"/>
    </row>
    <row r="1980" spans="4:4" x14ac:dyDescent="0.2">
      <c r="D1980" s="178"/>
    </row>
    <row r="1981" spans="4:4" x14ac:dyDescent="0.2">
      <c r="D1981" s="178"/>
    </row>
    <row r="1982" spans="4:4" x14ac:dyDescent="0.2">
      <c r="D1982" s="178"/>
    </row>
    <row r="1983" spans="4:4" x14ac:dyDescent="0.2">
      <c r="D1983" s="178"/>
    </row>
    <row r="1984" spans="4:4" x14ac:dyDescent="0.2">
      <c r="D1984" s="178"/>
    </row>
    <row r="1985" spans="4:4" x14ac:dyDescent="0.2">
      <c r="D1985" s="178"/>
    </row>
    <row r="1986" spans="4:4" x14ac:dyDescent="0.2">
      <c r="D1986" s="178"/>
    </row>
    <row r="1987" spans="4:4" x14ac:dyDescent="0.2">
      <c r="D1987" s="178"/>
    </row>
    <row r="1988" spans="4:4" x14ac:dyDescent="0.2">
      <c r="D1988" s="178"/>
    </row>
    <row r="1989" spans="4:4" x14ac:dyDescent="0.2">
      <c r="D1989" s="178"/>
    </row>
    <row r="1990" spans="4:4" x14ac:dyDescent="0.2">
      <c r="D1990" s="178"/>
    </row>
    <row r="1991" spans="4:4" x14ac:dyDescent="0.2">
      <c r="D1991" s="178"/>
    </row>
    <row r="1992" spans="4:4" x14ac:dyDescent="0.2">
      <c r="D1992" s="178"/>
    </row>
    <row r="1993" spans="4:4" x14ac:dyDescent="0.2">
      <c r="D1993" s="178"/>
    </row>
    <row r="1994" spans="4:4" x14ac:dyDescent="0.2">
      <c r="D1994" s="178"/>
    </row>
    <row r="1995" spans="4:4" x14ac:dyDescent="0.2">
      <c r="D1995" s="178"/>
    </row>
    <row r="1996" spans="4:4" x14ac:dyDescent="0.2">
      <c r="D1996" s="178"/>
    </row>
    <row r="1997" spans="4:4" x14ac:dyDescent="0.2">
      <c r="D1997" s="178"/>
    </row>
    <row r="1998" spans="4:4" x14ac:dyDescent="0.2">
      <c r="D1998" s="178"/>
    </row>
    <row r="1999" spans="4:4" x14ac:dyDescent="0.2">
      <c r="D1999" s="178"/>
    </row>
    <row r="2000" spans="4:4" x14ac:dyDescent="0.2">
      <c r="D2000" s="178"/>
    </row>
    <row r="2001" spans="4:4" x14ac:dyDescent="0.2">
      <c r="D2001" s="178"/>
    </row>
    <row r="2002" spans="4:4" x14ac:dyDescent="0.2">
      <c r="D2002" s="178"/>
    </row>
    <row r="2003" spans="4:4" x14ac:dyDescent="0.2">
      <c r="D2003" s="178"/>
    </row>
    <row r="2004" spans="4:4" x14ac:dyDescent="0.2">
      <c r="D2004" s="178"/>
    </row>
    <row r="2005" spans="4:4" x14ac:dyDescent="0.2">
      <c r="D2005" s="178"/>
    </row>
    <row r="2006" spans="4:4" x14ac:dyDescent="0.2">
      <c r="D2006" s="178"/>
    </row>
    <row r="2007" spans="4:4" x14ac:dyDescent="0.2">
      <c r="D2007" s="178"/>
    </row>
    <row r="2008" spans="4:4" x14ac:dyDescent="0.2">
      <c r="D2008" s="178"/>
    </row>
    <row r="2009" spans="4:4" x14ac:dyDescent="0.2">
      <c r="D2009" s="178"/>
    </row>
    <row r="2010" spans="4:4" x14ac:dyDescent="0.2">
      <c r="D2010" s="178"/>
    </row>
    <row r="2011" spans="4:4" x14ac:dyDescent="0.2">
      <c r="D2011" s="178"/>
    </row>
    <row r="2012" spans="4:4" x14ac:dyDescent="0.2">
      <c r="D2012" s="178"/>
    </row>
    <row r="2013" spans="4:4" x14ac:dyDescent="0.2">
      <c r="D2013" s="178"/>
    </row>
    <row r="2014" spans="4:4" x14ac:dyDescent="0.2">
      <c r="D2014" s="178"/>
    </row>
    <row r="2015" spans="4:4" x14ac:dyDescent="0.2">
      <c r="D2015" s="178"/>
    </row>
    <row r="2016" spans="4:4" x14ac:dyDescent="0.2">
      <c r="D2016" s="178"/>
    </row>
    <row r="2017" spans="4:4" x14ac:dyDescent="0.2">
      <c r="D2017" s="178"/>
    </row>
    <row r="2018" spans="4:4" x14ac:dyDescent="0.2">
      <c r="D2018" s="178"/>
    </row>
    <row r="2019" spans="4:4" x14ac:dyDescent="0.2">
      <c r="D2019" s="178"/>
    </row>
    <row r="2020" spans="4:4" x14ac:dyDescent="0.2">
      <c r="D2020" s="178"/>
    </row>
    <row r="2021" spans="4:4" x14ac:dyDescent="0.2">
      <c r="D2021" s="178"/>
    </row>
    <row r="2022" spans="4:4" x14ac:dyDescent="0.2">
      <c r="D2022" s="178"/>
    </row>
    <row r="2023" spans="4:4" x14ac:dyDescent="0.2">
      <c r="D2023" s="178"/>
    </row>
    <row r="2024" spans="4:4" x14ac:dyDescent="0.2">
      <c r="D2024" s="178"/>
    </row>
    <row r="2025" spans="4:4" x14ac:dyDescent="0.2">
      <c r="D2025" s="178"/>
    </row>
    <row r="2026" spans="4:4" x14ac:dyDescent="0.2">
      <c r="D2026" s="178"/>
    </row>
    <row r="2027" spans="4:4" x14ac:dyDescent="0.2">
      <c r="D2027" s="178"/>
    </row>
    <row r="2028" spans="4:4" x14ac:dyDescent="0.2">
      <c r="D2028" s="178"/>
    </row>
    <row r="2029" spans="4:4" x14ac:dyDescent="0.2">
      <c r="D2029" s="178"/>
    </row>
    <row r="2030" spans="4:4" x14ac:dyDescent="0.2">
      <c r="D2030" s="178"/>
    </row>
    <row r="2031" spans="4:4" x14ac:dyDescent="0.2">
      <c r="D2031" s="178"/>
    </row>
    <row r="2032" spans="4:4" x14ac:dyDescent="0.2">
      <c r="D2032" s="178"/>
    </row>
    <row r="2033" spans="4:4" x14ac:dyDescent="0.2">
      <c r="D2033" s="178"/>
    </row>
    <row r="2034" spans="4:4" x14ac:dyDescent="0.2">
      <c r="D2034" s="178"/>
    </row>
    <row r="2035" spans="4:4" x14ac:dyDescent="0.2">
      <c r="D2035" s="178"/>
    </row>
    <row r="2036" spans="4:4" x14ac:dyDescent="0.2">
      <c r="D2036" s="178"/>
    </row>
    <row r="2037" spans="4:4" x14ac:dyDescent="0.2">
      <c r="D2037" s="178"/>
    </row>
    <row r="2038" spans="4:4" x14ac:dyDescent="0.2">
      <c r="D2038" s="178"/>
    </row>
    <row r="2039" spans="4:4" x14ac:dyDescent="0.2">
      <c r="D2039" s="178"/>
    </row>
    <row r="2040" spans="4:4" x14ac:dyDescent="0.2">
      <c r="D2040" s="178"/>
    </row>
    <row r="2041" spans="4:4" x14ac:dyDescent="0.2">
      <c r="D2041" s="178"/>
    </row>
    <row r="2042" spans="4:4" x14ac:dyDescent="0.2">
      <c r="D2042" s="178"/>
    </row>
    <row r="2043" spans="4:4" x14ac:dyDescent="0.2">
      <c r="D2043" s="178"/>
    </row>
    <row r="2044" spans="4:4" x14ac:dyDescent="0.2">
      <c r="D2044" s="178"/>
    </row>
    <row r="2045" spans="4:4" x14ac:dyDescent="0.2">
      <c r="D2045" s="178"/>
    </row>
    <row r="2046" spans="4:4" x14ac:dyDescent="0.2">
      <c r="D2046" s="178"/>
    </row>
    <row r="2047" spans="4:4" x14ac:dyDescent="0.2">
      <c r="D2047" s="178"/>
    </row>
    <row r="2048" spans="4:4" x14ac:dyDescent="0.2">
      <c r="D2048" s="178"/>
    </row>
    <row r="2049" spans="4:4" x14ac:dyDescent="0.2">
      <c r="D2049" s="178"/>
    </row>
    <row r="2050" spans="4:4" x14ac:dyDescent="0.2">
      <c r="D2050" s="178"/>
    </row>
    <row r="2051" spans="4:4" x14ac:dyDescent="0.2">
      <c r="D2051" s="178"/>
    </row>
    <row r="2052" spans="4:4" x14ac:dyDescent="0.2">
      <c r="D2052" s="178"/>
    </row>
    <row r="2053" spans="4:4" x14ac:dyDescent="0.2">
      <c r="D2053" s="178"/>
    </row>
    <row r="2054" spans="4:4" x14ac:dyDescent="0.2">
      <c r="D2054" s="178"/>
    </row>
    <row r="2055" spans="4:4" x14ac:dyDescent="0.2">
      <c r="D2055" s="178"/>
    </row>
    <row r="2056" spans="4:4" x14ac:dyDescent="0.2">
      <c r="D2056" s="178"/>
    </row>
    <row r="2057" spans="4:4" x14ac:dyDescent="0.2">
      <c r="D2057" s="178"/>
    </row>
    <row r="2058" spans="4:4" x14ac:dyDescent="0.2">
      <c r="D2058" s="178"/>
    </row>
    <row r="2059" spans="4:4" x14ac:dyDescent="0.2">
      <c r="D2059" s="178"/>
    </row>
    <row r="2060" spans="4:4" x14ac:dyDescent="0.2">
      <c r="D2060" s="178"/>
    </row>
    <row r="2061" spans="4:4" x14ac:dyDescent="0.2">
      <c r="D2061" s="178"/>
    </row>
    <row r="2062" spans="4:4" x14ac:dyDescent="0.2">
      <c r="D2062" s="178"/>
    </row>
    <row r="2063" spans="4:4" x14ac:dyDescent="0.2">
      <c r="D2063" s="178"/>
    </row>
    <row r="2064" spans="4:4" x14ac:dyDescent="0.2">
      <c r="D2064" s="178"/>
    </row>
    <row r="2065" spans="4:4" x14ac:dyDescent="0.2">
      <c r="D2065" s="178"/>
    </row>
    <row r="2066" spans="4:4" x14ac:dyDescent="0.2">
      <c r="D2066" s="178"/>
    </row>
    <row r="2067" spans="4:4" x14ac:dyDescent="0.2">
      <c r="D2067" s="178"/>
    </row>
    <row r="2068" spans="4:4" x14ac:dyDescent="0.2">
      <c r="D2068" s="178"/>
    </row>
    <row r="2069" spans="4:4" x14ac:dyDescent="0.2">
      <c r="D2069" s="178"/>
    </row>
    <row r="2070" spans="4:4" x14ac:dyDescent="0.2">
      <c r="D2070" s="178"/>
    </row>
    <row r="2071" spans="4:4" x14ac:dyDescent="0.2">
      <c r="D2071" s="178"/>
    </row>
    <row r="2072" spans="4:4" x14ac:dyDescent="0.2">
      <c r="D2072" s="178"/>
    </row>
    <row r="2073" spans="4:4" x14ac:dyDescent="0.2">
      <c r="D2073" s="178"/>
    </row>
    <row r="2074" spans="4:4" x14ac:dyDescent="0.2">
      <c r="D2074" s="178"/>
    </row>
    <row r="2075" spans="4:4" x14ac:dyDescent="0.2">
      <c r="D2075" s="178"/>
    </row>
    <row r="2076" spans="4:4" x14ac:dyDescent="0.2">
      <c r="D2076" s="178"/>
    </row>
    <row r="2077" spans="4:4" x14ac:dyDescent="0.2">
      <c r="D2077" s="178"/>
    </row>
    <row r="2078" spans="4:4" x14ac:dyDescent="0.2">
      <c r="D2078" s="178"/>
    </row>
    <row r="2079" spans="4:4" x14ac:dyDescent="0.2">
      <c r="D2079" s="178"/>
    </row>
    <row r="2080" spans="4:4" x14ac:dyDescent="0.2">
      <c r="D2080" s="178"/>
    </row>
    <row r="2081" spans="4:4" x14ac:dyDescent="0.2">
      <c r="D2081" s="178"/>
    </row>
    <row r="2082" spans="4:4" x14ac:dyDescent="0.2">
      <c r="D2082" s="178"/>
    </row>
    <row r="2083" spans="4:4" x14ac:dyDescent="0.2">
      <c r="D2083" s="178"/>
    </row>
    <row r="2084" spans="4:4" x14ac:dyDescent="0.2">
      <c r="D2084" s="178"/>
    </row>
    <row r="2085" spans="4:4" x14ac:dyDescent="0.2">
      <c r="D2085" s="178"/>
    </row>
    <row r="2086" spans="4:4" x14ac:dyDescent="0.2">
      <c r="D2086" s="178"/>
    </row>
    <row r="2087" spans="4:4" x14ac:dyDescent="0.2">
      <c r="D2087" s="178"/>
    </row>
    <row r="2088" spans="4:4" x14ac:dyDescent="0.2">
      <c r="D2088" s="178"/>
    </row>
    <row r="2089" spans="4:4" x14ac:dyDescent="0.2">
      <c r="D2089" s="178"/>
    </row>
    <row r="2090" spans="4:4" x14ac:dyDescent="0.2">
      <c r="D2090" s="178"/>
    </row>
    <row r="2091" spans="4:4" x14ac:dyDescent="0.2">
      <c r="D2091" s="178"/>
    </row>
    <row r="2092" spans="4:4" x14ac:dyDescent="0.2">
      <c r="D2092" s="178"/>
    </row>
    <row r="2093" spans="4:4" x14ac:dyDescent="0.2">
      <c r="D2093" s="178"/>
    </row>
    <row r="2094" spans="4:4" x14ac:dyDescent="0.2">
      <c r="D2094" s="178"/>
    </row>
    <row r="2095" spans="4:4" x14ac:dyDescent="0.2">
      <c r="D2095" s="178"/>
    </row>
    <row r="2096" spans="4:4" x14ac:dyDescent="0.2">
      <c r="D2096" s="178"/>
    </row>
    <row r="2097" spans="4:4" x14ac:dyDescent="0.2">
      <c r="D2097" s="178"/>
    </row>
    <row r="2098" spans="4:4" x14ac:dyDescent="0.2">
      <c r="D2098" s="178"/>
    </row>
    <row r="2099" spans="4:4" x14ac:dyDescent="0.2">
      <c r="D2099" s="178"/>
    </row>
    <row r="2100" spans="4:4" x14ac:dyDescent="0.2">
      <c r="D2100" s="178"/>
    </row>
    <row r="2101" spans="4:4" x14ac:dyDescent="0.2">
      <c r="D2101" s="178"/>
    </row>
    <row r="2102" spans="4:4" x14ac:dyDescent="0.2">
      <c r="D2102" s="178"/>
    </row>
    <row r="2103" spans="4:4" x14ac:dyDescent="0.2">
      <c r="D2103" s="178"/>
    </row>
    <row r="2104" spans="4:4" x14ac:dyDescent="0.2">
      <c r="D2104" s="178"/>
    </row>
    <row r="2105" spans="4:4" x14ac:dyDescent="0.2">
      <c r="D2105" s="178"/>
    </row>
    <row r="2106" spans="4:4" x14ac:dyDescent="0.2">
      <c r="D2106" s="178"/>
    </row>
    <row r="2107" spans="4:4" x14ac:dyDescent="0.2">
      <c r="D2107" s="178"/>
    </row>
    <row r="2108" spans="4:4" x14ac:dyDescent="0.2">
      <c r="D2108" s="178"/>
    </row>
    <row r="2109" spans="4:4" x14ac:dyDescent="0.2">
      <c r="D2109" s="178"/>
    </row>
    <row r="2110" spans="4:4" x14ac:dyDescent="0.2">
      <c r="D2110" s="178"/>
    </row>
    <row r="2111" spans="4:4" x14ac:dyDescent="0.2">
      <c r="D2111" s="178"/>
    </row>
    <row r="2112" spans="4:4" x14ac:dyDescent="0.2">
      <c r="D2112" s="178"/>
    </row>
    <row r="2113" spans="4:4" x14ac:dyDescent="0.2">
      <c r="D2113" s="178"/>
    </row>
    <row r="2114" spans="4:4" x14ac:dyDescent="0.2">
      <c r="D2114" s="178"/>
    </row>
    <row r="2115" spans="4:4" x14ac:dyDescent="0.2">
      <c r="D2115" s="178"/>
    </row>
    <row r="2116" spans="4:4" x14ac:dyDescent="0.2">
      <c r="D2116" s="178"/>
    </row>
    <row r="2117" spans="4:4" x14ac:dyDescent="0.2">
      <c r="D2117" s="178"/>
    </row>
    <row r="2118" spans="4:4" x14ac:dyDescent="0.2">
      <c r="D2118" s="178"/>
    </row>
    <row r="2119" spans="4:4" x14ac:dyDescent="0.2">
      <c r="D2119" s="178"/>
    </row>
    <row r="2120" spans="4:4" x14ac:dyDescent="0.2">
      <c r="D2120" s="178"/>
    </row>
    <row r="2121" spans="4:4" x14ac:dyDescent="0.2">
      <c r="D2121" s="178"/>
    </row>
    <row r="2122" spans="4:4" x14ac:dyDescent="0.2">
      <c r="D2122" s="178"/>
    </row>
    <row r="2123" spans="4:4" x14ac:dyDescent="0.2">
      <c r="D2123" s="178"/>
    </row>
    <row r="2124" spans="4:4" x14ac:dyDescent="0.2">
      <c r="D2124" s="178"/>
    </row>
    <row r="2125" spans="4:4" x14ac:dyDescent="0.2">
      <c r="D2125" s="178"/>
    </row>
    <row r="2126" spans="4:4" x14ac:dyDescent="0.2">
      <c r="D2126" s="178"/>
    </row>
    <row r="2127" spans="4:4" x14ac:dyDescent="0.2">
      <c r="D2127" s="178"/>
    </row>
    <row r="2128" spans="4:4" x14ac:dyDescent="0.2">
      <c r="D2128" s="178"/>
    </row>
    <row r="2129" spans="4:4" x14ac:dyDescent="0.2">
      <c r="D2129" s="178"/>
    </row>
    <row r="2130" spans="4:4" x14ac:dyDescent="0.2">
      <c r="D2130" s="178"/>
    </row>
    <row r="2131" spans="4:4" x14ac:dyDescent="0.2">
      <c r="D2131" s="178"/>
    </row>
    <row r="2132" spans="4:4" x14ac:dyDescent="0.2">
      <c r="D2132" s="178"/>
    </row>
    <row r="2133" spans="4:4" x14ac:dyDescent="0.2">
      <c r="D2133" s="178"/>
    </row>
    <row r="2134" spans="4:4" x14ac:dyDescent="0.2">
      <c r="D2134" s="178"/>
    </row>
    <row r="2135" spans="4:4" x14ac:dyDescent="0.2">
      <c r="D2135" s="178"/>
    </row>
    <row r="2136" spans="4:4" x14ac:dyDescent="0.2">
      <c r="D2136" s="178"/>
    </row>
    <row r="2137" spans="4:4" x14ac:dyDescent="0.2">
      <c r="D2137" s="178"/>
    </row>
    <row r="2138" spans="4:4" x14ac:dyDescent="0.2">
      <c r="D2138" s="178"/>
    </row>
    <row r="2139" spans="4:4" x14ac:dyDescent="0.2">
      <c r="D2139" s="178"/>
    </row>
    <row r="2140" spans="4:4" x14ac:dyDescent="0.2">
      <c r="D2140" s="178"/>
    </row>
    <row r="2141" spans="4:4" x14ac:dyDescent="0.2">
      <c r="D2141" s="178"/>
    </row>
    <row r="2142" spans="4:4" x14ac:dyDescent="0.2">
      <c r="D2142" s="178"/>
    </row>
    <row r="2143" spans="4:4" x14ac:dyDescent="0.2">
      <c r="D2143" s="178"/>
    </row>
    <row r="2144" spans="4:4" x14ac:dyDescent="0.2">
      <c r="D2144" s="178"/>
    </row>
    <row r="2145" spans="4:4" x14ac:dyDescent="0.2">
      <c r="D2145" s="178"/>
    </row>
    <row r="2146" spans="4:4" x14ac:dyDescent="0.2">
      <c r="D2146" s="178"/>
    </row>
    <row r="2147" spans="4:4" x14ac:dyDescent="0.2">
      <c r="D2147" s="178"/>
    </row>
    <row r="2148" spans="4:4" x14ac:dyDescent="0.2">
      <c r="D2148" s="178"/>
    </row>
    <row r="2149" spans="4:4" x14ac:dyDescent="0.2">
      <c r="D2149" s="178"/>
    </row>
    <row r="2150" spans="4:4" x14ac:dyDescent="0.2">
      <c r="D2150" s="178"/>
    </row>
    <row r="2151" spans="4:4" x14ac:dyDescent="0.2">
      <c r="D2151" s="178"/>
    </row>
    <row r="2152" spans="4:4" x14ac:dyDescent="0.2">
      <c r="D2152" s="178"/>
    </row>
    <row r="2153" spans="4:4" x14ac:dyDescent="0.2">
      <c r="D2153" s="178"/>
    </row>
    <row r="2154" spans="4:4" x14ac:dyDescent="0.2">
      <c r="D2154" s="178"/>
    </row>
    <row r="2155" spans="4:4" x14ac:dyDescent="0.2">
      <c r="D2155" s="178"/>
    </row>
    <row r="2156" spans="4:4" x14ac:dyDescent="0.2">
      <c r="D2156" s="178"/>
    </row>
    <row r="2157" spans="4:4" x14ac:dyDescent="0.2">
      <c r="D2157" s="178"/>
    </row>
    <row r="2158" spans="4:4" x14ac:dyDescent="0.2">
      <c r="D2158" s="178"/>
    </row>
    <row r="2159" spans="4:4" x14ac:dyDescent="0.2">
      <c r="D2159" s="178"/>
    </row>
    <row r="2160" spans="4:4" x14ac:dyDescent="0.2">
      <c r="D2160" s="178"/>
    </row>
    <row r="2161" spans="4:4" x14ac:dyDescent="0.2">
      <c r="D2161" s="178"/>
    </row>
    <row r="2162" spans="4:4" x14ac:dyDescent="0.2">
      <c r="D2162" s="178"/>
    </row>
    <row r="2163" spans="4:4" x14ac:dyDescent="0.2">
      <c r="D2163" s="178"/>
    </row>
    <row r="2164" spans="4:4" x14ac:dyDescent="0.2">
      <c r="D2164" s="178"/>
    </row>
    <row r="2165" spans="4:4" x14ac:dyDescent="0.2">
      <c r="D2165" s="178"/>
    </row>
    <row r="2166" spans="4:4" x14ac:dyDescent="0.2">
      <c r="D2166" s="178"/>
    </row>
    <row r="2167" spans="4:4" x14ac:dyDescent="0.2">
      <c r="D2167" s="178"/>
    </row>
    <row r="2168" spans="4:4" x14ac:dyDescent="0.2">
      <c r="D2168" s="178"/>
    </row>
    <row r="2169" spans="4:4" x14ac:dyDescent="0.2">
      <c r="D2169" s="178"/>
    </row>
    <row r="2170" spans="4:4" x14ac:dyDescent="0.2">
      <c r="D2170" s="178"/>
    </row>
    <row r="2171" spans="4:4" x14ac:dyDescent="0.2">
      <c r="D2171" s="178"/>
    </row>
    <row r="2172" spans="4:4" x14ac:dyDescent="0.2">
      <c r="D2172" s="178"/>
    </row>
    <row r="2173" spans="4:4" x14ac:dyDescent="0.2">
      <c r="D2173" s="178"/>
    </row>
    <row r="2174" spans="4:4" x14ac:dyDescent="0.2">
      <c r="D2174" s="178"/>
    </row>
    <row r="2175" spans="4:4" x14ac:dyDescent="0.2">
      <c r="D2175" s="178"/>
    </row>
    <row r="2176" spans="4:4" x14ac:dyDescent="0.2">
      <c r="D2176" s="178"/>
    </row>
    <row r="2177" spans="4:4" x14ac:dyDescent="0.2">
      <c r="D2177" s="178"/>
    </row>
    <row r="2178" spans="4:4" x14ac:dyDescent="0.2">
      <c r="D2178" s="178"/>
    </row>
    <row r="2179" spans="4:4" x14ac:dyDescent="0.2">
      <c r="D2179" s="178"/>
    </row>
    <row r="2180" spans="4:4" x14ac:dyDescent="0.2">
      <c r="D2180" s="178"/>
    </row>
    <row r="2181" spans="4:4" x14ac:dyDescent="0.2">
      <c r="D2181" s="178"/>
    </row>
    <row r="2182" spans="4:4" x14ac:dyDescent="0.2">
      <c r="D2182" s="178"/>
    </row>
    <row r="2183" spans="4:4" x14ac:dyDescent="0.2">
      <c r="D2183" s="178"/>
    </row>
    <row r="2184" spans="4:4" x14ac:dyDescent="0.2">
      <c r="D2184" s="178"/>
    </row>
    <row r="2185" spans="4:4" x14ac:dyDescent="0.2">
      <c r="D2185" s="178"/>
    </row>
    <row r="2186" spans="4:4" x14ac:dyDescent="0.2">
      <c r="D2186" s="178"/>
    </row>
    <row r="2187" spans="4:4" x14ac:dyDescent="0.2">
      <c r="D2187" s="178"/>
    </row>
    <row r="2188" spans="4:4" x14ac:dyDescent="0.2">
      <c r="D2188" s="178"/>
    </row>
    <row r="2189" spans="4:4" x14ac:dyDescent="0.2">
      <c r="D2189" s="178"/>
    </row>
    <row r="2190" spans="4:4" x14ac:dyDescent="0.2">
      <c r="D2190" s="178"/>
    </row>
    <row r="2191" spans="4:4" x14ac:dyDescent="0.2">
      <c r="D2191" s="178"/>
    </row>
    <row r="2192" spans="4:4" x14ac:dyDescent="0.2">
      <c r="D2192" s="178"/>
    </row>
    <row r="2193" spans="4:4" x14ac:dyDescent="0.2">
      <c r="D2193" s="178"/>
    </row>
    <row r="2194" spans="4:4" x14ac:dyDescent="0.2">
      <c r="D2194" s="178"/>
    </row>
    <row r="2195" spans="4:4" x14ac:dyDescent="0.2">
      <c r="D2195" s="178"/>
    </row>
    <row r="2196" spans="4:4" x14ac:dyDescent="0.2">
      <c r="D2196" s="178"/>
    </row>
    <row r="2197" spans="4:4" x14ac:dyDescent="0.2">
      <c r="D2197" s="178"/>
    </row>
    <row r="2198" spans="4:4" x14ac:dyDescent="0.2">
      <c r="D2198" s="178"/>
    </row>
    <row r="2199" spans="4:4" x14ac:dyDescent="0.2">
      <c r="D2199" s="178"/>
    </row>
    <row r="2200" spans="4:4" x14ac:dyDescent="0.2">
      <c r="D2200" s="178"/>
    </row>
    <row r="2201" spans="4:4" x14ac:dyDescent="0.2">
      <c r="D2201" s="178"/>
    </row>
    <row r="2202" spans="4:4" x14ac:dyDescent="0.2">
      <c r="D2202" s="178"/>
    </row>
    <row r="2203" spans="4:4" x14ac:dyDescent="0.2">
      <c r="D2203" s="178"/>
    </row>
    <row r="2204" spans="4:4" x14ac:dyDescent="0.2">
      <c r="D2204" s="178"/>
    </row>
    <row r="2205" spans="4:4" x14ac:dyDescent="0.2">
      <c r="D2205" s="178"/>
    </row>
    <row r="2206" spans="4:4" x14ac:dyDescent="0.2">
      <c r="D2206" s="178"/>
    </row>
    <row r="2207" spans="4:4" x14ac:dyDescent="0.2">
      <c r="D2207" s="178"/>
    </row>
    <row r="2208" spans="4:4" x14ac:dyDescent="0.2">
      <c r="D2208" s="178"/>
    </row>
    <row r="2209" spans="4:4" x14ac:dyDescent="0.2">
      <c r="D2209" s="178"/>
    </row>
    <row r="2210" spans="4:4" x14ac:dyDescent="0.2">
      <c r="D2210" s="178"/>
    </row>
    <row r="2211" spans="4:4" x14ac:dyDescent="0.2">
      <c r="D2211" s="178"/>
    </row>
    <row r="2212" spans="4:4" x14ac:dyDescent="0.2">
      <c r="D2212" s="178"/>
    </row>
    <row r="2213" spans="4:4" x14ac:dyDescent="0.2">
      <c r="D2213" s="178"/>
    </row>
    <row r="2214" spans="4:4" x14ac:dyDescent="0.2">
      <c r="D2214" s="178"/>
    </row>
    <row r="2215" spans="4:4" x14ac:dyDescent="0.2">
      <c r="D2215" s="178"/>
    </row>
    <row r="2216" spans="4:4" x14ac:dyDescent="0.2">
      <c r="D2216" s="178"/>
    </row>
    <row r="2217" spans="4:4" x14ac:dyDescent="0.2">
      <c r="D2217" s="178"/>
    </row>
    <row r="2218" spans="4:4" x14ac:dyDescent="0.2">
      <c r="D2218" s="178"/>
    </row>
    <row r="2219" spans="4:4" x14ac:dyDescent="0.2">
      <c r="D2219" s="178"/>
    </row>
    <row r="2220" spans="4:4" x14ac:dyDescent="0.2">
      <c r="D2220" s="178"/>
    </row>
    <row r="2221" spans="4:4" x14ac:dyDescent="0.2">
      <c r="D2221" s="178"/>
    </row>
    <row r="2222" spans="4:4" x14ac:dyDescent="0.2">
      <c r="D2222" s="178"/>
    </row>
    <row r="2223" spans="4:4" x14ac:dyDescent="0.2">
      <c r="D2223" s="178"/>
    </row>
    <row r="2224" spans="4:4" x14ac:dyDescent="0.2">
      <c r="D2224" s="178"/>
    </row>
    <row r="2225" spans="4:4" x14ac:dyDescent="0.2">
      <c r="D2225" s="178"/>
    </row>
    <row r="2226" spans="4:4" x14ac:dyDescent="0.2">
      <c r="D2226" s="178"/>
    </row>
    <row r="2227" spans="4:4" x14ac:dyDescent="0.2">
      <c r="D2227" s="178"/>
    </row>
    <row r="2228" spans="4:4" x14ac:dyDescent="0.2">
      <c r="D2228" s="178"/>
    </row>
    <row r="2229" spans="4:4" x14ac:dyDescent="0.2">
      <c r="D2229" s="178"/>
    </row>
    <row r="2230" spans="4:4" x14ac:dyDescent="0.2">
      <c r="D2230" s="178"/>
    </row>
    <row r="2231" spans="4:4" x14ac:dyDescent="0.2">
      <c r="D2231" s="178"/>
    </row>
    <row r="2232" spans="4:4" x14ac:dyDescent="0.2">
      <c r="D2232" s="178"/>
    </row>
    <row r="2233" spans="4:4" x14ac:dyDescent="0.2">
      <c r="D2233" s="178"/>
    </row>
    <row r="2234" spans="4:4" x14ac:dyDescent="0.2">
      <c r="D2234" s="178"/>
    </row>
    <row r="2235" spans="4:4" x14ac:dyDescent="0.2">
      <c r="D2235" s="178"/>
    </row>
    <row r="2236" spans="4:4" x14ac:dyDescent="0.2">
      <c r="D2236" s="178"/>
    </row>
    <row r="2237" spans="4:4" x14ac:dyDescent="0.2">
      <c r="D2237" s="178"/>
    </row>
    <row r="2238" spans="4:4" x14ac:dyDescent="0.2">
      <c r="D2238" s="178"/>
    </row>
    <row r="2239" spans="4:4" x14ac:dyDescent="0.2">
      <c r="D2239" s="178"/>
    </row>
    <row r="2240" spans="4:4" x14ac:dyDescent="0.2">
      <c r="D2240" s="178"/>
    </row>
    <row r="2241" spans="4:4" x14ac:dyDescent="0.2">
      <c r="D2241" s="178"/>
    </row>
    <row r="2242" spans="4:4" x14ac:dyDescent="0.2">
      <c r="D2242" s="178"/>
    </row>
    <row r="2243" spans="4:4" x14ac:dyDescent="0.2">
      <c r="D2243" s="178"/>
    </row>
    <row r="2244" spans="4:4" x14ac:dyDescent="0.2">
      <c r="D2244" s="178"/>
    </row>
    <row r="2245" spans="4:4" x14ac:dyDescent="0.2">
      <c r="D2245" s="178"/>
    </row>
    <row r="2246" spans="4:4" x14ac:dyDescent="0.2">
      <c r="D2246" s="178"/>
    </row>
    <row r="2247" spans="4:4" x14ac:dyDescent="0.2">
      <c r="D2247" s="178"/>
    </row>
    <row r="2248" spans="4:4" x14ac:dyDescent="0.2">
      <c r="D2248" s="178"/>
    </row>
    <row r="2249" spans="4:4" x14ac:dyDescent="0.2">
      <c r="D2249" s="178"/>
    </row>
    <row r="2250" spans="4:4" x14ac:dyDescent="0.2">
      <c r="D2250" s="178"/>
    </row>
    <row r="2251" spans="4:4" x14ac:dyDescent="0.2">
      <c r="D2251" s="178"/>
    </row>
    <row r="2252" spans="4:4" x14ac:dyDescent="0.2">
      <c r="D2252" s="178"/>
    </row>
    <row r="2253" spans="4:4" x14ac:dyDescent="0.2">
      <c r="D2253" s="178"/>
    </row>
    <row r="2254" spans="4:4" x14ac:dyDescent="0.2">
      <c r="D2254" s="178"/>
    </row>
    <row r="2255" spans="4:4" x14ac:dyDescent="0.2">
      <c r="D2255" s="178"/>
    </row>
    <row r="2256" spans="4:4" x14ac:dyDescent="0.2">
      <c r="D2256" s="178"/>
    </row>
    <row r="2257" spans="4:4" x14ac:dyDescent="0.2">
      <c r="D2257" s="178"/>
    </row>
    <row r="2258" spans="4:4" x14ac:dyDescent="0.2">
      <c r="D2258" s="178"/>
    </row>
    <row r="2259" spans="4:4" x14ac:dyDescent="0.2">
      <c r="D2259" s="178"/>
    </row>
    <row r="2260" spans="4:4" x14ac:dyDescent="0.2">
      <c r="D2260" s="178"/>
    </row>
    <row r="2261" spans="4:4" x14ac:dyDescent="0.2">
      <c r="D2261" s="178"/>
    </row>
    <row r="2262" spans="4:4" x14ac:dyDescent="0.2">
      <c r="D2262" s="178"/>
    </row>
    <row r="2263" spans="4:4" x14ac:dyDescent="0.2">
      <c r="D2263" s="178"/>
    </row>
    <row r="2264" spans="4:4" x14ac:dyDescent="0.2">
      <c r="D2264" s="178"/>
    </row>
    <row r="2265" spans="4:4" x14ac:dyDescent="0.2">
      <c r="D2265" s="178"/>
    </row>
    <row r="2266" spans="4:4" x14ac:dyDescent="0.2">
      <c r="D2266" s="178"/>
    </row>
    <row r="2267" spans="4:4" x14ac:dyDescent="0.2">
      <c r="D2267" s="178"/>
    </row>
    <row r="2268" spans="4:4" x14ac:dyDescent="0.2">
      <c r="D2268" s="178"/>
    </row>
    <row r="2269" spans="4:4" x14ac:dyDescent="0.2">
      <c r="D2269" s="178"/>
    </row>
    <row r="2270" spans="4:4" x14ac:dyDescent="0.2">
      <c r="D2270" s="178"/>
    </row>
    <row r="2271" spans="4:4" x14ac:dyDescent="0.2">
      <c r="D2271" s="178"/>
    </row>
    <row r="2272" spans="4:4" x14ac:dyDescent="0.2">
      <c r="D2272" s="178"/>
    </row>
    <row r="2273" spans="4:4" x14ac:dyDescent="0.2">
      <c r="D2273" s="178"/>
    </row>
    <row r="2274" spans="4:4" x14ac:dyDescent="0.2">
      <c r="D2274" s="178"/>
    </row>
    <row r="2275" spans="4:4" x14ac:dyDescent="0.2">
      <c r="D2275" s="178"/>
    </row>
    <row r="2276" spans="4:4" x14ac:dyDescent="0.2">
      <c r="D2276" s="178"/>
    </row>
    <row r="2277" spans="4:4" x14ac:dyDescent="0.2">
      <c r="D2277" s="178"/>
    </row>
    <row r="2278" spans="4:4" x14ac:dyDescent="0.2">
      <c r="D2278" s="178"/>
    </row>
    <row r="2279" spans="4:4" x14ac:dyDescent="0.2">
      <c r="D2279" s="178"/>
    </row>
    <row r="2280" spans="4:4" x14ac:dyDescent="0.2">
      <c r="D2280" s="178"/>
    </row>
    <row r="2281" spans="4:4" x14ac:dyDescent="0.2">
      <c r="D2281" s="178"/>
    </row>
    <row r="2282" spans="4:4" x14ac:dyDescent="0.2">
      <c r="D2282" s="178"/>
    </row>
    <row r="2283" spans="4:4" x14ac:dyDescent="0.2">
      <c r="D2283" s="178"/>
    </row>
    <row r="2284" spans="4:4" x14ac:dyDescent="0.2">
      <c r="D2284" s="178"/>
    </row>
    <row r="2285" spans="4:4" x14ac:dyDescent="0.2">
      <c r="D2285" s="178"/>
    </row>
    <row r="2286" spans="4:4" x14ac:dyDescent="0.2">
      <c r="D2286" s="178"/>
    </row>
    <row r="2287" spans="4:4" x14ac:dyDescent="0.2">
      <c r="D2287" s="178"/>
    </row>
    <row r="2288" spans="4:4" x14ac:dyDescent="0.2">
      <c r="D2288" s="178"/>
    </row>
    <row r="2289" spans="4:4" x14ac:dyDescent="0.2">
      <c r="D2289" s="178"/>
    </row>
    <row r="2290" spans="4:4" x14ac:dyDescent="0.2">
      <c r="D2290" s="178"/>
    </row>
    <row r="2291" spans="4:4" x14ac:dyDescent="0.2">
      <c r="D2291" s="178"/>
    </row>
    <row r="2292" spans="4:4" x14ac:dyDescent="0.2">
      <c r="D2292" s="178"/>
    </row>
    <row r="2293" spans="4:4" x14ac:dyDescent="0.2">
      <c r="D2293" s="178"/>
    </row>
    <row r="2294" spans="4:4" x14ac:dyDescent="0.2">
      <c r="D2294" s="178"/>
    </row>
    <row r="2295" spans="4:4" x14ac:dyDescent="0.2">
      <c r="D2295" s="178"/>
    </row>
    <row r="2296" spans="4:4" x14ac:dyDescent="0.2">
      <c r="D2296" s="178"/>
    </row>
    <row r="2297" spans="4:4" x14ac:dyDescent="0.2">
      <c r="D2297" s="178"/>
    </row>
    <row r="2298" spans="4:4" x14ac:dyDescent="0.2">
      <c r="D2298" s="178"/>
    </row>
    <row r="2299" spans="4:4" x14ac:dyDescent="0.2">
      <c r="D2299" s="178"/>
    </row>
    <row r="2300" spans="4:4" x14ac:dyDescent="0.2">
      <c r="D2300" s="178"/>
    </row>
    <row r="2301" spans="4:4" x14ac:dyDescent="0.2">
      <c r="D2301" s="178"/>
    </row>
    <row r="2302" spans="4:4" x14ac:dyDescent="0.2">
      <c r="D2302" s="178"/>
    </row>
    <row r="2303" spans="4:4" x14ac:dyDescent="0.2">
      <c r="D2303" s="178"/>
    </row>
    <row r="2304" spans="4:4" x14ac:dyDescent="0.2">
      <c r="D2304" s="178"/>
    </row>
    <row r="2305" spans="4:4" x14ac:dyDescent="0.2">
      <c r="D2305" s="178"/>
    </row>
    <row r="2306" spans="4:4" x14ac:dyDescent="0.2">
      <c r="D2306" s="178"/>
    </row>
    <row r="2307" spans="4:4" x14ac:dyDescent="0.2">
      <c r="D2307" s="178"/>
    </row>
    <row r="2308" spans="4:4" x14ac:dyDescent="0.2">
      <c r="D2308" s="178"/>
    </row>
    <row r="2309" spans="4:4" x14ac:dyDescent="0.2">
      <c r="D2309" s="178"/>
    </row>
    <row r="2310" spans="4:4" x14ac:dyDescent="0.2">
      <c r="D2310" s="178"/>
    </row>
    <row r="2311" spans="4:4" x14ac:dyDescent="0.2">
      <c r="D2311" s="178"/>
    </row>
    <row r="2312" spans="4:4" x14ac:dyDescent="0.2">
      <c r="D2312" s="178"/>
    </row>
    <row r="2313" spans="4:4" x14ac:dyDescent="0.2">
      <c r="D2313" s="178"/>
    </row>
    <row r="2314" spans="4:4" x14ac:dyDescent="0.2">
      <c r="D2314" s="178"/>
    </row>
    <row r="2315" spans="4:4" x14ac:dyDescent="0.2">
      <c r="D2315" s="178"/>
    </row>
    <row r="2316" spans="4:4" x14ac:dyDescent="0.2">
      <c r="D2316" s="178"/>
    </row>
    <row r="2317" spans="4:4" x14ac:dyDescent="0.2">
      <c r="D2317" s="178"/>
    </row>
    <row r="2318" spans="4:4" x14ac:dyDescent="0.2">
      <c r="D2318" s="178"/>
    </row>
    <row r="2319" spans="4:4" x14ac:dyDescent="0.2">
      <c r="D2319" s="178"/>
    </row>
    <row r="2320" spans="4:4" x14ac:dyDescent="0.2">
      <c r="D2320" s="178"/>
    </row>
    <row r="2321" spans="4:4" x14ac:dyDescent="0.2">
      <c r="D2321" s="178"/>
    </row>
    <row r="2322" spans="4:4" x14ac:dyDescent="0.2">
      <c r="D2322" s="178"/>
    </row>
    <row r="2323" spans="4:4" x14ac:dyDescent="0.2">
      <c r="D2323" s="178"/>
    </row>
    <row r="2324" spans="4:4" x14ac:dyDescent="0.2">
      <c r="D2324" s="178"/>
    </row>
    <row r="2325" spans="4:4" x14ac:dyDescent="0.2">
      <c r="D2325" s="178"/>
    </row>
    <row r="2326" spans="4:4" x14ac:dyDescent="0.2">
      <c r="D2326" s="178"/>
    </row>
    <row r="2327" spans="4:4" x14ac:dyDescent="0.2">
      <c r="D2327" s="178"/>
    </row>
    <row r="2328" spans="4:4" x14ac:dyDescent="0.2">
      <c r="D2328" s="178"/>
    </row>
    <row r="2329" spans="4:4" x14ac:dyDescent="0.2">
      <c r="D2329" s="178"/>
    </row>
    <row r="2330" spans="4:4" x14ac:dyDescent="0.2">
      <c r="D2330" s="178"/>
    </row>
    <row r="2331" spans="4:4" x14ac:dyDescent="0.2">
      <c r="D2331" s="178"/>
    </row>
    <row r="2332" spans="4:4" x14ac:dyDescent="0.2">
      <c r="D2332" s="178"/>
    </row>
    <row r="2333" spans="4:4" x14ac:dyDescent="0.2">
      <c r="D2333" s="178"/>
    </row>
    <row r="2334" spans="4:4" x14ac:dyDescent="0.2">
      <c r="D2334" s="178"/>
    </row>
    <row r="2335" spans="4:4" x14ac:dyDescent="0.2">
      <c r="D2335" s="178"/>
    </row>
    <row r="2336" spans="4:4" x14ac:dyDescent="0.2">
      <c r="D2336" s="178"/>
    </row>
    <row r="2337" spans="4:4" x14ac:dyDescent="0.2">
      <c r="D2337" s="178"/>
    </row>
    <row r="2338" spans="4:4" x14ac:dyDescent="0.2">
      <c r="D2338" s="178"/>
    </row>
    <row r="2339" spans="4:4" x14ac:dyDescent="0.2">
      <c r="D2339" s="178"/>
    </row>
    <row r="2340" spans="4:4" x14ac:dyDescent="0.2">
      <c r="D2340" s="178"/>
    </row>
    <row r="2341" spans="4:4" x14ac:dyDescent="0.2">
      <c r="D2341" s="178"/>
    </row>
    <row r="2342" spans="4:4" x14ac:dyDescent="0.2">
      <c r="D2342" s="178"/>
    </row>
    <row r="2343" spans="4:4" x14ac:dyDescent="0.2">
      <c r="D2343" s="178"/>
    </row>
    <row r="2344" spans="4:4" x14ac:dyDescent="0.2">
      <c r="D2344" s="178"/>
    </row>
    <row r="2345" spans="4:4" x14ac:dyDescent="0.2">
      <c r="D2345" s="178"/>
    </row>
    <row r="2346" spans="4:4" x14ac:dyDescent="0.2">
      <c r="D2346" s="178"/>
    </row>
    <row r="2347" spans="4:4" x14ac:dyDescent="0.2">
      <c r="D2347" s="178"/>
    </row>
    <row r="2348" spans="4:4" x14ac:dyDescent="0.2">
      <c r="D2348" s="178"/>
    </row>
    <row r="2349" spans="4:4" x14ac:dyDescent="0.2">
      <c r="D2349" s="178"/>
    </row>
    <row r="2350" spans="4:4" x14ac:dyDescent="0.2">
      <c r="D2350" s="178"/>
    </row>
    <row r="2351" spans="4:4" x14ac:dyDescent="0.2">
      <c r="D2351" s="178"/>
    </row>
    <row r="2352" spans="4:4" x14ac:dyDescent="0.2">
      <c r="D2352" s="178"/>
    </row>
    <row r="2353" spans="4:4" x14ac:dyDescent="0.2">
      <c r="D2353" s="178"/>
    </row>
    <row r="2354" spans="4:4" x14ac:dyDescent="0.2">
      <c r="D2354" s="178"/>
    </row>
    <row r="2355" spans="4:4" x14ac:dyDescent="0.2">
      <c r="D2355" s="178"/>
    </row>
    <row r="2356" spans="4:4" x14ac:dyDescent="0.2">
      <c r="D2356" s="178"/>
    </row>
    <row r="2357" spans="4:4" x14ac:dyDescent="0.2">
      <c r="D2357" s="178"/>
    </row>
    <row r="2358" spans="4:4" x14ac:dyDescent="0.2">
      <c r="D2358" s="178"/>
    </row>
    <row r="2359" spans="4:4" x14ac:dyDescent="0.2">
      <c r="D2359" s="178"/>
    </row>
    <row r="2360" spans="4:4" x14ac:dyDescent="0.2">
      <c r="D2360" s="178"/>
    </row>
    <row r="2361" spans="4:4" x14ac:dyDescent="0.2">
      <c r="D2361" s="178"/>
    </row>
    <row r="2362" spans="4:4" x14ac:dyDescent="0.2">
      <c r="D2362" s="178"/>
    </row>
    <row r="2363" spans="4:4" x14ac:dyDescent="0.2">
      <c r="D2363" s="178"/>
    </row>
    <row r="2364" spans="4:4" x14ac:dyDescent="0.2">
      <c r="D2364" s="178"/>
    </row>
    <row r="2365" spans="4:4" x14ac:dyDescent="0.2">
      <c r="D2365" s="178"/>
    </row>
    <row r="2366" spans="4:4" x14ac:dyDescent="0.2">
      <c r="D2366" s="178"/>
    </row>
    <row r="2367" spans="4:4" x14ac:dyDescent="0.2">
      <c r="D2367" s="178"/>
    </row>
    <row r="2368" spans="4:4" x14ac:dyDescent="0.2">
      <c r="D2368" s="178"/>
    </row>
    <row r="2369" spans="4:4" x14ac:dyDescent="0.2">
      <c r="D2369" s="178"/>
    </row>
    <row r="2370" spans="4:4" x14ac:dyDescent="0.2">
      <c r="D2370" s="178"/>
    </row>
    <row r="2371" spans="4:4" x14ac:dyDescent="0.2">
      <c r="D2371" s="178"/>
    </row>
    <row r="2372" spans="4:4" x14ac:dyDescent="0.2">
      <c r="D2372" s="178"/>
    </row>
    <row r="2373" spans="4:4" x14ac:dyDescent="0.2">
      <c r="D2373" s="178"/>
    </row>
    <row r="2374" spans="4:4" x14ac:dyDescent="0.2">
      <c r="D2374" s="178"/>
    </row>
    <row r="2375" spans="4:4" x14ac:dyDescent="0.2">
      <c r="D2375" s="178"/>
    </row>
    <row r="2376" spans="4:4" x14ac:dyDescent="0.2">
      <c r="D2376" s="178"/>
    </row>
    <row r="2377" spans="4:4" x14ac:dyDescent="0.2">
      <c r="D2377" s="178"/>
    </row>
    <row r="2378" spans="4:4" x14ac:dyDescent="0.2">
      <c r="D2378" s="178"/>
    </row>
    <row r="2379" spans="4:4" x14ac:dyDescent="0.2">
      <c r="D2379" s="178"/>
    </row>
    <row r="2380" spans="4:4" x14ac:dyDescent="0.2">
      <c r="D2380" s="178"/>
    </row>
    <row r="2381" spans="4:4" x14ac:dyDescent="0.2">
      <c r="D2381" s="178"/>
    </row>
    <row r="2382" spans="4:4" x14ac:dyDescent="0.2">
      <c r="D2382" s="178"/>
    </row>
    <row r="2383" spans="4:4" x14ac:dyDescent="0.2">
      <c r="D2383" s="178"/>
    </row>
    <row r="2384" spans="4:4" x14ac:dyDescent="0.2">
      <c r="D2384" s="178"/>
    </row>
    <row r="2385" spans="4:4" x14ac:dyDescent="0.2">
      <c r="D2385" s="178"/>
    </row>
    <row r="2386" spans="4:4" x14ac:dyDescent="0.2">
      <c r="D2386" s="178"/>
    </row>
    <row r="2387" spans="4:4" x14ac:dyDescent="0.2">
      <c r="D2387" s="178"/>
    </row>
    <row r="2388" spans="4:4" x14ac:dyDescent="0.2">
      <c r="D2388" s="178"/>
    </row>
    <row r="2389" spans="4:4" x14ac:dyDescent="0.2">
      <c r="D2389" s="178"/>
    </row>
    <row r="2390" spans="4:4" x14ac:dyDescent="0.2">
      <c r="D2390" s="178"/>
    </row>
    <row r="2391" spans="4:4" x14ac:dyDescent="0.2">
      <c r="D2391" s="178"/>
    </row>
    <row r="2392" spans="4:4" x14ac:dyDescent="0.2">
      <c r="D2392" s="178"/>
    </row>
    <row r="2393" spans="4:4" x14ac:dyDescent="0.2">
      <c r="D2393" s="178"/>
    </row>
    <row r="2394" spans="4:4" x14ac:dyDescent="0.2">
      <c r="D2394" s="178"/>
    </row>
    <row r="2395" spans="4:4" x14ac:dyDescent="0.2">
      <c r="D2395" s="178"/>
    </row>
    <row r="2396" spans="4:4" x14ac:dyDescent="0.2">
      <c r="D2396" s="178"/>
    </row>
    <row r="2397" spans="4:4" x14ac:dyDescent="0.2">
      <c r="D2397" s="178"/>
    </row>
    <row r="2398" spans="4:4" x14ac:dyDescent="0.2">
      <c r="D2398" s="178"/>
    </row>
    <row r="2399" spans="4:4" x14ac:dyDescent="0.2">
      <c r="D2399" s="178"/>
    </row>
    <row r="2400" spans="4:4" x14ac:dyDescent="0.2">
      <c r="D2400" s="178"/>
    </row>
    <row r="2401" spans="4:4" x14ac:dyDescent="0.2">
      <c r="D2401" s="178"/>
    </row>
    <row r="2402" spans="4:4" x14ac:dyDescent="0.2">
      <c r="D2402" s="178"/>
    </row>
    <row r="2403" spans="4:4" x14ac:dyDescent="0.2">
      <c r="D2403" s="178"/>
    </row>
    <row r="2404" spans="4:4" x14ac:dyDescent="0.2">
      <c r="D2404" s="178"/>
    </row>
    <row r="2405" spans="4:4" x14ac:dyDescent="0.2">
      <c r="D2405" s="178"/>
    </row>
    <row r="2406" spans="4:4" x14ac:dyDescent="0.2">
      <c r="D2406" s="178"/>
    </row>
    <row r="2407" spans="4:4" x14ac:dyDescent="0.2">
      <c r="D2407" s="178"/>
    </row>
    <row r="2408" spans="4:4" x14ac:dyDescent="0.2">
      <c r="D2408" s="178"/>
    </row>
    <row r="2409" spans="4:4" x14ac:dyDescent="0.2">
      <c r="D2409" s="178"/>
    </row>
    <row r="2410" spans="4:4" x14ac:dyDescent="0.2">
      <c r="D2410" s="178"/>
    </row>
    <row r="2411" spans="4:4" x14ac:dyDescent="0.2">
      <c r="D2411" s="178"/>
    </row>
    <row r="2412" spans="4:4" x14ac:dyDescent="0.2">
      <c r="D2412" s="178"/>
    </row>
    <row r="2413" spans="4:4" x14ac:dyDescent="0.2">
      <c r="D2413" s="178"/>
    </row>
    <row r="2414" spans="4:4" x14ac:dyDescent="0.2">
      <c r="D2414" s="178"/>
    </row>
    <row r="2415" spans="4:4" x14ac:dyDescent="0.2">
      <c r="D2415" s="178"/>
    </row>
    <row r="2416" spans="4:4" x14ac:dyDescent="0.2">
      <c r="D2416" s="178"/>
    </row>
    <row r="2417" spans="4:4" x14ac:dyDescent="0.2">
      <c r="D2417" s="178"/>
    </row>
    <row r="2418" spans="4:4" x14ac:dyDescent="0.2">
      <c r="D2418" s="178"/>
    </row>
    <row r="2419" spans="4:4" x14ac:dyDescent="0.2">
      <c r="D2419" s="178"/>
    </row>
    <row r="2420" spans="4:4" x14ac:dyDescent="0.2">
      <c r="D2420" s="178"/>
    </row>
    <row r="2421" spans="4:4" x14ac:dyDescent="0.2">
      <c r="D2421" s="178"/>
    </row>
    <row r="2422" spans="4:4" x14ac:dyDescent="0.2">
      <c r="D2422" s="178"/>
    </row>
    <row r="2423" spans="4:4" x14ac:dyDescent="0.2">
      <c r="D2423" s="178"/>
    </row>
    <row r="2424" spans="4:4" x14ac:dyDescent="0.2">
      <c r="D2424" s="178"/>
    </row>
    <row r="2425" spans="4:4" x14ac:dyDescent="0.2">
      <c r="D2425" s="178"/>
    </row>
    <row r="2426" spans="4:4" x14ac:dyDescent="0.2">
      <c r="D2426" s="178"/>
    </row>
    <row r="2427" spans="4:4" x14ac:dyDescent="0.2">
      <c r="D2427" s="178"/>
    </row>
    <row r="2428" spans="4:4" x14ac:dyDescent="0.2">
      <c r="D2428" s="178"/>
    </row>
    <row r="2429" spans="4:4" x14ac:dyDescent="0.2">
      <c r="D2429" s="178"/>
    </row>
    <row r="2430" spans="4:4" x14ac:dyDescent="0.2">
      <c r="D2430" s="178"/>
    </row>
    <row r="2431" spans="4:4" x14ac:dyDescent="0.2">
      <c r="D2431" s="178"/>
    </row>
    <row r="2432" spans="4:4" x14ac:dyDescent="0.2">
      <c r="D2432" s="178"/>
    </row>
    <row r="2433" spans="4:4" x14ac:dyDescent="0.2">
      <c r="D2433" s="178"/>
    </row>
    <row r="2434" spans="4:4" x14ac:dyDescent="0.2">
      <c r="D2434" s="178"/>
    </row>
    <row r="2435" spans="4:4" x14ac:dyDescent="0.2">
      <c r="D2435" s="178"/>
    </row>
    <row r="2436" spans="4:4" x14ac:dyDescent="0.2">
      <c r="D2436" s="178"/>
    </row>
    <row r="2437" spans="4:4" x14ac:dyDescent="0.2">
      <c r="D2437" s="178"/>
    </row>
    <row r="2438" spans="4:4" x14ac:dyDescent="0.2">
      <c r="D2438" s="178"/>
    </row>
    <row r="2439" spans="4:4" x14ac:dyDescent="0.2">
      <c r="D2439" s="178"/>
    </row>
    <row r="2440" spans="4:4" x14ac:dyDescent="0.2">
      <c r="D2440" s="178"/>
    </row>
    <row r="2441" spans="4:4" x14ac:dyDescent="0.2">
      <c r="D2441" s="178"/>
    </row>
    <row r="2442" spans="4:4" x14ac:dyDescent="0.2">
      <c r="D2442" s="178"/>
    </row>
    <row r="2443" spans="4:4" x14ac:dyDescent="0.2">
      <c r="D2443" s="178"/>
    </row>
    <row r="2444" spans="4:4" x14ac:dyDescent="0.2">
      <c r="D2444" s="178"/>
    </row>
    <row r="2445" spans="4:4" x14ac:dyDescent="0.2">
      <c r="D2445" s="178"/>
    </row>
    <row r="2446" spans="4:4" x14ac:dyDescent="0.2">
      <c r="D2446" s="178"/>
    </row>
    <row r="2447" spans="4:4" x14ac:dyDescent="0.2">
      <c r="D2447" s="178"/>
    </row>
    <row r="2448" spans="4:4" x14ac:dyDescent="0.2">
      <c r="D2448" s="178"/>
    </row>
    <row r="2449" spans="4:4" x14ac:dyDescent="0.2">
      <c r="D2449" s="178"/>
    </row>
    <row r="2450" spans="4:4" x14ac:dyDescent="0.2">
      <c r="D2450" s="178"/>
    </row>
    <row r="2451" spans="4:4" x14ac:dyDescent="0.2">
      <c r="D2451" s="178"/>
    </row>
    <row r="2452" spans="4:4" x14ac:dyDescent="0.2">
      <c r="D2452" s="178"/>
    </row>
    <row r="2453" spans="4:4" x14ac:dyDescent="0.2">
      <c r="D2453" s="178"/>
    </row>
    <row r="2454" spans="4:4" x14ac:dyDescent="0.2">
      <c r="D2454" s="178"/>
    </row>
    <row r="2455" spans="4:4" x14ac:dyDescent="0.2">
      <c r="D2455" s="178"/>
    </row>
    <row r="2456" spans="4:4" x14ac:dyDescent="0.2">
      <c r="D2456" s="178"/>
    </row>
    <row r="2457" spans="4:4" x14ac:dyDescent="0.2">
      <c r="D2457" s="178"/>
    </row>
    <row r="2458" spans="4:4" x14ac:dyDescent="0.2">
      <c r="D2458" s="178"/>
    </row>
    <row r="2459" spans="4:4" x14ac:dyDescent="0.2">
      <c r="D2459" s="178"/>
    </row>
    <row r="2460" spans="4:4" x14ac:dyDescent="0.2">
      <c r="D2460" s="178"/>
    </row>
    <row r="2461" spans="4:4" x14ac:dyDescent="0.2">
      <c r="D2461" s="178"/>
    </row>
    <row r="2462" spans="4:4" x14ac:dyDescent="0.2">
      <c r="D2462" s="178"/>
    </row>
    <row r="2463" spans="4:4" x14ac:dyDescent="0.2">
      <c r="D2463" s="178"/>
    </row>
    <row r="2464" spans="4:4" x14ac:dyDescent="0.2">
      <c r="D2464" s="178"/>
    </row>
    <row r="2465" spans="4:4" x14ac:dyDescent="0.2">
      <c r="D2465" s="178"/>
    </row>
    <row r="2466" spans="4:4" x14ac:dyDescent="0.2">
      <c r="D2466" s="178"/>
    </row>
    <row r="2467" spans="4:4" x14ac:dyDescent="0.2">
      <c r="D2467" s="178"/>
    </row>
    <row r="2468" spans="4:4" x14ac:dyDescent="0.2">
      <c r="D2468" s="178"/>
    </row>
    <row r="2469" spans="4:4" x14ac:dyDescent="0.2">
      <c r="D2469" s="178"/>
    </row>
    <row r="2470" spans="4:4" x14ac:dyDescent="0.2">
      <c r="D2470" s="178"/>
    </row>
    <row r="2471" spans="4:4" x14ac:dyDescent="0.2">
      <c r="D2471" s="178"/>
    </row>
    <row r="2472" spans="4:4" x14ac:dyDescent="0.2">
      <c r="D2472" s="178"/>
    </row>
    <row r="2473" spans="4:4" x14ac:dyDescent="0.2">
      <c r="D2473" s="178"/>
    </row>
    <row r="2474" spans="4:4" x14ac:dyDescent="0.2">
      <c r="D2474" s="178"/>
    </row>
    <row r="2475" spans="4:4" x14ac:dyDescent="0.2">
      <c r="D2475" s="178"/>
    </row>
    <row r="2476" spans="4:4" x14ac:dyDescent="0.2">
      <c r="D2476" s="178"/>
    </row>
    <row r="2477" spans="4:4" x14ac:dyDescent="0.2">
      <c r="D2477" s="178"/>
    </row>
    <row r="2478" spans="4:4" x14ac:dyDescent="0.2">
      <c r="D2478" s="178"/>
    </row>
    <row r="2479" spans="4:4" x14ac:dyDescent="0.2">
      <c r="D2479" s="178"/>
    </row>
    <row r="2480" spans="4:4" x14ac:dyDescent="0.2">
      <c r="D2480" s="178"/>
    </row>
    <row r="2481" spans="4:4" x14ac:dyDescent="0.2">
      <c r="D2481" s="178"/>
    </row>
    <row r="2482" spans="4:4" x14ac:dyDescent="0.2">
      <c r="D2482" s="178"/>
    </row>
    <row r="2483" spans="4:4" x14ac:dyDescent="0.2">
      <c r="D2483" s="178"/>
    </row>
    <row r="2484" spans="4:4" x14ac:dyDescent="0.2">
      <c r="D2484" s="178"/>
    </row>
    <row r="2485" spans="4:4" x14ac:dyDescent="0.2">
      <c r="D2485" s="178"/>
    </row>
    <row r="2486" spans="4:4" x14ac:dyDescent="0.2">
      <c r="D2486" s="178"/>
    </row>
    <row r="2487" spans="4:4" x14ac:dyDescent="0.2">
      <c r="D2487" s="178"/>
    </row>
    <row r="2488" spans="4:4" x14ac:dyDescent="0.2">
      <c r="D2488" s="178"/>
    </row>
    <row r="2489" spans="4:4" x14ac:dyDescent="0.2">
      <c r="D2489" s="178"/>
    </row>
    <row r="2490" spans="4:4" x14ac:dyDescent="0.2">
      <c r="D2490" s="178"/>
    </row>
    <row r="2491" spans="4:4" x14ac:dyDescent="0.2">
      <c r="D2491" s="178"/>
    </row>
    <row r="2492" spans="4:4" x14ac:dyDescent="0.2">
      <c r="D2492" s="178"/>
    </row>
    <row r="2493" spans="4:4" x14ac:dyDescent="0.2">
      <c r="D2493" s="178"/>
    </row>
    <row r="2494" spans="4:4" x14ac:dyDescent="0.2">
      <c r="D2494" s="178"/>
    </row>
    <row r="2495" spans="4:4" x14ac:dyDescent="0.2">
      <c r="D2495" s="178"/>
    </row>
    <row r="2496" spans="4:4" x14ac:dyDescent="0.2">
      <c r="D2496" s="178"/>
    </row>
    <row r="2497" spans="4:4" x14ac:dyDescent="0.2">
      <c r="D2497" s="178"/>
    </row>
    <row r="2498" spans="4:4" x14ac:dyDescent="0.2">
      <c r="D2498" s="178"/>
    </row>
    <row r="2499" spans="4:4" x14ac:dyDescent="0.2">
      <c r="D2499" s="178"/>
    </row>
    <row r="2500" spans="4:4" x14ac:dyDescent="0.2">
      <c r="D2500" s="178"/>
    </row>
    <row r="2501" spans="4:4" x14ac:dyDescent="0.2">
      <c r="D2501" s="178"/>
    </row>
    <row r="2502" spans="4:4" x14ac:dyDescent="0.2">
      <c r="D2502" s="178"/>
    </row>
    <row r="2503" spans="4:4" x14ac:dyDescent="0.2">
      <c r="D2503" s="178"/>
    </row>
    <row r="2504" spans="4:4" x14ac:dyDescent="0.2">
      <c r="D2504" s="178"/>
    </row>
    <row r="2505" spans="4:4" x14ac:dyDescent="0.2">
      <c r="D2505" s="178"/>
    </row>
    <row r="2506" spans="4:4" x14ac:dyDescent="0.2">
      <c r="D2506" s="178"/>
    </row>
    <row r="2507" spans="4:4" x14ac:dyDescent="0.2">
      <c r="D2507" s="178"/>
    </row>
    <row r="2508" spans="4:4" x14ac:dyDescent="0.2">
      <c r="D2508" s="178"/>
    </row>
    <row r="2509" spans="4:4" x14ac:dyDescent="0.2">
      <c r="D2509" s="178"/>
    </row>
    <row r="2510" spans="4:4" x14ac:dyDescent="0.2">
      <c r="D2510" s="178"/>
    </row>
    <row r="2511" spans="4:4" x14ac:dyDescent="0.2">
      <c r="D2511" s="178"/>
    </row>
    <row r="2512" spans="4:4" x14ac:dyDescent="0.2">
      <c r="D2512" s="178"/>
    </row>
    <row r="2513" spans="4:4" x14ac:dyDescent="0.2">
      <c r="D2513" s="178"/>
    </row>
    <row r="2514" spans="4:4" x14ac:dyDescent="0.2">
      <c r="D2514" s="178"/>
    </row>
    <row r="2515" spans="4:4" x14ac:dyDescent="0.2">
      <c r="D2515" s="178"/>
    </row>
    <row r="2516" spans="4:4" x14ac:dyDescent="0.2">
      <c r="D2516" s="178"/>
    </row>
    <row r="2517" spans="4:4" x14ac:dyDescent="0.2">
      <c r="D2517" s="178"/>
    </row>
    <row r="2518" spans="4:4" x14ac:dyDescent="0.2">
      <c r="D2518" s="178"/>
    </row>
    <row r="2519" spans="4:4" x14ac:dyDescent="0.2">
      <c r="D2519" s="178"/>
    </row>
    <row r="2520" spans="4:4" x14ac:dyDescent="0.2">
      <c r="D2520" s="178"/>
    </row>
    <row r="2521" spans="4:4" x14ac:dyDescent="0.2">
      <c r="D2521" s="178"/>
    </row>
    <row r="2522" spans="4:4" x14ac:dyDescent="0.2">
      <c r="D2522" s="178"/>
    </row>
    <row r="2523" spans="4:4" x14ac:dyDescent="0.2">
      <c r="D2523" s="178"/>
    </row>
    <row r="2524" spans="4:4" x14ac:dyDescent="0.2">
      <c r="D2524" s="178"/>
    </row>
    <row r="2525" spans="4:4" x14ac:dyDescent="0.2">
      <c r="D2525" s="178"/>
    </row>
    <row r="2526" spans="4:4" x14ac:dyDescent="0.2">
      <c r="D2526" s="178"/>
    </row>
    <row r="2527" spans="4:4" x14ac:dyDescent="0.2">
      <c r="D2527" s="178"/>
    </row>
    <row r="2528" spans="4:4" x14ac:dyDescent="0.2">
      <c r="D2528" s="178"/>
    </row>
    <row r="2529" spans="4:4" x14ac:dyDescent="0.2">
      <c r="D2529" s="178"/>
    </row>
    <row r="2530" spans="4:4" x14ac:dyDescent="0.2">
      <c r="D2530" s="178"/>
    </row>
    <row r="2531" spans="4:4" x14ac:dyDescent="0.2">
      <c r="D2531" s="178"/>
    </row>
    <row r="2532" spans="4:4" x14ac:dyDescent="0.2">
      <c r="D2532" s="178"/>
    </row>
    <row r="2533" spans="4:4" x14ac:dyDescent="0.2">
      <c r="D2533" s="178"/>
    </row>
    <row r="2534" spans="4:4" x14ac:dyDescent="0.2">
      <c r="D2534" s="178"/>
    </row>
    <row r="2535" spans="4:4" x14ac:dyDescent="0.2">
      <c r="D2535" s="178"/>
    </row>
    <row r="2536" spans="4:4" x14ac:dyDescent="0.2">
      <c r="D2536" s="178"/>
    </row>
    <row r="2537" spans="4:4" x14ac:dyDescent="0.2">
      <c r="D2537" s="178"/>
    </row>
    <row r="2538" spans="4:4" x14ac:dyDescent="0.2">
      <c r="D2538" s="178"/>
    </row>
    <row r="2539" spans="4:4" x14ac:dyDescent="0.2">
      <c r="D2539" s="178"/>
    </row>
    <row r="2540" spans="4:4" x14ac:dyDescent="0.2">
      <c r="D2540" s="178"/>
    </row>
    <row r="2541" spans="4:4" x14ac:dyDescent="0.2">
      <c r="D2541" s="178"/>
    </row>
    <row r="2542" spans="4:4" x14ac:dyDescent="0.2">
      <c r="D2542" s="178"/>
    </row>
    <row r="2543" spans="4:4" x14ac:dyDescent="0.2">
      <c r="D2543" s="178"/>
    </row>
    <row r="2544" spans="4:4" x14ac:dyDescent="0.2">
      <c r="D2544" s="178"/>
    </row>
    <row r="2545" spans="4:4" x14ac:dyDescent="0.2">
      <c r="D2545" s="178"/>
    </row>
    <row r="2546" spans="4:4" x14ac:dyDescent="0.2">
      <c r="D2546" s="178"/>
    </row>
    <row r="2547" spans="4:4" x14ac:dyDescent="0.2">
      <c r="D2547" s="178"/>
    </row>
    <row r="2548" spans="4:4" x14ac:dyDescent="0.2">
      <c r="D2548" s="178"/>
    </row>
    <row r="2549" spans="4:4" x14ac:dyDescent="0.2">
      <c r="D2549" s="178"/>
    </row>
    <row r="2550" spans="4:4" x14ac:dyDescent="0.2">
      <c r="D2550" s="178"/>
    </row>
    <row r="2551" spans="4:4" x14ac:dyDescent="0.2">
      <c r="D2551" s="178"/>
    </row>
    <row r="2552" spans="4:4" x14ac:dyDescent="0.2">
      <c r="D2552" s="178"/>
    </row>
    <row r="2553" spans="4:4" x14ac:dyDescent="0.2">
      <c r="D2553" s="178"/>
    </row>
    <row r="2554" spans="4:4" x14ac:dyDescent="0.2">
      <c r="D2554" s="178"/>
    </row>
    <row r="2555" spans="4:4" x14ac:dyDescent="0.2">
      <c r="D2555" s="178"/>
    </row>
    <row r="2556" spans="4:4" x14ac:dyDescent="0.2">
      <c r="D2556" s="178"/>
    </row>
    <row r="2557" spans="4:4" x14ac:dyDescent="0.2">
      <c r="D2557" s="178"/>
    </row>
    <row r="2558" spans="4:4" x14ac:dyDescent="0.2">
      <c r="D2558" s="178"/>
    </row>
    <row r="2559" spans="4:4" x14ac:dyDescent="0.2">
      <c r="D2559" s="178"/>
    </row>
    <row r="2560" spans="4:4" x14ac:dyDescent="0.2">
      <c r="D2560" s="178"/>
    </row>
    <row r="2561" spans="4:4" x14ac:dyDescent="0.2">
      <c r="D2561" s="178"/>
    </row>
    <row r="2562" spans="4:4" x14ac:dyDescent="0.2">
      <c r="D2562" s="178"/>
    </row>
    <row r="2563" spans="4:4" x14ac:dyDescent="0.2">
      <c r="D2563" s="178"/>
    </row>
    <row r="2564" spans="4:4" x14ac:dyDescent="0.2">
      <c r="D2564" s="178"/>
    </row>
    <row r="2565" spans="4:4" x14ac:dyDescent="0.2">
      <c r="D2565" s="178"/>
    </row>
    <row r="2566" spans="4:4" x14ac:dyDescent="0.2">
      <c r="D2566" s="178"/>
    </row>
    <row r="2567" spans="4:4" x14ac:dyDescent="0.2">
      <c r="D2567" s="178"/>
    </row>
    <row r="2568" spans="4:4" x14ac:dyDescent="0.2">
      <c r="D2568" s="178"/>
    </row>
    <row r="2569" spans="4:4" x14ac:dyDescent="0.2">
      <c r="D2569" s="178"/>
    </row>
    <row r="2570" spans="4:4" x14ac:dyDescent="0.2">
      <c r="D2570" s="178"/>
    </row>
    <row r="2571" spans="4:4" x14ac:dyDescent="0.2">
      <c r="D2571" s="178"/>
    </row>
    <row r="2572" spans="4:4" x14ac:dyDescent="0.2">
      <c r="D2572" s="178"/>
    </row>
    <row r="2573" spans="4:4" x14ac:dyDescent="0.2">
      <c r="D2573" s="178"/>
    </row>
    <row r="2574" spans="4:4" x14ac:dyDescent="0.2">
      <c r="D2574" s="178"/>
    </row>
    <row r="2575" spans="4:4" x14ac:dyDescent="0.2">
      <c r="D2575" s="178"/>
    </row>
    <row r="2576" spans="4:4" x14ac:dyDescent="0.2">
      <c r="D2576" s="178"/>
    </row>
    <row r="2577" spans="4:4" x14ac:dyDescent="0.2">
      <c r="D2577" s="178"/>
    </row>
    <row r="2578" spans="4:4" x14ac:dyDescent="0.2">
      <c r="D2578" s="178"/>
    </row>
    <row r="2579" spans="4:4" x14ac:dyDescent="0.2">
      <c r="D2579" s="178"/>
    </row>
    <row r="2580" spans="4:4" x14ac:dyDescent="0.2">
      <c r="D2580" s="178"/>
    </row>
    <row r="2581" spans="4:4" x14ac:dyDescent="0.2">
      <c r="D2581" s="178"/>
    </row>
    <row r="2582" spans="4:4" x14ac:dyDescent="0.2">
      <c r="D2582" s="178"/>
    </row>
    <row r="2583" spans="4:4" x14ac:dyDescent="0.2">
      <c r="D2583" s="178"/>
    </row>
    <row r="2584" spans="4:4" x14ac:dyDescent="0.2">
      <c r="D2584" s="178"/>
    </row>
    <row r="2585" spans="4:4" x14ac:dyDescent="0.2">
      <c r="D2585" s="178"/>
    </row>
    <row r="2586" spans="4:4" x14ac:dyDescent="0.2">
      <c r="D2586" s="178"/>
    </row>
    <row r="2587" spans="4:4" x14ac:dyDescent="0.2">
      <c r="D2587" s="178"/>
    </row>
    <row r="2588" spans="4:4" x14ac:dyDescent="0.2">
      <c r="D2588" s="178"/>
    </row>
    <row r="2589" spans="4:4" x14ac:dyDescent="0.2">
      <c r="D2589" s="178"/>
    </row>
    <row r="2590" spans="4:4" x14ac:dyDescent="0.2">
      <c r="D2590" s="178"/>
    </row>
    <row r="2591" spans="4:4" x14ac:dyDescent="0.2">
      <c r="D2591" s="178"/>
    </row>
    <row r="2592" spans="4:4" x14ac:dyDescent="0.2">
      <c r="D2592" s="178"/>
    </row>
    <row r="2593" spans="4:4" x14ac:dyDescent="0.2">
      <c r="D2593" s="178"/>
    </row>
    <row r="2594" spans="4:4" x14ac:dyDescent="0.2">
      <c r="D2594" s="178"/>
    </row>
    <row r="2595" spans="4:4" x14ac:dyDescent="0.2">
      <c r="D2595" s="178"/>
    </row>
    <row r="2596" spans="4:4" x14ac:dyDescent="0.2">
      <c r="D2596" s="178"/>
    </row>
    <row r="2597" spans="4:4" x14ac:dyDescent="0.2">
      <c r="D2597" s="178"/>
    </row>
    <row r="2598" spans="4:4" x14ac:dyDescent="0.2">
      <c r="D2598" s="178"/>
    </row>
    <row r="2599" spans="4:4" x14ac:dyDescent="0.2">
      <c r="D2599" s="178"/>
    </row>
    <row r="2600" spans="4:4" x14ac:dyDescent="0.2">
      <c r="D2600" s="178"/>
    </row>
    <row r="2601" spans="4:4" x14ac:dyDescent="0.2">
      <c r="D2601" s="178"/>
    </row>
    <row r="2602" spans="4:4" x14ac:dyDescent="0.2">
      <c r="D2602" s="178"/>
    </row>
    <row r="2603" spans="4:4" x14ac:dyDescent="0.2">
      <c r="D2603" s="178"/>
    </row>
    <row r="2604" spans="4:4" x14ac:dyDescent="0.2">
      <c r="D2604" s="178"/>
    </row>
    <row r="2605" spans="4:4" x14ac:dyDescent="0.2">
      <c r="D2605" s="178"/>
    </row>
    <row r="2606" spans="4:4" x14ac:dyDescent="0.2">
      <c r="D2606" s="178"/>
    </row>
    <row r="2607" spans="4:4" x14ac:dyDescent="0.2">
      <c r="D2607" s="178"/>
    </row>
    <row r="2608" spans="4:4" x14ac:dyDescent="0.2">
      <c r="D2608" s="178"/>
    </row>
    <row r="2609" spans="4:4" x14ac:dyDescent="0.2">
      <c r="D2609" s="178"/>
    </row>
    <row r="2610" spans="4:4" x14ac:dyDescent="0.2">
      <c r="D2610" s="178"/>
    </row>
    <row r="2611" spans="4:4" x14ac:dyDescent="0.2">
      <c r="D2611" s="178"/>
    </row>
    <row r="2612" spans="4:4" x14ac:dyDescent="0.2">
      <c r="D2612" s="178"/>
    </row>
    <row r="2613" spans="4:4" x14ac:dyDescent="0.2">
      <c r="D2613" s="178"/>
    </row>
    <row r="2614" spans="4:4" x14ac:dyDescent="0.2">
      <c r="D2614" s="178"/>
    </row>
    <row r="2615" spans="4:4" x14ac:dyDescent="0.2">
      <c r="D2615" s="178"/>
    </row>
    <row r="2616" spans="4:4" x14ac:dyDescent="0.2">
      <c r="D2616" s="178"/>
    </row>
    <row r="2617" spans="4:4" x14ac:dyDescent="0.2">
      <c r="D2617" s="178"/>
    </row>
    <row r="2618" spans="4:4" x14ac:dyDescent="0.2">
      <c r="D2618" s="178"/>
    </row>
    <row r="2619" spans="4:4" x14ac:dyDescent="0.2">
      <c r="D2619" s="178"/>
    </row>
    <row r="2620" spans="4:4" x14ac:dyDescent="0.2">
      <c r="D2620" s="178"/>
    </row>
    <row r="2621" spans="4:4" x14ac:dyDescent="0.2">
      <c r="D2621" s="178"/>
    </row>
    <row r="2622" spans="4:4" x14ac:dyDescent="0.2">
      <c r="D2622" s="178"/>
    </row>
    <row r="2623" spans="4:4" x14ac:dyDescent="0.2">
      <c r="D2623" s="178"/>
    </row>
    <row r="2624" spans="4:4" x14ac:dyDescent="0.2">
      <c r="D2624" s="178"/>
    </row>
    <row r="2625" spans="4:4" x14ac:dyDescent="0.2">
      <c r="D2625" s="178"/>
    </row>
    <row r="2626" spans="4:4" x14ac:dyDescent="0.2">
      <c r="D2626" s="178"/>
    </row>
    <row r="2627" spans="4:4" x14ac:dyDescent="0.2">
      <c r="D2627" s="178"/>
    </row>
    <row r="2628" spans="4:4" x14ac:dyDescent="0.2">
      <c r="D2628" s="178"/>
    </row>
    <row r="2629" spans="4:4" x14ac:dyDescent="0.2">
      <c r="D2629" s="178"/>
    </row>
    <row r="2630" spans="4:4" x14ac:dyDescent="0.2">
      <c r="D2630" s="178"/>
    </row>
    <row r="2631" spans="4:4" x14ac:dyDescent="0.2">
      <c r="D2631" s="178"/>
    </row>
    <row r="2632" spans="4:4" x14ac:dyDescent="0.2">
      <c r="D2632" s="178"/>
    </row>
    <row r="2633" spans="4:4" x14ac:dyDescent="0.2">
      <c r="D2633" s="178"/>
    </row>
    <row r="2634" spans="4:4" x14ac:dyDescent="0.2">
      <c r="D2634" s="178"/>
    </row>
    <row r="2635" spans="4:4" x14ac:dyDescent="0.2">
      <c r="D2635" s="178"/>
    </row>
    <row r="2636" spans="4:4" x14ac:dyDescent="0.2">
      <c r="D2636" s="178"/>
    </row>
    <row r="2637" spans="4:4" x14ac:dyDescent="0.2">
      <c r="D2637" s="178"/>
    </row>
    <row r="2638" spans="4:4" x14ac:dyDescent="0.2">
      <c r="D2638" s="178"/>
    </row>
    <row r="2639" spans="4:4" x14ac:dyDescent="0.2">
      <c r="D2639" s="178"/>
    </row>
    <row r="2640" spans="4:4" x14ac:dyDescent="0.2">
      <c r="D2640" s="178"/>
    </row>
    <row r="2641" spans="4:4" x14ac:dyDescent="0.2">
      <c r="D2641" s="178"/>
    </row>
    <row r="2642" spans="4:4" x14ac:dyDescent="0.2">
      <c r="D2642" s="178"/>
    </row>
    <row r="2643" spans="4:4" x14ac:dyDescent="0.2">
      <c r="D2643" s="178"/>
    </row>
    <row r="2644" spans="4:4" x14ac:dyDescent="0.2">
      <c r="D2644" s="178"/>
    </row>
    <row r="2645" spans="4:4" x14ac:dyDescent="0.2">
      <c r="D2645" s="178"/>
    </row>
    <row r="2646" spans="4:4" x14ac:dyDescent="0.2">
      <c r="D2646" s="178"/>
    </row>
    <row r="2647" spans="4:4" x14ac:dyDescent="0.2">
      <c r="D2647" s="178"/>
    </row>
    <row r="2648" spans="4:4" x14ac:dyDescent="0.2">
      <c r="D2648" s="178"/>
    </row>
    <row r="2649" spans="4:4" x14ac:dyDescent="0.2">
      <c r="D2649" s="178"/>
    </row>
    <row r="2650" spans="4:4" x14ac:dyDescent="0.2">
      <c r="D2650" s="178"/>
    </row>
    <row r="2651" spans="4:4" x14ac:dyDescent="0.2">
      <c r="D2651" s="178"/>
    </row>
    <row r="2652" spans="4:4" x14ac:dyDescent="0.2">
      <c r="D2652" s="178"/>
    </row>
    <row r="2653" spans="4:4" x14ac:dyDescent="0.2">
      <c r="D2653" s="178"/>
    </row>
    <row r="2654" spans="4:4" x14ac:dyDescent="0.2">
      <c r="D2654" s="178"/>
    </row>
    <row r="2655" spans="4:4" x14ac:dyDescent="0.2">
      <c r="D2655" s="178"/>
    </row>
    <row r="2656" spans="4:4" x14ac:dyDescent="0.2">
      <c r="D2656" s="178"/>
    </row>
    <row r="2657" spans="4:4" x14ac:dyDescent="0.2">
      <c r="D2657" s="178"/>
    </row>
    <row r="2658" spans="4:4" x14ac:dyDescent="0.2">
      <c r="D2658" s="178"/>
    </row>
    <row r="2659" spans="4:4" x14ac:dyDescent="0.2">
      <c r="D2659" s="178"/>
    </row>
    <row r="2660" spans="4:4" x14ac:dyDescent="0.2">
      <c r="D2660" s="178"/>
    </row>
    <row r="2661" spans="4:4" x14ac:dyDescent="0.2">
      <c r="D2661" s="178"/>
    </row>
    <row r="2662" spans="4:4" x14ac:dyDescent="0.2">
      <c r="D2662" s="178"/>
    </row>
    <row r="2663" spans="4:4" x14ac:dyDescent="0.2">
      <c r="D2663" s="178"/>
    </row>
    <row r="2664" spans="4:4" x14ac:dyDescent="0.2">
      <c r="D2664" s="178"/>
    </row>
    <row r="2665" spans="4:4" x14ac:dyDescent="0.2">
      <c r="D2665" s="178"/>
    </row>
    <row r="2666" spans="4:4" x14ac:dyDescent="0.2">
      <c r="D2666" s="178"/>
    </row>
    <row r="2667" spans="4:4" x14ac:dyDescent="0.2">
      <c r="D2667" s="178"/>
    </row>
    <row r="2668" spans="4:4" x14ac:dyDescent="0.2">
      <c r="D2668" s="178"/>
    </row>
    <row r="2669" spans="4:4" x14ac:dyDescent="0.2">
      <c r="D2669" s="178"/>
    </row>
    <row r="2670" spans="4:4" x14ac:dyDescent="0.2">
      <c r="D2670" s="178"/>
    </row>
    <row r="2671" spans="4:4" x14ac:dyDescent="0.2">
      <c r="D2671" s="178"/>
    </row>
    <row r="2672" spans="4:4" x14ac:dyDescent="0.2">
      <c r="D2672" s="178"/>
    </row>
    <row r="2673" spans="4:4" x14ac:dyDescent="0.2">
      <c r="D2673" s="178"/>
    </row>
    <row r="2674" spans="4:4" x14ac:dyDescent="0.2">
      <c r="D2674" s="178"/>
    </row>
    <row r="2675" spans="4:4" x14ac:dyDescent="0.2">
      <c r="D2675" s="178"/>
    </row>
    <row r="2676" spans="4:4" x14ac:dyDescent="0.2">
      <c r="D2676" s="178"/>
    </row>
    <row r="2677" spans="4:4" x14ac:dyDescent="0.2">
      <c r="D2677" s="178"/>
    </row>
    <row r="2678" spans="4:4" x14ac:dyDescent="0.2">
      <c r="D2678" s="178"/>
    </row>
    <row r="2679" spans="4:4" x14ac:dyDescent="0.2">
      <c r="D2679" s="178"/>
    </row>
    <row r="2680" spans="4:4" x14ac:dyDescent="0.2">
      <c r="D2680" s="178"/>
    </row>
    <row r="2681" spans="4:4" x14ac:dyDescent="0.2">
      <c r="D2681" s="178"/>
    </row>
    <row r="2682" spans="4:4" x14ac:dyDescent="0.2">
      <c r="D2682" s="178"/>
    </row>
    <row r="2683" spans="4:4" x14ac:dyDescent="0.2">
      <c r="D2683" s="178"/>
    </row>
    <row r="2684" spans="4:4" x14ac:dyDescent="0.2">
      <c r="D2684" s="178"/>
    </row>
    <row r="2685" spans="4:4" x14ac:dyDescent="0.2">
      <c r="D2685" s="178"/>
    </row>
    <row r="2686" spans="4:4" x14ac:dyDescent="0.2">
      <c r="D2686" s="178"/>
    </row>
    <row r="2687" spans="4:4" x14ac:dyDescent="0.2">
      <c r="D2687" s="178"/>
    </row>
    <row r="2688" spans="4:4" x14ac:dyDescent="0.2">
      <c r="D2688" s="178"/>
    </row>
    <row r="2689" spans="4:4" x14ac:dyDescent="0.2">
      <c r="D2689" s="178"/>
    </row>
    <row r="2690" spans="4:4" x14ac:dyDescent="0.2">
      <c r="D2690" s="178"/>
    </row>
    <row r="2691" spans="4:4" x14ac:dyDescent="0.2">
      <c r="D2691" s="178"/>
    </row>
    <row r="2692" spans="4:4" x14ac:dyDescent="0.2">
      <c r="D2692" s="178"/>
    </row>
    <row r="2693" spans="4:4" x14ac:dyDescent="0.2">
      <c r="D2693" s="178"/>
    </row>
    <row r="2694" spans="4:4" x14ac:dyDescent="0.2">
      <c r="D2694" s="178"/>
    </row>
    <row r="2695" spans="4:4" x14ac:dyDescent="0.2">
      <c r="D2695" s="178"/>
    </row>
    <row r="2696" spans="4:4" x14ac:dyDescent="0.2">
      <c r="D2696" s="178"/>
    </row>
    <row r="2697" spans="4:4" x14ac:dyDescent="0.2">
      <c r="D2697" s="178"/>
    </row>
    <row r="2698" spans="4:4" x14ac:dyDescent="0.2">
      <c r="D2698" s="178"/>
    </row>
    <row r="2699" spans="4:4" x14ac:dyDescent="0.2">
      <c r="D2699" s="178"/>
    </row>
    <row r="2700" spans="4:4" x14ac:dyDescent="0.2">
      <c r="D2700" s="178"/>
    </row>
    <row r="2701" spans="4:4" x14ac:dyDescent="0.2">
      <c r="D2701" s="178"/>
    </row>
    <row r="2702" spans="4:4" x14ac:dyDescent="0.2">
      <c r="D2702" s="178"/>
    </row>
    <row r="2703" spans="4:4" x14ac:dyDescent="0.2">
      <c r="D2703" s="178"/>
    </row>
    <row r="2704" spans="4:4" x14ac:dyDescent="0.2">
      <c r="D2704" s="178"/>
    </row>
    <row r="2705" spans="4:4" x14ac:dyDescent="0.2">
      <c r="D2705" s="178"/>
    </row>
    <row r="2706" spans="4:4" x14ac:dyDescent="0.2">
      <c r="D2706" s="178"/>
    </row>
    <row r="2707" spans="4:4" x14ac:dyDescent="0.2">
      <c r="D2707" s="178"/>
    </row>
    <row r="2708" spans="4:4" x14ac:dyDescent="0.2">
      <c r="D2708" s="178"/>
    </row>
    <row r="2709" spans="4:4" x14ac:dyDescent="0.2">
      <c r="D2709" s="178"/>
    </row>
    <row r="2710" spans="4:4" x14ac:dyDescent="0.2">
      <c r="D2710" s="178"/>
    </row>
    <row r="2711" spans="4:4" x14ac:dyDescent="0.2">
      <c r="D2711" s="178"/>
    </row>
    <row r="2712" spans="4:4" x14ac:dyDescent="0.2">
      <c r="D2712" s="178"/>
    </row>
    <row r="2713" spans="4:4" x14ac:dyDescent="0.2">
      <c r="D2713" s="178"/>
    </row>
    <row r="2714" spans="4:4" x14ac:dyDescent="0.2">
      <c r="D2714" s="178"/>
    </row>
    <row r="2715" spans="4:4" x14ac:dyDescent="0.2">
      <c r="D2715" s="178"/>
    </row>
    <row r="2716" spans="4:4" x14ac:dyDescent="0.2">
      <c r="D2716" s="178"/>
    </row>
    <row r="2717" spans="4:4" x14ac:dyDescent="0.2">
      <c r="D2717" s="178"/>
    </row>
    <row r="2718" spans="4:4" x14ac:dyDescent="0.2">
      <c r="D2718" s="178"/>
    </row>
    <row r="2719" spans="4:4" x14ac:dyDescent="0.2">
      <c r="D2719" s="178"/>
    </row>
    <row r="2720" spans="4:4" x14ac:dyDescent="0.2">
      <c r="D2720" s="178"/>
    </row>
    <row r="2721" spans="4:4" x14ac:dyDescent="0.2">
      <c r="D2721" s="178"/>
    </row>
    <row r="2722" spans="4:4" x14ac:dyDescent="0.2">
      <c r="D2722" s="178"/>
    </row>
    <row r="2723" spans="4:4" x14ac:dyDescent="0.2">
      <c r="D2723" s="178"/>
    </row>
    <row r="2724" spans="4:4" x14ac:dyDescent="0.2">
      <c r="D2724" s="178"/>
    </row>
    <row r="2725" spans="4:4" x14ac:dyDescent="0.2">
      <c r="D2725" s="178"/>
    </row>
    <row r="2726" spans="4:4" x14ac:dyDescent="0.2">
      <c r="D2726" s="178"/>
    </row>
    <row r="2727" spans="4:4" x14ac:dyDescent="0.2">
      <c r="D2727" s="178"/>
    </row>
    <row r="2728" spans="4:4" x14ac:dyDescent="0.2">
      <c r="D2728" s="178"/>
    </row>
    <row r="2729" spans="4:4" x14ac:dyDescent="0.2">
      <c r="D2729" s="178"/>
    </row>
    <row r="2730" spans="4:4" x14ac:dyDescent="0.2">
      <c r="D2730" s="178"/>
    </row>
    <row r="2731" spans="4:4" x14ac:dyDescent="0.2">
      <c r="D2731" s="178"/>
    </row>
    <row r="2732" spans="4:4" x14ac:dyDescent="0.2">
      <c r="D2732" s="178"/>
    </row>
    <row r="2733" spans="4:4" x14ac:dyDescent="0.2">
      <c r="D2733" s="178"/>
    </row>
    <row r="2734" spans="4:4" x14ac:dyDescent="0.2">
      <c r="D2734" s="178"/>
    </row>
    <row r="2735" spans="4:4" x14ac:dyDescent="0.2">
      <c r="D2735" s="178"/>
    </row>
    <row r="2736" spans="4:4" x14ac:dyDescent="0.2">
      <c r="D2736" s="178"/>
    </row>
    <row r="2737" spans="4:4" x14ac:dyDescent="0.2">
      <c r="D2737" s="178"/>
    </row>
    <row r="2738" spans="4:4" x14ac:dyDescent="0.2">
      <c r="D2738" s="178"/>
    </row>
    <row r="2739" spans="4:4" x14ac:dyDescent="0.2">
      <c r="D2739" s="178"/>
    </row>
    <row r="2740" spans="4:4" x14ac:dyDescent="0.2">
      <c r="D2740" s="178"/>
    </row>
    <row r="2741" spans="4:4" x14ac:dyDescent="0.2">
      <c r="D2741" s="178"/>
    </row>
    <row r="2742" spans="4:4" x14ac:dyDescent="0.2">
      <c r="D2742" s="178"/>
    </row>
    <row r="2743" spans="4:4" x14ac:dyDescent="0.2">
      <c r="D2743" s="178"/>
    </row>
    <row r="2744" spans="4:4" x14ac:dyDescent="0.2">
      <c r="D2744" s="178"/>
    </row>
    <row r="2745" spans="4:4" x14ac:dyDescent="0.2">
      <c r="D2745" s="178"/>
    </row>
    <row r="2746" spans="4:4" x14ac:dyDescent="0.2">
      <c r="D2746" s="178"/>
    </row>
    <row r="2747" spans="4:4" x14ac:dyDescent="0.2">
      <c r="D2747" s="178"/>
    </row>
    <row r="2748" spans="4:4" x14ac:dyDescent="0.2">
      <c r="D2748" s="178"/>
    </row>
    <row r="2749" spans="4:4" x14ac:dyDescent="0.2">
      <c r="D2749" s="178"/>
    </row>
    <row r="2750" spans="4:4" x14ac:dyDescent="0.2">
      <c r="D2750" s="178"/>
    </row>
    <row r="2751" spans="4:4" x14ac:dyDescent="0.2">
      <c r="D2751" s="178"/>
    </row>
    <row r="2752" spans="4:4" x14ac:dyDescent="0.2">
      <c r="D2752" s="178"/>
    </row>
    <row r="2753" spans="4:4" x14ac:dyDescent="0.2">
      <c r="D2753" s="178"/>
    </row>
    <row r="2754" spans="4:4" x14ac:dyDescent="0.2">
      <c r="D2754" s="178"/>
    </row>
    <row r="2755" spans="4:4" x14ac:dyDescent="0.2">
      <c r="D2755" s="178"/>
    </row>
    <row r="2756" spans="4:4" x14ac:dyDescent="0.2">
      <c r="D2756" s="178"/>
    </row>
    <row r="2757" spans="4:4" x14ac:dyDescent="0.2">
      <c r="D2757" s="178"/>
    </row>
    <row r="2758" spans="4:4" x14ac:dyDescent="0.2">
      <c r="D2758" s="178"/>
    </row>
    <row r="2759" spans="4:4" x14ac:dyDescent="0.2">
      <c r="D2759" s="178"/>
    </row>
    <row r="2760" spans="4:4" x14ac:dyDescent="0.2">
      <c r="D2760" s="178"/>
    </row>
    <row r="2761" spans="4:4" x14ac:dyDescent="0.2">
      <c r="D2761" s="178"/>
    </row>
    <row r="2762" spans="4:4" x14ac:dyDescent="0.2">
      <c r="D2762" s="178"/>
    </row>
    <row r="2763" spans="4:4" x14ac:dyDescent="0.2">
      <c r="D2763" s="178"/>
    </row>
    <row r="2764" spans="4:4" x14ac:dyDescent="0.2">
      <c r="D2764" s="178"/>
    </row>
    <row r="2765" spans="4:4" x14ac:dyDescent="0.2">
      <c r="D2765" s="178"/>
    </row>
    <row r="2766" spans="4:4" x14ac:dyDescent="0.2">
      <c r="D2766" s="178"/>
    </row>
    <row r="2767" spans="4:4" x14ac:dyDescent="0.2">
      <c r="D2767" s="178"/>
    </row>
    <row r="2768" spans="4:4" x14ac:dyDescent="0.2">
      <c r="D2768" s="178"/>
    </row>
    <row r="2769" spans="4:4" x14ac:dyDescent="0.2">
      <c r="D2769" s="178"/>
    </row>
    <row r="2770" spans="4:4" x14ac:dyDescent="0.2">
      <c r="D2770" s="178"/>
    </row>
    <row r="2771" spans="4:4" x14ac:dyDescent="0.2">
      <c r="D2771" s="178"/>
    </row>
    <row r="2772" spans="4:4" x14ac:dyDescent="0.2">
      <c r="D2772" s="178"/>
    </row>
    <row r="2773" spans="4:4" x14ac:dyDescent="0.2">
      <c r="D2773" s="178"/>
    </row>
    <row r="2774" spans="4:4" x14ac:dyDescent="0.2">
      <c r="D2774" s="178"/>
    </row>
    <row r="2775" spans="4:4" x14ac:dyDescent="0.2">
      <c r="D2775" s="178"/>
    </row>
    <row r="2776" spans="4:4" x14ac:dyDescent="0.2">
      <c r="D2776" s="178"/>
    </row>
    <row r="2777" spans="4:4" x14ac:dyDescent="0.2">
      <c r="D2777" s="178"/>
    </row>
    <row r="2778" spans="4:4" x14ac:dyDescent="0.2">
      <c r="D2778" s="178"/>
    </row>
    <row r="2779" spans="4:4" x14ac:dyDescent="0.2">
      <c r="D2779" s="178"/>
    </row>
    <row r="2780" spans="4:4" x14ac:dyDescent="0.2">
      <c r="D2780" s="178"/>
    </row>
    <row r="2781" spans="4:4" x14ac:dyDescent="0.2">
      <c r="D2781" s="178"/>
    </row>
    <row r="2782" spans="4:4" x14ac:dyDescent="0.2">
      <c r="D2782" s="178"/>
    </row>
    <row r="2783" spans="4:4" x14ac:dyDescent="0.2">
      <c r="D2783" s="178"/>
    </row>
    <row r="2784" spans="4:4" x14ac:dyDescent="0.2">
      <c r="D2784" s="178"/>
    </row>
    <row r="2785" spans="4:4" x14ac:dyDescent="0.2">
      <c r="D2785" s="178"/>
    </row>
    <row r="2786" spans="4:4" x14ac:dyDescent="0.2">
      <c r="D2786" s="178"/>
    </row>
    <row r="2787" spans="4:4" x14ac:dyDescent="0.2">
      <c r="D2787" s="178"/>
    </row>
    <row r="2788" spans="4:4" x14ac:dyDescent="0.2">
      <c r="D2788" s="178"/>
    </row>
    <row r="2789" spans="4:4" x14ac:dyDescent="0.2">
      <c r="D2789" s="178"/>
    </row>
    <row r="2790" spans="4:4" x14ac:dyDescent="0.2">
      <c r="D2790" s="178"/>
    </row>
    <row r="2791" spans="4:4" x14ac:dyDescent="0.2">
      <c r="D2791" s="178"/>
    </row>
    <row r="2792" spans="4:4" x14ac:dyDescent="0.2">
      <c r="D2792" s="178"/>
    </row>
    <row r="2793" spans="4:4" x14ac:dyDescent="0.2">
      <c r="D2793" s="178"/>
    </row>
    <row r="2794" spans="4:4" x14ac:dyDescent="0.2">
      <c r="D2794" s="178"/>
    </row>
    <row r="2795" spans="4:4" x14ac:dyDescent="0.2">
      <c r="D2795" s="178"/>
    </row>
    <row r="2796" spans="4:4" x14ac:dyDescent="0.2">
      <c r="D2796" s="178"/>
    </row>
    <row r="2797" spans="4:4" x14ac:dyDescent="0.2">
      <c r="D2797" s="178"/>
    </row>
    <row r="2798" spans="4:4" x14ac:dyDescent="0.2">
      <c r="D2798" s="178"/>
    </row>
    <row r="2799" spans="4:4" x14ac:dyDescent="0.2">
      <c r="D2799" s="178"/>
    </row>
    <row r="2800" spans="4:4" x14ac:dyDescent="0.2">
      <c r="D2800" s="178"/>
    </row>
    <row r="2801" spans="4:4" x14ac:dyDescent="0.2">
      <c r="D2801" s="178"/>
    </row>
    <row r="2802" spans="4:4" x14ac:dyDescent="0.2">
      <c r="D2802" s="178"/>
    </row>
    <row r="2803" spans="4:4" x14ac:dyDescent="0.2">
      <c r="D2803" s="178"/>
    </row>
    <row r="2804" spans="4:4" x14ac:dyDescent="0.2">
      <c r="D2804" s="178"/>
    </row>
    <row r="2805" spans="4:4" x14ac:dyDescent="0.2">
      <c r="D2805" s="178"/>
    </row>
    <row r="2806" spans="4:4" x14ac:dyDescent="0.2">
      <c r="D2806" s="178"/>
    </row>
    <row r="2807" spans="4:4" x14ac:dyDescent="0.2">
      <c r="D2807" s="178"/>
    </row>
    <row r="2808" spans="4:4" x14ac:dyDescent="0.2">
      <c r="D2808" s="178"/>
    </row>
    <row r="2809" spans="4:4" x14ac:dyDescent="0.2">
      <c r="D2809" s="178"/>
    </row>
    <row r="2810" spans="4:4" x14ac:dyDescent="0.2">
      <c r="D2810" s="178"/>
    </row>
    <row r="2811" spans="4:4" x14ac:dyDescent="0.2">
      <c r="D2811" s="178"/>
    </row>
    <row r="2812" spans="4:4" x14ac:dyDescent="0.2">
      <c r="D2812" s="178"/>
    </row>
    <row r="2813" spans="4:4" x14ac:dyDescent="0.2">
      <c r="D2813" s="178"/>
    </row>
    <row r="2814" spans="4:4" x14ac:dyDescent="0.2">
      <c r="D2814" s="178"/>
    </row>
    <row r="2815" spans="4:4" x14ac:dyDescent="0.2">
      <c r="D2815" s="178"/>
    </row>
    <row r="2816" spans="4:4" x14ac:dyDescent="0.2">
      <c r="D2816" s="178"/>
    </row>
    <row r="2817" spans="4:4" x14ac:dyDescent="0.2">
      <c r="D2817" s="178"/>
    </row>
    <row r="2818" spans="4:4" x14ac:dyDescent="0.2">
      <c r="D2818" s="178"/>
    </row>
    <row r="2819" spans="4:4" x14ac:dyDescent="0.2">
      <c r="D2819" s="178"/>
    </row>
    <row r="2820" spans="4:4" x14ac:dyDescent="0.2">
      <c r="D2820" s="178"/>
    </row>
    <row r="2821" spans="4:4" x14ac:dyDescent="0.2">
      <c r="D2821" s="178"/>
    </row>
    <row r="2822" spans="4:4" x14ac:dyDescent="0.2">
      <c r="D2822" s="178"/>
    </row>
    <row r="2823" spans="4:4" x14ac:dyDescent="0.2">
      <c r="D2823" s="178"/>
    </row>
    <row r="2824" spans="4:4" x14ac:dyDescent="0.2">
      <c r="D2824" s="178"/>
    </row>
    <row r="2825" spans="4:4" x14ac:dyDescent="0.2">
      <c r="D2825" s="178"/>
    </row>
    <row r="2826" spans="4:4" x14ac:dyDescent="0.2">
      <c r="D2826" s="178"/>
    </row>
    <row r="2827" spans="4:4" x14ac:dyDescent="0.2">
      <c r="D2827" s="178"/>
    </row>
    <row r="2828" spans="4:4" x14ac:dyDescent="0.2">
      <c r="D2828" s="178"/>
    </row>
    <row r="2829" spans="4:4" x14ac:dyDescent="0.2">
      <c r="D2829" s="178"/>
    </row>
    <row r="2830" spans="4:4" x14ac:dyDescent="0.2">
      <c r="D2830" s="178"/>
    </row>
    <row r="2831" spans="4:4" x14ac:dyDescent="0.2">
      <c r="D2831" s="178"/>
    </row>
    <row r="2832" spans="4:4" x14ac:dyDescent="0.2">
      <c r="D2832" s="178"/>
    </row>
    <row r="2833" spans="4:4" x14ac:dyDescent="0.2">
      <c r="D2833" s="178"/>
    </row>
    <row r="2834" spans="4:4" x14ac:dyDescent="0.2">
      <c r="D2834" s="178"/>
    </row>
    <row r="2835" spans="4:4" x14ac:dyDescent="0.2">
      <c r="D2835" s="178"/>
    </row>
    <row r="2836" spans="4:4" x14ac:dyDescent="0.2">
      <c r="D2836" s="178"/>
    </row>
    <row r="2837" spans="4:4" x14ac:dyDescent="0.2">
      <c r="D2837" s="178"/>
    </row>
    <row r="2838" spans="4:4" x14ac:dyDescent="0.2">
      <c r="D2838" s="178"/>
    </row>
    <row r="2839" spans="4:4" x14ac:dyDescent="0.2">
      <c r="D2839" s="178"/>
    </row>
    <row r="2840" spans="4:4" x14ac:dyDescent="0.2">
      <c r="D2840" s="178"/>
    </row>
    <row r="2841" spans="4:4" x14ac:dyDescent="0.2">
      <c r="D2841" s="178"/>
    </row>
    <row r="2842" spans="4:4" x14ac:dyDescent="0.2">
      <c r="D2842" s="178"/>
    </row>
    <row r="2843" spans="4:4" x14ac:dyDescent="0.2">
      <c r="D2843" s="178"/>
    </row>
    <row r="2844" spans="4:4" x14ac:dyDescent="0.2">
      <c r="D2844" s="178"/>
    </row>
    <row r="2845" spans="4:4" x14ac:dyDescent="0.2">
      <c r="D2845" s="178"/>
    </row>
    <row r="2846" spans="4:4" x14ac:dyDescent="0.2">
      <c r="D2846" s="178"/>
    </row>
    <row r="2847" spans="4:4" x14ac:dyDescent="0.2">
      <c r="D2847" s="178"/>
    </row>
    <row r="2848" spans="4:4" x14ac:dyDescent="0.2">
      <c r="D2848" s="178"/>
    </row>
    <row r="2849" spans="4:4" x14ac:dyDescent="0.2">
      <c r="D2849" s="178"/>
    </row>
    <row r="2850" spans="4:4" x14ac:dyDescent="0.2">
      <c r="D2850" s="178"/>
    </row>
    <row r="2851" spans="4:4" x14ac:dyDescent="0.2">
      <c r="D2851" s="178"/>
    </row>
    <row r="2852" spans="4:4" x14ac:dyDescent="0.2">
      <c r="D2852" s="178"/>
    </row>
    <row r="2853" spans="4:4" x14ac:dyDescent="0.2">
      <c r="D2853" s="178"/>
    </row>
    <row r="2854" spans="4:4" x14ac:dyDescent="0.2">
      <c r="D2854" s="178"/>
    </row>
    <row r="2855" spans="4:4" x14ac:dyDescent="0.2">
      <c r="D2855" s="178"/>
    </row>
    <row r="2856" spans="4:4" x14ac:dyDescent="0.2">
      <c r="D2856" s="178"/>
    </row>
    <row r="2857" spans="4:4" x14ac:dyDescent="0.2">
      <c r="D2857" s="178"/>
    </row>
    <row r="2858" spans="4:4" x14ac:dyDescent="0.2">
      <c r="D2858" s="178"/>
    </row>
    <row r="2859" spans="4:4" x14ac:dyDescent="0.2">
      <c r="D2859" s="178"/>
    </row>
    <row r="2860" spans="4:4" x14ac:dyDescent="0.2">
      <c r="D2860" s="178"/>
    </row>
    <row r="2861" spans="4:4" x14ac:dyDescent="0.2">
      <c r="D2861" s="178"/>
    </row>
    <row r="2862" spans="4:4" x14ac:dyDescent="0.2">
      <c r="D2862" s="178"/>
    </row>
    <row r="2863" spans="4:4" x14ac:dyDescent="0.2">
      <c r="D2863" s="178"/>
    </row>
    <row r="2864" spans="4:4" x14ac:dyDescent="0.2">
      <c r="D2864" s="178"/>
    </row>
    <row r="2865" spans="4:4" x14ac:dyDescent="0.2">
      <c r="D2865" s="178"/>
    </row>
    <row r="2866" spans="4:4" x14ac:dyDescent="0.2">
      <c r="D2866" s="178"/>
    </row>
    <row r="2867" spans="4:4" x14ac:dyDescent="0.2">
      <c r="D2867" s="178"/>
    </row>
    <row r="2868" spans="4:4" x14ac:dyDescent="0.2">
      <c r="D2868" s="178"/>
    </row>
    <row r="2869" spans="4:4" x14ac:dyDescent="0.2">
      <c r="D2869" s="178"/>
    </row>
    <row r="2870" spans="4:4" x14ac:dyDescent="0.2">
      <c r="D2870" s="178"/>
    </row>
    <row r="2871" spans="4:4" x14ac:dyDescent="0.2">
      <c r="D2871" s="178"/>
    </row>
    <row r="2872" spans="4:4" x14ac:dyDescent="0.2">
      <c r="D2872" s="178"/>
    </row>
    <row r="2873" spans="4:4" x14ac:dyDescent="0.2">
      <c r="D2873" s="178"/>
    </row>
    <row r="2874" spans="4:4" x14ac:dyDescent="0.2">
      <c r="D2874" s="178"/>
    </row>
    <row r="2875" spans="4:4" x14ac:dyDescent="0.2">
      <c r="D2875" s="178"/>
    </row>
    <row r="2876" spans="4:4" x14ac:dyDescent="0.2">
      <c r="D2876" s="178"/>
    </row>
    <row r="2877" spans="4:4" x14ac:dyDescent="0.2">
      <c r="D2877" s="178"/>
    </row>
    <row r="2878" spans="4:4" x14ac:dyDescent="0.2">
      <c r="D2878" s="178"/>
    </row>
    <row r="2879" spans="4:4" x14ac:dyDescent="0.2">
      <c r="D2879" s="178"/>
    </row>
    <row r="2880" spans="4:4" x14ac:dyDescent="0.2">
      <c r="D2880" s="178"/>
    </row>
    <row r="2881" spans="4:4" x14ac:dyDescent="0.2">
      <c r="D2881" s="178"/>
    </row>
    <row r="2882" spans="4:4" x14ac:dyDescent="0.2">
      <c r="D2882" s="178"/>
    </row>
    <row r="2883" spans="4:4" x14ac:dyDescent="0.2">
      <c r="D2883" s="178"/>
    </row>
    <row r="2884" spans="4:4" x14ac:dyDescent="0.2">
      <c r="D2884" s="178"/>
    </row>
    <row r="2885" spans="4:4" x14ac:dyDescent="0.2">
      <c r="D2885" s="178"/>
    </row>
    <row r="2886" spans="4:4" x14ac:dyDescent="0.2">
      <c r="D2886" s="178"/>
    </row>
    <row r="2887" spans="4:4" x14ac:dyDescent="0.2">
      <c r="D2887" s="178"/>
    </row>
    <row r="2888" spans="4:4" x14ac:dyDescent="0.2">
      <c r="D2888" s="178"/>
    </row>
    <row r="2889" spans="4:4" x14ac:dyDescent="0.2">
      <c r="D2889" s="178"/>
    </row>
    <row r="2890" spans="4:4" x14ac:dyDescent="0.2">
      <c r="D2890" s="178"/>
    </row>
    <row r="2891" spans="4:4" x14ac:dyDescent="0.2">
      <c r="D2891" s="178"/>
    </row>
    <row r="2892" spans="4:4" x14ac:dyDescent="0.2">
      <c r="D2892" s="178"/>
    </row>
    <row r="2893" spans="4:4" x14ac:dyDescent="0.2">
      <c r="D2893" s="178"/>
    </row>
    <row r="2894" spans="4:4" x14ac:dyDescent="0.2">
      <c r="D2894" s="178"/>
    </row>
    <row r="2895" spans="4:4" x14ac:dyDescent="0.2">
      <c r="D2895" s="178"/>
    </row>
    <row r="2896" spans="4:4" x14ac:dyDescent="0.2">
      <c r="D2896" s="178"/>
    </row>
    <row r="2897" spans="4:4" x14ac:dyDescent="0.2">
      <c r="D2897" s="178"/>
    </row>
    <row r="2898" spans="4:4" x14ac:dyDescent="0.2">
      <c r="D2898" s="178"/>
    </row>
    <row r="2899" spans="4:4" x14ac:dyDescent="0.2">
      <c r="D2899" s="178"/>
    </row>
    <row r="2900" spans="4:4" x14ac:dyDescent="0.2">
      <c r="D2900" s="178"/>
    </row>
    <row r="2901" spans="4:4" x14ac:dyDescent="0.2">
      <c r="D2901" s="178"/>
    </row>
    <row r="2902" spans="4:4" x14ac:dyDescent="0.2">
      <c r="D2902" s="178"/>
    </row>
    <row r="2903" spans="4:4" x14ac:dyDescent="0.2">
      <c r="D2903" s="178"/>
    </row>
    <row r="2904" spans="4:4" x14ac:dyDescent="0.2">
      <c r="D2904" s="178"/>
    </row>
    <row r="2905" spans="4:4" x14ac:dyDescent="0.2">
      <c r="D2905" s="178"/>
    </row>
    <row r="2906" spans="4:4" x14ac:dyDescent="0.2">
      <c r="D2906" s="178"/>
    </row>
    <row r="2907" spans="4:4" x14ac:dyDescent="0.2">
      <c r="D2907" s="178"/>
    </row>
    <row r="2908" spans="4:4" x14ac:dyDescent="0.2">
      <c r="D2908" s="178"/>
    </row>
    <row r="2909" spans="4:4" x14ac:dyDescent="0.2">
      <c r="D2909" s="178"/>
    </row>
    <row r="2910" spans="4:4" x14ac:dyDescent="0.2">
      <c r="D2910" s="178"/>
    </row>
    <row r="2911" spans="4:4" x14ac:dyDescent="0.2">
      <c r="D2911" s="178"/>
    </row>
    <row r="2912" spans="4:4" x14ac:dyDescent="0.2">
      <c r="D2912" s="178"/>
    </row>
    <row r="2913" spans="4:4" x14ac:dyDescent="0.2">
      <c r="D2913" s="178"/>
    </row>
    <row r="2914" spans="4:4" x14ac:dyDescent="0.2">
      <c r="D2914" s="178"/>
    </row>
    <row r="2915" spans="4:4" x14ac:dyDescent="0.2">
      <c r="D2915" s="178"/>
    </row>
    <row r="2916" spans="4:4" x14ac:dyDescent="0.2">
      <c r="D2916" s="178"/>
    </row>
    <row r="2917" spans="4:4" x14ac:dyDescent="0.2">
      <c r="D2917" s="178"/>
    </row>
    <row r="2918" spans="4:4" x14ac:dyDescent="0.2">
      <c r="D2918" s="178"/>
    </row>
    <row r="2919" spans="4:4" x14ac:dyDescent="0.2">
      <c r="D2919" s="178"/>
    </row>
    <row r="2920" spans="4:4" x14ac:dyDescent="0.2">
      <c r="D2920" s="178"/>
    </row>
    <row r="2921" spans="4:4" x14ac:dyDescent="0.2">
      <c r="D2921" s="178"/>
    </row>
    <row r="2922" spans="4:4" x14ac:dyDescent="0.2">
      <c r="D2922" s="178"/>
    </row>
    <row r="2923" spans="4:4" x14ac:dyDescent="0.2">
      <c r="D2923" s="178"/>
    </row>
    <row r="2924" spans="4:4" x14ac:dyDescent="0.2">
      <c r="D2924" s="178"/>
    </row>
    <row r="2925" spans="4:4" x14ac:dyDescent="0.2">
      <c r="D2925" s="178"/>
    </row>
    <row r="2926" spans="4:4" x14ac:dyDescent="0.2">
      <c r="D2926" s="178"/>
    </row>
    <row r="2927" spans="4:4" x14ac:dyDescent="0.2">
      <c r="D2927" s="178"/>
    </row>
    <row r="2928" spans="4:4" x14ac:dyDescent="0.2">
      <c r="D2928" s="178"/>
    </row>
    <row r="2929" spans="4:4" x14ac:dyDescent="0.2">
      <c r="D2929" s="178"/>
    </row>
    <row r="2930" spans="4:4" x14ac:dyDescent="0.2">
      <c r="D2930" s="178"/>
    </row>
    <row r="2931" spans="4:4" x14ac:dyDescent="0.2">
      <c r="D2931" s="178"/>
    </row>
    <row r="2932" spans="4:4" x14ac:dyDescent="0.2">
      <c r="D2932" s="178"/>
    </row>
    <row r="2933" spans="4:4" x14ac:dyDescent="0.2">
      <c r="D2933" s="178"/>
    </row>
    <row r="2934" spans="4:4" x14ac:dyDescent="0.2">
      <c r="D2934" s="178"/>
    </row>
    <row r="2935" spans="4:4" x14ac:dyDescent="0.2">
      <c r="D2935" s="178"/>
    </row>
    <row r="2936" spans="4:4" x14ac:dyDescent="0.2">
      <c r="D2936" s="178"/>
    </row>
    <row r="2937" spans="4:4" x14ac:dyDescent="0.2">
      <c r="D2937" s="178"/>
    </row>
    <row r="2938" spans="4:4" x14ac:dyDescent="0.2">
      <c r="D2938" s="178"/>
    </row>
    <row r="2939" spans="4:4" x14ac:dyDescent="0.2">
      <c r="D2939" s="178"/>
    </row>
    <row r="2940" spans="4:4" x14ac:dyDescent="0.2">
      <c r="D2940" s="178"/>
    </row>
    <row r="2941" spans="4:4" x14ac:dyDescent="0.2">
      <c r="D2941" s="178"/>
    </row>
    <row r="2942" spans="4:4" x14ac:dyDescent="0.2">
      <c r="D2942" s="178"/>
    </row>
    <row r="2943" spans="4:4" x14ac:dyDescent="0.2">
      <c r="D2943" s="178"/>
    </row>
    <row r="2944" spans="4:4" x14ac:dyDescent="0.2">
      <c r="D2944" s="178"/>
    </row>
    <row r="2945" spans="4:4" x14ac:dyDescent="0.2">
      <c r="D2945" s="178"/>
    </row>
    <row r="2946" spans="4:4" x14ac:dyDescent="0.2">
      <c r="D2946" s="178"/>
    </row>
    <row r="2947" spans="4:4" x14ac:dyDescent="0.2">
      <c r="D2947" s="178"/>
    </row>
    <row r="2948" spans="4:4" x14ac:dyDescent="0.2">
      <c r="D2948" s="178"/>
    </row>
    <row r="2949" spans="4:4" x14ac:dyDescent="0.2">
      <c r="D2949" s="178"/>
    </row>
    <row r="2950" spans="4:4" x14ac:dyDescent="0.2">
      <c r="D2950" s="178"/>
    </row>
    <row r="2951" spans="4:4" x14ac:dyDescent="0.2">
      <c r="D2951" s="178"/>
    </row>
    <row r="2952" spans="4:4" x14ac:dyDescent="0.2">
      <c r="D2952" s="178"/>
    </row>
    <row r="2953" spans="4:4" x14ac:dyDescent="0.2">
      <c r="D2953" s="178"/>
    </row>
    <row r="2954" spans="4:4" x14ac:dyDescent="0.2">
      <c r="D2954" s="178"/>
    </row>
    <row r="2955" spans="4:4" x14ac:dyDescent="0.2">
      <c r="D2955" s="178"/>
    </row>
    <row r="2956" spans="4:4" x14ac:dyDescent="0.2">
      <c r="D2956" s="178"/>
    </row>
    <row r="2957" spans="4:4" x14ac:dyDescent="0.2">
      <c r="D2957" s="178"/>
    </row>
    <row r="2958" spans="4:4" x14ac:dyDescent="0.2">
      <c r="D2958" s="178"/>
    </row>
    <row r="2959" spans="4:4" x14ac:dyDescent="0.2">
      <c r="D2959" s="178"/>
    </row>
    <row r="2960" spans="4:4" x14ac:dyDescent="0.2">
      <c r="D2960" s="178"/>
    </row>
    <row r="2961" spans="4:4" x14ac:dyDescent="0.2">
      <c r="D2961" s="178"/>
    </row>
    <row r="2962" spans="4:4" x14ac:dyDescent="0.2">
      <c r="D2962" s="178"/>
    </row>
    <row r="2963" spans="4:4" x14ac:dyDescent="0.2">
      <c r="D2963" s="178"/>
    </row>
    <row r="2964" spans="4:4" x14ac:dyDescent="0.2">
      <c r="D2964" s="178"/>
    </row>
    <row r="2965" spans="4:4" x14ac:dyDescent="0.2">
      <c r="D2965" s="178"/>
    </row>
    <row r="2966" spans="4:4" x14ac:dyDescent="0.2">
      <c r="D2966" s="178"/>
    </row>
    <row r="2967" spans="4:4" x14ac:dyDescent="0.2">
      <c r="D2967" s="178"/>
    </row>
    <row r="2968" spans="4:4" x14ac:dyDescent="0.2">
      <c r="D2968" s="178"/>
    </row>
    <row r="2969" spans="4:4" x14ac:dyDescent="0.2">
      <c r="D2969" s="178"/>
    </row>
    <row r="2970" spans="4:4" x14ac:dyDescent="0.2">
      <c r="D2970" s="178"/>
    </row>
    <row r="2971" spans="4:4" x14ac:dyDescent="0.2">
      <c r="D2971" s="178"/>
    </row>
    <row r="2972" spans="4:4" x14ac:dyDescent="0.2">
      <c r="D2972" s="178"/>
    </row>
    <row r="2973" spans="4:4" x14ac:dyDescent="0.2">
      <c r="D2973" s="178"/>
    </row>
    <row r="2974" spans="4:4" x14ac:dyDescent="0.2">
      <c r="D2974" s="178"/>
    </row>
    <row r="2975" spans="4:4" x14ac:dyDescent="0.2">
      <c r="D2975" s="178"/>
    </row>
    <row r="2976" spans="4:4" x14ac:dyDescent="0.2">
      <c r="D2976" s="178"/>
    </row>
    <row r="2977" spans="4:4" x14ac:dyDescent="0.2">
      <c r="D2977" s="178"/>
    </row>
    <row r="2978" spans="4:4" x14ac:dyDescent="0.2">
      <c r="D2978" s="178"/>
    </row>
    <row r="2979" spans="4:4" x14ac:dyDescent="0.2">
      <c r="D2979" s="178"/>
    </row>
    <row r="2980" spans="4:4" x14ac:dyDescent="0.2">
      <c r="D2980" s="178"/>
    </row>
    <row r="2981" spans="4:4" x14ac:dyDescent="0.2">
      <c r="D2981" s="178"/>
    </row>
    <row r="2982" spans="4:4" x14ac:dyDescent="0.2">
      <c r="D2982" s="178"/>
    </row>
    <row r="2983" spans="4:4" x14ac:dyDescent="0.2">
      <c r="D2983" s="178"/>
    </row>
    <row r="2984" spans="4:4" x14ac:dyDescent="0.2">
      <c r="D2984" s="178"/>
    </row>
    <row r="2985" spans="4:4" x14ac:dyDescent="0.2">
      <c r="D2985" s="178"/>
    </row>
    <row r="2986" spans="4:4" x14ac:dyDescent="0.2">
      <c r="D2986" s="178"/>
    </row>
    <row r="2987" spans="4:4" x14ac:dyDescent="0.2">
      <c r="D2987" s="178"/>
    </row>
    <row r="2988" spans="4:4" x14ac:dyDescent="0.2">
      <c r="D2988" s="178"/>
    </row>
    <row r="2989" spans="4:4" x14ac:dyDescent="0.2">
      <c r="D2989" s="178"/>
    </row>
    <row r="2990" spans="4:4" x14ac:dyDescent="0.2">
      <c r="D2990" s="178"/>
    </row>
    <row r="2991" spans="4:4" x14ac:dyDescent="0.2">
      <c r="D2991" s="178"/>
    </row>
    <row r="2992" spans="4:4" x14ac:dyDescent="0.2">
      <c r="D2992" s="178"/>
    </row>
    <row r="2993" spans="4:4" x14ac:dyDescent="0.2">
      <c r="D2993" s="178"/>
    </row>
    <row r="2994" spans="4:4" x14ac:dyDescent="0.2">
      <c r="D2994" s="178"/>
    </row>
    <row r="2995" spans="4:4" x14ac:dyDescent="0.2">
      <c r="D2995" s="178"/>
    </row>
    <row r="2996" spans="4:4" x14ac:dyDescent="0.2">
      <c r="D2996" s="178"/>
    </row>
    <row r="2997" spans="4:4" x14ac:dyDescent="0.2">
      <c r="D2997" s="178"/>
    </row>
    <row r="2998" spans="4:4" x14ac:dyDescent="0.2">
      <c r="D2998" s="178"/>
    </row>
    <row r="2999" spans="4:4" x14ac:dyDescent="0.2">
      <c r="D2999" s="178"/>
    </row>
    <row r="3000" spans="4:4" x14ac:dyDescent="0.2">
      <c r="D3000" s="178"/>
    </row>
    <row r="3001" spans="4:4" x14ac:dyDescent="0.2">
      <c r="D3001" s="178"/>
    </row>
    <row r="3002" spans="4:4" x14ac:dyDescent="0.2">
      <c r="D3002" s="178"/>
    </row>
    <row r="3003" spans="4:4" x14ac:dyDescent="0.2">
      <c r="D3003" s="178"/>
    </row>
    <row r="3004" spans="4:4" x14ac:dyDescent="0.2">
      <c r="D3004" s="178"/>
    </row>
    <row r="3005" spans="4:4" x14ac:dyDescent="0.2">
      <c r="D3005" s="178"/>
    </row>
    <row r="3006" spans="4:4" x14ac:dyDescent="0.2">
      <c r="D3006" s="178"/>
    </row>
    <row r="3007" spans="4:4" x14ac:dyDescent="0.2">
      <c r="D3007" s="178"/>
    </row>
    <row r="3008" spans="4:4" x14ac:dyDescent="0.2">
      <c r="D3008" s="178"/>
    </row>
    <row r="3009" spans="4:4" x14ac:dyDescent="0.2">
      <c r="D3009" s="178"/>
    </row>
    <row r="3010" spans="4:4" x14ac:dyDescent="0.2">
      <c r="D3010" s="178"/>
    </row>
    <row r="3011" spans="4:4" x14ac:dyDescent="0.2">
      <c r="D3011" s="178"/>
    </row>
    <row r="3012" spans="4:4" x14ac:dyDescent="0.2">
      <c r="D3012" s="178"/>
    </row>
    <row r="3013" spans="4:4" x14ac:dyDescent="0.2">
      <c r="D3013" s="178"/>
    </row>
    <row r="3014" spans="4:4" x14ac:dyDescent="0.2">
      <c r="D3014" s="178"/>
    </row>
    <row r="3015" spans="4:4" x14ac:dyDescent="0.2">
      <c r="D3015" s="178"/>
    </row>
    <row r="3016" spans="4:4" x14ac:dyDescent="0.2">
      <c r="D3016" s="178"/>
    </row>
    <row r="3017" spans="4:4" x14ac:dyDescent="0.2">
      <c r="D3017" s="178"/>
    </row>
    <row r="3018" spans="4:4" x14ac:dyDescent="0.2">
      <c r="D3018" s="178"/>
    </row>
    <row r="3019" spans="4:4" x14ac:dyDescent="0.2">
      <c r="D3019" s="178"/>
    </row>
    <row r="3020" spans="4:4" x14ac:dyDescent="0.2">
      <c r="D3020" s="178"/>
    </row>
    <row r="3021" spans="4:4" x14ac:dyDescent="0.2">
      <c r="D3021" s="178"/>
    </row>
    <row r="3022" spans="4:4" x14ac:dyDescent="0.2">
      <c r="D3022" s="178"/>
    </row>
    <row r="3023" spans="4:4" x14ac:dyDescent="0.2">
      <c r="D3023" s="178"/>
    </row>
    <row r="3024" spans="4:4" x14ac:dyDescent="0.2">
      <c r="D3024" s="178"/>
    </row>
    <row r="3025" spans="4:4" x14ac:dyDescent="0.2">
      <c r="D3025" s="178"/>
    </row>
    <row r="3026" spans="4:4" x14ac:dyDescent="0.2">
      <c r="D3026" s="178"/>
    </row>
    <row r="3027" spans="4:4" x14ac:dyDescent="0.2">
      <c r="D3027" s="178"/>
    </row>
    <row r="3028" spans="4:4" x14ac:dyDescent="0.2">
      <c r="D3028" s="178"/>
    </row>
    <row r="3029" spans="4:4" x14ac:dyDescent="0.2">
      <c r="D3029" s="178"/>
    </row>
    <row r="3030" spans="4:4" x14ac:dyDescent="0.2">
      <c r="D3030" s="178"/>
    </row>
    <row r="3031" spans="4:4" x14ac:dyDescent="0.2">
      <c r="D3031" s="178"/>
    </row>
    <row r="3032" spans="4:4" x14ac:dyDescent="0.2">
      <c r="D3032" s="178"/>
    </row>
    <row r="3033" spans="4:4" x14ac:dyDescent="0.2">
      <c r="D3033" s="178"/>
    </row>
    <row r="3034" spans="4:4" x14ac:dyDescent="0.2">
      <c r="D3034" s="178"/>
    </row>
    <row r="3035" spans="4:4" x14ac:dyDescent="0.2">
      <c r="D3035" s="178"/>
    </row>
    <row r="3036" spans="4:4" x14ac:dyDescent="0.2">
      <c r="D3036" s="178"/>
    </row>
    <row r="3037" spans="4:4" x14ac:dyDescent="0.2">
      <c r="D3037" s="178"/>
    </row>
    <row r="3038" spans="4:4" x14ac:dyDescent="0.2">
      <c r="D3038" s="178"/>
    </row>
    <row r="3039" spans="4:4" x14ac:dyDescent="0.2">
      <c r="D3039" s="178"/>
    </row>
    <row r="3040" spans="4:4" x14ac:dyDescent="0.2">
      <c r="D3040" s="178"/>
    </row>
    <row r="3041" spans="4:4" x14ac:dyDescent="0.2">
      <c r="D3041" s="178"/>
    </row>
    <row r="3042" spans="4:4" x14ac:dyDescent="0.2">
      <c r="D3042" s="178"/>
    </row>
    <row r="3043" spans="4:4" x14ac:dyDescent="0.2">
      <c r="D3043" s="178"/>
    </row>
    <row r="3044" spans="4:4" x14ac:dyDescent="0.2">
      <c r="D3044" s="178"/>
    </row>
    <row r="3045" spans="4:4" x14ac:dyDescent="0.2">
      <c r="D3045" s="178"/>
    </row>
    <row r="3046" spans="4:4" x14ac:dyDescent="0.2">
      <c r="D3046" s="178"/>
    </row>
    <row r="3047" spans="4:4" x14ac:dyDescent="0.2">
      <c r="D3047" s="178"/>
    </row>
    <row r="3048" spans="4:4" x14ac:dyDescent="0.2">
      <c r="D3048" s="178"/>
    </row>
    <row r="3049" spans="4:4" x14ac:dyDescent="0.2">
      <c r="D3049" s="178"/>
    </row>
    <row r="3050" spans="4:4" x14ac:dyDescent="0.2">
      <c r="D3050" s="178"/>
    </row>
    <row r="3051" spans="4:4" x14ac:dyDescent="0.2">
      <c r="D3051" s="178"/>
    </row>
    <row r="3052" spans="4:4" x14ac:dyDescent="0.2">
      <c r="D3052" s="178"/>
    </row>
    <row r="3053" spans="4:4" x14ac:dyDescent="0.2">
      <c r="D3053" s="178"/>
    </row>
    <row r="3054" spans="4:4" x14ac:dyDescent="0.2">
      <c r="D3054" s="178"/>
    </row>
    <row r="3055" spans="4:4" x14ac:dyDescent="0.2">
      <c r="D3055" s="178"/>
    </row>
    <row r="3056" spans="4:4" x14ac:dyDescent="0.2">
      <c r="D3056" s="178"/>
    </row>
    <row r="3057" spans="4:4" x14ac:dyDescent="0.2">
      <c r="D3057" s="178"/>
    </row>
    <row r="3058" spans="4:4" x14ac:dyDescent="0.2">
      <c r="D3058" s="178"/>
    </row>
    <row r="3059" spans="4:4" x14ac:dyDescent="0.2">
      <c r="D3059" s="178"/>
    </row>
    <row r="3060" spans="4:4" x14ac:dyDescent="0.2">
      <c r="D3060" s="178"/>
    </row>
    <row r="3061" spans="4:4" x14ac:dyDescent="0.2">
      <c r="D3061" s="178"/>
    </row>
    <row r="3062" spans="4:4" x14ac:dyDescent="0.2">
      <c r="D3062" s="178"/>
    </row>
    <row r="3063" spans="4:4" x14ac:dyDescent="0.2">
      <c r="D3063" s="178"/>
    </row>
    <row r="3064" spans="4:4" x14ac:dyDescent="0.2">
      <c r="D3064" s="178"/>
    </row>
    <row r="3065" spans="4:4" x14ac:dyDescent="0.2">
      <c r="D3065" s="178"/>
    </row>
    <row r="3066" spans="4:4" x14ac:dyDescent="0.2">
      <c r="D3066" s="178"/>
    </row>
    <row r="3067" spans="4:4" x14ac:dyDescent="0.2">
      <c r="D3067" s="178"/>
    </row>
    <row r="3068" spans="4:4" x14ac:dyDescent="0.2">
      <c r="D3068" s="178"/>
    </row>
    <row r="3069" spans="4:4" x14ac:dyDescent="0.2">
      <c r="D3069" s="178"/>
    </row>
    <row r="3070" spans="4:4" x14ac:dyDescent="0.2">
      <c r="D3070" s="178"/>
    </row>
    <row r="3071" spans="4:4" x14ac:dyDescent="0.2">
      <c r="D3071" s="178"/>
    </row>
    <row r="3072" spans="4:4" x14ac:dyDescent="0.2">
      <c r="D3072" s="178"/>
    </row>
    <row r="3073" spans="4:4" x14ac:dyDescent="0.2">
      <c r="D3073" s="178"/>
    </row>
    <row r="3074" spans="4:4" x14ac:dyDescent="0.2">
      <c r="D3074" s="178"/>
    </row>
    <row r="3075" spans="4:4" x14ac:dyDescent="0.2">
      <c r="D3075" s="178"/>
    </row>
    <row r="3076" spans="4:4" x14ac:dyDescent="0.2">
      <c r="D3076" s="178"/>
    </row>
    <row r="3077" spans="4:4" x14ac:dyDescent="0.2">
      <c r="D3077" s="178"/>
    </row>
    <row r="3078" spans="4:4" x14ac:dyDescent="0.2">
      <c r="D3078" s="178"/>
    </row>
    <row r="3079" spans="4:4" x14ac:dyDescent="0.2">
      <c r="D3079" s="178"/>
    </row>
    <row r="3080" spans="4:4" x14ac:dyDescent="0.2">
      <c r="D3080" s="178"/>
    </row>
    <row r="3081" spans="4:4" x14ac:dyDescent="0.2">
      <c r="D3081" s="178"/>
    </row>
    <row r="3082" spans="4:4" x14ac:dyDescent="0.2">
      <c r="D3082" s="178"/>
    </row>
    <row r="3083" spans="4:4" x14ac:dyDescent="0.2">
      <c r="D3083" s="178"/>
    </row>
    <row r="3084" spans="4:4" x14ac:dyDescent="0.2">
      <c r="D3084" s="178"/>
    </row>
    <row r="3085" spans="4:4" x14ac:dyDescent="0.2">
      <c r="D3085" s="178"/>
    </row>
    <row r="3086" spans="4:4" x14ac:dyDescent="0.2">
      <c r="D3086" s="178"/>
    </row>
    <row r="3087" spans="4:4" x14ac:dyDescent="0.2">
      <c r="D3087" s="178"/>
    </row>
    <row r="3088" spans="4:4" x14ac:dyDescent="0.2">
      <c r="D3088" s="178"/>
    </row>
    <row r="3089" spans="4:4" x14ac:dyDescent="0.2">
      <c r="D3089" s="178"/>
    </row>
    <row r="3090" spans="4:4" x14ac:dyDescent="0.2">
      <c r="D3090" s="178"/>
    </row>
    <row r="3091" spans="4:4" x14ac:dyDescent="0.2">
      <c r="D3091" s="178"/>
    </row>
    <row r="3092" spans="4:4" x14ac:dyDescent="0.2">
      <c r="D3092" s="178"/>
    </row>
    <row r="3093" spans="4:4" x14ac:dyDescent="0.2">
      <c r="D3093" s="178"/>
    </row>
    <row r="3094" spans="4:4" x14ac:dyDescent="0.2">
      <c r="D3094" s="178"/>
    </row>
    <row r="3095" spans="4:4" x14ac:dyDescent="0.2">
      <c r="D3095" s="178"/>
    </row>
    <row r="3096" spans="4:4" x14ac:dyDescent="0.2">
      <c r="D3096" s="178"/>
    </row>
    <row r="3097" spans="4:4" x14ac:dyDescent="0.2">
      <c r="D3097" s="178"/>
    </row>
    <row r="3098" spans="4:4" x14ac:dyDescent="0.2">
      <c r="D3098" s="178"/>
    </row>
    <row r="3099" spans="4:4" x14ac:dyDescent="0.2">
      <c r="D3099" s="178"/>
    </row>
    <row r="3100" spans="4:4" x14ac:dyDescent="0.2">
      <c r="D3100" s="178"/>
    </row>
    <row r="3101" spans="4:4" x14ac:dyDescent="0.2">
      <c r="D3101" s="178"/>
    </row>
    <row r="3102" spans="4:4" x14ac:dyDescent="0.2">
      <c r="D3102" s="178"/>
    </row>
    <row r="3103" spans="4:4" x14ac:dyDescent="0.2">
      <c r="D3103" s="178"/>
    </row>
    <row r="3104" spans="4:4" x14ac:dyDescent="0.2">
      <c r="D3104" s="178"/>
    </row>
    <row r="3105" spans="4:4" x14ac:dyDescent="0.2">
      <c r="D3105" s="178"/>
    </row>
    <row r="3106" spans="4:4" x14ac:dyDescent="0.2">
      <c r="D3106" s="178"/>
    </row>
    <row r="3107" spans="4:4" x14ac:dyDescent="0.2">
      <c r="D3107" s="178"/>
    </row>
    <row r="3108" spans="4:4" x14ac:dyDescent="0.2">
      <c r="D3108" s="178"/>
    </row>
    <row r="3109" spans="4:4" x14ac:dyDescent="0.2">
      <c r="D3109" s="178"/>
    </row>
    <row r="3110" spans="4:4" x14ac:dyDescent="0.2">
      <c r="D3110" s="178"/>
    </row>
    <row r="3111" spans="4:4" x14ac:dyDescent="0.2">
      <c r="D3111" s="178"/>
    </row>
    <row r="3112" spans="4:4" x14ac:dyDescent="0.2">
      <c r="D3112" s="178"/>
    </row>
    <row r="3113" spans="4:4" x14ac:dyDescent="0.2">
      <c r="D3113" s="178"/>
    </row>
    <row r="3114" spans="4:4" x14ac:dyDescent="0.2">
      <c r="D3114" s="178"/>
    </row>
    <row r="3115" spans="4:4" x14ac:dyDescent="0.2">
      <c r="D3115" s="178"/>
    </row>
    <row r="3116" spans="4:4" x14ac:dyDescent="0.2">
      <c r="D3116" s="178"/>
    </row>
    <row r="3117" spans="4:4" x14ac:dyDescent="0.2">
      <c r="D3117" s="178"/>
    </row>
    <row r="3118" spans="4:4" x14ac:dyDescent="0.2">
      <c r="D3118" s="178"/>
    </row>
    <row r="3119" spans="4:4" x14ac:dyDescent="0.2">
      <c r="D3119" s="178"/>
    </row>
    <row r="3120" spans="4:4" x14ac:dyDescent="0.2">
      <c r="D3120" s="178"/>
    </row>
    <row r="3121" spans="4:4" x14ac:dyDescent="0.2">
      <c r="D3121" s="178"/>
    </row>
    <row r="3122" spans="4:4" x14ac:dyDescent="0.2">
      <c r="D3122" s="178"/>
    </row>
    <row r="3123" spans="4:4" x14ac:dyDescent="0.2">
      <c r="D3123" s="178"/>
    </row>
    <row r="3124" spans="4:4" x14ac:dyDescent="0.2">
      <c r="D3124" s="178"/>
    </row>
    <row r="3125" spans="4:4" x14ac:dyDescent="0.2">
      <c r="D3125" s="178"/>
    </row>
    <row r="3126" spans="4:4" x14ac:dyDescent="0.2">
      <c r="D3126" s="178"/>
    </row>
    <row r="3127" spans="4:4" x14ac:dyDescent="0.2">
      <c r="D3127" s="178"/>
    </row>
    <row r="3128" spans="4:4" x14ac:dyDescent="0.2">
      <c r="D3128" s="178"/>
    </row>
    <row r="3129" spans="4:4" x14ac:dyDescent="0.2">
      <c r="D3129" s="178"/>
    </row>
    <row r="3130" spans="4:4" x14ac:dyDescent="0.2">
      <c r="D3130" s="178"/>
    </row>
    <row r="3131" spans="4:4" x14ac:dyDescent="0.2">
      <c r="D3131" s="178"/>
    </row>
    <row r="3132" spans="4:4" x14ac:dyDescent="0.2">
      <c r="D3132" s="178"/>
    </row>
    <row r="3133" spans="4:4" x14ac:dyDescent="0.2">
      <c r="D3133" s="178"/>
    </row>
    <row r="3134" spans="4:4" x14ac:dyDescent="0.2">
      <c r="D3134" s="178"/>
    </row>
    <row r="3135" spans="4:4" x14ac:dyDescent="0.2">
      <c r="D3135" s="178"/>
    </row>
    <row r="3136" spans="4:4" x14ac:dyDescent="0.2">
      <c r="D3136" s="178"/>
    </row>
    <row r="3137" spans="4:4" x14ac:dyDescent="0.2">
      <c r="D3137" s="178"/>
    </row>
    <row r="3138" spans="4:4" x14ac:dyDescent="0.2">
      <c r="D3138" s="178"/>
    </row>
    <row r="3139" spans="4:4" x14ac:dyDescent="0.2">
      <c r="D3139" s="178"/>
    </row>
    <row r="3140" spans="4:4" x14ac:dyDescent="0.2">
      <c r="D3140" s="178"/>
    </row>
    <row r="3141" spans="4:4" x14ac:dyDescent="0.2">
      <c r="D3141" s="178"/>
    </row>
    <row r="3142" spans="4:4" x14ac:dyDescent="0.2">
      <c r="D3142" s="178"/>
    </row>
    <row r="3143" spans="4:4" x14ac:dyDescent="0.2">
      <c r="D3143" s="178"/>
    </row>
    <row r="3144" spans="4:4" x14ac:dyDescent="0.2">
      <c r="D3144" s="178"/>
    </row>
    <row r="3145" spans="4:4" x14ac:dyDescent="0.2">
      <c r="D3145" s="178"/>
    </row>
    <row r="3146" spans="4:4" x14ac:dyDescent="0.2">
      <c r="D3146" s="178"/>
    </row>
    <row r="3147" spans="4:4" x14ac:dyDescent="0.2">
      <c r="D3147" s="178"/>
    </row>
    <row r="3148" spans="4:4" x14ac:dyDescent="0.2">
      <c r="D3148" s="178"/>
    </row>
    <row r="3149" spans="4:4" x14ac:dyDescent="0.2">
      <c r="D3149" s="178"/>
    </row>
    <row r="3150" spans="4:4" x14ac:dyDescent="0.2">
      <c r="D3150" s="178"/>
    </row>
    <row r="3151" spans="4:4" x14ac:dyDescent="0.2">
      <c r="D3151" s="178"/>
    </row>
    <row r="3152" spans="4:4" x14ac:dyDescent="0.2">
      <c r="D3152" s="178"/>
    </row>
    <row r="3153" spans="4:4" x14ac:dyDescent="0.2">
      <c r="D3153" s="178"/>
    </row>
    <row r="3154" spans="4:4" x14ac:dyDescent="0.2">
      <c r="D3154" s="178"/>
    </row>
    <row r="3155" spans="4:4" x14ac:dyDescent="0.2">
      <c r="D3155" s="178"/>
    </row>
    <row r="3156" spans="4:4" x14ac:dyDescent="0.2">
      <c r="D3156" s="178"/>
    </row>
    <row r="3157" spans="4:4" x14ac:dyDescent="0.2">
      <c r="D3157" s="178"/>
    </row>
    <row r="3158" spans="4:4" x14ac:dyDescent="0.2">
      <c r="D3158" s="178"/>
    </row>
    <row r="3159" spans="4:4" x14ac:dyDescent="0.2">
      <c r="D3159" s="178"/>
    </row>
    <row r="3160" spans="4:4" x14ac:dyDescent="0.2">
      <c r="D3160" s="178"/>
    </row>
    <row r="3161" spans="4:4" x14ac:dyDescent="0.2">
      <c r="D3161" s="178"/>
    </row>
    <row r="3162" spans="4:4" x14ac:dyDescent="0.2">
      <c r="D3162" s="178"/>
    </row>
    <row r="3163" spans="4:4" x14ac:dyDescent="0.2">
      <c r="D3163" s="178"/>
    </row>
    <row r="3164" spans="4:4" x14ac:dyDescent="0.2">
      <c r="D3164" s="178"/>
    </row>
    <row r="3165" spans="4:4" x14ac:dyDescent="0.2">
      <c r="D3165" s="178"/>
    </row>
    <row r="3166" spans="4:4" x14ac:dyDescent="0.2">
      <c r="D3166" s="178"/>
    </row>
    <row r="3167" spans="4:4" x14ac:dyDescent="0.2">
      <c r="D3167" s="178"/>
    </row>
    <row r="3168" spans="4:4" x14ac:dyDescent="0.2">
      <c r="D3168" s="178"/>
    </row>
    <row r="3169" spans="4:4" x14ac:dyDescent="0.2">
      <c r="D3169" s="178"/>
    </row>
    <row r="3170" spans="4:4" x14ac:dyDescent="0.2">
      <c r="D3170" s="178"/>
    </row>
    <row r="3171" spans="4:4" x14ac:dyDescent="0.2">
      <c r="D3171" s="178"/>
    </row>
    <row r="3172" spans="4:4" x14ac:dyDescent="0.2">
      <c r="D3172" s="178"/>
    </row>
    <row r="3173" spans="4:4" x14ac:dyDescent="0.2">
      <c r="D3173" s="178"/>
    </row>
    <row r="3174" spans="4:4" x14ac:dyDescent="0.2">
      <c r="D3174" s="178"/>
    </row>
    <row r="3175" spans="4:4" x14ac:dyDescent="0.2">
      <c r="D3175" s="178"/>
    </row>
    <row r="3176" spans="4:4" x14ac:dyDescent="0.2">
      <c r="D3176" s="178"/>
    </row>
    <row r="3177" spans="4:4" x14ac:dyDescent="0.2">
      <c r="D3177" s="178"/>
    </row>
    <row r="3178" spans="4:4" x14ac:dyDescent="0.2">
      <c r="D3178" s="178"/>
    </row>
    <row r="3179" spans="4:4" x14ac:dyDescent="0.2">
      <c r="D3179" s="178"/>
    </row>
    <row r="3180" spans="4:4" x14ac:dyDescent="0.2">
      <c r="D3180" s="178"/>
    </row>
    <row r="3181" spans="4:4" x14ac:dyDescent="0.2">
      <c r="D3181" s="178"/>
    </row>
    <row r="3182" spans="4:4" x14ac:dyDescent="0.2">
      <c r="D3182" s="178"/>
    </row>
    <row r="3183" spans="4:4" x14ac:dyDescent="0.2">
      <c r="D3183" s="178"/>
    </row>
    <row r="3184" spans="4:4" x14ac:dyDescent="0.2">
      <c r="D3184" s="178"/>
    </row>
    <row r="3185" spans="4:4" x14ac:dyDescent="0.2">
      <c r="D3185" s="178"/>
    </row>
    <row r="3186" spans="4:4" x14ac:dyDescent="0.2">
      <c r="D3186" s="178"/>
    </row>
    <row r="3187" spans="4:4" x14ac:dyDescent="0.2">
      <c r="D3187" s="178"/>
    </row>
    <row r="3188" spans="4:4" x14ac:dyDescent="0.2">
      <c r="D3188" s="178"/>
    </row>
    <row r="3189" spans="4:4" x14ac:dyDescent="0.2">
      <c r="D3189" s="178"/>
    </row>
    <row r="3190" spans="4:4" x14ac:dyDescent="0.2">
      <c r="D3190" s="178"/>
    </row>
    <row r="3191" spans="4:4" x14ac:dyDescent="0.2">
      <c r="D3191" s="178"/>
    </row>
    <row r="3192" spans="4:4" x14ac:dyDescent="0.2">
      <c r="D3192" s="178"/>
    </row>
    <row r="3193" spans="4:4" x14ac:dyDescent="0.2">
      <c r="D3193" s="178"/>
    </row>
    <row r="3194" spans="4:4" x14ac:dyDescent="0.2">
      <c r="D3194" s="178"/>
    </row>
    <row r="3195" spans="4:4" x14ac:dyDescent="0.2">
      <c r="D3195" s="178"/>
    </row>
    <row r="3196" spans="4:4" x14ac:dyDescent="0.2">
      <c r="D3196" s="178"/>
    </row>
    <row r="3197" spans="4:4" x14ac:dyDescent="0.2">
      <c r="D3197" s="178"/>
    </row>
    <row r="3198" spans="4:4" x14ac:dyDescent="0.2">
      <c r="D3198" s="178"/>
    </row>
    <row r="3199" spans="4:4" x14ac:dyDescent="0.2">
      <c r="D3199" s="178"/>
    </row>
    <row r="3200" spans="4:4" x14ac:dyDescent="0.2">
      <c r="D3200" s="178"/>
    </row>
    <row r="3201" spans="4:4" x14ac:dyDescent="0.2">
      <c r="D3201" s="178"/>
    </row>
    <row r="3202" spans="4:4" x14ac:dyDescent="0.2">
      <c r="D3202" s="178"/>
    </row>
    <row r="3203" spans="4:4" x14ac:dyDescent="0.2">
      <c r="D3203" s="178"/>
    </row>
    <row r="3204" spans="4:4" x14ac:dyDescent="0.2">
      <c r="D3204" s="178"/>
    </row>
    <row r="3205" spans="4:4" x14ac:dyDescent="0.2">
      <c r="D3205" s="178"/>
    </row>
    <row r="3206" spans="4:4" x14ac:dyDescent="0.2">
      <c r="D3206" s="178"/>
    </row>
    <row r="3207" spans="4:4" x14ac:dyDescent="0.2">
      <c r="D3207" s="178"/>
    </row>
    <row r="3208" spans="4:4" x14ac:dyDescent="0.2">
      <c r="D3208" s="178"/>
    </row>
    <row r="3209" spans="4:4" x14ac:dyDescent="0.2">
      <c r="D3209" s="178"/>
    </row>
    <row r="3210" spans="4:4" x14ac:dyDescent="0.2">
      <c r="D3210" s="178"/>
    </row>
    <row r="3211" spans="4:4" x14ac:dyDescent="0.2">
      <c r="D3211" s="178"/>
    </row>
    <row r="3212" spans="4:4" x14ac:dyDescent="0.2">
      <c r="D3212" s="178"/>
    </row>
    <row r="3213" spans="4:4" x14ac:dyDescent="0.2">
      <c r="D3213" s="178"/>
    </row>
    <row r="3214" spans="4:4" x14ac:dyDescent="0.2">
      <c r="D3214" s="178"/>
    </row>
    <row r="3215" spans="4:4" x14ac:dyDescent="0.2">
      <c r="D3215" s="178"/>
    </row>
    <row r="3216" spans="4:4" x14ac:dyDescent="0.2">
      <c r="D3216" s="178"/>
    </row>
    <row r="3217" spans="4:4" x14ac:dyDescent="0.2">
      <c r="D3217" s="178"/>
    </row>
    <row r="3218" spans="4:4" x14ac:dyDescent="0.2">
      <c r="D3218" s="178"/>
    </row>
    <row r="3219" spans="4:4" x14ac:dyDescent="0.2">
      <c r="D3219" s="178"/>
    </row>
    <row r="3220" spans="4:4" x14ac:dyDescent="0.2">
      <c r="D3220" s="178"/>
    </row>
    <row r="3221" spans="4:4" x14ac:dyDescent="0.2">
      <c r="D3221" s="178"/>
    </row>
    <row r="3222" spans="4:4" x14ac:dyDescent="0.2">
      <c r="D3222" s="178"/>
    </row>
    <row r="3223" spans="4:4" x14ac:dyDescent="0.2">
      <c r="D3223" s="178"/>
    </row>
    <row r="3224" spans="4:4" x14ac:dyDescent="0.2">
      <c r="D3224" s="178"/>
    </row>
    <row r="3225" spans="4:4" x14ac:dyDescent="0.2">
      <c r="D3225" s="178"/>
    </row>
    <row r="3226" spans="4:4" x14ac:dyDescent="0.2">
      <c r="D3226" s="178"/>
    </row>
    <row r="3227" spans="4:4" x14ac:dyDescent="0.2">
      <c r="D3227" s="178"/>
    </row>
    <row r="3228" spans="4:4" x14ac:dyDescent="0.2">
      <c r="D3228" s="178"/>
    </row>
    <row r="3229" spans="4:4" x14ac:dyDescent="0.2">
      <c r="D3229" s="178"/>
    </row>
    <row r="3230" spans="4:4" x14ac:dyDescent="0.2">
      <c r="D3230" s="178"/>
    </row>
    <row r="3231" spans="4:4" x14ac:dyDescent="0.2">
      <c r="D3231" s="178"/>
    </row>
    <row r="3232" spans="4:4" x14ac:dyDescent="0.2">
      <c r="D3232" s="178"/>
    </row>
    <row r="3233" spans="4:4" x14ac:dyDescent="0.2">
      <c r="D3233" s="178"/>
    </row>
    <row r="3234" spans="4:4" x14ac:dyDescent="0.2">
      <c r="D3234" s="178"/>
    </row>
    <row r="3235" spans="4:4" x14ac:dyDescent="0.2">
      <c r="D3235" s="178"/>
    </row>
    <row r="3236" spans="4:4" x14ac:dyDescent="0.2">
      <c r="D3236" s="178"/>
    </row>
    <row r="3237" spans="4:4" x14ac:dyDescent="0.2">
      <c r="D3237" s="178"/>
    </row>
    <row r="3238" spans="4:4" x14ac:dyDescent="0.2">
      <c r="D3238" s="178"/>
    </row>
    <row r="3239" spans="4:4" x14ac:dyDescent="0.2">
      <c r="D3239" s="178"/>
    </row>
    <row r="3240" spans="4:4" x14ac:dyDescent="0.2">
      <c r="D3240" s="178"/>
    </row>
    <row r="3241" spans="4:4" x14ac:dyDescent="0.2">
      <c r="D3241" s="178"/>
    </row>
    <row r="3242" spans="4:4" x14ac:dyDescent="0.2">
      <c r="D3242" s="178"/>
    </row>
    <row r="3243" spans="4:4" x14ac:dyDescent="0.2">
      <c r="D3243" s="178"/>
    </row>
    <row r="3244" spans="4:4" x14ac:dyDescent="0.2">
      <c r="D3244" s="178"/>
    </row>
    <row r="3245" spans="4:4" x14ac:dyDescent="0.2">
      <c r="D3245" s="178"/>
    </row>
    <row r="3246" spans="4:4" x14ac:dyDescent="0.2">
      <c r="D3246" s="178"/>
    </row>
    <row r="3247" spans="4:4" x14ac:dyDescent="0.2">
      <c r="D3247" s="178"/>
    </row>
    <row r="3248" spans="4:4" x14ac:dyDescent="0.2">
      <c r="D3248" s="178"/>
    </row>
    <row r="3249" spans="4:4" x14ac:dyDescent="0.2">
      <c r="D3249" s="178"/>
    </row>
    <row r="3250" spans="4:4" x14ac:dyDescent="0.2">
      <c r="D3250" s="178"/>
    </row>
    <row r="3251" spans="4:4" x14ac:dyDescent="0.2">
      <c r="D3251" s="178"/>
    </row>
    <row r="3252" spans="4:4" x14ac:dyDescent="0.2">
      <c r="D3252" s="178"/>
    </row>
    <row r="3253" spans="4:4" x14ac:dyDescent="0.2">
      <c r="D3253" s="178"/>
    </row>
    <row r="3254" spans="4:4" x14ac:dyDescent="0.2">
      <c r="D3254" s="178"/>
    </row>
    <row r="3255" spans="4:4" x14ac:dyDescent="0.2">
      <c r="D3255" s="178"/>
    </row>
    <row r="3256" spans="4:4" x14ac:dyDescent="0.2">
      <c r="D3256" s="178"/>
    </row>
    <row r="3257" spans="4:4" x14ac:dyDescent="0.2">
      <c r="D3257" s="178"/>
    </row>
    <row r="3258" spans="4:4" x14ac:dyDescent="0.2">
      <c r="D3258" s="178"/>
    </row>
    <row r="3259" spans="4:4" x14ac:dyDescent="0.2">
      <c r="D3259" s="178"/>
    </row>
    <row r="3260" spans="4:4" x14ac:dyDescent="0.2">
      <c r="D3260" s="178"/>
    </row>
    <row r="3261" spans="4:4" x14ac:dyDescent="0.2">
      <c r="D3261" s="178"/>
    </row>
    <row r="3262" spans="4:4" x14ac:dyDescent="0.2">
      <c r="D3262" s="178"/>
    </row>
    <row r="3263" spans="4:4" x14ac:dyDescent="0.2">
      <c r="D3263" s="178"/>
    </row>
    <row r="3264" spans="4:4" x14ac:dyDescent="0.2">
      <c r="D3264" s="178"/>
    </row>
    <row r="3265" spans="4:4" x14ac:dyDescent="0.2">
      <c r="D3265" s="178"/>
    </row>
    <row r="3266" spans="4:4" x14ac:dyDescent="0.2">
      <c r="D3266" s="178"/>
    </row>
    <row r="3267" spans="4:4" x14ac:dyDescent="0.2">
      <c r="D3267" s="178"/>
    </row>
    <row r="3268" spans="4:4" x14ac:dyDescent="0.2">
      <c r="D3268" s="178"/>
    </row>
    <row r="3269" spans="4:4" x14ac:dyDescent="0.2">
      <c r="D3269" s="178"/>
    </row>
    <row r="3270" spans="4:4" x14ac:dyDescent="0.2">
      <c r="D3270" s="178"/>
    </row>
    <row r="3271" spans="4:4" x14ac:dyDescent="0.2">
      <c r="D3271" s="178"/>
    </row>
    <row r="3272" spans="4:4" x14ac:dyDescent="0.2">
      <c r="D3272" s="178"/>
    </row>
    <row r="3273" spans="4:4" x14ac:dyDescent="0.2">
      <c r="D3273" s="178"/>
    </row>
    <row r="3274" spans="4:4" x14ac:dyDescent="0.2">
      <c r="D3274" s="178"/>
    </row>
    <row r="3275" spans="4:4" x14ac:dyDescent="0.2">
      <c r="D3275" s="178"/>
    </row>
    <row r="3276" spans="4:4" x14ac:dyDescent="0.2">
      <c r="D3276" s="178"/>
    </row>
    <row r="3277" spans="4:4" x14ac:dyDescent="0.2">
      <c r="D3277" s="178"/>
    </row>
    <row r="3278" spans="4:4" x14ac:dyDescent="0.2">
      <c r="D3278" s="178"/>
    </row>
    <row r="3279" spans="4:4" x14ac:dyDescent="0.2">
      <c r="D3279" s="178"/>
    </row>
    <row r="3280" spans="4:4" x14ac:dyDescent="0.2">
      <c r="D3280" s="178"/>
    </row>
    <row r="3281" spans="4:4" x14ac:dyDescent="0.2">
      <c r="D3281" s="178"/>
    </row>
    <row r="3282" spans="4:4" x14ac:dyDescent="0.2">
      <c r="D3282" s="178"/>
    </row>
    <row r="3283" spans="4:4" x14ac:dyDescent="0.2">
      <c r="D3283" s="178"/>
    </row>
    <row r="3284" spans="4:4" x14ac:dyDescent="0.2">
      <c r="D3284" s="178"/>
    </row>
    <row r="3285" spans="4:4" x14ac:dyDescent="0.2">
      <c r="D3285" s="178"/>
    </row>
    <row r="3286" spans="4:4" x14ac:dyDescent="0.2">
      <c r="D3286" s="178"/>
    </row>
    <row r="3287" spans="4:4" x14ac:dyDescent="0.2">
      <c r="D3287" s="178"/>
    </row>
    <row r="3288" spans="4:4" x14ac:dyDescent="0.2">
      <c r="D3288" s="178"/>
    </row>
    <row r="3289" spans="4:4" x14ac:dyDescent="0.2">
      <c r="D3289" s="178"/>
    </row>
    <row r="3290" spans="4:4" x14ac:dyDescent="0.2">
      <c r="D3290" s="178"/>
    </row>
    <row r="3291" spans="4:4" x14ac:dyDescent="0.2">
      <c r="D3291" s="178"/>
    </row>
    <row r="3292" spans="4:4" x14ac:dyDescent="0.2">
      <c r="D3292" s="178"/>
    </row>
    <row r="3293" spans="4:4" x14ac:dyDescent="0.2">
      <c r="D3293" s="178"/>
    </row>
    <row r="3294" spans="4:4" x14ac:dyDescent="0.2">
      <c r="D3294" s="178"/>
    </row>
    <row r="3295" spans="4:4" x14ac:dyDescent="0.2">
      <c r="D3295" s="178"/>
    </row>
    <row r="3296" spans="4:4" x14ac:dyDescent="0.2">
      <c r="D3296" s="178"/>
    </row>
    <row r="3297" spans="4:4" x14ac:dyDescent="0.2">
      <c r="D3297" s="178"/>
    </row>
    <row r="3298" spans="4:4" x14ac:dyDescent="0.2">
      <c r="D3298" s="178"/>
    </row>
    <row r="3299" spans="4:4" x14ac:dyDescent="0.2">
      <c r="D3299" s="178"/>
    </row>
    <row r="3300" spans="4:4" x14ac:dyDescent="0.2">
      <c r="D3300" s="178"/>
    </row>
    <row r="3301" spans="4:4" x14ac:dyDescent="0.2">
      <c r="D3301" s="178"/>
    </row>
    <row r="3302" spans="4:4" x14ac:dyDescent="0.2">
      <c r="D3302" s="178"/>
    </row>
    <row r="3303" spans="4:4" x14ac:dyDescent="0.2">
      <c r="D3303" s="178"/>
    </row>
    <row r="3304" spans="4:4" x14ac:dyDescent="0.2">
      <c r="D3304" s="178"/>
    </row>
    <row r="3305" spans="4:4" x14ac:dyDescent="0.2">
      <c r="D3305" s="178"/>
    </row>
    <row r="3306" spans="4:4" x14ac:dyDescent="0.2">
      <c r="D3306" s="178"/>
    </row>
    <row r="3307" spans="4:4" x14ac:dyDescent="0.2">
      <c r="D3307" s="178"/>
    </row>
    <row r="3308" spans="4:4" x14ac:dyDescent="0.2">
      <c r="D3308" s="178"/>
    </row>
    <row r="3309" spans="4:4" x14ac:dyDescent="0.2">
      <c r="D3309" s="178"/>
    </row>
    <row r="3310" spans="4:4" x14ac:dyDescent="0.2">
      <c r="D3310" s="178"/>
    </row>
    <row r="3311" spans="4:4" x14ac:dyDescent="0.2">
      <c r="D3311" s="178"/>
    </row>
    <row r="3312" spans="4:4" x14ac:dyDescent="0.2">
      <c r="D3312" s="178"/>
    </row>
    <row r="3313" spans="4:4" x14ac:dyDescent="0.2">
      <c r="D3313" s="178"/>
    </row>
    <row r="3314" spans="4:4" x14ac:dyDescent="0.2">
      <c r="D3314" s="178"/>
    </row>
    <row r="3315" spans="4:4" x14ac:dyDescent="0.2">
      <c r="D3315" s="178"/>
    </row>
    <row r="3316" spans="4:4" x14ac:dyDescent="0.2">
      <c r="D3316" s="178"/>
    </row>
    <row r="3317" spans="4:4" x14ac:dyDescent="0.2">
      <c r="D3317" s="178"/>
    </row>
    <row r="3318" spans="4:4" x14ac:dyDescent="0.2">
      <c r="D3318" s="178"/>
    </row>
    <row r="3319" spans="4:4" x14ac:dyDescent="0.2">
      <c r="D3319" s="178"/>
    </row>
    <row r="3320" spans="4:4" x14ac:dyDescent="0.2">
      <c r="D3320" s="178"/>
    </row>
    <row r="3321" spans="4:4" x14ac:dyDescent="0.2">
      <c r="D3321" s="178"/>
    </row>
    <row r="3322" spans="4:4" x14ac:dyDescent="0.2">
      <c r="D3322" s="178"/>
    </row>
    <row r="3323" spans="4:4" x14ac:dyDescent="0.2">
      <c r="D3323" s="178"/>
    </row>
    <row r="3324" spans="4:4" x14ac:dyDescent="0.2">
      <c r="D3324" s="178"/>
    </row>
    <row r="3325" spans="4:4" x14ac:dyDescent="0.2">
      <c r="D3325" s="178"/>
    </row>
    <row r="3326" spans="4:4" x14ac:dyDescent="0.2">
      <c r="D3326" s="178"/>
    </row>
    <row r="3327" spans="4:4" x14ac:dyDescent="0.2">
      <c r="D3327" s="178"/>
    </row>
    <row r="3328" spans="4:4" x14ac:dyDescent="0.2">
      <c r="D3328" s="178"/>
    </row>
    <row r="3329" spans="4:4" x14ac:dyDescent="0.2">
      <c r="D3329" s="178"/>
    </row>
    <row r="3330" spans="4:4" x14ac:dyDescent="0.2">
      <c r="D3330" s="178"/>
    </row>
    <row r="3331" spans="4:4" x14ac:dyDescent="0.2">
      <c r="D3331" s="178"/>
    </row>
    <row r="3332" spans="4:4" x14ac:dyDescent="0.2">
      <c r="D3332" s="178"/>
    </row>
    <row r="3333" spans="4:4" x14ac:dyDescent="0.2">
      <c r="D3333" s="178"/>
    </row>
    <row r="3334" spans="4:4" x14ac:dyDescent="0.2">
      <c r="D3334" s="178"/>
    </row>
    <row r="3335" spans="4:4" x14ac:dyDescent="0.2">
      <c r="D3335" s="178"/>
    </row>
    <row r="3336" spans="4:4" x14ac:dyDescent="0.2">
      <c r="D3336" s="178"/>
    </row>
    <row r="3337" spans="4:4" x14ac:dyDescent="0.2">
      <c r="D3337" s="178"/>
    </row>
    <row r="3338" spans="4:4" x14ac:dyDescent="0.2">
      <c r="D3338" s="178"/>
    </row>
    <row r="3339" spans="4:4" x14ac:dyDescent="0.2">
      <c r="D3339" s="178"/>
    </row>
    <row r="3340" spans="4:4" x14ac:dyDescent="0.2">
      <c r="D3340" s="178"/>
    </row>
    <row r="3341" spans="4:4" x14ac:dyDescent="0.2">
      <c r="D3341" s="178"/>
    </row>
    <row r="3342" spans="4:4" x14ac:dyDescent="0.2">
      <c r="D3342" s="178"/>
    </row>
    <row r="3343" spans="4:4" x14ac:dyDescent="0.2">
      <c r="D3343" s="178"/>
    </row>
    <row r="3344" spans="4:4" x14ac:dyDescent="0.2">
      <c r="D3344" s="178"/>
    </row>
    <row r="3345" spans="4:4" x14ac:dyDescent="0.2">
      <c r="D3345" s="178"/>
    </row>
    <row r="3346" spans="4:4" x14ac:dyDescent="0.2">
      <c r="D3346" s="178"/>
    </row>
    <row r="3347" spans="4:4" x14ac:dyDescent="0.2">
      <c r="D3347" s="178"/>
    </row>
    <row r="3348" spans="4:4" x14ac:dyDescent="0.2">
      <c r="D3348" s="178"/>
    </row>
    <row r="3349" spans="4:4" x14ac:dyDescent="0.2">
      <c r="D3349" s="178"/>
    </row>
    <row r="3350" spans="4:4" x14ac:dyDescent="0.2">
      <c r="D3350" s="178"/>
    </row>
    <row r="3351" spans="4:4" x14ac:dyDescent="0.2">
      <c r="D3351" s="178"/>
    </row>
    <row r="3352" spans="4:4" x14ac:dyDescent="0.2">
      <c r="D3352" s="178"/>
    </row>
    <row r="3353" spans="4:4" x14ac:dyDescent="0.2">
      <c r="D3353" s="178"/>
    </row>
    <row r="3354" spans="4:4" x14ac:dyDescent="0.2">
      <c r="D3354" s="178"/>
    </row>
    <row r="3355" spans="4:4" x14ac:dyDescent="0.2">
      <c r="D3355" s="178"/>
    </row>
    <row r="3356" spans="4:4" x14ac:dyDescent="0.2">
      <c r="D3356" s="178"/>
    </row>
    <row r="3357" spans="4:4" x14ac:dyDescent="0.2">
      <c r="D3357" s="178"/>
    </row>
    <row r="3358" spans="4:4" x14ac:dyDescent="0.2">
      <c r="D3358" s="178"/>
    </row>
    <row r="3359" spans="4:4" x14ac:dyDescent="0.2">
      <c r="D3359" s="178"/>
    </row>
    <row r="3360" spans="4:4" x14ac:dyDescent="0.2">
      <c r="D3360" s="178"/>
    </row>
    <row r="3361" spans="4:4" x14ac:dyDescent="0.2">
      <c r="D3361" s="178"/>
    </row>
    <row r="3362" spans="4:4" x14ac:dyDescent="0.2">
      <c r="D3362" s="178"/>
    </row>
    <row r="3363" spans="4:4" x14ac:dyDescent="0.2">
      <c r="D3363" s="178"/>
    </row>
    <row r="3364" spans="4:4" x14ac:dyDescent="0.2">
      <c r="D3364" s="178"/>
    </row>
    <row r="3365" spans="4:4" x14ac:dyDescent="0.2">
      <c r="D3365" s="178"/>
    </row>
    <row r="3366" spans="4:4" x14ac:dyDescent="0.2">
      <c r="D3366" s="178"/>
    </row>
    <row r="3367" spans="4:4" x14ac:dyDescent="0.2">
      <c r="D3367" s="178"/>
    </row>
    <row r="3368" spans="4:4" x14ac:dyDescent="0.2">
      <c r="D3368" s="178"/>
    </row>
    <row r="3369" spans="4:4" x14ac:dyDescent="0.2">
      <c r="D3369" s="178"/>
    </row>
    <row r="3370" spans="4:4" x14ac:dyDescent="0.2">
      <c r="D3370" s="178"/>
    </row>
    <row r="3371" spans="4:4" x14ac:dyDescent="0.2">
      <c r="D3371" s="178"/>
    </row>
    <row r="3372" spans="4:4" x14ac:dyDescent="0.2">
      <c r="D3372" s="178"/>
    </row>
    <row r="3373" spans="4:4" x14ac:dyDescent="0.2">
      <c r="D3373" s="178"/>
    </row>
    <row r="3374" spans="4:4" x14ac:dyDescent="0.2">
      <c r="D3374" s="178"/>
    </row>
    <row r="3375" spans="4:4" x14ac:dyDescent="0.2">
      <c r="D3375" s="178"/>
    </row>
    <row r="3376" spans="4:4" x14ac:dyDescent="0.2">
      <c r="D3376" s="178"/>
    </row>
    <row r="3377" spans="4:4" x14ac:dyDescent="0.2">
      <c r="D3377" s="178"/>
    </row>
    <row r="3378" spans="4:4" x14ac:dyDescent="0.2">
      <c r="D3378" s="178"/>
    </row>
    <row r="3379" spans="4:4" x14ac:dyDescent="0.2">
      <c r="D3379" s="178"/>
    </row>
    <row r="3380" spans="4:4" x14ac:dyDescent="0.2">
      <c r="D3380" s="178"/>
    </row>
    <row r="3381" spans="4:4" x14ac:dyDescent="0.2">
      <c r="D3381" s="178"/>
    </row>
    <row r="3382" spans="4:4" x14ac:dyDescent="0.2">
      <c r="D3382" s="178"/>
    </row>
    <row r="3383" spans="4:4" x14ac:dyDescent="0.2">
      <c r="D3383" s="178"/>
    </row>
    <row r="3384" spans="4:4" x14ac:dyDescent="0.2">
      <c r="D3384" s="178"/>
    </row>
    <row r="3385" spans="4:4" x14ac:dyDescent="0.2">
      <c r="D3385" s="178"/>
    </row>
    <row r="3386" spans="4:4" x14ac:dyDescent="0.2">
      <c r="D3386" s="178"/>
    </row>
    <row r="3387" spans="4:4" x14ac:dyDescent="0.2">
      <c r="D3387" s="178"/>
    </row>
    <row r="3388" spans="4:4" x14ac:dyDescent="0.2">
      <c r="D3388" s="178"/>
    </row>
    <row r="3389" spans="4:4" x14ac:dyDescent="0.2">
      <c r="D3389" s="178"/>
    </row>
    <row r="3390" spans="4:4" x14ac:dyDescent="0.2">
      <c r="D3390" s="178"/>
    </row>
    <row r="3391" spans="4:4" x14ac:dyDescent="0.2">
      <c r="D3391" s="178"/>
    </row>
    <row r="3392" spans="4:4" x14ac:dyDescent="0.2">
      <c r="D3392" s="178"/>
    </row>
    <row r="3393" spans="4:4" x14ac:dyDescent="0.2">
      <c r="D3393" s="178"/>
    </row>
    <row r="3394" spans="4:4" x14ac:dyDescent="0.2">
      <c r="D3394" s="178"/>
    </row>
    <row r="3395" spans="4:4" x14ac:dyDescent="0.2">
      <c r="D3395" s="178"/>
    </row>
    <row r="3396" spans="4:4" x14ac:dyDescent="0.2">
      <c r="D3396" s="178"/>
    </row>
    <row r="3397" spans="4:4" x14ac:dyDescent="0.2">
      <c r="D3397" s="178"/>
    </row>
    <row r="3398" spans="4:4" x14ac:dyDescent="0.2">
      <c r="D3398" s="178"/>
    </row>
    <row r="3399" spans="4:4" x14ac:dyDescent="0.2">
      <c r="D3399" s="178"/>
    </row>
    <row r="3400" spans="4:4" x14ac:dyDescent="0.2">
      <c r="D3400" s="178"/>
    </row>
    <row r="3401" spans="4:4" x14ac:dyDescent="0.2">
      <c r="D3401" s="178"/>
    </row>
    <row r="3402" spans="4:4" x14ac:dyDescent="0.2">
      <c r="D3402" s="178"/>
    </row>
    <row r="3403" spans="4:4" x14ac:dyDescent="0.2">
      <c r="D3403" s="178"/>
    </row>
    <row r="3404" spans="4:4" x14ac:dyDescent="0.2">
      <c r="D3404" s="178"/>
    </row>
    <row r="3405" spans="4:4" x14ac:dyDescent="0.2">
      <c r="D3405" s="178"/>
    </row>
    <row r="3406" spans="4:4" x14ac:dyDescent="0.2">
      <c r="D3406" s="178"/>
    </row>
    <row r="3407" spans="4:4" x14ac:dyDescent="0.2">
      <c r="D3407" s="178"/>
    </row>
    <row r="3408" spans="4:4" x14ac:dyDescent="0.2">
      <c r="D3408" s="178"/>
    </row>
    <row r="3409" spans="4:4" x14ac:dyDescent="0.2">
      <c r="D3409" s="178"/>
    </row>
    <row r="3410" spans="4:4" x14ac:dyDescent="0.2">
      <c r="D3410" s="178"/>
    </row>
    <row r="3411" spans="4:4" x14ac:dyDescent="0.2">
      <c r="D3411" s="178"/>
    </row>
    <row r="3412" spans="4:4" x14ac:dyDescent="0.2">
      <c r="D3412" s="178"/>
    </row>
    <row r="3413" spans="4:4" x14ac:dyDescent="0.2">
      <c r="D3413" s="178"/>
    </row>
    <row r="3414" spans="4:4" x14ac:dyDescent="0.2">
      <c r="D3414" s="178"/>
    </row>
    <row r="3415" spans="4:4" x14ac:dyDescent="0.2">
      <c r="D3415" s="178"/>
    </row>
    <row r="3416" spans="4:4" x14ac:dyDescent="0.2">
      <c r="D3416" s="178"/>
    </row>
    <row r="3417" spans="4:4" x14ac:dyDescent="0.2">
      <c r="D3417" s="178"/>
    </row>
    <row r="3418" spans="4:4" x14ac:dyDescent="0.2">
      <c r="D3418" s="178"/>
    </row>
    <row r="3419" spans="4:4" x14ac:dyDescent="0.2">
      <c r="D3419" s="178"/>
    </row>
    <row r="3420" spans="4:4" x14ac:dyDescent="0.2">
      <c r="D3420" s="178"/>
    </row>
    <row r="3421" spans="4:4" x14ac:dyDescent="0.2">
      <c r="D3421" s="178"/>
    </row>
    <row r="3422" spans="4:4" x14ac:dyDescent="0.2">
      <c r="D3422" s="178"/>
    </row>
    <row r="3423" spans="4:4" x14ac:dyDescent="0.2">
      <c r="D3423" s="178"/>
    </row>
    <row r="3424" spans="4:4" x14ac:dyDescent="0.2">
      <c r="D3424" s="178"/>
    </row>
    <row r="3425" spans="4:4" x14ac:dyDescent="0.2">
      <c r="D3425" s="178"/>
    </row>
    <row r="3426" spans="4:4" x14ac:dyDescent="0.2">
      <c r="D3426" s="178"/>
    </row>
    <row r="3427" spans="4:4" x14ac:dyDescent="0.2">
      <c r="D3427" s="178"/>
    </row>
    <row r="3428" spans="4:4" x14ac:dyDescent="0.2">
      <c r="D3428" s="178"/>
    </row>
    <row r="3429" spans="4:4" x14ac:dyDescent="0.2">
      <c r="D3429" s="178"/>
    </row>
    <row r="3430" spans="4:4" x14ac:dyDescent="0.2">
      <c r="D3430" s="178"/>
    </row>
    <row r="3431" spans="4:4" x14ac:dyDescent="0.2">
      <c r="D3431" s="178"/>
    </row>
    <row r="3432" spans="4:4" x14ac:dyDescent="0.2">
      <c r="D3432" s="178"/>
    </row>
    <row r="3433" spans="4:4" x14ac:dyDescent="0.2">
      <c r="D3433" s="178"/>
    </row>
    <row r="3434" spans="4:4" x14ac:dyDescent="0.2">
      <c r="D3434" s="178"/>
    </row>
    <row r="3435" spans="4:4" x14ac:dyDescent="0.2">
      <c r="D3435" s="178"/>
    </row>
    <row r="3436" spans="4:4" x14ac:dyDescent="0.2">
      <c r="D3436" s="178"/>
    </row>
    <row r="3437" spans="4:4" x14ac:dyDescent="0.2">
      <c r="D3437" s="178"/>
    </row>
    <row r="3438" spans="4:4" x14ac:dyDescent="0.2">
      <c r="D3438" s="178"/>
    </row>
    <row r="3439" spans="4:4" x14ac:dyDescent="0.2">
      <c r="D3439" s="178"/>
    </row>
    <row r="3440" spans="4:4" x14ac:dyDescent="0.2">
      <c r="D3440" s="178"/>
    </row>
    <row r="3441" spans="4:4" x14ac:dyDescent="0.2">
      <c r="D3441" s="178"/>
    </row>
    <row r="3442" spans="4:4" x14ac:dyDescent="0.2">
      <c r="D3442" s="178"/>
    </row>
    <row r="3443" spans="4:4" x14ac:dyDescent="0.2">
      <c r="D3443" s="178"/>
    </row>
    <row r="3444" spans="4:4" x14ac:dyDescent="0.2">
      <c r="D3444" s="178"/>
    </row>
    <row r="3445" spans="4:4" x14ac:dyDescent="0.2">
      <c r="D3445" s="178"/>
    </row>
    <row r="3446" spans="4:4" x14ac:dyDescent="0.2">
      <c r="D3446" s="178"/>
    </row>
    <row r="3447" spans="4:4" x14ac:dyDescent="0.2">
      <c r="D3447" s="178"/>
    </row>
    <row r="3448" spans="4:4" x14ac:dyDescent="0.2">
      <c r="D3448" s="178"/>
    </row>
    <row r="3449" spans="4:4" x14ac:dyDescent="0.2">
      <c r="D3449" s="178"/>
    </row>
    <row r="3450" spans="4:4" x14ac:dyDescent="0.2">
      <c r="D3450" s="178"/>
    </row>
    <row r="3451" spans="4:4" x14ac:dyDescent="0.2">
      <c r="D3451" s="178"/>
    </row>
    <row r="3452" spans="4:4" x14ac:dyDescent="0.2">
      <c r="D3452" s="178"/>
    </row>
    <row r="3453" spans="4:4" x14ac:dyDescent="0.2">
      <c r="D3453" s="178"/>
    </row>
    <row r="3454" spans="4:4" x14ac:dyDescent="0.2">
      <c r="D3454" s="178"/>
    </row>
    <row r="3455" spans="4:4" x14ac:dyDescent="0.2">
      <c r="D3455" s="178"/>
    </row>
    <row r="3456" spans="4:4" x14ac:dyDescent="0.2">
      <c r="D3456" s="178"/>
    </row>
    <row r="3457" spans="4:4" x14ac:dyDescent="0.2">
      <c r="D3457" s="178"/>
    </row>
    <row r="3458" spans="4:4" x14ac:dyDescent="0.2">
      <c r="D3458" s="178"/>
    </row>
    <row r="3459" spans="4:4" x14ac:dyDescent="0.2">
      <c r="D3459" s="178"/>
    </row>
    <row r="3460" spans="4:4" x14ac:dyDescent="0.2">
      <c r="D3460" s="178"/>
    </row>
    <row r="3461" spans="4:4" x14ac:dyDescent="0.2">
      <c r="D3461" s="178"/>
    </row>
    <row r="3462" spans="4:4" x14ac:dyDescent="0.2">
      <c r="D3462" s="178"/>
    </row>
    <row r="3463" spans="4:4" x14ac:dyDescent="0.2">
      <c r="D3463" s="178"/>
    </row>
    <row r="3464" spans="4:4" x14ac:dyDescent="0.2">
      <c r="D3464" s="178"/>
    </row>
    <row r="3465" spans="4:4" x14ac:dyDescent="0.2">
      <c r="D3465" s="178"/>
    </row>
    <row r="3466" spans="4:4" x14ac:dyDescent="0.2">
      <c r="D3466" s="178"/>
    </row>
    <row r="3467" spans="4:4" x14ac:dyDescent="0.2">
      <c r="D3467" s="178"/>
    </row>
    <row r="3468" spans="4:4" x14ac:dyDescent="0.2">
      <c r="D3468" s="178"/>
    </row>
    <row r="3469" spans="4:4" x14ac:dyDescent="0.2">
      <c r="D3469" s="178"/>
    </row>
    <row r="3470" spans="4:4" x14ac:dyDescent="0.2">
      <c r="D3470" s="178"/>
    </row>
    <row r="3471" spans="4:4" x14ac:dyDescent="0.2">
      <c r="D3471" s="178"/>
    </row>
    <row r="3472" spans="4:4" x14ac:dyDescent="0.2">
      <c r="D3472" s="178"/>
    </row>
    <row r="3473" spans="4:4" x14ac:dyDescent="0.2">
      <c r="D3473" s="178"/>
    </row>
    <row r="3474" spans="4:4" x14ac:dyDescent="0.2">
      <c r="D3474" s="178"/>
    </row>
    <row r="3475" spans="4:4" x14ac:dyDescent="0.2">
      <c r="D3475" s="178"/>
    </row>
    <row r="3476" spans="4:4" x14ac:dyDescent="0.2">
      <c r="D3476" s="178"/>
    </row>
    <row r="3477" spans="4:4" x14ac:dyDescent="0.2">
      <c r="D3477" s="178"/>
    </row>
    <row r="3478" spans="4:4" x14ac:dyDescent="0.2">
      <c r="D3478" s="178"/>
    </row>
    <row r="3479" spans="4:4" x14ac:dyDescent="0.2">
      <c r="D3479" s="178"/>
    </row>
    <row r="3480" spans="4:4" x14ac:dyDescent="0.2">
      <c r="D3480" s="178"/>
    </row>
    <row r="3481" spans="4:4" x14ac:dyDescent="0.2">
      <c r="D3481" s="178"/>
    </row>
    <row r="3482" spans="4:4" x14ac:dyDescent="0.2">
      <c r="D3482" s="178"/>
    </row>
    <row r="3483" spans="4:4" x14ac:dyDescent="0.2">
      <c r="D3483" s="178"/>
    </row>
    <row r="3484" spans="4:4" x14ac:dyDescent="0.2">
      <c r="D3484" s="178"/>
    </row>
    <row r="3485" spans="4:4" x14ac:dyDescent="0.2">
      <c r="D3485" s="178"/>
    </row>
    <row r="3486" spans="4:4" x14ac:dyDescent="0.2">
      <c r="D3486" s="178"/>
    </row>
    <row r="3487" spans="4:4" x14ac:dyDescent="0.2">
      <c r="D3487" s="178"/>
    </row>
    <row r="3488" spans="4:4" x14ac:dyDescent="0.2">
      <c r="D3488" s="178"/>
    </row>
    <row r="3489" spans="4:4" x14ac:dyDescent="0.2">
      <c r="D3489" s="178"/>
    </row>
    <row r="3490" spans="4:4" x14ac:dyDescent="0.2">
      <c r="D3490" s="178"/>
    </row>
    <row r="3491" spans="4:4" x14ac:dyDescent="0.2">
      <c r="D3491" s="178"/>
    </row>
    <row r="3492" spans="4:4" x14ac:dyDescent="0.2">
      <c r="D3492" s="178"/>
    </row>
    <row r="3493" spans="4:4" x14ac:dyDescent="0.2">
      <c r="D3493" s="178"/>
    </row>
    <row r="3494" spans="4:4" x14ac:dyDescent="0.2">
      <c r="D3494" s="178"/>
    </row>
    <row r="3495" spans="4:4" x14ac:dyDescent="0.2">
      <c r="D3495" s="178"/>
    </row>
    <row r="3496" spans="4:4" x14ac:dyDescent="0.2">
      <c r="D3496" s="178"/>
    </row>
    <row r="3497" spans="4:4" x14ac:dyDescent="0.2">
      <c r="D3497" s="178"/>
    </row>
    <row r="3498" spans="4:4" x14ac:dyDescent="0.2">
      <c r="D3498" s="178"/>
    </row>
    <row r="3499" spans="4:4" x14ac:dyDescent="0.2">
      <c r="D3499" s="178"/>
    </row>
    <row r="3500" spans="4:4" x14ac:dyDescent="0.2">
      <c r="D3500" s="178"/>
    </row>
    <row r="3501" spans="4:4" x14ac:dyDescent="0.2">
      <c r="D3501" s="178"/>
    </row>
    <row r="3502" spans="4:4" x14ac:dyDescent="0.2">
      <c r="D3502" s="178"/>
    </row>
    <row r="3503" spans="4:4" x14ac:dyDescent="0.2">
      <c r="D3503" s="178"/>
    </row>
    <row r="3504" spans="4:4" x14ac:dyDescent="0.2">
      <c r="D3504" s="178"/>
    </row>
    <row r="3505" spans="4:4" x14ac:dyDescent="0.2">
      <c r="D3505" s="178"/>
    </row>
    <row r="3506" spans="4:4" x14ac:dyDescent="0.2">
      <c r="D3506" s="178"/>
    </row>
    <row r="3507" spans="4:4" x14ac:dyDescent="0.2">
      <c r="D3507" s="178"/>
    </row>
    <row r="3508" spans="4:4" x14ac:dyDescent="0.2">
      <c r="D3508" s="178"/>
    </row>
    <row r="3509" spans="4:4" x14ac:dyDescent="0.2">
      <c r="D3509" s="178"/>
    </row>
    <row r="3510" spans="4:4" x14ac:dyDescent="0.2">
      <c r="D3510" s="178"/>
    </row>
    <row r="3511" spans="4:4" x14ac:dyDescent="0.2">
      <c r="D3511" s="178"/>
    </row>
    <row r="3512" spans="4:4" x14ac:dyDescent="0.2">
      <c r="D3512" s="178"/>
    </row>
    <row r="3513" spans="4:4" x14ac:dyDescent="0.2">
      <c r="D3513" s="178"/>
    </row>
    <row r="3514" spans="4:4" x14ac:dyDescent="0.2">
      <c r="D3514" s="178"/>
    </row>
    <row r="3515" spans="4:4" x14ac:dyDescent="0.2">
      <c r="D3515" s="178"/>
    </row>
    <row r="3516" spans="4:4" x14ac:dyDescent="0.2">
      <c r="D3516" s="178"/>
    </row>
    <row r="3517" spans="4:4" x14ac:dyDescent="0.2">
      <c r="D3517" s="178"/>
    </row>
    <row r="3518" spans="4:4" x14ac:dyDescent="0.2">
      <c r="D3518" s="178"/>
    </row>
    <row r="3519" spans="4:4" x14ac:dyDescent="0.2">
      <c r="D3519" s="178"/>
    </row>
    <row r="3520" spans="4:4" x14ac:dyDescent="0.2">
      <c r="D3520" s="178"/>
    </row>
    <row r="3521" spans="4:4" x14ac:dyDescent="0.2">
      <c r="D3521" s="178"/>
    </row>
    <row r="3522" spans="4:4" x14ac:dyDescent="0.2">
      <c r="D3522" s="178"/>
    </row>
    <row r="3523" spans="4:4" x14ac:dyDescent="0.2">
      <c r="D3523" s="178"/>
    </row>
    <row r="3524" spans="4:4" x14ac:dyDescent="0.2">
      <c r="D3524" s="178"/>
    </row>
    <row r="3525" spans="4:4" x14ac:dyDescent="0.2">
      <c r="D3525" s="178"/>
    </row>
    <row r="3526" spans="4:4" x14ac:dyDescent="0.2">
      <c r="D3526" s="178"/>
    </row>
    <row r="3527" spans="4:4" x14ac:dyDescent="0.2">
      <c r="D3527" s="178"/>
    </row>
    <row r="3528" spans="4:4" x14ac:dyDescent="0.2">
      <c r="D3528" s="178"/>
    </row>
    <row r="3529" spans="4:4" x14ac:dyDescent="0.2">
      <c r="D3529" s="178"/>
    </row>
    <row r="3530" spans="4:4" x14ac:dyDescent="0.2">
      <c r="D3530" s="178"/>
    </row>
    <row r="3531" spans="4:4" x14ac:dyDescent="0.2">
      <c r="D3531" s="178"/>
    </row>
    <row r="3532" spans="4:4" x14ac:dyDescent="0.2">
      <c r="D3532" s="178"/>
    </row>
    <row r="3533" spans="4:4" x14ac:dyDescent="0.2">
      <c r="D3533" s="178"/>
    </row>
    <row r="3534" spans="4:4" x14ac:dyDescent="0.2">
      <c r="D3534" s="178"/>
    </row>
    <row r="3535" spans="4:4" x14ac:dyDescent="0.2">
      <c r="D3535" s="178"/>
    </row>
    <row r="3536" spans="4:4" x14ac:dyDescent="0.2">
      <c r="D3536" s="178"/>
    </row>
    <row r="3537" spans="4:4" x14ac:dyDescent="0.2">
      <c r="D3537" s="178"/>
    </row>
    <row r="3538" spans="4:4" x14ac:dyDescent="0.2">
      <c r="D3538" s="178"/>
    </row>
    <row r="3539" spans="4:4" x14ac:dyDescent="0.2">
      <c r="D3539" s="178"/>
    </row>
    <row r="3540" spans="4:4" x14ac:dyDescent="0.2">
      <c r="D3540" s="178"/>
    </row>
    <row r="3541" spans="4:4" x14ac:dyDescent="0.2">
      <c r="D3541" s="178"/>
    </row>
    <row r="3542" spans="4:4" x14ac:dyDescent="0.2">
      <c r="D3542" s="178"/>
    </row>
    <row r="3543" spans="4:4" x14ac:dyDescent="0.2">
      <c r="D3543" s="178"/>
    </row>
    <row r="3544" spans="4:4" x14ac:dyDescent="0.2">
      <c r="D3544" s="178"/>
    </row>
    <row r="3545" spans="4:4" x14ac:dyDescent="0.2">
      <c r="D3545" s="178"/>
    </row>
    <row r="3546" spans="4:4" x14ac:dyDescent="0.2">
      <c r="D3546" s="178"/>
    </row>
    <row r="3547" spans="4:4" x14ac:dyDescent="0.2">
      <c r="D3547" s="178"/>
    </row>
    <row r="3548" spans="4:4" x14ac:dyDescent="0.2">
      <c r="D3548" s="178"/>
    </row>
    <row r="3549" spans="4:4" x14ac:dyDescent="0.2">
      <c r="D3549" s="178"/>
    </row>
    <row r="3550" spans="4:4" x14ac:dyDescent="0.2">
      <c r="D3550" s="178"/>
    </row>
    <row r="3551" spans="4:4" x14ac:dyDescent="0.2">
      <c r="D3551" s="178"/>
    </row>
    <row r="3552" spans="4:4" x14ac:dyDescent="0.2">
      <c r="D3552" s="178"/>
    </row>
    <row r="3553" spans="4:4" x14ac:dyDescent="0.2">
      <c r="D3553" s="178"/>
    </row>
    <row r="3554" spans="4:4" x14ac:dyDescent="0.2">
      <c r="D3554" s="178"/>
    </row>
    <row r="3555" spans="4:4" x14ac:dyDescent="0.2">
      <c r="D3555" s="178"/>
    </row>
    <row r="3556" spans="4:4" x14ac:dyDescent="0.2">
      <c r="D3556" s="178"/>
    </row>
    <row r="3557" spans="4:4" x14ac:dyDescent="0.2">
      <c r="D3557" s="178"/>
    </row>
    <row r="3558" spans="4:4" x14ac:dyDescent="0.2">
      <c r="D3558" s="178"/>
    </row>
    <row r="3559" spans="4:4" x14ac:dyDescent="0.2">
      <c r="D3559" s="178"/>
    </row>
    <row r="3560" spans="4:4" x14ac:dyDescent="0.2">
      <c r="D3560" s="178"/>
    </row>
    <row r="3561" spans="4:4" x14ac:dyDescent="0.2">
      <c r="D3561" s="178"/>
    </row>
    <row r="3562" spans="4:4" x14ac:dyDescent="0.2">
      <c r="D3562" s="178"/>
    </row>
    <row r="3563" spans="4:4" x14ac:dyDescent="0.2">
      <c r="D3563" s="178"/>
    </row>
    <row r="3564" spans="4:4" x14ac:dyDescent="0.2">
      <c r="D3564" s="178"/>
    </row>
    <row r="3565" spans="4:4" x14ac:dyDescent="0.2">
      <c r="D3565" s="178"/>
    </row>
    <row r="3566" spans="4:4" x14ac:dyDescent="0.2">
      <c r="D3566" s="178"/>
    </row>
    <row r="3567" spans="4:4" x14ac:dyDescent="0.2">
      <c r="D3567" s="178"/>
    </row>
    <row r="3568" spans="4:4" x14ac:dyDescent="0.2">
      <c r="D3568" s="178"/>
    </row>
    <row r="3569" spans="4:4" x14ac:dyDescent="0.2">
      <c r="D3569" s="178"/>
    </row>
    <row r="3570" spans="4:4" x14ac:dyDescent="0.2">
      <c r="D3570" s="178"/>
    </row>
    <row r="3571" spans="4:4" x14ac:dyDescent="0.2">
      <c r="D3571" s="178"/>
    </row>
    <row r="3572" spans="4:4" x14ac:dyDescent="0.2">
      <c r="D3572" s="178"/>
    </row>
    <row r="3573" spans="4:4" x14ac:dyDescent="0.2">
      <c r="D3573" s="178"/>
    </row>
    <row r="3574" spans="4:4" x14ac:dyDescent="0.2">
      <c r="D3574" s="178"/>
    </row>
    <row r="3575" spans="4:4" x14ac:dyDescent="0.2">
      <c r="D3575" s="178"/>
    </row>
    <row r="3576" spans="4:4" x14ac:dyDescent="0.2">
      <c r="D3576" s="178"/>
    </row>
    <row r="3577" spans="4:4" x14ac:dyDescent="0.2">
      <c r="D3577" s="178"/>
    </row>
    <row r="3578" spans="4:4" x14ac:dyDescent="0.2">
      <c r="D3578" s="178"/>
    </row>
    <row r="3579" spans="4:4" x14ac:dyDescent="0.2">
      <c r="D3579" s="178"/>
    </row>
    <row r="3580" spans="4:4" x14ac:dyDescent="0.2">
      <c r="D3580" s="178"/>
    </row>
    <row r="3581" spans="4:4" x14ac:dyDescent="0.2">
      <c r="D3581" s="178"/>
    </row>
    <row r="3582" spans="4:4" x14ac:dyDescent="0.2">
      <c r="D3582" s="178"/>
    </row>
    <row r="3583" spans="4:4" x14ac:dyDescent="0.2">
      <c r="D3583" s="178"/>
    </row>
    <row r="3584" spans="4:4" x14ac:dyDescent="0.2">
      <c r="D3584" s="178"/>
    </row>
    <row r="3585" spans="4:4" x14ac:dyDescent="0.2">
      <c r="D3585" s="178"/>
    </row>
    <row r="3586" spans="4:4" x14ac:dyDescent="0.2">
      <c r="D3586" s="178"/>
    </row>
    <row r="3587" spans="4:4" x14ac:dyDescent="0.2">
      <c r="D3587" s="178"/>
    </row>
    <row r="3588" spans="4:4" x14ac:dyDescent="0.2">
      <c r="D3588" s="178"/>
    </row>
    <row r="3589" spans="4:4" x14ac:dyDescent="0.2">
      <c r="D3589" s="178"/>
    </row>
    <row r="3590" spans="4:4" x14ac:dyDescent="0.2">
      <c r="D3590" s="178"/>
    </row>
    <row r="3591" spans="4:4" x14ac:dyDescent="0.2">
      <c r="D3591" s="178"/>
    </row>
    <row r="3592" spans="4:4" x14ac:dyDescent="0.2">
      <c r="D3592" s="178"/>
    </row>
    <row r="3593" spans="4:4" x14ac:dyDescent="0.2">
      <c r="D3593" s="178"/>
    </row>
    <row r="3594" spans="4:4" x14ac:dyDescent="0.2">
      <c r="D3594" s="178"/>
    </row>
    <row r="3595" spans="4:4" x14ac:dyDescent="0.2">
      <c r="D3595" s="178"/>
    </row>
    <row r="3596" spans="4:4" x14ac:dyDescent="0.2">
      <c r="D3596" s="178"/>
    </row>
    <row r="3597" spans="4:4" x14ac:dyDescent="0.2">
      <c r="D3597" s="178"/>
    </row>
    <row r="3598" spans="4:4" x14ac:dyDescent="0.2">
      <c r="D3598" s="178"/>
    </row>
    <row r="3599" spans="4:4" x14ac:dyDescent="0.2">
      <c r="D3599" s="178"/>
    </row>
    <row r="3600" spans="4:4" x14ac:dyDescent="0.2">
      <c r="D3600" s="178"/>
    </row>
    <row r="3601" spans="4:4" x14ac:dyDescent="0.2">
      <c r="D3601" s="178"/>
    </row>
    <row r="3602" spans="4:4" x14ac:dyDescent="0.2">
      <c r="D3602" s="178"/>
    </row>
    <row r="3603" spans="4:4" x14ac:dyDescent="0.2">
      <c r="D3603" s="178"/>
    </row>
    <row r="3604" spans="4:4" x14ac:dyDescent="0.2">
      <c r="D3604" s="178"/>
    </row>
    <row r="3605" spans="4:4" x14ac:dyDescent="0.2">
      <c r="D3605" s="178"/>
    </row>
    <row r="3606" spans="4:4" x14ac:dyDescent="0.2">
      <c r="D3606" s="178"/>
    </row>
    <row r="3607" spans="4:4" x14ac:dyDescent="0.2">
      <c r="D3607" s="178"/>
    </row>
    <row r="3608" spans="4:4" x14ac:dyDescent="0.2">
      <c r="D3608" s="178"/>
    </row>
    <row r="3609" spans="4:4" x14ac:dyDescent="0.2">
      <c r="D3609" s="178"/>
    </row>
    <row r="3610" spans="4:4" x14ac:dyDescent="0.2">
      <c r="D3610" s="178"/>
    </row>
    <row r="3611" spans="4:4" x14ac:dyDescent="0.2">
      <c r="D3611" s="178"/>
    </row>
    <row r="3612" spans="4:4" x14ac:dyDescent="0.2">
      <c r="D3612" s="178"/>
    </row>
    <row r="3613" spans="4:4" x14ac:dyDescent="0.2">
      <c r="D3613" s="178"/>
    </row>
    <row r="3614" spans="4:4" x14ac:dyDescent="0.2">
      <c r="D3614" s="178"/>
    </row>
    <row r="3615" spans="4:4" x14ac:dyDescent="0.2">
      <c r="D3615" s="178"/>
    </row>
    <row r="3616" spans="4:4" x14ac:dyDescent="0.2">
      <c r="D3616" s="178"/>
    </row>
    <row r="3617" spans="4:4" x14ac:dyDescent="0.2">
      <c r="D3617" s="178"/>
    </row>
    <row r="3618" spans="4:4" x14ac:dyDescent="0.2">
      <c r="D3618" s="178"/>
    </row>
    <row r="3619" spans="4:4" x14ac:dyDescent="0.2">
      <c r="D3619" s="178"/>
    </row>
    <row r="3620" spans="4:4" x14ac:dyDescent="0.2">
      <c r="D3620" s="178"/>
    </row>
    <row r="3621" spans="4:4" x14ac:dyDescent="0.2">
      <c r="D3621" s="178"/>
    </row>
    <row r="3622" spans="4:4" x14ac:dyDescent="0.2">
      <c r="D3622" s="178"/>
    </row>
    <row r="3623" spans="4:4" x14ac:dyDescent="0.2">
      <c r="D3623" s="178"/>
    </row>
    <row r="3624" spans="4:4" x14ac:dyDescent="0.2">
      <c r="D3624" s="178"/>
    </row>
    <row r="3625" spans="4:4" x14ac:dyDescent="0.2">
      <c r="D3625" s="178"/>
    </row>
    <row r="3626" spans="4:4" x14ac:dyDescent="0.2">
      <c r="D3626" s="178"/>
    </row>
    <row r="3627" spans="4:4" x14ac:dyDescent="0.2">
      <c r="D3627" s="178"/>
    </row>
    <row r="3628" spans="4:4" x14ac:dyDescent="0.2">
      <c r="D3628" s="178"/>
    </row>
    <row r="3629" spans="4:4" x14ac:dyDescent="0.2">
      <c r="D3629" s="178"/>
    </row>
    <row r="3630" spans="4:4" x14ac:dyDescent="0.2">
      <c r="D3630" s="178"/>
    </row>
    <row r="3631" spans="4:4" x14ac:dyDescent="0.2">
      <c r="D3631" s="178"/>
    </row>
    <row r="3632" spans="4:4" x14ac:dyDescent="0.2">
      <c r="D3632" s="178"/>
    </row>
    <row r="3633" spans="4:4" x14ac:dyDescent="0.2">
      <c r="D3633" s="178"/>
    </row>
    <row r="3634" spans="4:4" x14ac:dyDescent="0.2">
      <c r="D3634" s="178"/>
    </row>
    <row r="3635" spans="4:4" x14ac:dyDescent="0.2">
      <c r="D3635" s="178"/>
    </row>
    <row r="3636" spans="4:4" x14ac:dyDescent="0.2">
      <c r="D3636" s="178"/>
    </row>
    <row r="3637" spans="4:4" x14ac:dyDescent="0.2">
      <c r="D3637" s="178"/>
    </row>
    <row r="3638" spans="4:4" x14ac:dyDescent="0.2">
      <c r="D3638" s="178"/>
    </row>
    <row r="3639" spans="4:4" x14ac:dyDescent="0.2">
      <c r="D3639" s="178"/>
    </row>
    <row r="3640" spans="4:4" x14ac:dyDescent="0.2">
      <c r="D3640" s="178"/>
    </row>
    <row r="3641" spans="4:4" x14ac:dyDescent="0.2">
      <c r="D3641" s="178"/>
    </row>
    <row r="3642" spans="4:4" x14ac:dyDescent="0.2">
      <c r="D3642" s="178"/>
    </row>
    <row r="3643" spans="4:4" x14ac:dyDescent="0.2">
      <c r="D3643" s="178"/>
    </row>
    <row r="3644" spans="4:4" x14ac:dyDescent="0.2">
      <c r="D3644" s="178"/>
    </row>
    <row r="3645" spans="4:4" x14ac:dyDescent="0.2">
      <c r="D3645" s="178"/>
    </row>
    <row r="3646" spans="4:4" x14ac:dyDescent="0.2">
      <c r="D3646" s="178"/>
    </row>
    <row r="3647" spans="4:4" x14ac:dyDescent="0.2">
      <c r="D3647" s="178"/>
    </row>
    <row r="3648" spans="4:4" x14ac:dyDescent="0.2">
      <c r="D3648" s="178"/>
    </row>
    <row r="3649" spans="4:4" x14ac:dyDescent="0.2">
      <c r="D3649" s="178"/>
    </row>
    <row r="3650" spans="4:4" x14ac:dyDescent="0.2">
      <c r="D3650" s="178"/>
    </row>
    <row r="3651" spans="4:4" x14ac:dyDescent="0.2">
      <c r="D3651" s="178"/>
    </row>
    <row r="3652" spans="4:4" x14ac:dyDescent="0.2">
      <c r="D3652" s="178"/>
    </row>
    <row r="3653" spans="4:4" x14ac:dyDescent="0.2">
      <c r="D3653" s="178"/>
    </row>
    <row r="3654" spans="4:4" x14ac:dyDescent="0.2">
      <c r="D3654" s="178"/>
    </row>
    <row r="3655" spans="4:4" x14ac:dyDescent="0.2">
      <c r="D3655" s="178"/>
    </row>
    <row r="3656" spans="4:4" x14ac:dyDescent="0.2">
      <c r="D3656" s="178"/>
    </row>
    <row r="3657" spans="4:4" x14ac:dyDescent="0.2">
      <c r="D3657" s="178"/>
    </row>
    <row r="3658" spans="4:4" x14ac:dyDescent="0.2">
      <c r="D3658" s="178"/>
    </row>
    <row r="3659" spans="4:4" x14ac:dyDescent="0.2">
      <c r="D3659" s="178"/>
    </row>
    <row r="3660" spans="4:4" x14ac:dyDescent="0.2">
      <c r="D3660" s="178"/>
    </row>
    <row r="3661" spans="4:4" x14ac:dyDescent="0.2">
      <c r="D3661" s="178"/>
    </row>
    <row r="3662" spans="4:4" x14ac:dyDescent="0.2">
      <c r="D3662" s="178"/>
    </row>
    <row r="3663" spans="4:4" x14ac:dyDescent="0.2">
      <c r="D3663" s="178"/>
    </row>
    <row r="3664" spans="4:4" x14ac:dyDescent="0.2">
      <c r="D3664" s="178"/>
    </row>
    <row r="3665" spans="4:4" x14ac:dyDescent="0.2">
      <c r="D3665" s="178"/>
    </row>
    <row r="3666" spans="4:4" x14ac:dyDescent="0.2">
      <c r="D3666" s="178"/>
    </row>
    <row r="3667" spans="4:4" x14ac:dyDescent="0.2">
      <c r="D3667" s="178"/>
    </row>
    <row r="3668" spans="4:4" x14ac:dyDescent="0.2">
      <c r="D3668" s="178"/>
    </row>
    <row r="3669" spans="4:4" x14ac:dyDescent="0.2">
      <c r="D3669" s="178"/>
    </row>
    <row r="3670" spans="4:4" x14ac:dyDescent="0.2">
      <c r="D3670" s="178"/>
    </row>
    <row r="3671" spans="4:4" x14ac:dyDescent="0.2">
      <c r="D3671" s="178"/>
    </row>
    <row r="3672" spans="4:4" x14ac:dyDescent="0.2">
      <c r="D3672" s="178"/>
    </row>
    <row r="3673" spans="4:4" x14ac:dyDescent="0.2">
      <c r="D3673" s="178"/>
    </row>
    <row r="3674" spans="4:4" x14ac:dyDescent="0.2">
      <c r="D3674" s="178"/>
    </row>
    <row r="3675" spans="4:4" x14ac:dyDescent="0.2">
      <c r="D3675" s="178"/>
    </row>
    <row r="3676" spans="4:4" x14ac:dyDescent="0.2">
      <c r="D3676" s="178"/>
    </row>
    <row r="3677" spans="4:4" x14ac:dyDescent="0.2">
      <c r="D3677" s="178"/>
    </row>
    <row r="3678" spans="4:4" x14ac:dyDescent="0.2">
      <c r="D3678" s="178"/>
    </row>
    <row r="3679" spans="4:4" x14ac:dyDescent="0.2">
      <c r="D3679" s="178"/>
    </row>
    <row r="3680" spans="4:4" x14ac:dyDescent="0.2">
      <c r="D3680" s="178"/>
    </row>
    <row r="3681" spans="4:4" x14ac:dyDescent="0.2">
      <c r="D3681" s="178"/>
    </row>
    <row r="3682" spans="4:4" x14ac:dyDescent="0.2">
      <c r="D3682" s="178"/>
    </row>
    <row r="3683" spans="4:4" x14ac:dyDescent="0.2">
      <c r="D3683" s="178"/>
    </row>
    <row r="3684" spans="4:4" x14ac:dyDescent="0.2">
      <c r="D3684" s="178"/>
    </row>
    <row r="3685" spans="4:4" x14ac:dyDescent="0.2">
      <c r="D3685" s="178"/>
    </row>
    <row r="3686" spans="4:4" x14ac:dyDescent="0.2">
      <c r="D3686" s="178"/>
    </row>
    <row r="3687" spans="4:4" x14ac:dyDescent="0.2">
      <c r="D3687" s="178"/>
    </row>
    <row r="3688" spans="4:4" x14ac:dyDescent="0.2">
      <c r="D3688" s="178"/>
    </row>
    <row r="3689" spans="4:4" x14ac:dyDescent="0.2">
      <c r="D3689" s="178"/>
    </row>
    <row r="3690" spans="4:4" x14ac:dyDescent="0.2">
      <c r="D3690" s="178"/>
    </row>
    <row r="3691" spans="4:4" x14ac:dyDescent="0.2">
      <c r="D3691" s="178"/>
    </row>
    <row r="3692" spans="4:4" x14ac:dyDescent="0.2">
      <c r="D3692" s="178"/>
    </row>
    <row r="3693" spans="4:4" x14ac:dyDescent="0.2">
      <c r="D3693" s="178"/>
    </row>
    <row r="3694" spans="4:4" x14ac:dyDescent="0.2">
      <c r="D3694" s="178"/>
    </row>
    <row r="3695" spans="4:4" x14ac:dyDescent="0.2">
      <c r="D3695" s="178"/>
    </row>
    <row r="3696" spans="4:4" x14ac:dyDescent="0.2">
      <c r="D3696" s="178"/>
    </row>
    <row r="3697" spans="4:4" x14ac:dyDescent="0.2">
      <c r="D3697" s="178"/>
    </row>
    <row r="3698" spans="4:4" x14ac:dyDescent="0.2">
      <c r="D3698" s="178"/>
    </row>
    <row r="3699" spans="4:4" x14ac:dyDescent="0.2">
      <c r="D3699" s="178"/>
    </row>
    <row r="3700" spans="4:4" x14ac:dyDescent="0.2">
      <c r="D3700" s="178"/>
    </row>
    <row r="3701" spans="4:4" x14ac:dyDescent="0.2">
      <c r="D3701" s="178"/>
    </row>
    <row r="3702" spans="4:4" x14ac:dyDescent="0.2">
      <c r="D3702" s="178"/>
    </row>
    <row r="3703" spans="4:4" x14ac:dyDescent="0.2">
      <c r="D3703" s="178"/>
    </row>
    <row r="3704" spans="4:4" x14ac:dyDescent="0.2">
      <c r="D3704" s="178"/>
    </row>
    <row r="3705" spans="4:4" x14ac:dyDescent="0.2">
      <c r="D3705" s="178"/>
    </row>
    <row r="3706" spans="4:4" x14ac:dyDescent="0.2">
      <c r="D3706" s="178"/>
    </row>
    <row r="3707" spans="4:4" x14ac:dyDescent="0.2">
      <c r="D3707" s="178"/>
    </row>
    <row r="3708" spans="4:4" x14ac:dyDescent="0.2">
      <c r="D3708" s="178"/>
    </row>
    <row r="3709" spans="4:4" x14ac:dyDescent="0.2">
      <c r="D3709" s="178"/>
    </row>
    <row r="3710" spans="4:4" x14ac:dyDescent="0.2">
      <c r="D3710" s="178"/>
    </row>
    <row r="3711" spans="4:4" x14ac:dyDescent="0.2">
      <c r="D3711" s="178"/>
    </row>
    <row r="3712" spans="4:4" x14ac:dyDescent="0.2">
      <c r="D3712" s="178"/>
    </row>
    <row r="3713" spans="4:4" x14ac:dyDescent="0.2">
      <c r="D3713" s="178"/>
    </row>
    <row r="3714" spans="4:4" x14ac:dyDescent="0.2">
      <c r="D3714" s="178"/>
    </row>
    <row r="3715" spans="4:4" x14ac:dyDescent="0.2">
      <c r="D3715" s="178"/>
    </row>
    <row r="3716" spans="4:4" x14ac:dyDescent="0.2">
      <c r="D3716" s="178"/>
    </row>
    <row r="3717" spans="4:4" x14ac:dyDescent="0.2">
      <c r="D3717" s="178"/>
    </row>
    <row r="3718" spans="4:4" x14ac:dyDescent="0.2">
      <c r="D3718" s="178"/>
    </row>
    <row r="3719" spans="4:4" x14ac:dyDescent="0.2">
      <c r="D3719" s="178"/>
    </row>
    <row r="3720" spans="4:4" x14ac:dyDescent="0.2">
      <c r="D3720" s="178"/>
    </row>
    <row r="3721" spans="4:4" x14ac:dyDescent="0.2">
      <c r="D3721" s="178"/>
    </row>
    <row r="3722" spans="4:4" x14ac:dyDescent="0.2">
      <c r="D3722" s="178"/>
    </row>
    <row r="3723" spans="4:4" x14ac:dyDescent="0.2">
      <c r="D3723" s="178"/>
    </row>
    <row r="3724" spans="4:4" x14ac:dyDescent="0.2">
      <c r="D3724" s="178"/>
    </row>
    <row r="3725" spans="4:4" x14ac:dyDescent="0.2">
      <c r="D3725" s="178"/>
    </row>
    <row r="3726" spans="4:4" x14ac:dyDescent="0.2">
      <c r="D3726" s="178"/>
    </row>
    <row r="3727" spans="4:4" x14ac:dyDescent="0.2">
      <c r="D3727" s="178"/>
    </row>
    <row r="3728" spans="4:4" x14ac:dyDescent="0.2">
      <c r="D3728" s="178"/>
    </row>
    <row r="3729" spans="4:4" x14ac:dyDescent="0.2">
      <c r="D3729" s="178"/>
    </row>
    <row r="3730" spans="4:4" x14ac:dyDescent="0.2">
      <c r="D3730" s="178"/>
    </row>
    <row r="3731" spans="4:4" x14ac:dyDescent="0.2">
      <c r="D3731" s="178"/>
    </row>
    <row r="3732" spans="4:4" x14ac:dyDescent="0.2">
      <c r="D3732" s="178"/>
    </row>
    <row r="3733" spans="4:4" x14ac:dyDescent="0.2">
      <c r="D3733" s="178"/>
    </row>
    <row r="3734" spans="4:4" x14ac:dyDescent="0.2">
      <c r="D3734" s="178"/>
    </row>
    <row r="3735" spans="4:4" x14ac:dyDescent="0.2">
      <c r="D3735" s="178"/>
    </row>
    <row r="3736" spans="4:4" x14ac:dyDescent="0.2">
      <c r="D3736" s="178"/>
    </row>
    <row r="3737" spans="4:4" x14ac:dyDescent="0.2">
      <c r="D3737" s="178"/>
    </row>
    <row r="3738" spans="4:4" x14ac:dyDescent="0.2">
      <c r="D3738" s="178"/>
    </row>
    <row r="3739" spans="4:4" x14ac:dyDescent="0.2">
      <c r="D3739" s="178"/>
    </row>
    <row r="3740" spans="4:4" x14ac:dyDescent="0.2">
      <c r="D3740" s="178"/>
    </row>
    <row r="3741" spans="4:4" x14ac:dyDescent="0.2">
      <c r="D3741" s="178"/>
    </row>
    <row r="3742" spans="4:4" x14ac:dyDescent="0.2">
      <c r="D3742" s="178"/>
    </row>
    <row r="3743" spans="4:4" x14ac:dyDescent="0.2">
      <c r="D3743" s="178"/>
    </row>
    <row r="3744" spans="4:4" x14ac:dyDescent="0.2">
      <c r="D3744" s="178"/>
    </row>
    <row r="3745" spans="4:4" x14ac:dyDescent="0.2">
      <c r="D3745" s="178"/>
    </row>
    <row r="3746" spans="4:4" x14ac:dyDescent="0.2">
      <c r="D3746" s="178"/>
    </row>
    <row r="3747" spans="4:4" x14ac:dyDescent="0.2">
      <c r="D3747" s="178"/>
    </row>
    <row r="3748" spans="4:4" x14ac:dyDescent="0.2">
      <c r="D3748" s="178"/>
    </row>
    <row r="3749" spans="4:4" x14ac:dyDescent="0.2">
      <c r="D3749" s="178"/>
    </row>
    <row r="3750" spans="4:4" x14ac:dyDescent="0.2">
      <c r="D3750" s="178"/>
    </row>
    <row r="3751" spans="4:4" x14ac:dyDescent="0.2">
      <c r="D3751" s="178"/>
    </row>
    <row r="3752" spans="4:4" x14ac:dyDescent="0.2">
      <c r="D3752" s="178"/>
    </row>
    <row r="3753" spans="4:4" x14ac:dyDescent="0.2">
      <c r="D3753" s="178"/>
    </row>
    <row r="3754" spans="4:4" x14ac:dyDescent="0.2">
      <c r="D3754" s="178"/>
    </row>
    <row r="3755" spans="4:4" x14ac:dyDescent="0.2">
      <c r="D3755" s="178"/>
    </row>
    <row r="3756" spans="4:4" x14ac:dyDescent="0.2">
      <c r="D3756" s="178"/>
    </row>
    <row r="3757" spans="4:4" x14ac:dyDescent="0.2">
      <c r="D3757" s="178"/>
    </row>
    <row r="3758" spans="4:4" x14ac:dyDescent="0.2">
      <c r="D3758" s="178"/>
    </row>
    <row r="3759" spans="4:4" x14ac:dyDescent="0.2">
      <c r="D3759" s="178"/>
    </row>
    <row r="3760" spans="4:4" x14ac:dyDescent="0.2">
      <c r="D3760" s="178"/>
    </row>
    <row r="3761" spans="4:4" x14ac:dyDescent="0.2">
      <c r="D3761" s="178"/>
    </row>
    <row r="3762" spans="4:4" x14ac:dyDescent="0.2">
      <c r="D3762" s="178"/>
    </row>
    <row r="3763" spans="4:4" x14ac:dyDescent="0.2">
      <c r="D3763" s="178"/>
    </row>
    <row r="3764" spans="4:4" x14ac:dyDescent="0.2">
      <c r="D3764" s="178"/>
    </row>
    <row r="3765" spans="4:4" x14ac:dyDescent="0.2">
      <c r="D3765" s="178"/>
    </row>
    <row r="3766" spans="4:4" x14ac:dyDescent="0.2">
      <c r="D3766" s="178"/>
    </row>
    <row r="3767" spans="4:4" x14ac:dyDescent="0.2">
      <c r="D3767" s="178"/>
    </row>
    <row r="3768" spans="4:4" x14ac:dyDescent="0.2">
      <c r="D3768" s="178"/>
    </row>
    <row r="3769" spans="4:4" x14ac:dyDescent="0.2">
      <c r="D3769" s="178"/>
    </row>
    <row r="3770" spans="4:4" x14ac:dyDescent="0.2">
      <c r="D3770" s="178"/>
    </row>
    <row r="3771" spans="4:4" x14ac:dyDescent="0.2">
      <c r="D3771" s="178"/>
    </row>
    <row r="3772" spans="4:4" x14ac:dyDescent="0.2">
      <c r="D3772" s="178"/>
    </row>
    <row r="3773" spans="4:4" x14ac:dyDescent="0.2">
      <c r="D3773" s="178"/>
    </row>
    <row r="3774" spans="4:4" x14ac:dyDescent="0.2">
      <c r="D3774" s="178"/>
    </row>
    <row r="3775" spans="4:4" x14ac:dyDescent="0.2">
      <c r="D3775" s="178"/>
    </row>
    <row r="3776" spans="4:4" x14ac:dyDescent="0.2">
      <c r="D3776" s="178"/>
    </row>
    <row r="3777" spans="4:4" x14ac:dyDescent="0.2">
      <c r="D3777" s="178"/>
    </row>
    <row r="3778" spans="4:4" x14ac:dyDescent="0.2">
      <c r="D3778" s="178"/>
    </row>
    <row r="3779" spans="4:4" x14ac:dyDescent="0.2">
      <c r="D3779" s="178"/>
    </row>
    <row r="3780" spans="4:4" x14ac:dyDescent="0.2">
      <c r="D3780" s="178"/>
    </row>
    <row r="3781" spans="4:4" x14ac:dyDescent="0.2">
      <c r="D3781" s="178"/>
    </row>
    <row r="3782" spans="4:4" x14ac:dyDescent="0.2">
      <c r="D3782" s="178"/>
    </row>
    <row r="3783" spans="4:4" x14ac:dyDescent="0.2">
      <c r="D3783" s="178"/>
    </row>
    <row r="3784" spans="4:4" x14ac:dyDescent="0.2">
      <c r="D3784" s="178"/>
    </row>
    <row r="3785" spans="4:4" x14ac:dyDescent="0.2">
      <c r="D3785" s="178"/>
    </row>
    <row r="3786" spans="4:4" x14ac:dyDescent="0.2">
      <c r="D3786" s="178"/>
    </row>
    <row r="3787" spans="4:4" x14ac:dyDescent="0.2">
      <c r="D3787" s="178"/>
    </row>
    <row r="3788" spans="4:4" x14ac:dyDescent="0.2">
      <c r="D3788" s="178"/>
    </row>
    <row r="3789" spans="4:4" x14ac:dyDescent="0.2">
      <c r="D3789" s="178"/>
    </row>
    <row r="3790" spans="4:4" x14ac:dyDescent="0.2">
      <c r="D3790" s="178"/>
    </row>
    <row r="3791" spans="4:4" x14ac:dyDescent="0.2">
      <c r="D3791" s="178"/>
    </row>
    <row r="3792" spans="4:4" x14ac:dyDescent="0.2">
      <c r="D3792" s="178"/>
    </row>
    <row r="3793" spans="4:4" x14ac:dyDescent="0.2">
      <c r="D3793" s="178"/>
    </row>
    <row r="3794" spans="4:4" x14ac:dyDescent="0.2">
      <c r="D3794" s="178"/>
    </row>
    <row r="3795" spans="4:4" x14ac:dyDescent="0.2">
      <c r="D3795" s="178"/>
    </row>
    <row r="3796" spans="4:4" x14ac:dyDescent="0.2">
      <c r="D3796" s="178"/>
    </row>
    <row r="3797" spans="4:4" x14ac:dyDescent="0.2">
      <c r="D3797" s="178"/>
    </row>
    <row r="3798" spans="4:4" x14ac:dyDescent="0.2">
      <c r="D3798" s="178"/>
    </row>
    <row r="3799" spans="4:4" x14ac:dyDescent="0.2">
      <c r="D3799" s="178"/>
    </row>
    <row r="3800" spans="4:4" x14ac:dyDescent="0.2">
      <c r="D3800" s="178"/>
    </row>
    <row r="3801" spans="4:4" x14ac:dyDescent="0.2">
      <c r="D3801" s="178"/>
    </row>
    <row r="3802" spans="4:4" x14ac:dyDescent="0.2">
      <c r="D3802" s="178"/>
    </row>
    <row r="3803" spans="4:4" x14ac:dyDescent="0.2">
      <c r="D3803" s="178"/>
    </row>
    <row r="3804" spans="4:4" x14ac:dyDescent="0.2">
      <c r="D3804" s="178"/>
    </row>
    <row r="3805" spans="4:4" x14ac:dyDescent="0.2">
      <c r="D3805" s="178"/>
    </row>
    <row r="3806" spans="4:4" x14ac:dyDescent="0.2">
      <c r="D3806" s="178"/>
    </row>
    <row r="3807" spans="4:4" x14ac:dyDescent="0.2">
      <c r="D3807" s="178"/>
    </row>
    <row r="3808" spans="4:4" x14ac:dyDescent="0.2">
      <c r="D3808" s="178"/>
    </row>
    <row r="3809" spans="4:4" x14ac:dyDescent="0.2">
      <c r="D3809" s="178"/>
    </row>
    <row r="3810" spans="4:4" x14ac:dyDescent="0.2">
      <c r="D3810" s="178"/>
    </row>
    <row r="3811" spans="4:4" x14ac:dyDescent="0.2">
      <c r="D3811" s="178"/>
    </row>
    <row r="3812" spans="4:4" x14ac:dyDescent="0.2">
      <c r="D3812" s="178"/>
    </row>
    <row r="3813" spans="4:4" x14ac:dyDescent="0.2">
      <c r="D3813" s="178"/>
    </row>
    <row r="3814" spans="4:4" x14ac:dyDescent="0.2">
      <c r="D3814" s="178"/>
    </row>
    <row r="3815" spans="4:4" x14ac:dyDescent="0.2">
      <c r="D3815" s="178"/>
    </row>
    <row r="3816" spans="4:4" x14ac:dyDescent="0.2">
      <c r="D3816" s="178"/>
    </row>
    <row r="3817" spans="4:4" x14ac:dyDescent="0.2">
      <c r="D3817" s="178"/>
    </row>
    <row r="3818" spans="4:4" x14ac:dyDescent="0.2">
      <c r="D3818" s="178"/>
    </row>
    <row r="3819" spans="4:4" x14ac:dyDescent="0.2">
      <c r="D3819" s="178"/>
    </row>
    <row r="3820" spans="4:4" x14ac:dyDescent="0.2">
      <c r="D3820" s="178"/>
    </row>
    <row r="3821" spans="4:4" x14ac:dyDescent="0.2">
      <c r="D3821" s="178"/>
    </row>
    <row r="3822" spans="4:4" x14ac:dyDescent="0.2">
      <c r="D3822" s="178"/>
    </row>
    <row r="3823" spans="4:4" x14ac:dyDescent="0.2">
      <c r="D3823" s="178"/>
    </row>
    <row r="3824" spans="4:4" x14ac:dyDescent="0.2">
      <c r="D3824" s="178"/>
    </row>
    <row r="3825" spans="4:4" x14ac:dyDescent="0.2">
      <c r="D3825" s="178"/>
    </row>
    <row r="3826" spans="4:4" x14ac:dyDescent="0.2">
      <c r="D3826" s="178"/>
    </row>
    <row r="3827" spans="4:4" x14ac:dyDescent="0.2">
      <c r="D3827" s="178"/>
    </row>
    <row r="3828" spans="4:4" x14ac:dyDescent="0.2">
      <c r="D3828" s="178"/>
    </row>
    <row r="3829" spans="4:4" x14ac:dyDescent="0.2">
      <c r="D3829" s="178"/>
    </row>
    <row r="3830" spans="4:4" x14ac:dyDescent="0.2">
      <c r="D3830" s="178"/>
    </row>
    <row r="3831" spans="4:4" x14ac:dyDescent="0.2">
      <c r="D3831" s="178"/>
    </row>
    <row r="3832" spans="4:4" x14ac:dyDescent="0.2">
      <c r="D3832" s="178"/>
    </row>
    <row r="3833" spans="4:4" x14ac:dyDescent="0.2">
      <c r="D3833" s="178"/>
    </row>
    <row r="3834" spans="4:4" x14ac:dyDescent="0.2">
      <c r="D3834" s="178"/>
    </row>
    <row r="3835" spans="4:4" x14ac:dyDescent="0.2">
      <c r="D3835" s="178"/>
    </row>
    <row r="3836" spans="4:4" x14ac:dyDescent="0.2">
      <c r="D3836" s="178"/>
    </row>
    <row r="3837" spans="4:4" x14ac:dyDescent="0.2">
      <c r="D3837" s="178"/>
    </row>
    <row r="3838" spans="4:4" x14ac:dyDescent="0.2">
      <c r="D3838" s="178"/>
    </row>
    <row r="3839" spans="4:4" x14ac:dyDescent="0.2">
      <c r="D3839" s="178"/>
    </row>
    <row r="3840" spans="4:4" x14ac:dyDescent="0.2">
      <c r="D3840" s="178"/>
    </row>
    <row r="3841" spans="4:4" x14ac:dyDescent="0.2">
      <c r="D3841" s="178"/>
    </row>
    <row r="3842" spans="4:4" x14ac:dyDescent="0.2">
      <c r="D3842" s="178"/>
    </row>
    <row r="3843" spans="4:4" x14ac:dyDescent="0.2">
      <c r="D3843" s="178"/>
    </row>
    <row r="3844" spans="4:4" x14ac:dyDescent="0.2">
      <c r="D3844" s="178"/>
    </row>
    <row r="3845" spans="4:4" x14ac:dyDescent="0.2">
      <c r="D3845" s="178"/>
    </row>
    <row r="3846" spans="4:4" x14ac:dyDescent="0.2">
      <c r="D3846" s="178"/>
    </row>
    <row r="3847" spans="4:4" x14ac:dyDescent="0.2">
      <c r="D3847" s="178"/>
    </row>
    <row r="3848" spans="4:4" x14ac:dyDescent="0.2">
      <c r="D3848" s="178"/>
    </row>
    <row r="3849" spans="4:4" x14ac:dyDescent="0.2">
      <c r="D3849" s="178"/>
    </row>
    <row r="3850" spans="4:4" x14ac:dyDescent="0.2">
      <c r="D3850" s="178"/>
    </row>
    <row r="3851" spans="4:4" x14ac:dyDescent="0.2">
      <c r="D3851" s="178"/>
    </row>
    <row r="3852" spans="4:4" x14ac:dyDescent="0.2">
      <c r="D3852" s="178"/>
    </row>
    <row r="3853" spans="4:4" x14ac:dyDescent="0.2">
      <c r="D3853" s="178"/>
    </row>
    <row r="3854" spans="4:4" x14ac:dyDescent="0.2">
      <c r="D3854" s="178"/>
    </row>
    <row r="3855" spans="4:4" x14ac:dyDescent="0.2">
      <c r="D3855" s="178"/>
    </row>
    <row r="3856" spans="4:4" x14ac:dyDescent="0.2">
      <c r="D3856" s="178"/>
    </row>
    <row r="3857" spans="4:4" x14ac:dyDescent="0.2">
      <c r="D3857" s="178"/>
    </row>
    <row r="3858" spans="4:4" x14ac:dyDescent="0.2">
      <c r="D3858" s="178"/>
    </row>
    <row r="3859" spans="4:4" x14ac:dyDescent="0.2">
      <c r="D3859" s="178"/>
    </row>
    <row r="3860" spans="4:4" x14ac:dyDescent="0.2">
      <c r="D3860" s="178"/>
    </row>
    <row r="3861" spans="4:4" x14ac:dyDescent="0.2">
      <c r="D3861" s="178"/>
    </row>
    <row r="3862" spans="4:4" x14ac:dyDescent="0.2">
      <c r="D3862" s="178"/>
    </row>
    <row r="3863" spans="4:4" x14ac:dyDescent="0.2">
      <c r="D3863" s="178"/>
    </row>
    <row r="3864" spans="4:4" x14ac:dyDescent="0.2">
      <c r="D3864" s="178"/>
    </row>
    <row r="3865" spans="4:4" x14ac:dyDescent="0.2">
      <c r="D3865" s="178"/>
    </row>
    <row r="3866" spans="4:4" x14ac:dyDescent="0.2">
      <c r="D3866" s="178"/>
    </row>
    <row r="3867" spans="4:4" x14ac:dyDescent="0.2">
      <c r="D3867" s="178"/>
    </row>
    <row r="3868" spans="4:4" x14ac:dyDescent="0.2">
      <c r="D3868" s="178"/>
    </row>
    <row r="3869" spans="4:4" x14ac:dyDescent="0.2">
      <c r="D3869" s="178"/>
    </row>
    <row r="3870" spans="4:4" x14ac:dyDescent="0.2">
      <c r="D3870" s="178"/>
    </row>
    <row r="3871" spans="4:4" x14ac:dyDescent="0.2">
      <c r="D3871" s="178"/>
    </row>
    <row r="3872" spans="4:4" x14ac:dyDescent="0.2">
      <c r="D3872" s="178"/>
    </row>
    <row r="3873" spans="4:4" x14ac:dyDescent="0.2">
      <c r="D3873" s="178"/>
    </row>
    <row r="3874" spans="4:4" x14ac:dyDescent="0.2">
      <c r="D3874" s="178"/>
    </row>
    <row r="3875" spans="4:4" x14ac:dyDescent="0.2">
      <c r="D3875" s="178"/>
    </row>
    <row r="3876" spans="4:4" x14ac:dyDescent="0.2">
      <c r="D3876" s="178"/>
    </row>
    <row r="3877" spans="4:4" x14ac:dyDescent="0.2">
      <c r="D3877" s="178"/>
    </row>
    <row r="3878" spans="4:4" x14ac:dyDescent="0.2">
      <c r="D3878" s="178"/>
    </row>
    <row r="3879" spans="4:4" x14ac:dyDescent="0.2">
      <c r="D3879" s="178"/>
    </row>
    <row r="3880" spans="4:4" x14ac:dyDescent="0.2">
      <c r="D3880" s="178"/>
    </row>
    <row r="3881" spans="4:4" x14ac:dyDescent="0.2">
      <c r="D3881" s="178"/>
    </row>
    <row r="3882" spans="4:4" x14ac:dyDescent="0.2">
      <c r="D3882" s="178"/>
    </row>
    <row r="3883" spans="4:4" x14ac:dyDescent="0.2">
      <c r="D3883" s="178"/>
    </row>
    <row r="3884" spans="4:4" x14ac:dyDescent="0.2">
      <c r="D3884" s="178"/>
    </row>
    <row r="3885" spans="4:4" x14ac:dyDescent="0.2">
      <c r="D3885" s="178"/>
    </row>
    <row r="3886" spans="4:4" x14ac:dyDescent="0.2">
      <c r="D3886" s="178"/>
    </row>
    <row r="3887" spans="4:4" x14ac:dyDescent="0.2">
      <c r="D3887" s="178"/>
    </row>
    <row r="3888" spans="4:4" x14ac:dyDescent="0.2">
      <c r="D3888" s="178"/>
    </row>
    <row r="3889" spans="4:4" x14ac:dyDescent="0.2">
      <c r="D3889" s="178"/>
    </row>
    <row r="3890" spans="4:4" x14ac:dyDescent="0.2">
      <c r="D3890" s="178"/>
    </row>
    <row r="3891" spans="4:4" x14ac:dyDescent="0.2">
      <c r="D3891" s="178"/>
    </row>
    <row r="3892" spans="4:4" x14ac:dyDescent="0.2">
      <c r="D3892" s="178"/>
    </row>
    <row r="3893" spans="4:4" x14ac:dyDescent="0.2">
      <c r="D3893" s="178"/>
    </row>
    <row r="3894" spans="4:4" x14ac:dyDescent="0.2">
      <c r="D3894" s="178"/>
    </row>
    <row r="3895" spans="4:4" x14ac:dyDescent="0.2">
      <c r="D3895" s="178"/>
    </row>
    <row r="3896" spans="4:4" x14ac:dyDescent="0.2">
      <c r="D3896" s="178"/>
    </row>
    <row r="3897" spans="4:4" x14ac:dyDescent="0.2">
      <c r="D3897" s="178"/>
    </row>
    <row r="3898" spans="4:4" x14ac:dyDescent="0.2">
      <c r="D3898" s="178"/>
    </row>
    <row r="3899" spans="4:4" x14ac:dyDescent="0.2">
      <c r="D3899" s="178"/>
    </row>
    <row r="3900" spans="4:4" x14ac:dyDescent="0.2">
      <c r="D3900" s="178"/>
    </row>
    <row r="3901" spans="4:4" x14ac:dyDescent="0.2">
      <c r="D3901" s="178"/>
    </row>
    <row r="3902" spans="4:4" x14ac:dyDescent="0.2">
      <c r="D3902" s="178"/>
    </row>
    <row r="3903" spans="4:4" x14ac:dyDescent="0.2">
      <c r="D3903" s="178"/>
    </row>
    <row r="3904" spans="4:4" x14ac:dyDescent="0.2">
      <c r="D3904" s="178"/>
    </row>
    <row r="3905" spans="4:4" x14ac:dyDescent="0.2">
      <c r="D3905" s="178"/>
    </row>
    <row r="3906" spans="4:4" x14ac:dyDescent="0.2">
      <c r="D3906" s="178"/>
    </row>
    <row r="3907" spans="4:4" x14ac:dyDescent="0.2">
      <c r="D3907" s="178"/>
    </row>
    <row r="3908" spans="4:4" x14ac:dyDescent="0.2">
      <c r="D3908" s="178"/>
    </row>
    <row r="3909" spans="4:4" x14ac:dyDescent="0.2">
      <c r="D3909" s="178"/>
    </row>
    <row r="3910" spans="4:4" x14ac:dyDescent="0.2">
      <c r="D3910" s="178"/>
    </row>
    <row r="3911" spans="4:4" x14ac:dyDescent="0.2">
      <c r="D3911" s="178"/>
    </row>
    <row r="3912" spans="4:4" x14ac:dyDescent="0.2">
      <c r="D3912" s="178"/>
    </row>
    <row r="3913" spans="4:4" x14ac:dyDescent="0.2">
      <c r="D3913" s="178"/>
    </row>
    <row r="3914" spans="4:4" x14ac:dyDescent="0.2">
      <c r="D3914" s="178"/>
    </row>
    <row r="3915" spans="4:4" x14ac:dyDescent="0.2">
      <c r="D3915" s="178"/>
    </row>
    <row r="3916" spans="4:4" x14ac:dyDescent="0.2">
      <c r="D3916" s="178"/>
    </row>
    <row r="3917" spans="4:4" x14ac:dyDescent="0.2">
      <c r="D3917" s="178"/>
    </row>
    <row r="3918" spans="4:4" x14ac:dyDescent="0.2">
      <c r="D3918" s="178"/>
    </row>
    <row r="3919" spans="4:4" x14ac:dyDescent="0.2">
      <c r="D3919" s="178"/>
    </row>
    <row r="3920" spans="4:4" x14ac:dyDescent="0.2">
      <c r="D3920" s="178"/>
    </row>
    <row r="3921" spans="4:4" x14ac:dyDescent="0.2">
      <c r="D3921" s="178"/>
    </row>
    <row r="3922" spans="4:4" x14ac:dyDescent="0.2">
      <c r="D3922" s="178"/>
    </row>
    <row r="3923" spans="4:4" x14ac:dyDescent="0.2">
      <c r="D3923" s="178"/>
    </row>
    <row r="3924" spans="4:4" x14ac:dyDescent="0.2">
      <c r="D3924" s="178"/>
    </row>
    <row r="3925" spans="4:4" x14ac:dyDescent="0.2">
      <c r="D3925" s="178"/>
    </row>
    <row r="3926" spans="4:4" x14ac:dyDescent="0.2">
      <c r="D3926" s="178"/>
    </row>
    <row r="3927" spans="4:4" x14ac:dyDescent="0.2">
      <c r="D3927" s="178"/>
    </row>
    <row r="3928" spans="4:4" x14ac:dyDescent="0.2">
      <c r="D3928" s="178"/>
    </row>
    <row r="3929" spans="4:4" x14ac:dyDescent="0.2">
      <c r="D3929" s="178"/>
    </row>
    <row r="3930" spans="4:4" x14ac:dyDescent="0.2">
      <c r="D3930" s="178"/>
    </row>
    <row r="3931" spans="4:4" x14ac:dyDescent="0.2">
      <c r="D3931" s="178"/>
    </row>
    <row r="3932" spans="4:4" x14ac:dyDescent="0.2">
      <c r="D3932" s="178"/>
    </row>
    <row r="3933" spans="4:4" x14ac:dyDescent="0.2">
      <c r="D3933" s="178"/>
    </row>
    <row r="3934" spans="4:4" x14ac:dyDescent="0.2">
      <c r="D3934" s="178"/>
    </row>
    <row r="3935" spans="4:4" x14ac:dyDescent="0.2">
      <c r="D3935" s="178"/>
    </row>
    <row r="3936" spans="4:4" x14ac:dyDescent="0.2">
      <c r="D3936" s="178"/>
    </row>
    <row r="3937" spans="4:4" x14ac:dyDescent="0.2">
      <c r="D3937" s="178"/>
    </row>
    <row r="3938" spans="4:4" x14ac:dyDescent="0.2">
      <c r="D3938" s="178"/>
    </row>
    <row r="3939" spans="4:4" x14ac:dyDescent="0.2">
      <c r="D3939" s="178"/>
    </row>
    <row r="3940" spans="4:4" x14ac:dyDescent="0.2">
      <c r="D3940" s="178"/>
    </row>
    <row r="3941" spans="4:4" x14ac:dyDescent="0.2">
      <c r="D3941" s="178"/>
    </row>
    <row r="3942" spans="4:4" x14ac:dyDescent="0.2">
      <c r="D3942" s="178"/>
    </row>
    <row r="3943" spans="4:4" x14ac:dyDescent="0.2">
      <c r="D3943" s="178"/>
    </row>
    <row r="3944" spans="4:4" x14ac:dyDescent="0.2">
      <c r="D3944" s="178"/>
    </row>
    <row r="3945" spans="4:4" x14ac:dyDescent="0.2">
      <c r="D3945" s="178"/>
    </row>
    <row r="3946" spans="4:4" x14ac:dyDescent="0.2">
      <c r="D3946" s="178"/>
    </row>
    <row r="3947" spans="4:4" x14ac:dyDescent="0.2">
      <c r="D3947" s="178"/>
    </row>
    <row r="3948" spans="4:4" x14ac:dyDescent="0.2">
      <c r="D3948" s="178"/>
    </row>
    <row r="3949" spans="4:4" x14ac:dyDescent="0.2">
      <c r="D3949" s="178"/>
    </row>
    <row r="3950" spans="4:4" x14ac:dyDescent="0.2">
      <c r="D3950" s="178"/>
    </row>
    <row r="3951" spans="4:4" x14ac:dyDescent="0.2">
      <c r="D3951" s="178"/>
    </row>
    <row r="3952" spans="4:4" x14ac:dyDescent="0.2">
      <c r="D3952" s="178"/>
    </row>
    <row r="3953" spans="4:4" x14ac:dyDescent="0.2">
      <c r="D3953" s="178"/>
    </row>
    <row r="3954" spans="4:4" x14ac:dyDescent="0.2">
      <c r="D3954" s="178"/>
    </row>
    <row r="3955" spans="4:4" x14ac:dyDescent="0.2">
      <c r="D3955" s="178"/>
    </row>
    <row r="3956" spans="4:4" x14ac:dyDescent="0.2">
      <c r="D3956" s="178"/>
    </row>
    <row r="3957" spans="4:4" x14ac:dyDescent="0.2">
      <c r="D3957" s="178"/>
    </row>
    <row r="3958" spans="4:4" x14ac:dyDescent="0.2">
      <c r="D3958" s="178"/>
    </row>
    <row r="3959" spans="4:4" x14ac:dyDescent="0.2">
      <c r="D3959" s="178"/>
    </row>
    <row r="3960" spans="4:4" x14ac:dyDescent="0.2">
      <c r="D3960" s="178"/>
    </row>
    <row r="3961" spans="4:4" x14ac:dyDescent="0.2">
      <c r="D3961" s="178"/>
    </row>
    <row r="3962" spans="4:4" x14ac:dyDescent="0.2">
      <c r="D3962" s="178"/>
    </row>
    <row r="3963" spans="4:4" x14ac:dyDescent="0.2">
      <c r="D3963" s="178"/>
    </row>
    <row r="3964" spans="4:4" x14ac:dyDescent="0.2">
      <c r="D3964" s="178"/>
    </row>
    <row r="3965" spans="4:4" x14ac:dyDescent="0.2">
      <c r="D3965" s="178"/>
    </row>
    <row r="3966" spans="4:4" x14ac:dyDescent="0.2">
      <c r="D3966" s="178"/>
    </row>
    <row r="3967" spans="4:4" x14ac:dyDescent="0.2">
      <c r="D3967" s="178"/>
    </row>
    <row r="3968" spans="4:4" x14ac:dyDescent="0.2">
      <c r="D3968" s="178"/>
    </row>
    <row r="3969" spans="4:4" x14ac:dyDescent="0.2">
      <c r="D3969" s="178"/>
    </row>
    <row r="3970" spans="4:4" x14ac:dyDescent="0.2">
      <c r="D3970" s="178"/>
    </row>
    <row r="3971" spans="4:4" x14ac:dyDescent="0.2">
      <c r="D3971" s="178"/>
    </row>
    <row r="3972" spans="4:4" x14ac:dyDescent="0.2">
      <c r="D3972" s="178"/>
    </row>
    <row r="3973" spans="4:4" x14ac:dyDescent="0.2">
      <c r="D3973" s="178"/>
    </row>
    <row r="3974" spans="4:4" x14ac:dyDescent="0.2">
      <c r="D3974" s="178"/>
    </row>
    <row r="3975" spans="4:4" x14ac:dyDescent="0.2">
      <c r="D3975" s="178"/>
    </row>
    <row r="3976" spans="4:4" x14ac:dyDescent="0.2">
      <c r="D3976" s="178"/>
    </row>
    <row r="3977" spans="4:4" x14ac:dyDescent="0.2">
      <c r="D3977" s="178"/>
    </row>
    <row r="3978" spans="4:4" x14ac:dyDescent="0.2">
      <c r="D3978" s="178"/>
    </row>
    <row r="3979" spans="4:4" x14ac:dyDescent="0.2">
      <c r="D3979" s="178"/>
    </row>
    <row r="3980" spans="4:4" x14ac:dyDescent="0.2">
      <c r="D3980" s="178"/>
    </row>
    <row r="3981" spans="4:4" x14ac:dyDescent="0.2">
      <c r="D3981" s="178"/>
    </row>
    <row r="3982" spans="4:4" x14ac:dyDescent="0.2">
      <c r="D3982" s="178"/>
    </row>
    <row r="3983" spans="4:4" x14ac:dyDescent="0.2">
      <c r="D3983" s="178"/>
    </row>
    <row r="3984" spans="4:4" x14ac:dyDescent="0.2">
      <c r="D3984" s="178"/>
    </row>
    <row r="3985" spans="4:4" x14ac:dyDescent="0.2">
      <c r="D3985" s="178"/>
    </row>
    <row r="3986" spans="4:4" x14ac:dyDescent="0.2">
      <c r="D3986" s="178"/>
    </row>
    <row r="3987" spans="4:4" x14ac:dyDescent="0.2">
      <c r="D3987" s="178"/>
    </row>
    <row r="3988" spans="4:4" x14ac:dyDescent="0.2">
      <c r="D3988" s="178"/>
    </row>
    <row r="3989" spans="4:4" x14ac:dyDescent="0.2">
      <c r="D3989" s="178"/>
    </row>
    <row r="3990" spans="4:4" x14ac:dyDescent="0.2">
      <c r="D3990" s="178"/>
    </row>
    <row r="3991" spans="4:4" x14ac:dyDescent="0.2">
      <c r="D3991" s="178"/>
    </row>
    <row r="3992" spans="4:4" x14ac:dyDescent="0.2">
      <c r="D3992" s="178"/>
    </row>
    <row r="3993" spans="4:4" x14ac:dyDescent="0.2">
      <c r="D3993" s="178"/>
    </row>
    <row r="3994" spans="4:4" x14ac:dyDescent="0.2">
      <c r="D3994" s="178"/>
    </row>
    <row r="3995" spans="4:4" x14ac:dyDescent="0.2">
      <c r="D3995" s="178"/>
    </row>
    <row r="3996" spans="4:4" x14ac:dyDescent="0.2">
      <c r="D3996" s="178"/>
    </row>
    <row r="3997" spans="4:4" x14ac:dyDescent="0.2">
      <c r="D3997" s="178"/>
    </row>
    <row r="3998" spans="4:4" x14ac:dyDescent="0.2">
      <c r="D3998" s="178"/>
    </row>
    <row r="3999" spans="4:4" x14ac:dyDescent="0.2">
      <c r="D3999" s="178"/>
    </row>
    <row r="4000" spans="4:4" x14ac:dyDescent="0.2">
      <c r="D4000" s="178"/>
    </row>
    <row r="4001" spans="4:4" x14ac:dyDescent="0.2">
      <c r="D4001" s="178"/>
    </row>
    <row r="4002" spans="4:4" x14ac:dyDescent="0.2">
      <c r="D4002" s="178"/>
    </row>
    <row r="4003" spans="4:4" x14ac:dyDescent="0.2">
      <c r="D4003" s="178"/>
    </row>
    <row r="4004" spans="4:4" x14ac:dyDescent="0.2">
      <c r="D4004" s="178"/>
    </row>
    <row r="4005" spans="4:4" x14ac:dyDescent="0.2">
      <c r="D4005" s="178"/>
    </row>
    <row r="4006" spans="4:4" x14ac:dyDescent="0.2">
      <c r="D4006" s="178"/>
    </row>
    <row r="4007" spans="4:4" x14ac:dyDescent="0.2">
      <c r="D4007" s="178"/>
    </row>
    <row r="4008" spans="4:4" x14ac:dyDescent="0.2">
      <c r="D4008" s="178"/>
    </row>
    <row r="4009" spans="4:4" x14ac:dyDescent="0.2">
      <c r="D4009" s="178"/>
    </row>
    <row r="4010" spans="4:4" x14ac:dyDescent="0.2">
      <c r="D4010" s="178"/>
    </row>
    <row r="4011" spans="4:4" x14ac:dyDescent="0.2">
      <c r="D4011" s="178"/>
    </row>
    <row r="4012" spans="4:4" x14ac:dyDescent="0.2">
      <c r="D4012" s="178"/>
    </row>
    <row r="4013" spans="4:4" x14ac:dyDescent="0.2">
      <c r="D4013" s="178"/>
    </row>
    <row r="4014" spans="4:4" x14ac:dyDescent="0.2">
      <c r="D4014" s="178"/>
    </row>
    <row r="4015" spans="4:4" x14ac:dyDescent="0.2">
      <c r="D4015" s="178"/>
    </row>
    <row r="4016" spans="4:4" x14ac:dyDescent="0.2">
      <c r="D4016" s="178"/>
    </row>
    <row r="4017" spans="4:4" x14ac:dyDescent="0.2">
      <c r="D4017" s="178"/>
    </row>
    <row r="4018" spans="4:4" x14ac:dyDescent="0.2">
      <c r="D4018" s="178"/>
    </row>
    <row r="4019" spans="4:4" x14ac:dyDescent="0.2">
      <c r="D4019" s="178"/>
    </row>
    <row r="4020" spans="4:4" x14ac:dyDescent="0.2">
      <c r="D4020" s="178"/>
    </row>
    <row r="4021" spans="4:4" x14ac:dyDescent="0.2">
      <c r="D4021" s="178"/>
    </row>
    <row r="4022" spans="4:4" x14ac:dyDescent="0.2">
      <c r="D4022" s="178"/>
    </row>
    <row r="4023" spans="4:4" x14ac:dyDescent="0.2">
      <c r="D4023" s="178"/>
    </row>
    <row r="4024" spans="4:4" x14ac:dyDescent="0.2">
      <c r="D4024" s="178"/>
    </row>
    <row r="4025" spans="4:4" x14ac:dyDescent="0.2">
      <c r="D4025" s="178"/>
    </row>
    <row r="4026" spans="4:4" x14ac:dyDescent="0.2">
      <c r="D4026" s="178"/>
    </row>
    <row r="4027" spans="4:4" x14ac:dyDescent="0.2">
      <c r="D4027" s="178"/>
    </row>
    <row r="4028" spans="4:4" x14ac:dyDescent="0.2">
      <c r="D4028" s="178"/>
    </row>
    <row r="4029" spans="4:4" x14ac:dyDescent="0.2">
      <c r="D4029" s="178"/>
    </row>
    <row r="4030" spans="4:4" x14ac:dyDescent="0.2">
      <c r="D4030" s="178"/>
    </row>
    <row r="4031" spans="4:4" x14ac:dyDescent="0.2">
      <c r="D4031" s="178"/>
    </row>
    <row r="4032" spans="4:4" x14ac:dyDescent="0.2">
      <c r="D4032" s="178"/>
    </row>
    <row r="4033" spans="4:4" x14ac:dyDescent="0.2">
      <c r="D4033" s="178"/>
    </row>
    <row r="4034" spans="4:4" x14ac:dyDescent="0.2">
      <c r="D4034" s="178"/>
    </row>
    <row r="4035" spans="4:4" x14ac:dyDescent="0.2">
      <c r="D4035" s="178"/>
    </row>
    <row r="4036" spans="4:4" x14ac:dyDescent="0.2">
      <c r="D4036" s="178"/>
    </row>
    <row r="4037" spans="4:4" x14ac:dyDescent="0.2">
      <c r="D4037" s="178"/>
    </row>
    <row r="4038" spans="4:4" x14ac:dyDescent="0.2">
      <c r="D4038" s="178"/>
    </row>
    <row r="4039" spans="4:4" x14ac:dyDescent="0.2">
      <c r="D4039" s="178"/>
    </row>
    <row r="4040" spans="4:4" x14ac:dyDescent="0.2">
      <c r="D4040" s="178"/>
    </row>
    <row r="4041" spans="4:4" x14ac:dyDescent="0.2">
      <c r="D4041" s="178"/>
    </row>
    <row r="4042" spans="4:4" x14ac:dyDescent="0.2">
      <c r="D4042" s="178"/>
    </row>
    <row r="4043" spans="4:4" x14ac:dyDescent="0.2">
      <c r="D4043" s="178"/>
    </row>
    <row r="4044" spans="4:4" x14ac:dyDescent="0.2">
      <c r="D4044" s="178"/>
    </row>
    <row r="4045" spans="4:4" x14ac:dyDescent="0.2">
      <c r="D4045" s="178"/>
    </row>
    <row r="4046" spans="4:4" x14ac:dyDescent="0.2">
      <c r="D4046" s="178"/>
    </row>
    <row r="4047" spans="4:4" x14ac:dyDescent="0.2">
      <c r="D4047" s="178"/>
    </row>
    <row r="4048" spans="4:4" x14ac:dyDescent="0.2">
      <c r="D4048" s="178"/>
    </row>
    <row r="4049" spans="4:4" x14ac:dyDescent="0.2">
      <c r="D4049" s="178"/>
    </row>
    <row r="4050" spans="4:4" x14ac:dyDescent="0.2">
      <c r="D4050" s="178"/>
    </row>
    <row r="4051" spans="4:4" x14ac:dyDescent="0.2">
      <c r="D4051" s="178"/>
    </row>
    <row r="4052" spans="4:4" x14ac:dyDescent="0.2">
      <c r="D4052" s="178"/>
    </row>
    <row r="4053" spans="4:4" x14ac:dyDescent="0.2">
      <c r="D4053" s="178"/>
    </row>
    <row r="4054" spans="4:4" x14ac:dyDescent="0.2">
      <c r="D4054" s="178"/>
    </row>
    <row r="4055" spans="4:4" x14ac:dyDescent="0.2">
      <c r="D4055" s="178"/>
    </row>
    <row r="4056" spans="4:4" x14ac:dyDescent="0.2">
      <c r="D4056" s="178"/>
    </row>
    <row r="4057" spans="4:4" x14ac:dyDescent="0.2">
      <c r="D4057" s="178"/>
    </row>
    <row r="4058" spans="4:4" x14ac:dyDescent="0.2">
      <c r="D4058" s="178"/>
    </row>
    <row r="4059" spans="4:4" x14ac:dyDescent="0.2">
      <c r="D4059" s="178"/>
    </row>
    <row r="4060" spans="4:4" x14ac:dyDescent="0.2">
      <c r="D4060" s="178"/>
    </row>
    <row r="4061" spans="4:4" x14ac:dyDescent="0.2">
      <c r="D4061" s="178"/>
    </row>
    <row r="4062" spans="4:4" x14ac:dyDescent="0.2">
      <c r="D4062" s="178"/>
    </row>
    <row r="4063" spans="4:4" x14ac:dyDescent="0.2">
      <c r="D4063" s="178"/>
    </row>
    <row r="4064" spans="4:4" x14ac:dyDescent="0.2">
      <c r="D4064" s="178"/>
    </row>
    <row r="4065" spans="4:4" x14ac:dyDescent="0.2">
      <c r="D4065" s="178"/>
    </row>
    <row r="4066" spans="4:4" x14ac:dyDescent="0.2">
      <c r="D4066" s="178"/>
    </row>
    <row r="4067" spans="4:4" x14ac:dyDescent="0.2">
      <c r="D4067" s="178"/>
    </row>
    <row r="4068" spans="4:4" x14ac:dyDescent="0.2">
      <c r="D4068" s="178"/>
    </row>
    <row r="4069" spans="4:4" x14ac:dyDescent="0.2">
      <c r="D4069" s="178"/>
    </row>
    <row r="4070" spans="4:4" x14ac:dyDescent="0.2">
      <c r="D4070" s="178"/>
    </row>
    <row r="4071" spans="4:4" x14ac:dyDescent="0.2">
      <c r="D4071" s="178"/>
    </row>
    <row r="4072" spans="4:4" x14ac:dyDescent="0.2">
      <c r="D4072" s="178"/>
    </row>
    <row r="4073" spans="4:4" x14ac:dyDescent="0.2">
      <c r="D4073" s="178"/>
    </row>
    <row r="4074" spans="4:4" x14ac:dyDescent="0.2">
      <c r="D4074" s="178"/>
    </row>
    <row r="4075" spans="4:4" x14ac:dyDescent="0.2">
      <c r="D4075" s="178"/>
    </row>
    <row r="4076" spans="4:4" x14ac:dyDescent="0.2">
      <c r="D4076" s="178"/>
    </row>
    <row r="4077" spans="4:4" x14ac:dyDescent="0.2">
      <c r="D4077" s="178"/>
    </row>
    <row r="4078" spans="4:4" x14ac:dyDescent="0.2">
      <c r="D4078" s="178"/>
    </row>
    <row r="4079" spans="4:4" x14ac:dyDescent="0.2">
      <c r="D4079" s="178"/>
    </row>
    <row r="4080" spans="4:4" x14ac:dyDescent="0.2">
      <c r="D4080" s="178"/>
    </row>
    <row r="4081" spans="4:4" x14ac:dyDescent="0.2">
      <c r="D4081" s="178"/>
    </row>
    <row r="4082" spans="4:4" x14ac:dyDescent="0.2">
      <c r="D4082" s="178"/>
    </row>
    <row r="4083" spans="4:4" x14ac:dyDescent="0.2">
      <c r="D4083" s="178"/>
    </row>
    <row r="4084" spans="4:4" x14ac:dyDescent="0.2">
      <c r="D4084" s="178"/>
    </row>
    <row r="4085" spans="4:4" x14ac:dyDescent="0.2">
      <c r="D4085" s="178"/>
    </row>
    <row r="4086" spans="4:4" x14ac:dyDescent="0.2">
      <c r="D4086" s="178"/>
    </row>
    <row r="4087" spans="4:4" x14ac:dyDescent="0.2">
      <c r="D4087" s="178"/>
    </row>
    <row r="4088" spans="4:4" x14ac:dyDescent="0.2">
      <c r="D4088" s="178"/>
    </row>
    <row r="4089" spans="4:4" x14ac:dyDescent="0.2">
      <c r="D4089" s="178"/>
    </row>
    <row r="4090" spans="4:4" x14ac:dyDescent="0.2">
      <c r="D4090" s="178"/>
    </row>
    <row r="4091" spans="4:4" x14ac:dyDescent="0.2">
      <c r="D4091" s="178"/>
    </row>
    <row r="4092" spans="4:4" x14ac:dyDescent="0.2">
      <c r="D4092" s="178"/>
    </row>
    <row r="4093" spans="4:4" x14ac:dyDescent="0.2">
      <c r="D4093" s="178"/>
    </row>
    <row r="4094" spans="4:4" x14ac:dyDescent="0.2">
      <c r="D4094" s="178"/>
    </row>
    <row r="4095" spans="4:4" x14ac:dyDescent="0.2">
      <c r="D4095" s="178"/>
    </row>
    <row r="4096" spans="4:4" x14ac:dyDescent="0.2">
      <c r="D4096" s="178"/>
    </row>
    <row r="4097" spans="4:4" x14ac:dyDescent="0.2">
      <c r="D4097" s="178"/>
    </row>
    <row r="4098" spans="4:4" x14ac:dyDescent="0.2">
      <c r="D4098" s="178"/>
    </row>
    <row r="4099" spans="4:4" x14ac:dyDescent="0.2">
      <c r="D4099" s="178"/>
    </row>
    <row r="4100" spans="4:4" x14ac:dyDescent="0.2">
      <c r="D4100" s="178"/>
    </row>
    <row r="4101" spans="4:4" x14ac:dyDescent="0.2">
      <c r="D4101" s="178"/>
    </row>
    <row r="4102" spans="4:4" x14ac:dyDescent="0.2">
      <c r="D4102" s="178"/>
    </row>
    <row r="4103" spans="4:4" x14ac:dyDescent="0.2">
      <c r="D4103" s="178"/>
    </row>
    <row r="4104" spans="4:4" x14ac:dyDescent="0.2">
      <c r="D4104" s="178"/>
    </row>
    <row r="4105" spans="4:4" x14ac:dyDescent="0.2">
      <c r="D4105" s="178"/>
    </row>
    <row r="4106" spans="4:4" x14ac:dyDescent="0.2">
      <c r="D4106" s="178"/>
    </row>
    <row r="4107" spans="4:4" x14ac:dyDescent="0.2">
      <c r="D4107" s="178"/>
    </row>
    <row r="4108" spans="4:4" x14ac:dyDescent="0.2">
      <c r="D4108" s="178"/>
    </row>
    <row r="4109" spans="4:4" x14ac:dyDescent="0.2">
      <c r="D4109" s="178"/>
    </row>
    <row r="4110" spans="4:4" x14ac:dyDescent="0.2">
      <c r="D4110" s="178"/>
    </row>
    <row r="4111" spans="4:4" x14ac:dyDescent="0.2">
      <c r="D4111" s="178"/>
    </row>
    <row r="4112" spans="4:4" x14ac:dyDescent="0.2">
      <c r="D4112" s="178"/>
    </row>
    <row r="4113" spans="4:4" x14ac:dyDescent="0.2">
      <c r="D4113" s="178"/>
    </row>
    <row r="4114" spans="4:4" x14ac:dyDescent="0.2">
      <c r="D4114" s="178"/>
    </row>
    <row r="4115" spans="4:4" x14ac:dyDescent="0.2">
      <c r="D4115" s="178"/>
    </row>
    <row r="4116" spans="4:4" x14ac:dyDescent="0.2">
      <c r="D4116" s="178"/>
    </row>
    <row r="4117" spans="4:4" x14ac:dyDescent="0.2">
      <c r="D4117" s="178"/>
    </row>
    <row r="4118" spans="4:4" x14ac:dyDescent="0.2">
      <c r="D4118" s="178"/>
    </row>
    <row r="4119" spans="4:4" x14ac:dyDescent="0.2">
      <c r="D4119" s="178"/>
    </row>
    <row r="4120" spans="4:4" x14ac:dyDescent="0.2">
      <c r="D4120" s="178"/>
    </row>
    <row r="4121" spans="4:4" x14ac:dyDescent="0.2">
      <c r="D4121" s="178"/>
    </row>
    <row r="4122" spans="4:4" x14ac:dyDescent="0.2">
      <c r="D4122" s="178"/>
    </row>
    <row r="4123" spans="4:4" x14ac:dyDescent="0.2">
      <c r="D4123" s="178"/>
    </row>
    <row r="4124" spans="4:4" x14ac:dyDescent="0.2">
      <c r="D4124" s="178"/>
    </row>
    <row r="4125" spans="4:4" x14ac:dyDescent="0.2">
      <c r="D4125" s="178"/>
    </row>
    <row r="4126" spans="4:4" x14ac:dyDescent="0.2">
      <c r="D4126" s="178"/>
    </row>
    <row r="4127" spans="4:4" x14ac:dyDescent="0.2">
      <c r="D4127" s="178"/>
    </row>
    <row r="4128" spans="4:4" x14ac:dyDescent="0.2">
      <c r="D4128" s="178"/>
    </row>
    <row r="4129" spans="4:4" x14ac:dyDescent="0.2">
      <c r="D4129" s="178"/>
    </row>
    <row r="4130" spans="4:4" x14ac:dyDescent="0.2">
      <c r="D4130" s="178"/>
    </row>
    <row r="4131" spans="4:4" x14ac:dyDescent="0.2">
      <c r="D4131" s="178"/>
    </row>
    <row r="4132" spans="4:4" x14ac:dyDescent="0.2">
      <c r="D4132" s="178"/>
    </row>
    <row r="4133" spans="4:4" x14ac:dyDescent="0.2">
      <c r="D4133" s="178"/>
    </row>
    <row r="4134" spans="4:4" x14ac:dyDescent="0.2">
      <c r="D4134" s="178"/>
    </row>
    <row r="4135" spans="4:4" x14ac:dyDescent="0.2">
      <c r="D4135" s="178"/>
    </row>
    <row r="4136" spans="4:4" x14ac:dyDescent="0.2">
      <c r="D4136" s="178"/>
    </row>
    <row r="4137" spans="4:4" x14ac:dyDescent="0.2">
      <c r="D4137" s="178"/>
    </row>
    <row r="4138" spans="4:4" x14ac:dyDescent="0.2">
      <c r="D4138" s="178"/>
    </row>
    <row r="4139" spans="4:4" x14ac:dyDescent="0.2">
      <c r="D4139" s="178"/>
    </row>
    <row r="4140" spans="4:4" x14ac:dyDescent="0.2">
      <c r="D4140" s="178"/>
    </row>
    <row r="4141" spans="4:4" x14ac:dyDescent="0.2">
      <c r="D4141" s="178"/>
    </row>
    <row r="4142" spans="4:4" x14ac:dyDescent="0.2">
      <c r="D4142" s="178"/>
    </row>
    <row r="4143" spans="4:4" x14ac:dyDescent="0.2">
      <c r="D4143" s="178"/>
    </row>
    <row r="4144" spans="4:4" x14ac:dyDescent="0.2">
      <c r="D4144" s="178"/>
    </row>
    <row r="4145" spans="4:4" x14ac:dyDescent="0.2">
      <c r="D4145" s="178"/>
    </row>
    <row r="4146" spans="4:4" x14ac:dyDescent="0.2">
      <c r="D4146" s="178"/>
    </row>
    <row r="4147" spans="4:4" x14ac:dyDescent="0.2">
      <c r="D4147" s="178"/>
    </row>
    <row r="4148" spans="4:4" x14ac:dyDescent="0.2">
      <c r="D4148" s="178"/>
    </row>
    <row r="4149" spans="4:4" x14ac:dyDescent="0.2">
      <c r="D4149" s="178"/>
    </row>
    <row r="4150" spans="4:4" x14ac:dyDescent="0.2">
      <c r="D4150" s="178"/>
    </row>
    <row r="4151" spans="4:4" x14ac:dyDescent="0.2">
      <c r="D4151" s="178"/>
    </row>
    <row r="4152" spans="4:4" x14ac:dyDescent="0.2">
      <c r="D4152" s="178"/>
    </row>
    <row r="4153" spans="4:4" x14ac:dyDescent="0.2">
      <c r="D4153" s="178"/>
    </row>
    <row r="4154" spans="4:4" x14ac:dyDescent="0.2">
      <c r="D4154" s="178"/>
    </row>
    <row r="4155" spans="4:4" x14ac:dyDescent="0.2">
      <c r="D4155" s="178"/>
    </row>
    <row r="4156" spans="4:4" x14ac:dyDescent="0.2">
      <c r="D4156" s="178"/>
    </row>
    <row r="4157" spans="4:4" x14ac:dyDescent="0.2">
      <c r="D4157" s="178"/>
    </row>
    <row r="4158" spans="4:4" x14ac:dyDescent="0.2">
      <c r="D4158" s="178"/>
    </row>
    <row r="4159" spans="4:4" x14ac:dyDescent="0.2">
      <c r="D4159" s="178"/>
    </row>
    <row r="4160" spans="4:4" x14ac:dyDescent="0.2">
      <c r="D4160" s="178"/>
    </row>
    <row r="4161" spans="4:4" x14ac:dyDescent="0.2">
      <c r="D4161" s="178"/>
    </row>
    <row r="4162" spans="4:4" x14ac:dyDescent="0.2">
      <c r="D4162" s="178"/>
    </row>
    <row r="4163" spans="4:4" x14ac:dyDescent="0.2">
      <c r="D4163" s="178"/>
    </row>
    <row r="4164" spans="4:4" x14ac:dyDescent="0.2">
      <c r="D4164" s="178"/>
    </row>
    <row r="4165" spans="4:4" x14ac:dyDescent="0.2">
      <c r="D4165" s="178"/>
    </row>
    <row r="4166" spans="4:4" x14ac:dyDescent="0.2">
      <c r="D4166" s="178"/>
    </row>
    <row r="4167" spans="4:4" x14ac:dyDescent="0.2">
      <c r="D4167" s="178"/>
    </row>
    <row r="4168" spans="4:4" x14ac:dyDescent="0.2">
      <c r="D4168" s="178"/>
    </row>
    <row r="4169" spans="4:4" x14ac:dyDescent="0.2">
      <c r="D4169" s="178"/>
    </row>
    <row r="4170" spans="4:4" x14ac:dyDescent="0.2">
      <c r="D4170" s="178"/>
    </row>
    <row r="4171" spans="4:4" x14ac:dyDescent="0.2">
      <c r="D4171" s="178"/>
    </row>
    <row r="4172" spans="4:4" x14ac:dyDescent="0.2">
      <c r="D4172" s="178"/>
    </row>
    <row r="4173" spans="4:4" x14ac:dyDescent="0.2">
      <c r="D4173" s="178"/>
    </row>
    <row r="4174" spans="4:4" x14ac:dyDescent="0.2">
      <c r="D4174" s="178"/>
    </row>
    <row r="4175" spans="4:4" x14ac:dyDescent="0.2">
      <c r="D4175" s="178"/>
    </row>
    <row r="4176" spans="4:4" x14ac:dyDescent="0.2">
      <c r="D4176" s="178"/>
    </row>
    <row r="4177" spans="4:4" x14ac:dyDescent="0.2">
      <c r="D4177" s="178"/>
    </row>
    <row r="4178" spans="4:4" x14ac:dyDescent="0.2">
      <c r="D4178" s="178"/>
    </row>
    <row r="4179" spans="4:4" x14ac:dyDescent="0.2">
      <c r="D4179" s="178"/>
    </row>
    <row r="4180" spans="4:4" x14ac:dyDescent="0.2">
      <c r="D4180" s="178"/>
    </row>
    <row r="4181" spans="4:4" x14ac:dyDescent="0.2">
      <c r="D4181" s="178"/>
    </row>
    <row r="4182" spans="4:4" x14ac:dyDescent="0.2">
      <c r="D4182" s="178"/>
    </row>
    <row r="4183" spans="4:4" x14ac:dyDescent="0.2">
      <c r="D4183" s="178"/>
    </row>
    <row r="4184" spans="4:4" x14ac:dyDescent="0.2">
      <c r="D4184" s="178"/>
    </row>
    <row r="4185" spans="4:4" x14ac:dyDescent="0.2">
      <c r="D4185" s="178"/>
    </row>
    <row r="4186" spans="4:4" x14ac:dyDescent="0.2">
      <c r="D4186" s="178"/>
    </row>
    <row r="4187" spans="4:4" x14ac:dyDescent="0.2">
      <c r="D4187" s="178"/>
    </row>
    <row r="4188" spans="4:4" x14ac:dyDescent="0.2">
      <c r="D4188" s="178"/>
    </row>
    <row r="4189" spans="4:4" x14ac:dyDescent="0.2">
      <c r="D4189" s="178"/>
    </row>
    <row r="4190" spans="4:4" x14ac:dyDescent="0.2">
      <c r="D4190" s="178"/>
    </row>
    <row r="4191" spans="4:4" x14ac:dyDescent="0.2">
      <c r="D4191" s="178"/>
    </row>
    <row r="4192" spans="4:4" x14ac:dyDescent="0.2">
      <c r="D4192" s="178"/>
    </row>
    <row r="4193" spans="4:4" x14ac:dyDescent="0.2">
      <c r="D4193" s="178"/>
    </row>
    <row r="4194" spans="4:4" x14ac:dyDescent="0.2">
      <c r="D4194" s="178"/>
    </row>
    <row r="4195" spans="4:4" x14ac:dyDescent="0.2">
      <c r="D4195" s="178"/>
    </row>
    <row r="4196" spans="4:4" x14ac:dyDescent="0.2">
      <c r="D4196" s="178"/>
    </row>
    <row r="4197" spans="4:4" x14ac:dyDescent="0.2">
      <c r="D4197" s="178"/>
    </row>
    <row r="4198" spans="4:4" x14ac:dyDescent="0.2">
      <c r="D4198" s="178"/>
    </row>
    <row r="4199" spans="4:4" x14ac:dyDescent="0.2">
      <c r="D4199" s="178"/>
    </row>
    <row r="4200" spans="4:4" x14ac:dyDescent="0.2">
      <c r="D4200" s="178"/>
    </row>
    <row r="4201" spans="4:4" x14ac:dyDescent="0.2">
      <c r="D4201" s="178"/>
    </row>
    <row r="4202" spans="4:4" x14ac:dyDescent="0.2">
      <c r="D4202" s="178"/>
    </row>
    <row r="4203" spans="4:4" x14ac:dyDescent="0.2">
      <c r="D4203" s="178"/>
    </row>
    <row r="4204" spans="4:4" x14ac:dyDescent="0.2">
      <c r="D4204" s="178"/>
    </row>
    <row r="4205" spans="4:4" x14ac:dyDescent="0.2">
      <c r="D4205" s="178"/>
    </row>
    <row r="4206" spans="4:4" x14ac:dyDescent="0.2">
      <c r="D4206" s="178"/>
    </row>
    <row r="4207" spans="4:4" x14ac:dyDescent="0.2">
      <c r="D4207" s="178"/>
    </row>
    <row r="4208" spans="4:4" x14ac:dyDescent="0.2">
      <c r="D4208" s="178"/>
    </row>
    <row r="4209" spans="4:4" x14ac:dyDescent="0.2">
      <c r="D4209" s="178"/>
    </row>
    <row r="4210" spans="4:4" x14ac:dyDescent="0.2">
      <c r="D4210" s="178"/>
    </row>
    <row r="4211" spans="4:4" x14ac:dyDescent="0.2">
      <c r="D4211" s="178"/>
    </row>
    <row r="4212" spans="4:4" x14ac:dyDescent="0.2">
      <c r="D4212" s="178"/>
    </row>
    <row r="4213" spans="4:4" x14ac:dyDescent="0.2">
      <c r="D4213" s="178"/>
    </row>
    <row r="4214" spans="4:4" x14ac:dyDescent="0.2">
      <c r="D4214" s="178"/>
    </row>
    <row r="4215" spans="4:4" x14ac:dyDescent="0.2">
      <c r="D4215" s="178"/>
    </row>
    <row r="4216" spans="4:4" x14ac:dyDescent="0.2">
      <c r="D4216" s="178"/>
    </row>
    <row r="4217" spans="4:4" x14ac:dyDescent="0.2">
      <c r="D4217" s="178"/>
    </row>
    <row r="4218" spans="4:4" x14ac:dyDescent="0.2">
      <c r="D4218" s="178"/>
    </row>
    <row r="4219" spans="4:4" x14ac:dyDescent="0.2">
      <c r="D4219" s="178"/>
    </row>
    <row r="4220" spans="4:4" x14ac:dyDescent="0.2">
      <c r="D4220" s="178"/>
    </row>
    <row r="4221" spans="4:4" x14ac:dyDescent="0.2">
      <c r="D4221" s="178"/>
    </row>
    <row r="4222" spans="4:4" x14ac:dyDescent="0.2">
      <c r="D4222" s="178"/>
    </row>
    <row r="4223" spans="4:4" x14ac:dyDescent="0.2">
      <c r="D4223" s="178"/>
    </row>
    <row r="4224" spans="4:4" x14ac:dyDescent="0.2">
      <c r="D4224" s="178"/>
    </row>
    <row r="4225" spans="4:4" x14ac:dyDescent="0.2">
      <c r="D4225" s="178"/>
    </row>
    <row r="4226" spans="4:4" x14ac:dyDescent="0.2">
      <c r="D4226" s="178"/>
    </row>
    <row r="4227" spans="4:4" x14ac:dyDescent="0.2">
      <c r="D4227" s="178"/>
    </row>
    <row r="4228" spans="4:4" x14ac:dyDescent="0.2">
      <c r="D4228" s="178"/>
    </row>
    <row r="4229" spans="4:4" x14ac:dyDescent="0.2">
      <c r="D4229" s="178"/>
    </row>
    <row r="4230" spans="4:4" x14ac:dyDescent="0.2">
      <c r="D4230" s="178"/>
    </row>
    <row r="4231" spans="4:4" x14ac:dyDescent="0.2">
      <c r="D4231" s="178"/>
    </row>
    <row r="4232" spans="4:4" x14ac:dyDescent="0.2">
      <c r="D4232" s="178"/>
    </row>
    <row r="4233" spans="4:4" x14ac:dyDescent="0.2">
      <c r="D4233" s="178"/>
    </row>
    <row r="4234" spans="4:4" x14ac:dyDescent="0.2">
      <c r="D4234" s="178"/>
    </row>
    <row r="4235" spans="4:4" x14ac:dyDescent="0.2">
      <c r="D4235" s="178"/>
    </row>
    <row r="4236" spans="4:4" x14ac:dyDescent="0.2">
      <c r="D4236" s="178"/>
    </row>
    <row r="4237" spans="4:4" x14ac:dyDescent="0.2">
      <c r="D4237" s="178"/>
    </row>
    <row r="4238" spans="4:4" x14ac:dyDescent="0.2">
      <c r="D4238" s="178"/>
    </row>
    <row r="4239" spans="4:4" x14ac:dyDescent="0.2">
      <c r="D4239" s="178"/>
    </row>
    <row r="4240" spans="4:4" x14ac:dyDescent="0.2">
      <c r="D4240" s="178"/>
    </row>
    <row r="4241" spans="4:4" x14ac:dyDescent="0.2">
      <c r="D4241" s="178"/>
    </row>
    <row r="4242" spans="4:4" x14ac:dyDescent="0.2">
      <c r="D4242" s="178"/>
    </row>
    <row r="4243" spans="4:4" x14ac:dyDescent="0.2">
      <c r="D4243" s="178"/>
    </row>
    <row r="4244" spans="4:4" x14ac:dyDescent="0.2">
      <c r="D4244" s="178"/>
    </row>
    <row r="4245" spans="4:4" x14ac:dyDescent="0.2">
      <c r="D4245" s="178"/>
    </row>
    <row r="4246" spans="4:4" x14ac:dyDescent="0.2">
      <c r="D4246" s="178"/>
    </row>
    <row r="4247" spans="4:4" x14ac:dyDescent="0.2">
      <c r="D4247" s="178"/>
    </row>
    <row r="4248" spans="4:4" x14ac:dyDescent="0.2">
      <c r="D4248" s="178"/>
    </row>
    <row r="4249" spans="4:4" x14ac:dyDescent="0.2">
      <c r="D4249" s="178"/>
    </row>
    <row r="4250" spans="4:4" x14ac:dyDescent="0.2">
      <c r="D4250" s="178"/>
    </row>
    <row r="4251" spans="4:4" x14ac:dyDescent="0.2">
      <c r="D4251" s="178"/>
    </row>
    <row r="4252" spans="4:4" x14ac:dyDescent="0.2">
      <c r="D4252" s="178"/>
    </row>
    <row r="4253" spans="4:4" x14ac:dyDescent="0.2">
      <c r="D4253" s="178"/>
    </row>
    <row r="4254" spans="4:4" x14ac:dyDescent="0.2">
      <c r="D4254" s="178"/>
    </row>
    <row r="4255" spans="4:4" x14ac:dyDescent="0.2">
      <c r="D4255" s="178"/>
    </row>
    <row r="4256" spans="4:4" x14ac:dyDescent="0.2">
      <c r="D4256" s="178"/>
    </row>
    <row r="4257" spans="4:4" x14ac:dyDescent="0.2">
      <c r="D4257" s="178"/>
    </row>
    <row r="4258" spans="4:4" x14ac:dyDescent="0.2">
      <c r="D4258" s="178"/>
    </row>
    <row r="4259" spans="4:4" x14ac:dyDescent="0.2">
      <c r="D4259" s="178"/>
    </row>
    <row r="4260" spans="4:4" x14ac:dyDescent="0.2">
      <c r="D4260" s="178"/>
    </row>
    <row r="4261" spans="4:4" x14ac:dyDescent="0.2">
      <c r="D4261" s="178"/>
    </row>
    <row r="4262" spans="4:4" x14ac:dyDescent="0.2">
      <c r="D4262" s="178"/>
    </row>
    <row r="4263" spans="4:4" x14ac:dyDescent="0.2">
      <c r="D4263" s="178"/>
    </row>
    <row r="4264" spans="4:4" x14ac:dyDescent="0.2">
      <c r="D4264" s="178"/>
    </row>
    <row r="4265" spans="4:4" x14ac:dyDescent="0.2">
      <c r="D4265" s="178"/>
    </row>
    <row r="4266" spans="4:4" x14ac:dyDescent="0.2">
      <c r="D4266" s="178"/>
    </row>
    <row r="4267" spans="4:4" x14ac:dyDescent="0.2">
      <c r="D4267" s="178"/>
    </row>
    <row r="4268" spans="4:4" x14ac:dyDescent="0.2">
      <c r="D4268" s="178"/>
    </row>
    <row r="4269" spans="4:4" x14ac:dyDescent="0.2">
      <c r="D4269" s="178"/>
    </row>
    <row r="4270" spans="4:4" x14ac:dyDescent="0.2">
      <c r="D4270" s="178"/>
    </row>
    <row r="4271" spans="4:4" x14ac:dyDescent="0.2">
      <c r="D4271" s="178"/>
    </row>
    <row r="4272" spans="4:4" x14ac:dyDescent="0.2">
      <c r="D4272" s="178"/>
    </row>
    <row r="4273" spans="4:4" x14ac:dyDescent="0.2">
      <c r="D4273" s="178"/>
    </row>
    <row r="4274" spans="4:4" x14ac:dyDescent="0.2">
      <c r="D4274" s="178"/>
    </row>
    <row r="4275" spans="4:4" x14ac:dyDescent="0.2">
      <c r="D4275" s="178"/>
    </row>
    <row r="4276" spans="4:4" x14ac:dyDescent="0.2">
      <c r="D4276" s="178"/>
    </row>
    <row r="4277" spans="4:4" x14ac:dyDescent="0.2">
      <c r="D4277" s="178"/>
    </row>
    <row r="4278" spans="4:4" x14ac:dyDescent="0.2">
      <c r="D4278" s="178"/>
    </row>
    <row r="4279" spans="4:4" x14ac:dyDescent="0.2">
      <c r="D4279" s="178"/>
    </row>
    <row r="4280" spans="4:4" x14ac:dyDescent="0.2">
      <c r="D4280" s="178"/>
    </row>
    <row r="4281" spans="4:4" x14ac:dyDescent="0.2">
      <c r="D4281" s="178"/>
    </row>
    <row r="4282" spans="4:4" x14ac:dyDescent="0.2">
      <c r="D4282" s="178"/>
    </row>
    <row r="4283" spans="4:4" x14ac:dyDescent="0.2">
      <c r="D4283" s="178"/>
    </row>
    <row r="4284" spans="4:4" x14ac:dyDescent="0.2">
      <c r="D4284" s="178"/>
    </row>
    <row r="4285" spans="4:4" x14ac:dyDescent="0.2">
      <c r="D4285" s="178"/>
    </row>
    <row r="4286" spans="4:4" x14ac:dyDescent="0.2">
      <c r="D4286" s="178"/>
    </row>
    <row r="4287" spans="4:4" x14ac:dyDescent="0.2">
      <c r="D4287" s="178"/>
    </row>
    <row r="4288" spans="4:4" x14ac:dyDescent="0.2">
      <c r="D4288" s="178"/>
    </row>
    <row r="4289" spans="4:4" x14ac:dyDescent="0.2">
      <c r="D4289" s="178"/>
    </row>
    <row r="4290" spans="4:4" x14ac:dyDescent="0.2">
      <c r="D4290" s="178"/>
    </row>
    <row r="4291" spans="4:4" x14ac:dyDescent="0.2">
      <c r="D4291" s="178"/>
    </row>
    <row r="4292" spans="4:4" x14ac:dyDescent="0.2">
      <c r="D4292" s="178"/>
    </row>
    <row r="4293" spans="4:4" x14ac:dyDescent="0.2">
      <c r="D4293" s="178"/>
    </row>
    <row r="4294" spans="4:4" x14ac:dyDescent="0.2">
      <c r="D4294" s="178"/>
    </row>
    <row r="4295" spans="4:4" x14ac:dyDescent="0.2">
      <c r="D4295" s="178"/>
    </row>
    <row r="4296" spans="4:4" x14ac:dyDescent="0.2">
      <c r="D4296" s="178"/>
    </row>
    <row r="4297" spans="4:4" x14ac:dyDescent="0.2">
      <c r="D4297" s="178"/>
    </row>
    <row r="4298" spans="4:4" x14ac:dyDescent="0.2">
      <c r="D4298" s="178"/>
    </row>
    <row r="4299" spans="4:4" x14ac:dyDescent="0.2">
      <c r="D4299" s="178"/>
    </row>
    <row r="4300" spans="4:4" x14ac:dyDescent="0.2">
      <c r="D4300" s="178"/>
    </row>
    <row r="4301" spans="4:4" x14ac:dyDescent="0.2">
      <c r="D4301" s="178"/>
    </row>
    <row r="4302" spans="4:4" x14ac:dyDescent="0.2">
      <c r="D4302" s="178"/>
    </row>
    <row r="4303" spans="4:4" x14ac:dyDescent="0.2">
      <c r="D4303" s="178"/>
    </row>
    <row r="4304" spans="4:4" x14ac:dyDescent="0.2">
      <c r="D4304" s="178"/>
    </row>
    <row r="4305" spans="4:4" x14ac:dyDescent="0.2">
      <c r="D4305" s="178"/>
    </row>
    <row r="4306" spans="4:4" x14ac:dyDescent="0.2">
      <c r="D4306" s="178"/>
    </row>
    <row r="4307" spans="4:4" x14ac:dyDescent="0.2">
      <c r="D4307" s="178"/>
    </row>
    <row r="4308" spans="4:4" x14ac:dyDescent="0.2">
      <c r="D4308" s="178"/>
    </row>
    <row r="4309" spans="4:4" x14ac:dyDescent="0.2">
      <c r="D4309" s="178"/>
    </row>
    <row r="4310" spans="4:4" x14ac:dyDescent="0.2">
      <c r="D4310" s="178"/>
    </row>
    <row r="4311" spans="4:4" x14ac:dyDescent="0.2">
      <c r="D4311" s="178"/>
    </row>
    <row r="4312" spans="4:4" x14ac:dyDescent="0.2">
      <c r="D4312" s="178"/>
    </row>
    <row r="4313" spans="4:4" x14ac:dyDescent="0.2">
      <c r="D4313" s="178"/>
    </row>
    <row r="4314" spans="4:4" x14ac:dyDescent="0.2">
      <c r="D4314" s="178"/>
    </row>
    <row r="4315" spans="4:4" x14ac:dyDescent="0.2">
      <c r="D4315" s="178"/>
    </row>
    <row r="4316" spans="4:4" x14ac:dyDescent="0.2">
      <c r="D4316" s="178"/>
    </row>
    <row r="4317" spans="4:4" x14ac:dyDescent="0.2">
      <c r="D4317" s="178"/>
    </row>
    <row r="4318" spans="4:4" x14ac:dyDescent="0.2">
      <c r="D4318" s="178"/>
    </row>
    <row r="4319" spans="4:4" x14ac:dyDescent="0.2">
      <c r="D4319" s="178"/>
    </row>
    <row r="4320" spans="4:4" x14ac:dyDescent="0.2">
      <c r="D4320" s="178"/>
    </row>
    <row r="4321" spans="4:4" x14ac:dyDescent="0.2">
      <c r="D4321" s="178"/>
    </row>
    <row r="4322" spans="4:4" x14ac:dyDescent="0.2">
      <c r="D4322" s="178"/>
    </row>
    <row r="4323" spans="4:4" x14ac:dyDescent="0.2">
      <c r="D4323" s="178"/>
    </row>
    <row r="4324" spans="4:4" x14ac:dyDescent="0.2">
      <c r="D4324" s="178"/>
    </row>
    <row r="4325" spans="4:4" x14ac:dyDescent="0.2">
      <c r="D4325" s="178"/>
    </row>
    <row r="4326" spans="4:4" x14ac:dyDescent="0.2">
      <c r="D4326" s="178"/>
    </row>
    <row r="4327" spans="4:4" x14ac:dyDescent="0.2">
      <c r="D4327" s="178"/>
    </row>
    <row r="4328" spans="4:4" x14ac:dyDescent="0.2">
      <c r="D4328" s="178"/>
    </row>
    <row r="4329" spans="4:4" x14ac:dyDescent="0.2">
      <c r="D4329" s="178"/>
    </row>
    <row r="4330" spans="4:4" x14ac:dyDescent="0.2">
      <c r="D4330" s="178"/>
    </row>
    <row r="4331" spans="4:4" x14ac:dyDescent="0.2">
      <c r="D4331" s="178"/>
    </row>
    <row r="4332" spans="4:4" x14ac:dyDescent="0.2">
      <c r="D4332" s="178"/>
    </row>
    <row r="4333" spans="4:4" x14ac:dyDescent="0.2">
      <c r="D4333" s="178"/>
    </row>
    <row r="4334" spans="4:4" x14ac:dyDescent="0.2">
      <c r="D4334" s="178"/>
    </row>
    <row r="4335" spans="4:4" x14ac:dyDescent="0.2">
      <c r="D4335" s="178"/>
    </row>
    <row r="4336" spans="4:4" x14ac:dyDescent="0.2">
      <c r="D4336" s="178"/>
    </row>
    <row r="4337" spans="4:4" x14ac:dyDescent="0.2">
      <c r="D4337" s="178"/>
    </row>
    <row r="4338" spans="4:4" x14ac:dyDescent="0.2">
      <c r="D4338" s="178"/>
    </row>
    <row r="4339" spans="4:4" x14ac:dyDescent="0.2">
      <c r="D4339" s="178"/>
    </row>
    <row r="4340" spans="4:4" x14ac:dyDescent="0.2">
      <c r="D4340" s="178"/>
    </row>
    <row r="4341" spans="4:4" x14ac:dyDescent="0.2">
      <c r="D4341" s="178"/>
    </row>
    <row r="4342" spans="4:4" x14ac:dyDescent="0.2">
      <c r="D4342" s="178"/>
    </row>
    <row r="4343" spans="4:4" x14ac:dyDescent="0.2">
      <c r="D4343" s="178"/>
    </row>
    <row r="4344" spans="4:4" x14ac:dyDescent="0.2">
      <c r="D4344" s="178"/>
    </row>
    <row r="4345" spans="4:4" x14ac:dyDescent="0.2">
      <c r="D4345" s="178"/>
    </row>
    <row r="4346" spans="4:4" x14ac:dyDescent="0.2">
      <c r="D4346" s="178"/>
    </row>
    <row r="4347" spans="4:4" x14ac:dyDescent="0.2">
      <c r="D4347" s="178"/>
    </row>
    <row r="4348" spans="4:4" x14ac:dyDescent="0.2">
      <c r="D4348" s="178"/>
    </row>
    <row r="4349" spans="4:4" x14ac:dyDescent="0.2">
      <c r="D4349" s="178"/>
    </row>
    <row r="4350" spans="4:4" x14ac:dyDescent="0.2">
      <c r="D4350" s="178"/>
    </row>
    <row r="4351" spans="4:4" x14ac:dyDescent="0.2">
      <c r="D4351" s="178"/>
    </row>
    <row r="4352" spans="4:4" x14ac:dyDescent="0.2">
      <c r="D4352" s="178"/>
    </row>
    <row r="4353" spans="4:4" x14ac:dyDescent="0.2">
      <c r="D4353" s="178"/>
    </row>
    <row r="4354" spans="4:4" x14ac:dyDescent="0.2">
      <c r="D4354" s="178"/>
    </row>
    <row r="4355" spans="4:4" x14ac:dyDescent="0.2">
      <c r="D4355" s="178"/>
    </row>
    <row r="4356" spans="4:4" x14ac:dyDescent="0.2">
      <c r="D4356" s="178"/>
    </row>
    <row r="4357" spans="4:4" x14ac:dyDescent="0.2">
      <c r="D4357" s="178"/>
    </row>
    <row r="4358" spans="4:4" x14ac:dyDescent="0.2">
      <c r="D4358" s="178"/>
    </row>
    <row r="4359" spans="4:4" x14ac:dyDescent="0.2">
      <c r="D4359" s="178"/>
    </row>
    <row r="4360" spans="4:4" x14ac:dyDescent="0.2">
      <c r="D4360" s="178"/>
    </row>
    <row r="4361" spans="4:4" x14ac:dyDescent="0.2">
      <c r="D4361" s="178"/>
    </row>
    <row r="4362" spans="4:4" x14ac:dyDescent="0.2">
      <c r="D4362" s="178"/>
    </row>
    <row r="4363" spans="4:4" x14ac:dyDescent="0.2">
      <c r="D4363" s="178"/>
    </row>
    <row r="4364" spans="4:4" x14ac:dyDescent="0.2">
      <c r="D4364" s="178"/>
    </row>
    <row r="4365" spans="4:4" x14ac:dyDescent="0.2">
      <c r="D4365" s="178"/>
    </row>
    <row r="4366" spans="4:4" x14ac:dyDescent="0.2">
      <c r="D4366" s="178"/>
    </row>
    <row r="4367" spans="4:4" x14ac:dyDescent="0.2">
      <c r="D4367" s="178"/>
    </row>
    <row r="4368" spans="4:4" x14ac:dyDescent="0.2">
      <c r="D4368" s="178"/>
    </row>
    <row r="4369" spans="4:4" x14ac:dyDescent="0.2">
      <c r="D4369" s="178"/>
    </row>
    <row r="4370" spans="4:4" x14ac:dyDescent="0.2">
      <c r="D4370" s="178"/>
    </row>
    <row r="4371" spans="4:4" x14ac:dyDescent="0.2">
      <c r="D4371" s="178"/>
    </row>
    <row r="4372" spans="4:4" x14ac:dyDescent="0.2">
      <c r="D4372" s="178"/>
    </row>
    <row r="4373" spans="4:4" x14ac:dyDescent="0.2">
      <c r="D4373" s="178"/>
    </row>
    <row r="4374" spans="4:4" x14ac:dyDescent="0.2">
      <c r="D4374" s="178"/>
    </row>
    <row r="4375" spans="4:4" x14ac:dyDescent="0.2">
      <c r="D4375" s="178"/>
    </row>
    <row r="4376" spans="4:4" x14ac:dyDescent="0.2">
      <c r="D4376" s="178"/>
    </row>
    <row r="4377" spans="4:4" x14ac:dyDescent="0.2">
      <c r="D4377" s="178"/>
    </row>
    <row r="4378" spans="4:4" x14ac:dyDescent="0.2">
      <c r="D4378" s="178"/>
    </row>
    <row r="4379" spans="4:4" x14ac:dyDescent="0.2">
      <c r="D4379" s="178"/>
    </row>
    <row r="4380" spans="4:4" x14ac:dyDescent="0.2">
      <c r="D4380" s="178"/>
    </row>
    <row r="4381" spans="4:4" x14ac:dyDescent="0.2">
      <c r="D4381" s="178"/>
    </row>
    <row r="4382" spans="4:4" x14ac:dyDescent="0.2">
      <c r="D4382" s="178"/>
    </row>
    <row r="4383" spans="4:4" x14ac:dyDescent="0.2">
      <c r="D4383" s="178"/>
    </row>
    <row r="4384" spans="4:4" x14ac:dyDescent="0.2">
      <c r="D4384" s="178"/>
    </row>
    <row r="4385" spans="4:4" x14ac:dyDescent="0.2">
      <c r="D4385" s="178"/>
    </row>
    <row r="4386" spans="4:4" x14ac:dyDescent="0.2">
      <c r="D4386" s="178"/>
    </row>
    <row r="4387" spans="4:4" x14ac:dyDescent="0.2">
      <c r="D4387" s="178"/>
    </row>
    <row r="4388" spans="4:4" x14ac:dyDescent="0.2">
      <c r="D4388" s="178"/>
    </row>
    <row r="4389" spans="4:4" x14ac:dyDescent="0.2">
      <c r="D4389" s="178"/>
    </row>
    <row r="4390" spans="4:4" x14ac:dyDescent="0.2">
      <c r="D4390" s="178"/>
    </row>
    <row r="4391" spans="4:4" x14ac:dyDescent="0.2">
      <c r="D4391" s="178"/>
    </row>
    <row r="4392" spans="4:4" x14ac:dyDescent="0.2">
      <c r="D4392" s="178"/>
    </row>
    <row r="4393" spans="4:4" x14ac:dyDescent="0.2">
      <c r="D4393" s="178"/>
    </row>
    <row r="4394" spans="4:4" x14ac:dyDescent="0.2">
      <c r="D4394" s="178"/>
    </row>
    <row r="4395" spans="4:4" x14ac:dyDescent="0.2">
      <c r="D4395" s="178"/>
    </row>
    <row r="4396" spans="4:4" x14ac:dyDescent="0.2">
      <c r="D4396" s="178"/>
    </row>
    <row r="4397" spans="4:4" x14ac:dyDescent="0.2">
      <c r="D4397" s="178"/>
    </row>
    <row r="4398" spans="4:4" x14ac:dyDescent="0.2">
      <c r="D4398" s="178"/>
    </row>
    <row r="4399" spans="4:4" x14ac:dyDescent="0.2">
      <c r="D4399" s="178"/>
    </row>
    <row r="4400" spans="4:4" x14ac:dyDescent="0.2">
      <c r="D4400" s="178"/>
    </row>
    <row r="4401" spans="4:4" x14ac:dyDescent="0.2">
      <c r="D4401" s="178"/>
    </row>
    <row r="4402" spans="4:4" x14ac:dyDescent="0.2">
      <c r="D4402" s="178"/>
    </row>
    <row r="4403" spans="4:4" x14ac:dyDescent="0.2">
      <c r="D4403" s="178"/>
    </row>
    <row r="4404" spans="4:4" x14ac:dyDescent="0.2">
      <c r="D4404" s="178"/>
    </row>
    <row r="4405" spans="4:4" x14ac:dyDescent="0.2">
      <c r="D4405" s="178"/>
    </row>
    <row r="4406" spans="4:4" x14ac:dyDescent="0.2">
      <c r="D4406" s="178"/>
    </row>
    <row r="4407" spans="4:4" x14ac:dyDescent="0.2">
      <c r="D4407" s="178"/>
    </row>
    <row r="4408" spans="4:4" x14ac:dyDescent="0.2">
      <c r="D4408" s="178"/>
    </row>
    <row r="4409" spans="4:4" x14ac:dyDescent="0.2">
      <c r="D4409" s="178"/>
    </row>
    <row r="4410" spans="4:4" x14ac:dyDescent="0.2">
      <c r="D4410" s="178"/>
    </row>
    <row r="4411" spans="4:4" x14ac:dyDescent="0.2">
      <c r="D4411" s="178"/>
    </row>
    <row r="4412" spans="4:4" x14ac:dyDescent="0.2">
      <c r="D4412" s="178"/>
    </row>
    <row r="4413" spans="4:4" x14ac:dyDescent="0.2">
      <c r="D4413" s="178"/>
    </row>
    <row r="4414" spans="4:4" x14ac:dyDescent="0.2">
      <c r="D4414" s="178"/>
    </row>
    <row r="4415" spans="4:4" x14ac:dyDescent="0.2">
      <c r="D4415" s="178"/>
    </row>
    <row r="4416" spans="4:4" x14ac:dyDescent="0.2">
      <c r="D4416" s="178"/>
    </row>
    <row r="4417" spans="4:4" x14ac:dyDescent="0.2">
      <c r="D4417" s="178"/>
    </row>
    <row r="4418" spans="4:4" x14ac:dyDescent="0.2">
      <c r="D4418" s="178"/>
    </row>
    <row r="4419" spans="4:4" x14ac:dyDescent="0.2">
      <c r="D4419" s="178"/>
    </row>
    <row r="4420" spans="4:4" x14ac:dyDescent="0.2">
      <c r="D4420" s="178"/>
    </row>
    <row r="4421" spans="4:4" x14ac:dyDescent="0.2">
      <c r="D4421" s="178"/>
    </row>
    <row r="4422" spans="4:4" x14ac:dyDescent="0.2">
      <c r="D4422" s="178"/>
    </row>
    <row r="4423" spans="4:4" x14ac:dyDescent="0.2">
      <c r="D4423" s="178"/>
    </row>
    <row r="4424" spans="4:4" x14ac:dyDescent="0.2">
      <c r="D4424" s="178"/>
    </row>
    <row r="4425" spans="4:4" x14ac:dyDescent="0.2">
      <c r="D4425" s="178"/>
    </row>
    <row r="4426" spans="4:4" x14ac:dyDescent="0.2">
      <c r="D4426" s="178"/>
    </row>
    <row r="4427" spans="4:4" x14ac:dyDescent="0.2">
      <c r="D4427" s="178"/>
    </row>
    <row r="4428" spans="4:4" x14ac:dyDescent="0.2">
      <c r="D4428" s="178"/>
    </row>
    <row r="4429" spans="4:4" x14ac:dyDescent="0.2">
      <c r="D4429" s="178"/>
    </row>
    <row r="4430" spans="4:4" x14ac:dyDescent="0.2">
      <c r="D4430" s="178"/>
    </row>
    <row r="4431" spans="4:4" x14ac:dyDescent="0.2">
      <c r="D4431" s="178"/>
    </row>
    <row r="4432" spans="4:4" x14ac:dyDescent="0.2">
      <c r="D4432" s="178"/>
    </row>
    <row r="4433" spans="4:4" x14ac:dyDescent="0.2">
      <c r="D4433" s="178"/>
    </row>
    <row r="4434" spans="4:4" x14ac:dyDescent="0.2">
      <c r="D4434" s="178"/>
    </row>
    <row r="4435" spans="4:4" x14ac:dyDescent="0.2">
      <c r="D4435" s="178"/>
    </row>
    <row r="4436" spans="4:4" x14ac:dyDescent="0.2">
      <c r="D4436" s="178"/>
    </row>
    <row r="4437" spans="4:4" x14ac:dyDescent="0.2">
      <c r="D4437" s="178"/>
    </row>
    <row r="4438" spans="4:4" x14ac:dyDescent="0.2">
      <c r="D4438" s="178"/>
    </row>
    <row r="4439" spans="4:4" x14ac:dyDescent="0.2">
      <c r="D4439" s="178"/>
    </row>
    <row r="4440" spans="4:4" x14ac:dyDescent="0.2">
      <c r="D4440" s="178"/>
    </row>
    <row r="4441" spans="4:4" x14ac:dyDescent="0.2">
      <c r="D4441" s="178"/>
    </row>
    <row r="4442" spans="4:4" x14ac:dyDescent="0.2">
      <c r="D4442" s="178"/>
    </row>
    <row r="4443" spans="4:4" x14ac:dyDescent="0.2">
      <c r="D4443" s="178"/>
    </row>
    <row r="4444" spans="4:4" x14ac:dyDescent="0.2">
      <c r="D4444" s="178"/>
    </row>
    <row r="4445" spans="4:4" x14ac:dyDescent="0.2">
      <c r="D4445" s="178"/>
    </row>
    <row r="4446" spans="4:4" x14ac:dyDescent="0.2">
      <c r="D4446" s="178"/>
    </row>
    <row r="4447" spans="4:4" x14ac:dyDescent="0.2">
      <c r="D4447" s="178"/>
    </row>
    <row r="4448" spans="4:4" x14ac:dyDescent="0.2">
      <c r="D4448" s="178"/>
    </row>
    <row r="4449" spans="4:4" x14ac:dyDescent="0.2">
      <c r="D4449" s="178"/>
    </row>
    <row r="4450" spans="4:4" x14ac:dyDescent="0.2">
      <c r="D4450" s="178"/>
    </row>
    <row r="4451" spans="4:4" x14ac:dyDescent="0.2">
      <c r="D4451" s="178"/>
    </row>
    <row r="4452" spans="4:4" x14ac:dyDescent="0.2">
      <c r="D4452" s="178"/>
    </row>
    <row r="4453" spans="4:4" x14ac:dyDescent="0.2">
      <c r="D4453" s="178"/>
    </row>
    <row r="4454" spans="4:4" x14ac:dyDescent="0.2">
      <c r="D4454" s="178"/>
    </row>
    <row r="4455" spans="4:4" x14ac:dyDescent="0.2">
      <c r="D4455" s="178"/>
    </row>
    <row r="4456" spans="4:4" x14ac:dyDescent="0.2">
      <c r="D4456" s="178"/>
    </row>
    <row r="4457" spans="4:4" x14ac:dyDescent="0.2">
      <c r="D4457" s="178"/>
    </row>
    <row r="4458" spans="4:4" x14ac:dyDescent="0.2">
      <c r="D4458" s="178"/>
    </row>
    <row r="4459" spans="4:4" x14ac:dyDescent="0.2">
      <c r="D4459" s="178"/>
    </row>
    <row r="4460" spans="4:4" x14ac:dyDescent="0.2">
      <c r="D4460" s="178"/>
    </row>
    <row r="4461" spans="4:4" x14ac:dyDescent="0.2">
      <c r="D4461" s="178"/>
    </row>
    <row r="4462" spans="4:4" x14ac:dyDescent="0.2">
      <c r="D4462" s="178"/>
    </row>
    <row r="4463" spans="4:4" x14ac:dyDescent="0.2">
      <c r="D4463" s="178"/>
    </row>
    <row r="4464" spans="4:4" x14ac:dyDescent="0.2">
      <c r="D4464" s="178"/>
    </row>
    <row r="4465" spans="4:4" x14ac:dyDescent="0.2">
      <c r="D4465" s="178"/>
    </row>
    <row r="4466" spans="4:4" x14ac:dyDescent="0.2">
      <c r="D4466" s="178"/>
    </row>
    <row r="4467" spans="4:4" x14ac:dyDescent="0.2">
      <c r="D4467" s="178"/>
    </row>
    <row r="4468" spans="4:4" x14ac:dyDescent="0.2">
      <c r="D4468" s="178"/>
    </row>
    <row r="4469" spans="4:4" x14ac:dyDescent="0.2">
      <c r="D4469" s="178"/>
    </row>
    <row r="4470" spans="4:4" x14ac:dyDescent="0.2">
      <c r="D4470" s="178"/>
    </row>
    <row r="4471" spans="4:4" x14ac:dyDescent="0.2">
      <c r="D4471" s="178"/>
    </row>
    <row r="4472" spans="4:4" x14ac:dyDescent="0.2">
      <c r="D4472" s="178"/>
    </row>
    <row r="4473" spans="4:4" x14ac:dyDescent="0.2">
      <c r="D4473" s="178"/>
    </row>
    <row r="4474" spans="4:4" x14ac:dyDescent="0.2">
      <c r="D4474" s="178"/>
    </row>
    <row r="4475" spans="4:4" x14ac:dyDescent="0.2">
      <c r="D4475" s="178"/>
    </row>
    <row r="4476" spans="4:4" x14ac:dyDescent="0.2">
      <c r="D4476" s="178"/>
    </row>
    <row r="4477" spans="4:4" x14ac:dyDescent="0.2">
      <c r="D4477" s="178"/>
    </row>
    <row r="4478" spans="4:4" x14ac:dyDescent="0.2">
      <c r="D4478" s="178"/>
    </row>
    <row r="4479" spans="4:4" x14ac:dyDescent="0.2">
      <c r="D4479" s="178"/>
    </row>
    <row r="4480" spans="4:4" x14ac:dyDescent="0.2">
      <c r="D4480" s="178"/>
    </row>
    <row r="4481" spans="4:4" x14ac:dyDescent="0.2">
      <c r="D4481" s="178"/>
    </row>
    <row r="4482" spans="4:4" x14ac:dyDescent="0.2">
      <c r="D4482" s="178"/>
    </row>
    <row r="4483" spans="4:4" x14ac:dyDescent="0.2">
      <c r="D4483" s="178"/>
    </row>
    <row r="4484" spans="4:4" x14ac:dyDescent="0.2">
      <c r="D4484" s="178"/>
    </row>
    <row r="4485" spans="4:4" x14ac:dyDescent="0.2">
      <c r="D4485" s="178"/>
    </row>
    <row r="4486" spans="4:4" x14ac:dyDescent="0.2">
      <c r="D4486" s="178"/>
    </row>
    <row r="4487" spans="4:4" x14ac:dyDescent="0.2">
      <c r="D4487" s="178"/>
    </row>
    <row r="4488" spans="4:4" x14ac:dyDescent="0.2">
      <c r="D4488" s="178"/>
    </row>
    <row r="4489" spans="4:4" x14ac:dyDescent="0.2">
      <c r="D4489" s="178"/>
    </row>
    <row r="4490" spans="4:4" x14ac:dyDescent="0.2">
      <c r="D4490" s="178"/>
    </row>
    <row r="4491" spans="4:4" x14ac:dyDescent="0.2">
      <c r="D4491" s="178"/>
    </row>
    <row r="4492" spans="4:4" x14ac:dyDescent="0.2">
      <c r="D4492" s="178"/>
    </row>
    <row r="4493" spans="4:4" x14ac:dyDescent="0.2">
      <c r="D4493" s="178"/>
    </row>
    <row r="4494" spans="4:4" x14ac:dyDescent="0.2">
      <c r="D4494" s="178"/>
    </row>
    <row r="4495" spans="4:4" x14ac:dyDescent="0.2">
      <c r="D4495" s="178"/>
    </row>
    <row r="4496" spans="4:4" x14ac:dyDescent="0.2">
      <c r="D4496" s="178"/>
    </row>
    <row r="4497" spans="4:4" x14ac:dyDescent="0.2">
      <c r="D4497" s="178"/>
    </row>
    <row r="4498" spans="4:4" x14ac:dyDescent="0.2">
      <c r="D4498" s="178"/>
    </row>
    <row r="4499" spans="4:4" x14ac:dyDescent="0.2">
      <c r="D4499" s="178"/>
    </row>
    <row r="4500" spans="4:4" x14ac:dyDescent="0.2">
      <c r="D4500" s="178"/>
    </row>
    <row r="4501" spans="4:4" x14ac:dyDescent="0.2">
      <c r="D4501" s="178"/>
    </row>
    <row r="4502" spans="4:4" x14ac:dyDescent="0.2">
      <c r="D4502" s="178"/>
    </row>
    <row r="4503" spans="4:4" x14ac:dyDescent="0.2">
      <c r="D4503" s="178"/>
    </row>
    <row r="4504" spans="4:4" x14ac:dyDescent="0.2">
      <c r="D4504" s="178"/>
    </row>
    <row r="4505" spans="4:4" x14ac:dyDescent="0.2">
      <c r="D4505" s="178"/>
    </row>
    <row r="4506" spans="4:4" x14ac:dyDescent="0.2">
      <c r="D4506" s="178"/>
    </row>
    <row r="4507" spans="4:4" x14ac:dyDescent="0.2">
      <c r="D4507" s="178"/>
    </row>
    <row r="4508" spans="4:4" x14ac:dyDescent="0.2">
      <c r="D4508" s="178"/>
    </row>
    <row r="4509" spans="4:4" x14ac:dyDescent="0.2">
      <c r="D4509" s="178"/>
    </row>
    <row r="4510" spans="4:4" x14ac:dyDescent="0.2">
      <c r="D4510" s="178"/>
    </row>
    <row r="4511" spans="4:4" x14ac:dyDescent="0.2">
      <c r="D4511" s="178"/>
    </row>
    <row r="4512" spans="4:4" x14ac:dyDescent="0.2">
      <c r="D4512" s="178"/>
    </row>
    <row r="4513" spans="4:4" x14ac:dyDescent="0.2">
      <c r="D4513" s="178"/>
    </row>
    <row r="4514" spans="4:4" x14ac:dyDescent="0.2">
      <c r="D4514" s="178"/>
    </row>
    <row r="4515" spans="4:4" x14ac:dyDescent="0.2">
      <c r="D4515" s="178"/>
    </row>
    <row r="4516" spans="4:4" x14ac:dyDescent="0.2">
      <c r="D4516" s="178"/>
    </row>
    <row r="4517" spans="4:4" x14ac:dyDescent="0.2">
      <c r="D4517" s="178"/>
    </row>
    <row r="4518" spans="4:4" x14ac:dyDescent="0.2">
      <c r="D4518" s="178"/>
    </row>
    <row r="4519" spans="4:4" x14ac:dyDescent="0.2">
      <c r="D4519" s="178"/>
    </row>
    <row r="4520" spans="4:4" x14ac:dyDescent="0.2">
      <c r="D4520" s="178"/>
    </row>
    <row r="4521" spans="4:4" x14ac:dyDescent="0.2">
      <c r="D4521" s="178"/>
    </row>
    <row r="4522" spans="4:4" x14ac:dyDescent="0.2">
      <c r="D4522" s="178"/>
    </row>
    <row r="4523" spans="4:4" x14ac:dyDescent="0.2">
      <c r="D4523" s="178"/>
    </row>
    <row r="4524" spans="4:4" x14ac:dyDescent="0.2">
      <c r="D4524" s="178"/>
    </row>
    <row r="4525" spans="4:4" x14ac:dyDescent="0.2">
      <c r="D4525" s="178"/>
    </row>
    <row r="4526" spans="4:4" x14ac:dyDescent="0.2">
      <c r="D4526" s="178"/>
    </row>
    <row r="4527" spans="4:4" x14ac:dyDescent="0.2">
      <c r="D4527" s="178"/>
    </row>
    <row r="4528" spans="4:4" x14ac:dyDescent="0.2">
      <c r="D4528" s="178"/>
    </row>
    <row r="4529" spans="4:4" x14ac:dyDescent="0.2">
      <c r="D4529" s="178"/>
    </row>
    <row r="4530" spans="4:4" x14ac:dyDescent="0.2">
      <c r="D4530" s="178"/>
    </row>
    <row r="4531" spans="4:4" x14ac:dyDescent="0.2">
      <c r="D4531" s="178"/>
    </row>
    <row r="4532" spans="4:4" x14ac:dyDescent="0.2">
      <c r="D4532" s="178"/>
    </row>
    <row r="4533" spans="4:4" x14ac:dyDescent="0.2">
      <c r="D4533" s="178"/>
    </row>
    <row r="4534" spans="4:4" x14ac:dyDescent="0.2">
      <c r="D4534" s="178"/>
    </row>
    <row r="4535" spans="4:4" x14ac:dyDescent="0.2">
      <c r="D4535" s="178"/>
    </row>
    <row r="4536" spans="4:4" x14ac:dyDescent="0.2">
      <c r="D4536" s="178"/>
    </row>
    <row r="4537" spans="4:4" x14ac:dyDescent="0.2">
      <c r="D4537" s="178"/>
    </row>
    <row r="4538" spans="4:4" x14ac:dyDescent="0.2">
      <c r="D4538" s="178"/>
    </row>
    <row r="4539" spans="4:4" x14ac:dyDescent="0.2">
      <c r="D4539" s="178"/>
    </row>
    <row r="4540" spans="4:4" x14ac:dyDescent="0.2">
      <c r="D4540" s="178"/>
    </row>
    <row r="4541" spans="4:4" x14ac:dyDescent="0.2">
      <c r="D4541" s="178"/>
    </row>
    <row r="4542" spans="4:4" x14ac:dyDescent="0.2">
      <c r="D4542" s="178"/>
    </row>
    <row r="4543" spans="4:4" x14ac:dyDescent="0.2">
      <c r="D4543" s="178"/>
    </row>
    <row r="4544" spans="4:4" x14ac:dyDescent="0.2">
      <c r="D4544" s="178"/>
    </row>
    <row r="4545" spans="4:4" x14ac:dyDescent="0.2">
      <c r="D4545" s="178"/>
    </row>
    <row r="4546" spans="4:4" x14ac:dyDescent="0.2">
      <c r="D4546" s="178"/>
    </row>
    <row r="4547" spans="4:4" x14ac:dyDescent="0.2">
      <c r="D4547" s="178"/>
    </row>
    <row r="4548" spans="4:4" x14ac:dyDescent="0.2">
      <c r="D4548" s="178"/>
    </row>
    <row r="4549" spans="4:4" x14ac:dyDescent="0.2">
      <c r="D4549" s="178"/>
    </row>
    <row r="4550" spans="4:4" x14ac:dyDescent="0.2">
      <c r="D4550" s="178"/>
    </row>
    <row r="4551" spans="4:4" x14ac:dyDescent="0.2">
      <c r="D4551" s="178"/>
    </row>
    <row r="4552" spans="4:4" x14ac:dyDescent="0.2">
      <c r="D4552" s="178"/>
    </row>
    <row r="4553" spans="4:4" x14ac:dyDescent="0.2">
      <c r="D4553" s="178"/>
    </row>
    <row r="4554" spans="4:4" x14ac:dyDescent="0.2">
      <c r="D4554" s="178"/>
    </row>
    <row r="4555" spans="4:4" x14ac:dyDescent="0.2">
      <c r="D4555" s="178"/>
    </row>
    <row r="4556" spans="4:4" x14ac:dyDescent="0.2">
      <c r="D4556" s="178"/>
    </row>
    <row r="4557" spans="4:4" x14ac:dyDescent="0.2">
      <c r="D4557" s="178"/>
    </row>
    <row r="4558" spans="4:4" x14ac:dyDescent="0.2">
      <c r="D4558" s="178"/>
    </row>
    <row r="4559" spans="4:4" x14ac:dyDescent="0.2">
      <c r="D4559" s="178"/>
    </row>
    <row r="4560" spans="4:4" x14ac:dyDescent="0.2">
      <c r="D4560" s="178"/>
    </row>
    <row r="4561" spans="4:4" x14ac:dyDescent="0.2">
      <c r="D4561" s="178"/>
    </row>
    <row r="4562" spans="4:4" x14ac:dyDescent="0.2">
      <c r="D4562" s="178"/>
    </row>
    <row r="4563" spans="4:4" x14ac:dyDescent="0.2">
      <c r="D4563" s="178"/>
    </row>
    <row r="4564" spans="4:4" x14ac:dyDescent="0.2">
      <c r="D4564" s="178"/>
    </row>
    <row r="4565" spans="4:4" x14ac:dyDescent="0.2">
      <c r="D4565" s="178"/>
    </row>
    <row r="4566" spans="4:4" x14ac:dyDescent="0.2">
      <c r="D4566" s="178"/>
    </row>
    <row r="4567" spans="4:4" x14ac:dyDescent="0.2">
      <c r="D4567" s="178"/>
    </row>
    <row r="4568" spans="4:4" x14ac:dyDescent="0.2">
      <c r="D4568" s="178"/>
    </row>
    <row r="4569" spans="4:4" x14ac:dyDescent="0.2">
      <c r="D4569" s="178"/>
    </row>
    <row r="4570" spans="4:4" x14ac:dyDescent="0.2">
      <c r="D4570" s="178"/>
    </row>
    <row r="4571" spans="4:4" x14ac:dyDescent="0.2">
      <c r="D4571" s="178"/>
    </row>
    <row r="4572" spans="4:4" x14ac:dyDescent="0.2">
      <c r="D4572" s="178"/>
    </row>
    <row r="4573" spans="4:4" x14ac:dyDescent="0.2">
      <c r="D4573" s="178"/>
    </row>
    <row r="4574" spans="4:4" x14ac:dyDescent="0.2">
      <c r="D4574" s="178"/>
    </row>
    <row r="4575" spans="4:4" x14ac:dyDescent="0.2">
      <c r="D4575" s="178"/>
    </row>
    <row r="4576" spans="4:4" x14ac:dyDescent="0.2">
      <c r="D4576" s="178"/>
    </row>
    <row r="4577" spans="4:4" x14ac:dyDescent="0.2">
      <c r="D4577" s="178"/>
    </row>
    <row r="4578" spans="4:4" x14ac:dyDescent="0.2">
      <c r="D4578" s="178"/>
    </row>
    <row r="4579" spans="4:4" x14ac:dyDescent="0.2">
      <c r="D4579" s="178"/>
    </row>
    <row r="4580" spans="4:4" x14ac:dyDescent="0.2">
      <c r="D4580" s="178"/>
    </row>
    <row r="4581" spans="4:4" x14ac:dyDescent="0.2">
      <c r="D4581" s="178"/>
    </row>
    <row r="4582" spans="4:4" x14ac:dyDescent="0.2">
      <c r="D4582" s="178"/>
    </row>
    <row r="4583" spans="4:4" x14ac:dyDescent="0.2">
      <c r="D4583" s="178"/>
    </row>
    <row r="4584" spans="4:4" x14ac:dyDescent="0.2">
      <c r="D4584" s="178"/>
    </row>
    <row r="4585" spans="4:4" x14ac:dyDescent="0.2">
      <c r="D4585" s="178"/>
    </row>
    <row r="4586" spans="4:4" x14ac:dyDescent="0.2">
      <c r="D4586" s="178"/>
    </row>
    <row r="4587" spans="4:4" x14ac:dyDescent="0.2">
      <c r="D4587" s="178"/>
    </row>
    <row r="4588" spans="4:4" x14ac:dyDescent="0.2">
      <c r="D4588" s="178"/>
    </row>
    <row r="4589" spans="4:4" x14ac:dyDescent="0.2">
      <c r="D4589" s="178"/>
    </row>
    <row r="4590" spans="4:4" x14ac:dyDescent="0.2">
      <c r="D4590" s="178"/>
    </row>
    <row r="4591" spans="4:4" x14ac:dyDescent="0.2">
      <c r="D4591" s="178"/>
    </row>
    <row r="4592" spans="4:4" x14ac:dyDescent="0.2">
      <c r="D4592" s="178"/>
    </row>
    <row r="4593" spans="4:4" x14ac:dyDescent="0.2">
      <c r="D4593" s="178"/>
    </row>
    <row r="4594" spans="4:4" x14ac:dyDescent="0.2">
      <c r="D4594" s="178"/>
    </row>
    <row r="4595" spans="4:4" x14ac:dyDescent="0.2">
      <c r="D4595" s="178"/>
    </row>
    <row r="4596" spans="4:4" x14ac:dyDescent="0.2">
      <c r="D4596" s="178"/>
    </row>
    <row r="4597" spans="4:4" x14ac:dyDescent="0.2">
      <c r="D4597" s="178"/>
    </row>
    <row r="4598" spans="4:4" x14ac:dyDescent="0.2">
      <c r="D4598" s="178"/>
    </row>
    <row r="4599" spans="4:4" x14ac:dyDescent="0.2">
      <c r="D4599" s="178"/>
    </row>
    <row r="4600" spans="4:4" x14ac:dyDescent="0.2">
      <c r="D4600" s="178"/>
    </row>
    <row r="4601" spans="4:4" x14ac:dyDescent="0.2">
      <c r="D4601" s="178"/>
    </row>
    <row r="4602" spans="4:4" x14ac:dyDescent="0.2">
      <c r="D4602" s="178"/>
    </row>
    <row r="4603" spans="4:4" x14ac:dyDescent="0.2">
      <c r="D4603" s="178"/>
    </row>
    <row r="4604" spans="4:4" x14ac:dyDescent="0.2">
      <c r="D4604" s="178"/>
    </row>
    <row r="4605" spans="4:4" x14ac:dyDescent="0.2">
      <c r="D4605" s="178"/>
    </row>
    <row r="4606" spans="4:4" x14ac:dyDescent="0.2">
      <c r="D4606" s="178"/>
    </row>
    <row r="4607" spans="4:4" x14ac:dyDescent="0.2">
      <c r="D4607" s="178"/>
    </row>
    <row r="4608" spans="4:4" x14ac:dyDescent="0.2">
      <c r="D4608" s="178"/>
    </row>
    <row r="4609" spans="4:4" x14ac:dyDescent="0.2">
      <c r="D4609" s="178"/>
    </row>
    <row r="4610" spans="4:4" x14ac:dyDescent="0.2">
      <c r="D4610" s="178"/>
    </row>
    <row r="4611" spans="4:4" x14ac:dyDescent="0.2">
      <c r="D4611" s="178"/>
    </row>
    <row r="4612" spans="4:4" x14ac:dyDescent="0.2">
      <c r="D4612" s="178"/>
    </row>
    <row r="4613" spans="4:4" x14ac:dyDescent="0.2">
      <c r="D4613" s="178"/>
    </row>
    <row r="4614" spans="4:4" x14ac:dyDescent="0.2">
      <c r="D4614" s="178"/>
    </row>
    <row r="4615" spans="4:4" x14ac:dyDescent="0.2">
      <c r="D4615" s="178"/>
    </row>
    <row r="4616" spans="4:4" x14ac:dyDescent="0.2">
      <c r="D4616" s="178"/>
    </row>
    <row r="4617" spans="4:4" x14ac:dyDescent="0.2">
      <c r="D4617" s="178"/>
    </row>
    <row r="4618" spans="4:4" x14ac:dyDescent="0.2">
      <c r="D4618" s="178"/>
    </row>
    <row r="4619" spans="4:4" x14ac:dyDescent="0.2">
      <c r="D4619" s="178"/>
    </row>
    <row r="4620" spans="4:4" x14ac:dyDescent="0.2">
      <c r="D4620" s="178"/>
    </row>
    <row r="4621" spans="4:4" x14ac:dyDescent="0.2">
      <c r="D4621" s="178"/>
    </row>
    <row r="4622" spans="4:4" x14ac:dyDescent="0.2">
      <c r="D4622" s="178"/>
    </row>
    <row r="4623" spans="4:4" x14ac:dyDescent="0.2">
      <c r="D4623" s="178"/>
    </row>
    <row r="4624" spans="4:4" x14ac:dyDescent="0.2">
      <c r="D4624" s="178"/>
    </row>
    <row r="4625" spans="4:4" x14ac:dyDescent="0.2">
      <c r="D4625" s="178"/>
    </row>
    <row r="4626" spans="4:4" x14ac:dyDescent="0.2">
      <c r="D4626" s="178"/>
    </row>
    <row r="4627" spans="4:4" x14ac:dyDescent="0.2">
      <c r="D4627" s="178"/>
    </row>
    <row r="4628" spans="4:4" x14ac:dyDescent="0.2">
      <c r="D4628" s="178"/>
    </row>
    <row r="4629" spans="4:4" x14ac:dyDescent="0.2">
      <c r="D4629" s="178"/>
    </row>
    <row r="4630" spans="4:4" x14ac:dyDescent="0.2">
      <c r="D4630" s="178"/>
    </row>
    <row r="4631" spans="4:4" x14ac:dyDescent="0.2">
      <c r="D4631" s="178"/>
    </row>
    <row r="4632" spans="4:4" x14ac:dyDescent="0.2">
      <c r="D4632" s="178"/>
    </row>
    <row r="4633" spans="4:4" x14ac:dyDescent="0.2">
      <c r="D4633" s="178"/>
    </row>
    <row r="4634" spans="4:4" x14ac:dyDescent="0.2">
      <c r="D4634" s="178"/>
    </row>
    <row r="4635" spans="4:4" x14ac:dyDescent="0.2">
      <c r="D4635" s="178"/>
    </row>
    <row r="4636" spans="4:4" x14ac:dyDescent="0.2">
      <c r="D4636" s="178"/>
    </row>
    <row r="4637" spans="4:4" x14ac:dyDescent="0.2">
      <c r="D4637" s="178"/>
    </row>
    <row r="4638" spans="4:4" x14ac:dyDescent="0.2">
      <c r="D4638" s="178"/>
    </row>
    <row r="4639" spans="4:4" x14ac:dyDescent="0.2">
      <c r="D4639" s="178"/>
    </row>
    <row r="4640" spans="4:4" x14ac:dyDescent="0.2">
      <c r="D4640" s="178"/>
    </row>
    <row r="4641" spans="4:4" x14ac:dyDescent="0.2">
      <c r="D4641" s="178"/>
    </row>
    <row r="4642" spans="4:4" x14ac:dyDescent="0.2">
      <c r="D4642" s="178"/>
    </row>
    <row r="4643" spans="4:4" x14ac:dyDescent="0.2">
      <c r="D4643" s="178"/>
    </row>
    <row r="4644" spans="4:4" x14ac:dyDescent="0.2">
      <c r="D4644" s="178"/>
    </row>
    <row r="4645" spans="4:4" x14ac:dyDescent="0.2">
      <c r="D4645" s="178"/>
    </row>
    <row r="4646" spans="4:4" x14ac:dyDescent="0.2">
      <c r="D4646" s="178"/>
    </row>
    <row r="4647" spans="4:4" x14ac:dyDescent="0.2">
      <c r="D4647" s="178"/>
    </row>
    <row r="4648" spans="4:4" x14ac:dyDescent="0.2">
      <c r="D4648" s="178"/>
    </row>
    <row r="4649" spans="4:4" x14ac:dyDescent="0.2">
      <c r="D4649" s="178"/>
    </row>
    <row r="4650" spans="4:4" x14ac:dyDescent="0.2">
      <c r="D4650" s="178"/>
    </row>
    <row r="4651" spans="4:4" x14ac:dyDescent="0.2">
      <c r="D4651" s="178"/>
    </row>
    <row r="4652" spans="4:4" x14ac:dyDescent="0.2">
      <c r="D4652" s="178"/>
    </row>
    <row r="4653" spans="4:4" x14ac:dyDescent="0.2">
      <c r="D4653" s="178"/>
    </row>
    <row r="4654" spans="4:4" x14ac:dyDescent="0.2">
      <c r="D4654" s="178"/>
    </row>
    <row r="4655" spans="4:4" x14ac:dyDescent="0.2">
      <c r="D4655" s="178"/>
    </row>
    <row r="4656" spans="4:4" x14ac:dyDescent="0.2">
      <c r="D4656" s="178"/>
    </row>
    <row r="4657" spans="4:4" x14ac:dyDescent="0.2">
      <c r="D4657" s="178"/>
    </row>
    <row r="4658" spans="4:4" x14ac:dyDescent="0.2">
      <c r="D4658" s="178"/>
    </row>
    <row r="4659" spans="4:4" x14ac:dyDescent="0.2">
      <c r="D4659" s="178"/>
    </row>
    <row r="4660" spans="4:4" x14ac:dyDescent="0.2">
      <c r="D4660" s="178"/>
    </row>
    <row r="4661" spans="4:4" x14ac:dyDescent="0.2">
      <c r="D4661" s="178"/>
    </row>
    <row r="4662" spans="4:4" x14ac:dyDescent="0.2">
      <c r="D4662" s="178"/>
    </row>
    <row r="4663" spans="4:4" x14ac:dyDescent="0.2">
      <c r="D4663" s="178"/>
    </row>
    <row r="4664" spans="4:4" x14ac:dyDescent="0.2">
      <c r="D4664" s="178"/>
    </row>
    <row r="4665" spans="4:4" x14ac:dyDescent="0.2">
      <c r="D4665" s="178"/>
    </row>
    <row r="4666" spans="4:4" x14ac:dyDescent="0.2">
      <c r="D4666" s="178"/>
    </row>
    <row r="4667" spans="4:4" x14ac:dyDescent="0.2">
      <c r="D4667" s="178"/>
    </row>
    <row r="4668" spans="4:4" x14ac:dyDescent="0.2">
      <c r="D4668" s="178"/>
    </row>
    <row r="4669" spans="4:4" x14ac:dyDescent="0.2">
      <c r="D4669" s="178"/>
    </row>
    <row r="4670" spans="4:4" x14ac:dyDescent="0.2">
      <c r="D4670" s="178"/>
    </row>
    <row r="4671" spans="4:4" x14ac:dyDescent="0.2">
      <c r="D4671" s="178"/>
    </row>
    <row r="4672" spans="4:4" x14ac:dyDescent="0.2">
      <c r="D4672" s="178"/>
    </row>
    <row r="4673" spans="4:4" x14ac:dyDescent="0.2">
      <c r="D4673" s="178"/>
    </row>
    <row r="4674" spans="4:4" x14ac:dyDescent="0.2">
      <c r="D4674" s="178"/>
    </row>
    <row r="4675" spans="4:4" x14ac:dyDescent="0.2">
      <c r="D4675" s="178"/>
    </row>
    <row r="4676" spans="4:4" x14ac:dyDescent="0.2">
      <c r="D4676" s="178"/>
    </row>
    <row r="4677" spans="4:4" x14ac:dyDescent="0.2">
      <c r="D4677" s="178"/>
    </row>
    <row r="4678" spans="4:4" x14ac:dyDescent="0.2">
      <c r="D4678" s="178"/>
    </row>
    <row r="4679" spans="4:4" x14ac:dyDescent="0.2">
      <c r="D4679" s="178"/>
    </row>
    <row r="4680" spans="4:4" x14ac:dyDescent="0.2">
      <c r="D4680" s="178"/>
    </row>
    <row r="4681" spans="4:4" x14ac:dyDescent="0.2">
      <c r="D4681" s="178"/>
    </row>
    <row r="4682" spans="4:4" x14ac:dyDescent="0.2">
      <c r="D4682" s="178"/>
    </row>
    <row r="4683" spans="4:4" x14ac:dyDescent="0.2">
      <c r="D4683" s="178"/>
    </row>
    <row r="4684" spans="4:4" x14ac:dyDescent="0.2">
      <c r="D4684" s="178"/>
    </row>
    <row r="4685" spans="4:4" x14ac:dyDescent="0.2">
      <c r="D4685" s="178"/>
    </row>
    <row r="4686" spans="4:4" x14ac:dyDescent="0.2">
      <c r="D4686" s="178"/>
    </row>
    <row r="4687" spans="4:4" x14ac:dyDescent="0.2">
      <c r="D4687" s="178"/>
    </row>
    <row r="4688" spans="4:4" x14ac:dyDescent="0.2">
      <c r="D4688" s="178"/>
    </row>
    <row r="4689" spans="4:4" x14ac:dyDescent="0.2">
      <c r="D4689" s="178"/>
    </row>
    <row r="4690" spans="4:4" x14ac:dyDescent="0.2">
      <c r="D4690" s="178"/>
    </row>
    <row r="4691" spans="4:4" x14ac:dyDescent="0.2">
      <c r="D4691" s="178"/>
    </row>
    <row r="4692" spans="4:4" x14ac:dyDescent="0.2">
      <c r="D4692" s="178"/>
    </row>
    <row r="4693" spans="4:4" x14ac:dyDescent="0.2">
      <c r="D4693" s="178"/>
    </row>
    <row r="4694" spans="4:4" x14ac:dyDescent="0.2">
      <c r="D4694" s="178"/>
    </row>
    <row r="4695" spans="4:4" x14ac:dyDescent="0.2">
      <c r="D4695" s="178"/>
    </row>
    <row r="4696" spans="4:4" x14ac:dyDescent="0.2">
      <c r="D4696" s="178"/>
    </row>
    <row r="4697" spans="4:4" x14ac:dyDescent="0.2">
      <c r="D4697" s="178"/>
    </row>
    <row r="4698" spans="4:4" x14ac:dyDescent="0.2">
      <c r="D4698" s="178"/>
    </row>
    <row r="4699" spans="4:4" x14ac:dyDescent="0.2">
      <c r="D4699" s="178"/>
    </row>
    <row r="4700" spans="4:4" x14ac:dyDescent="0.2">
      <c r="D4700" s="178"/>
    </row>
    <row r="4701" spans="4:4" x14ac:dyDescent="0.2">
      <c r="D4701" s="178"/>
    </row>
    <row r="4702" spans="4:4" x14ac:dyDescent="0.2">
      <c r="D4702" s="178"/>
    </row>
    <row r="4703" spans="4:4" x14ac:dyDescent="0.2">
      <c r="D4703" s="178"/>
    </row>
    <row r="4704" spans="4:4" x14ac:dyDescent="0.2">
      <c r="D4704" s="178"/>
    </row>
    <row r="4705" spans="4:4" x14ac:dyDescent="0.2">
      <c r="D4705" s="178"/>
    </row>
    <row r="4706" spans="4:4" x14ac:dyDescent="0.2">
      <c r="D4706" s="178"/>
    </row>
    <row r="4707" spans="4:4" x14ac:dyDescent="0.2">
      <c r="D4707" s="178"/>
    </row>
    <row r="4708" spans="4:4" x14ac:dyDescent="0.2">
      <c r="D4708" s="178"/>
    </row>
    <row r="4709" spans="4:4" x14ac:dyDescent="0.2">
      <c r="D4709" s="178"/>
    </row>
    <row r="4710" spans="4:4" x14ac:dyDescent="0.2">
      <c r="D4710" s="178"/>
    </row>
    <row r="4711" spans="4:4" x14ac:dyDescent="0.2">
      <c r="D4711" s="178"/>
    </row>
    <row r="4712" spans="4:4" x14ac:dyDescent="0.2">
      <c r="D4712" s="178"/>
    </row>
    <row r="4713" spans="4:4" x14ac:dyDescent="0.2">
      <c r="D4713" s="178"/>
    </row>
    <row r="4714" spans="4:4" x14ac:dyDescent="0.2">
      <c r="D4714" s="178"/>
    </row>
    <row r="4715" spans="4:4" x14ac:dyDescent="0.2">
      <c r="D4715" s="178"/>
    </row>
    <row r="4716" spans="4:4" x14ac:dyDescent="0.2">
      <c r="D4716" s="178"/>
    </row>
    <row r="4717" spans="4:4" x14ac:dyDescent="0.2">
      <c r="D4717" s="178"/>
    </row>
    <row r="4718" spans="4:4" x14ac:dyDescent="0.2">
      <c r="D4718" s="178"/>
    </row>
    <row r="4719" spans="4:4" x14ac:dyDescent="0.2">
      <c r="D4719" s="178"/>
    </row>
    <row r="4720" spans="4:4" x14ac:dyDescent="0.2">
      <c r="D4720" s="178"/>
    </row>
    <row r="4721" spans="4:4" x14ac:dyDescent="0.2">
      <c r="D4721" s="178"/>
    </row>
    <row r="4722" spans="4:4" x14ac:dyDescent="0.2">
      <c r="D4722" s="178"/>
    </row>
    <row r="4723" spans="4:4" x14ac:dyDescent="0.2">
      <c r="D4723" s="178"/>
    </row>
    <row r="4724" spans="4:4" x14ac:dyDescent="0.2">
      <c r="D4724" s="178"/>
    </row>
    <row r="4725" spans="4:4" x14ac:dyDescent="0.2">
      <c r="D4725" s="178"/>
    </row>
    <row r="4726" spans="4:4" x14ac:dyDescent="0.2">
      <c r="D4726" s="178"/>
    </row>
    <row r="4727" spans="4:4" x14ac:dyDescent="0.2">
      <c r="D4727" s="178"/>
    </row>
    <row r="4728" spans="4:4" x14ac:dyDescent="0.2">
      <c r="D4728" s="178"/>
    </row>
    <row r="4729" spans="4:4" x14ac:dyDescent="0.2">
      <c r="D4729" s="178"/>
    </row>
    <row r="4730" spans="4:4" x14ac:dyDescent="0.2">
      <c r="D4730" s="178"/>
    </row>
    <row r="4731" spans="4:4" x14ac:dyDescent="0.2">
      <c r="D4731" s="178"/>
    </row>
    <row r="4732" spans="4:4" x14ac:dyDescent="0.2">
      <c r="D4732" s="178"/>
    </row>
    <row r="4733" spans="4:4" x14ac:dyDescent="0.2">
      <c r="D4733" s="178"/>
    </row>
    <row r="4734" spans="4:4" x14ac:dyDescent="0.2">
      <c r="D4734" s="178"/>
    </row>
    <row r="4735" spans="4:4" x14ac:dyDescent="0.2">
      <c r="D4735" s="178"/>
    </row>
    <row r="4736" spans="4:4" x14ac:dyDescent="0.2">
      <c r="D4736" s="178"/>
    </row>
    <row r="4737" spans="4:4" x14ac:dyDescent="0.2">
      <c r="D4737" s="178"/>
    </row>
    <row r="4738" spans="4:4" x14ac:dyDescent="0.2">
      <c r="D4738" s="178"/>
    </row>
    <row r="4739" spans="4:4" x14ac:dyDescent="0.2">
      <c r="D4739" s="178"/>
    </row>
    <row r="4740" spans="4:4" x14ac:dyDescent="0.2">
      <c r="D4740" s="178"/>
    </row>
    <row r="4741" spans="4:4" x14ac:dyDescent="0.2">
      <c r="D4741" s="178"/>
    </row>
    <row r="4742" spans="4:4" x14ac:dyDescent="0.2">
      <c r="D4742" s="178"/>
    </row>
    <row r="4743" spans="4:4" x14ac:dyDescent="0.2">
      <c r="D4743" s="178"/>
    </row>
    <row r="4744" spans="4:4" x14ac:dyDescent="0.2">
      <c r="D4744" s="178"/>
    </row>
    <row r="4745" spans="4:4" x14ac:dyDescent="0.2">
      <c r="D4745" s="178"/>
    </row>
    <row r="4746" spans="4:4" x14ac:dyDescent="0.2">
      <c r="D4746" s="178"/>
    </row>
    <row r="4747" spans="4:4" x14ac:dyDescent="0.2">
      <c r="D4747" s="178"/>
    </row>
    <row r="4748" spans="4:4" x14ac:dyDescent="0.2">
      <c r="D4748" s="178"/>
    </row>
    <row r="4749" spans="4:4" x14ac:dyDescent="0.2">
      <c r="D4749" s="178"/>
    </row>
    <row r="4750" spans="4:4" x14ac:dyDescent="0.2">
      <c r="D4750" s="178"/>
    </row>
    <row r="4751" spans="4:4" x14ac:dyDescent="0.2">
      <c r="D4751" s="178"/>
    </row>
    <row r="4752" spans="4:4" x14ac:dyDescent="0.2">
      <c r="D4752" s="178"/>
    </row>
    <row r="4753" spans="4:4" x14ac:dyDescent="0.2">
      <c r="D4753" s="178"/>
    </row>
    <row r="4754" spans="4:4" x14ac:dyDescent="0.2">
      <c r="D4754" s="178"/>
    </row>
    <row r="4755" spans="4:4" x14ac:dyDescent="0.2">
      <c r="D4755" s="178"/>
    </row>
    <row r="4756" spans="4:4" x14ac:dyDescent="0.2">
      <c r="D4756" s="178"/>
    </row>
    <row r="4757" spans="4:4" x14ac:dyDescent="0.2">
      <c r="D4757" s="178"/>
    </row>
    <row r="4758" spans="4:4" x14ac:dyDescent="0.2">
      <c r="D4758" s="178"/>
    </row>
    <row r="4759" spans="4:4" x14ac:dyDescent="0.2">
      <c r="D4759" s="178"/>
    </row>
    <row r="4760" spans="4:4" x14ac:dyDescent="0.2">
      <c r="D4760" s="178"/>
    </row>
    <row r="4761" spans="4:4" x14ac:dyDescent="0.2">
      <c r="D4761" s="178"/>
    </row>
    <row r="4762" spans="4:4" x14ac:dyDescent="0.2">
      <c r="D4762" s="178"/>
    </row>
    <row r="4763" spans="4:4" x14ac:dyDescent="0.2">
      <c r="D4763" s="178"/>
    </row>
    <row r="4764" spans="4:4" x14ac:dyDescent="0.2">
      <c r="D4764" s="178"/>
    </row>
    <row r="4765" spans="4:4" x14ac:dyDescent="0.2">
      <c r="D4765" s="178"/>
    </row>
    <row r="4766" spans="4:4" x14ac:dyDescent="0.2">
      <c r="D4766" s="178"/>
    </row>
    <row r="4767" spans="4:4" x14ac:dyDescent="0.2">
      <c r="D4767" s="178"/>
    </row>
    <row r="4768" spans="4:4" x14ac:dyDescent="0.2">
      <c r="D4768" s="178"/>
    </row>
    <row r="4769" spans="4:4" x14ac:dyDescent="0.2">
      <c r="D4769" s="178"/>
    </row>
    <row r="4770" spans="4:4" x14ac:dyDescent="0.2">
      <c r="D4770" s="178"/>
    </row>
    <row r="4771" spans="4:4" x14ac:dyDescent="0.2">
      <c r="D4771" s="178"/>
    </row>
    <row r="4772" spans="4:4" x14ac:dyDescent="0.2">
      <c r="D4772" s="178"/>
    </row>
    <row r="4773" spans="4:4" x14ac:dyDescent="0.2">
      <c r="D4773" s="178"/>
    </row>
    <row r="4774" spans="4:4" x14ac:dyDescent="0.2">
      <c r="D4774" s="178"/>
    </row>
    <row r="4775" spans="4:4" x14ac:dyDescent="0.2">
      <c r="D4775" s="178"/>
    </row>
    <row r="4776" spans="4:4" x14ac:dyDescent="0.2">
      <c r="D4776" s="178"/>
    </row>
    <row r="4777" spans="4:4" x14ac:dyDescent="0.2">
      <c r="D4777" s="178"/>
    </row>
    <row r="4778" spans="4:4" x14ac:dyDescent="0.2">
      <c r="D4778" s="178"/>
    </row>
    <row r="4779" spans="4:4" x14ac:dyDescent="0.2">
      <c r="D4779" s="178"/>
    </row>
    <row r="4780" spans="4:4" x14ac:dyDescent="0.2">
      <c r="D4780" s="178"/>
    </row>
    <row r="4781" spans="4:4" x14ac:dyDescent="0.2">
      <c r="D4781" s="178"/>
    </row>
    <row r="4782" spans="4:4" x14ac:dyDescent="0.2">
      <c r="D4782" s="178"/>
    </row>
    <row r="4783" spans="4:4" x14ac:dyDescent="0.2">
      <c r="D4783" s="178"/>
    </row>
    <row r="4784" spans="4:4" x14ac:dyDescent="0.2">
      <c r="D4784" s="178"/>
    </row>
    <row r="4785" spans="4:4" x14ac:dyDescent="0.2">
      <c r="D4785" s="178"/>
    </row>
    <row r="4786" spans="4:4" x14ac:dyDescent="0.2">
      <c r="D4786" s="178"/>
    </row>
    <row r="4787" spans="4:4" x14ac:dyDescent="0.2">
      <c r="D4787" s="178"/>
    </row>
    <row r="4788" spans="4:4" x14ac:dyDescent="0.2">
      <c r="D4788" s="178"/>
    </row>
    <row r="4789" spans="4:4" x14ac:dyDescent="0.2">
      <c r="D4789" s="178"/>
    </row>
    <row r="4790" spans="4:4" x14ac:dyDescent="0.2">
      <c r="D4790" s="178"/>
    </row>
    <row r="4791" spans="4:4" x14ac:dyDescent="0.2">
      <c r="D4791" s="178"/>
    </row>
    <row r="4792" spans="4:4" x14ac:dyDescent="0.2">
      <c r="D4792" s="178"/>
    </row>
    <row r="4793" spans="4:4" x14ac:dyDescent="0.2">
      <c r="D4793" s="178"/>
    </row>
    <row r="4794" spans="4:4" x14ac:dyDescent="0.2">
      <c r="D4794" s="178"/>
    </row>
    <row r="4795" spans="4:4" x14ac:dyDescent="0.2">
      <c r="D4795" s="178"/>
    </row>
    <row r="4796" spans="4:4" x14ac:dyDescent="0.2">
      <c r="D4796" s="178"/>
    </row>
    <row r="4797" spans="4:4" x14ac:dyDescent="0.2">
      <c r="D4797" s="178"/>
    </row>
    <row r="4798" spans="4:4" x14ac:dyDescent="0.2">
      <c r="D4798" s="178"/>
    </row>
    <row r="4799" spans="4:4" x14ac:dyDescent="0.2">
      <c r="D4799" s="178"/>
    </row>
    <row r="4800" spans="4:4" x14ac:dyDescent="0.2">
      <c r="D4800" s="178"/>
    </row>
    <row r="4801" spans="4:4" x14ac:dyDescent="0.2">
      <c r="D4801" s="178"/>
    </row>
    <row r="4802" spans="4:4" x14ac:dyDescent="0.2">
      <c r="D4802" s="178"/>
    </row>
    <row r="4803" spans="4:4" x14ac:dyDescent="0.2">
      <c r="D4803" s="178"/>
    </row>
    <row r="4804" spans="4:4" x14ac:dyDescent="0.2">
      <c r="D4804" s="178"/>
    </row>
    <row r="4805" spans="4:4" x14ac:dyDescent="0.2">
      <c r="D4805" s="178"/>
    </row>
    <row r="4806" spans="4:4" x14ac:dyDescent="0.2">
      <c r="D4806" s="178"/>
    </row>
    <row r="4807" spans="4:4" x14ac:dyDescent="0.2">
      <c r="D4807" s="178"/>
    </row>
    <row r="4808" spans="4:4" x14ac:dyDescent="0.2">
      <c r="D4808" s="178"/>
    </row>
    <row r="4809" spans="4:4" x14ac:dyDescent="0.2">
      <c r="D4809" s="178"/>
    </row>
    <row r="4810" spans="4:4" x14ac:dyDescent="0.2">
      <c r="D4810" s="178"/>
    </row>
    <row r="4811" spans="4:4" x14ac:dyDescent="0.2">
      <c r="D4811" s="178"/>
    </row>
    <row r="4812" spans="4:4" x14ac:dyDescent="0.2">
      <c r="D4812" s="178"/>
    </row>
    <row r="4813" spans="4:4" x14ac:dyDescent="0.2">
      <c r="D4813" s="178"/>
    </row>
    <row r="4814" spans="4:4" x14ac:dyDescent="0.2">
      <c r="D4814" s="178"/>
    </row>
    <row r="4815" spans="4:4" x14ac:dyDescent="0.2">
      <c r="D4815" s="178"/>
    </row>
    <row r="4816" spans="4:4" x14ac:dyDescent="0.2">
      <c r="D4816" s="178"/>
    </row>
    <row r="4817" spans="4:4" x14ac:dyDescent="0.2">
      <c r="D4817" s="178"/>
    </row>
    <row r="4818" spans="4:4" x14ac:dyDescent="0.2">
      <c r="D4818" s="178"/>
    </row>
    <row r="4819" spans="4:4" x14ac:dyDescent="0.2">
      <c r="D4819" s="178"/>
    </row>
    <row r="4820" spans="4:4" x14ac:dyDescent="0.2">
      <c r="D4820" s="178"/>
    </row>
    <row r="4821" spans="4:4" x14ac:dyDescent="0.2">
      <c r="D4821" s="178"/>
    </row>
    <row r="4822" spans="4:4" x14ac:dyDescent="0.2">
      <c r="D4822" s="178"/>
    </row>
    <row r="4823" spans="4:4" x14ac:dyDescent="0.2">
      <c r="D4823" s="178"/>
    </row>
    <row r="4824" spans="4:4" x14ac:dyDescent="0.2">
      <c r="D4824" s="178"/>
    </row>
    <row r="4825" spans="4:4" x14ac:dyDescent="0.2">
      <c r="D4825" s="178"/>
    </row>
    <row r="4826" spans="4:4" x14ac:dyDescent="0.2">
      <c r="D4826" s="178"/>
    </row>
    <row r="4827" spans="4:4" x14ac:dyDescent="0.2">
      <c r="D4827" s="178"/>
    </row>
    <row r="4828" spans="4:4" x14ac:dyDescent="0.2">
      <c r="D4828" s="178"/>
    </row>
    <row r="4829" spans="4:4" x14ac:dyDescent="0.2">
      <c r="D4829" s="178"/>
    </row>
    <row r="4830" spans="4:4" x14ac:dyDescent="0.2">
      <c r="D4830" s="178"/>
    </row>
    <row r="4831" spans="4:4" x14ac:dyDescent="0.2">
      <c r="D4831" s="178"/>
    </row>
    <row r="4832" spans="4:4" x14ac:dyDescent="0.2">
      <c r="D4832" s="178"/>
    </row>
    <row r="4833" spans="4:4" x14ac:dyDescent="0.2">
      <c r="D4833" s="178"/>
    </row>
    <row r="4834" spans="4:4" x14ac:dyDescent="0.2">
      <c r="D4834" s="178"/>
    </row>
    <row r="4835" spans="4:4" x14ac:dyDescent="0.2">
      <c r="D4835" s="178"/>
    </row>
    <row r="4836" spans="4:4" x14ac:dyDescent="0.2">
      <c r="D4836" s="178"/>
    </row>
    <row r="4837" spans="4:4" x14ac:dyDescent="0.2">
      <c r="D4837" s="178"/>
    </row>
    <row r="4838" spans="4:4" x14ac:dyDescent="0.2">
      <c r="D4838" s="178"/>
    </row>
    <row r="4839" spans="4:4" x14ac:dyDescent="0.2">
      <c r="D4839" s="178"/>
    </row>
    <row r="4840" spans="4:4" x14ac:dyDescent="0.2">
      <c r="D4840" s="178"/>
    </row>
    <row r="4841" spans="4:4" x14ac:dyDescent="0.2">
      <c r="D4841" s="178"/>
    </row>
    <row r="4842" spans="4:4" x14ac:dyDescent="0.2">
      <c r="D4842" s="178"/>
    </row>
    <row r="4843" spans="4:4" x14ac:dyDescent="0.2">
      <c r="D4843" s="178"/>
    </row>
    <row r="4844" spans="4:4" x14ac:dyDescent="0.2">
      <c r="D4844" s="178"/>
    </row>
    <row r="4845" spans="4:4" x14ac:dyDescent="0.2">
      <c r="D4845" s="178"/>
    </row>
    <row r="4846" spans="4:4" x14ac:dyDescent="0.2">
      <c r="D4846" s="178"/>
    </row>
    <row r="4847" spans="4:4" x14ac:dyDescent="0.2">
      <c r="D4847" s="178"/>
    </row>
    <row r="4848" spans="4:4" x14ac:dyDescent="0.2">
      <c r="D4848" s="178"/>
    </row>
    <row r="4849" spans="4:4" x14ac:dyDescent="0.2">
      <c r="D4849" s="178"/>
    </row>
    <row r="4850" spans="4:4" x14ac:dyDescent="0.2">
      <c r="D4850" s="178"/>
    </row>
    <row r="4851" spans="4:4" x14ac:dyDescent="0.2">
      <c r="D4851" s="178"/>
    </row>
    <row r="4852" spans="4:4" x14ac:dyDescent="0.2">
      <c r="D4852" s="178"/>
    </row>
    <row r="4853" spans="4:4" x14ac:dyDescent="0.2">
      <c r="D4853" s="178"/>
    </row>
    <row r="4854" spans="4:4" x14ac:dyDescent="0.2">
      <c r="D4854" s="178"/>
    </row>
    <row r="4855" spans="4:4" x14ac:dyDescent="0.2">
      <c r="D4855" s="178"/>
    </row>
    <row r="4856" spans="4:4" x14ac:dyDescent="0.2">
      <c r="D4856" s="178"/>
    </row>
    <row r="4857" spans="4:4" x14ac:dyDescent="0.2">
      <c r="D4857" s="178"/>
    </row>
    <row r="4858" spans="4:4" x14ac:dyDescent="0.2">
      <c r="D4858" s="178"/>
    </row>
    <row r="4859" spans="4:4" x14ac:dyDescent="0.2">
      <c r="D4859" s="178"/>
    </row>
    <row r="4860" spans="4:4" x14ac:dyDescent="0.2">
      <c r="D4860" s="178"/>
    </row>
    <row r="4861" spans="4:4" x14ac:dyDescent="0.2">
      <c r="D4861" s="178"/>
    </row>
    <row r="4862" spans="4:4" x14ac:dyDescent="0.2">
      <c r="D4862" s="178"/>
    </row>
    <row r="4863" spans="4:4" x14ac:dyDescent="0.2">
      <c r="D4863" s="178"/>
    </row>
    <row r="4864" spans="4:4" x14ac:dyDescent="0.2">
      <c r="D4864" s="178"/>
    </row>
    <row r="4865" spans="4:4" x14ac:dyDescent="0.2">
      <c r="D4865" s="178"/>
    </row>
    <row r="4866" spans="4:4" x14ac:dyDescent="0.2">
      <c r="D4866" s="178"/>
    </row>
    <row r="4867" spans="4:4" x14ac:dyDescent="0.2">
      <c r="D4867" s="178"/>
    </row>
    <row r="4868" spans="4:4" x14ac:dyDescent="0.2">
      <c r="D4868" s="178"/>
    </row>
    <row r="4869" spans="4:4" x14ac:dyDescent="0.2">
      <c r="D4869" s="178"/>
    </row>
    <row r="4870" spans="4:4" x14ac:dyDescent="0.2">
      <c r="D4870" s="178"/>
    </row>
    <row r="4871" spans="4:4" x14ac:dyDescent="0.2">
      <c r="D4871" s="178"/>
    </row>
    <row r="4872" spans="4:4" x14ac:dyDescent="0.2">
      <c r="D4872" s="178"/>
    </row>
    <row r="4873" spans="4:4" x14ac:dyDescent="0.2">
      <c r="D4873" s="178"/>
    </row>
    <row r="4874" spans="4:4" x14ac:dyDescent="0.2">
      <c r="D4874" s="178"/>
    </row>
    <row r="4875" spans="4:4" x14ac:dyDescent="0.2">
      <c r="D4875" s="178"/>
    </row>
    <row r="4876" spans="4:4" x14ac:dyDescent="0.2">
      <c r="D4876" s="178"/>
    </row>
    <row r="4877" spans="4:4" x14ac:dyDescent="0.2">
      <c r="D4877" s="178"/>
    </row>
    <row r="4878" spans="4:4" x14ac:dyDescent="0.2">
      <c r="D4878" s="178"/>
    </row>
    <row r="4879" spans="4:4" x14ac:dyDescent="0.2">
      <c r="D4879" s="178"/>
    </row>
    <row r="4880" spans="4:4" x14ac:dyDescent="0.2">
      <c r="D4880" s="178"/>
    </row>
    <row r="4881" spans="4:4" x14ac:dyDescent="0.2">
      <c r="D4881" s="178"/>
    </row>
    <row r="4882" spans="4:4" x14ac:dyDescent="0.2">
      <c r="D4882" s="178"/>
    </row>
    <row r="4883" spans="4:4" x14ac:dyDescent="0.2">
      <c r="D4883" s="178"/>
    </row>
    <row r="4884" spans="4:4" x14ac:dyDescent="0.2">
      <c r="D4884" s="178"/>
    </row>
    <row r="4885" spans="4:4" x14ac:dyDescent="0.2">
      <c r="D4885" s="178"/>
    </row>
    <row r="4886" spans="4:4" x14ac:dyDescent="0.2">
      <c r="D4886" s="178"/>
    </row>
    <row r="4887" spans="4:4" x14ac:dyDescent="0.2">
      <c r="D4887" s="178"/>
    </row>
    <row r="4888" spans="4:4" x14ac:dyDescent="0.2">
      <c r="D4888" s="178"/>
    </row>
    <row r="4889" spans="4:4" x14ac:dyDescent="0.2">
      <c r="D4889" s="178"/>
    </row>
    <row r="4890" spans="4:4" x14ac:dyDescent="0.2">
      <c r="D4890" s="178"/>
    </row>
    <row r="4891" spans="4:4" x14ac:dyDescent="0.2">
      <c r="D4891" s="178"/>
    </row>
    <row r="4892" spans="4:4" x14ac:dyDescent="0.2">
      <c r="D4892" s="178"/>
    </row>
    <row r="4893" spans="4:4" x14ac:dyDescent="0.2">
      <c r="D4893" s="178"/>
    </row>
    <row r="4894" spans="4:4" x14ac:dyDescent="0.2">
      <c r="D4894" s="178"/>
    </row>
    <row r="4895" spans="4:4" x14ac:dyDescent="0.2">
      <c r="D4895" s="178"/>
    </row>
    <row r="4896" spans="4:4" x14ac:dyDescent="0.2">
      <c r="D4896" s="178"/>
    </row>
    <row r="4897" spans="4:4" x14ac:dyDescent="0.2">
      <c r="D4897" s="178"/>
    </row>
    <row r="4898" spans="4:4" x14ac:dyDescent="0.2">
      <c r="D4898" s="178"/>
    </row>
    <row r="4899" spans="4:4" x14ac:dyDescent="0.2">
      <c r="D4899" s="178"/>
    </row>
    <row r="4900" spans="4:4" x14ac:dyDescent="0.2">
      <c r="D4900" s="178"/>
    </row>
    <row r="4901" spans="4:4" x14ac:dyDescent="0.2">
      <c r="D4901" s="178"/>
    </row>
    <row r="4902" spans="4:4" x14ac:dyDescent="0.2">
      <c r="D4902" s="178"/>
    </row>
    <row r="4903" spans="4:4" x14ac:dyDescent="0.2">
      <c r="D4903" s="178"/>
    </row>
    <row r="4904" spans="4:4" x14ac:dyDescent="0.2">
      <c r="D4904" s="178"/>
    </row>
    <row r="4905" spans="4:4" x14ac:dyDescent="0.2">
      <c r="D4905" s="178"/>
    </row>
    <row r="4906" spans="4:4" x14ac:dyDescent="0.2">
      <c r="D4906" s="178"/>
    </row>
    <row r="4907" spans="4:4" x14ac:dyDescent="0.2">
      <c r="D4907" s="178"/>
    </row>
    <row r="4908" spans="4:4" x14ac:dyDescent="0.2">
      <c r="D4908" s="178"/>
    </row>
    <row r="4909" spans="4:4" x14ac:dyDescent="0.2">
      <c r="D4909" s="178"/>
    </row>
    <row r="4910" spans="4:4" x14ac:dyDescent="0.2">
      <c r="D4910" s="178"/>
    </row>
    <row r="4911" spans="4:4" x14ac:dyDescent="0.2">
      <c r="D4911" s="178"/>
    </row>
    <row r="4912" spans="4:4" x14ac:dyDescent="0.2">
      <c r="D4912" s="178"/>
    </row>
    <row r="4913" spans="4:4" x14ac:dyDescent="0.2">
      <c r="D4913" s="178"/>
    </row>
    <row r="4914" spans="4:4" x14ac:dyDescent="0.2">
      <c r="D4914" s="178"/>
    </row>
    <row r="4915" spans="4:4" x14ac:dyDescent="0.2">
      <c r="D4915" s="178"/>
    </row>
    <row r="4916" spans="4:4" x14ac:dyDescent="0.2">
      <c r="D4916" s="178"/>
    </row>
    <row r="4917" spans="4:4" x14ac:dyDescent="0.2">
      <c r="D4917" s="178"/>
    </row>
    <row r="4918" spans="4:4" x14ac:dyDescent="0.2">
      <c r="D4918" s="178"/>
    </row>
    <row r="4919" spans="4:4" x14ac:dyDescent="0.2">
      <c r="D4919" s="178"/>
    </row>
    <row r="4920" spans="4:4" x14ac:dyDescent="0.2">
      <c r="D4920" s="178"/>
    </row>
    <row r="4921" spans="4:4" x14ac:dyDescent="0.2">
      <c r="D4921" s="178"/>
    </row>
    <row r="4922" spans="4:4" x14ac:dyDescent="0.2">
      <c r="D4922" s="178"/>
    </row>
    <row r="4923" spans="4:4" x14ac:dyDescent="0.2">
      <c r="D4923" s="178"/>
    </row>
    <row r="4924" spans="4:4" x14ac:dyDescent="0.2">
      <c r="D4924" s="178"/>
    </row>
    <row r="4925" spans="4:4" x14ac:dyDescent="0.2">
      <c r="D4925" s="178"/>
    </row>
    <row r="4926" spans="4:4" x14ac:dyDescent="0.2">
      <c r="D4926" s="178"/>
    </row>
    <row r="4927" spans="4:4" x14ac:dyDescent="0.2">
      <c r="D4927" s="178"/>
    </row>
    <row r="4928" spans="4:4" x14ac:dyDescent="0.2">
      <c r="D4928" s="178"/>
    </row>
    <row r="4929" spans="4:4" x14ac:dyDescent="0.2">
      <c r="D4929" s="178"/>
    </row>
    <row r="4930" spans="4:4" x14ac:dyDescent="0.2">
      <c r="D4930" s="178"/>
    </row>
    <row r="4931" spans="4:4" x14ac:dyDescent="0.2">
      <c r="D4931" s="178"/>
    </row>
    <row r="4932" spans="4:4" x14ac:dyDescent="0.2">
      <c r="D4932" s="178"/>
    </row>
    <row r="4933" spans="4:4" x14ac:dyDescent="0.2">
      <c r="D4933" s="178"/>
    </row>
    <row r="4934" spans="4:4" x14ac:dyDescent="0.2">
      <c r="D4934" s="178"/>
    </row>
    <row r="4935" spans="4:4" x14ac:dyDescent="0.2">
      <c r="D4935" s="178"/>
    </row>
    <row r="4936" spans="4:4" x14ac:dyDescent="0.2">
      <c r="D4936" s="178"/>
    </row>
    <row r="4937" spans="4:4" x14ac:dyDescent="0.2">
      <c r="D4937" s="178"/>
    </row>
    <row r="4938" spans="4:4" x14ac:dyDescent="0.2">
      <c r="D4938" s="178"/>
    </row>
    <row r="4939" spans="4:4" x14ac:dyDescent="0.2">
      <c r="D4939" s="178"/>
    </row>
    <row r="4940" spans="4:4" x14ac:dyDescent="0.2">
      <c r="D4940" s="178"/>
    </row>
    <row r="4941" spans="4:4" x14ac:dyDescent="0.2">
      <c r="D4941" s="178"/>
    </row>
    <row r="4942" spans="4:4" x14ac:dyDescent="0.2">
      <c r="D4942" s="178"/>
    </row>
    <row r="4943" spans="4:4" x14ac:dyDescent="0.2">
      <c r="D4943" s="178"/>
    </row>
    <row r="4944" spans="4:4" x14ac:dyDescent="0.2">
      <c r="D4944" s="178"/>
    </row>
    <row r="4945" spans="4:4" x14ac:dyDescent="0.2">
      <c r="D4945" s="178"/>
    </row>
    <row r="4946" spans="4:4" x14ac:dyDescent="0.2">
      <c r="D4946" s="178"/>
    </row>
    <row r="4947" spans="4:4" x14ac:dyDescent="0.2">
      <c r="D4947" s="178"/>
    </row>
    <row r="4948" spans="4:4" x14ac:dyDescent="0.2">
      <c r="D4948" s="178"/>
    </row>
    <row r="4949" spans="4:4" x14ac:dyDescent="0.2">
      <c r="D4949" s="178"/>
    </row>
    <row r="4950" spans="4:4" x14ac:dyDescent="0.2">
      <c r="D4950" s="178"/>
    </row>
    <row r="4951" spans="4:4" x14ac:dyDescent="0.2">
      <c r="D4951" s="178"/>
    </row>
    <row r="4952" spans="4:4" x14ac:dyDescent="0.2">
      <c r="D4952" s="178"/>
    </row>
    <row r="4953" spans="4:4" x14ac:dyDescent="0.2">
      <c r="D4953" s="178"/>
    </row>
    <row r="4954" spans="4:4" x14ac:dyDescent="0.2">
      <c r="D4954" s="178"/>
    </row>
    <row r="4955" spans="4:4" x14ac:dyDescent="0.2">
      <c r="D4955" s="178"/>
    </row>
    <row r="4956" spans="4:4" x14ac:dyDescent="0.2">
      <c r="D4956" s="178"/>
    </row>
    <row r="4957" spans="4:4" x14ac:dyDescent="0.2">
      <c r="D4957" s="178"/>
    </row>
    <row r="4958" spans="4:4" x14ac:dyDescent="0.2">
      <c r="D4958" s="178"/>
    </row>
    <row r="4959" spans="4:4" x14ac:dyDescent="0.2">
      <c r="D4959" s="178"/>
    </row>
    <row r="4960" spans="4:4" x14ac:dyDescent="0.2">
      <c r="D4960" s="178"/>
    </row>
    <row r="4961" spans="4:4" x14ac:dyDescent="0.2">
      <c r="D4961" s="178"/>
    </row>
    <row r="4962" spans="4:4" x14ac:dyDescent="0.2">
      <c r="D4962" s="178"/>
    </row>
    <row r="4963" spans="4:4" x14ac:dyDescent="0.2">
      <c r="D4963" s="178"/>
    </row>
    <row r="4964" spans="4:4" x14ac:dyDescent="0.2">
      <c r="D4964" s="178"/>
    </row>
    <row r="4965" spans="4:4" x14ac:dyDescent="0.2">
      <c r="D4965" s="178"/>
    </row>
    <row r="4966" spans="4:4" x14ac:dyDescent="0.2">
      <c r="D4966" s="178"/>
    </row>
    <row r="4967" spans="4:4" x14ac:dyDescent="0.2">
      <c r="D4967" s="178"/>
    </row>
    <row r="4968" spans="4:4" x14ac:dyDescent="0.2">
      <c r="D4968" s="178"/>
    </row>
    <row r="4969" spans="4:4" x14ac:dyDescent="0.2">
      <c r="D4969" s="178"/>
    </row>
    <row r="4970" spans="4:4" x14ac:dyDescent="0.2">
      <c r="D4970" s="178"/>
    </row>
    <row r="4971" spans="4:4" x14ac:dyDescent="0.2">
      <c r="D4971" s="178"/>
    </row>
    <row r="4972" spans="4:4" x14ac:dyDescent="0.2">
      <c r="D4972" s="178"/>
    </row>
    <row r="4973" spans="4:4" x14ac:dyDescent="0.2">
      <c r="D4973" s="178"/>
    </row>
    <row r="4974" spans="4:4" x14ac:dyDescent="0.2">
      <c r="D4974" s="178"/>
    </row>
    <row r="4975" spans="4:4" x14ac:dyDescent="0.2">
      <c r="D4975" s="178"/>
    </row>
    <row r="4976" spans="4:4" x14ac:dyDescent="0.2">
      <c r="D4976" s="178"/>
    </row>
    <row r="4977" spans="4:4" x14ac:dyDescent="0.2">
      <c r="D4977" s="178"/>
    </row>
    <row r="4978" spans="4:4" x14ac:dyDescent="0.2">
      <c r="D4978" s="178"/>
    </row>
    <row r="4979" spans="4:4" x14ac:dyDescent="0.2">
      <c r="D4979" s="178"/>
    </row>
    <row r="4980" spans="4:4" x14ac:dyDescent="0.2">
      <c r="D4980" s="178"/>
    </row>
    <row r="4981" spans="4:4" x14ac:dyDescent="0.2">
      <c r="D4981" s="178"/>
    </row>
    <row r="4982" spans="4:4" x14ac:dyDescent="0.2">
      <c r="D4982" s="178"/>
    </row>
    <row r="4983" spans="4:4" x14ac:dyDescent="0.2">
      <c r="D4983" s="178"/>
    </row>
    <row r="4984" spans="4:4" x14ac:dyDescent="0.2">
      <c r="D4984" s="178"/>
    </row>
    <row r="4985" spans="4:4" x14ac:dyDescent="0.2">
      <c r="D4985" s="178"/>
    </row>
    <row r="4986" spans="4:4" x14ac:dyDescent="0.2">
      <c r="D4986" s="178"/>
    </row>
    <row r="4987" spans="4:4" x14ac:dyDescent="0.2">
      <c r="D4987" s="178"/>
    </row>
    <row r="4988" spans="4:4" x14ac:dyDescent="0.2">
      <c r="D4988" s="178"/>
    </row>
    <row r="4989" spans="4:4" x14ac:dyDescent="0.2">
      <c r="D4989" s="178"/>
    </row>
    <row r="4990" spans="4:4" x14ac:dyDescent="0.2">
      <c r="D4990" s="178"/>
    </row>
    <row r="4991" spans="4:4" x14ac:dyDescent="0.2">
      <c r="D4991" s="178"/>
    </row>
    <row r="4992" spans="4:4" x14ac:dyDescent="0.2">
      <c r="D4992" s="178"/>
    </row>
    <row r="4993" spans="4:4" x14ac:dyDescent="0.2">
      <c r="D4993" s="178"/>
    </row>
    <row r="4994" spans="4:4" x14ac:dyDescent="0.2">
      <c r="D4994" s="178"/>
    </row>
    <row r="4995" spans="4:4" x14ac:dyDescent="0.2">
      <c r="D4995" s="178"/>
    </row>
    <row r="4996" spans="4:4" x14ac:dyDescent="0.2">
      <c r="D4996" s="178"/>
    </row>
    <row r="4997" spans="4:4" x14ac:dyDescent="0.2">
      <c r="D4997" s="178"/>
    </row>
    <row r="4998" spans="4:4" x14ac:dyDescent="0.2">
      <c r="D4998" s="178"/>
    </row>
    <row r="4999" spans="4:4" x14ac:dyDescent="0.2">
      <c r="D4999" s="178"/>
    </row>
  </sheetData>
  <sheetProtection algorithmName="SHA-512" hashValue="mVlQpsaS8QrbDUMALrLnmj0VsahbpIzwxq+g52HD8O9a/sKw89LQW5WrLM4+OZuv6Xzhk1N3TtxR9f66EFt6Ag==" saltValue="4IBvNOxSUqpZI2Jt1JBIEg==" spinCount="100000" sheet="1" objects="1" scenarios="1"/>
  <protectedRanges>
    <protectedRange sqref="F167 F171 F175 F179 F183 F187 F190 F192 F194:F201 F203 F205:F210 F213 F216:F219 F221:F225 F227:F228 F230 F232 F234 F237 F241 F243 F245:F246 F249 F251 F253 F256:F259 F261 F264 F266" name="Oblast2"/>
    <protectedRange sqref="F13 F16:F20 F23 F26 F29 F35 F39 F43 F46 F50 F53 F55 F58 F60:F61 F63 F65 F67 F69 F71 F73 F75 F79:F80 F82 F84 F88:F91 F93 F95 F97:F99 F99 F100 F102 F106 F109 F111:F127 F130" name="Oblast1"/>
  </protectedRanges>
  <mergeCells count="141">
    <mergeCell ref="B296:G296"/>
    <mergeCell ref="F298:G298"/>
    <mergeCell ref="B299:G299"/>
    <mergeCell ref="B267:G267"/>
    <mergeCell ref="B277:G277"/>
    <mergeCell ref="B278:G278"/>
    <mergeCell ref="F280:G280"/>
    <mergeCell ref="B281:G281"/>
    <mergeCell ref="B295:G295"/>
    <mergeCell ref="B254:G254"/>
    <mergeCell ref="B255:G255"/>
    <mergeCell ref="B260:G260"/>
    <mergeCell ref="B262:G262"/>
    <mergeCell ref="B263:G263"/>
    <mergeCell ref="B265:G265"/>
    <mergeCell ref="B242:G242"/>
    <mergeCell ref="B244:G244"/>
    <mergeCell ref="B247:G247"/>
    <mergeCell ref="B248:G248"/>
    <mergeCell ref="B250:G250"/>
    <mergeCell ref="B252:G252"/>
    <mergeCell ref="B233:G233"/>
    <mergeCell ref="B235:G235"/>
    <mergeCell ref="B236:G236"/>
    <mergeCell ref="C238:G238"/>
    <mergeCell ref="B239:G239"/>
    <mergeCell ref="B240:G240"/>
    <mergeCell ref="F214:G214"/>
    <mergeCell ref="B215:G215"/>
    <mergeCell ref="B220:G220"/>
    <mergeCell ref="B226:G226"/>
    <mergeCell ref="B229:G229"/>
    <mergeCell ref="B231:G231"/>
    <mergeCell ref="B191:G191"/>
    <mergeCell ref="B193:G193"/>
    <mergeCell ref="B202:G202"/>
    <mergeCell ref="B204:G204"/>
    <mergeCell ref="B211:G211"/>
    <mergeCell ref="B212:G212"/>
    <mergeCell ref="B182:G182"/>
    <mergeCell ref="C184:G184"/>
    <mergeCell ref="B185:G185"/>
    <mergeCell ref="B186:G186"/>
    <mergeCell ref="C188:G188"/>
    <mergeCell ref="B189:G189"/>
    <mergeCell ref="B174:G174"/>
    <mergeCell ref="C176:G176"/>
    <mergeCell ref="B177:G177"/>
    <mergeCell ref="B178:G178"/>
    <mergeCell ref="C180:G180"/>
    <mergeCell ref="B181:G181"/>
    <mergeCell ref="B166:G166"/>
    <mergeCell ref="C168:G168"/>
    <mergeCell ref="B169:G169"/>
    <mergeCell ref="B170:G170"/>
    <mergeCell ref="C172:G172"/>
    <mergeCell ref="B173:G173"/>
    <mergeCell ref="C153:G153"/>
    <mergeCell ref="C154:G154"/>
    <mergeCell ref="C156:G156"/>
    <mergeCell ref="C157:G157"/>
    <mergeCell ref="B158:G158"/>
    <mergeCell ref="B165:G165"/>
    <mergeCell ref="C144:G144"/>
    <mergeCell ref="C145:G145"/>
    <mergeCell ref="C147:G147"/>
    <mergeCell ref="C148:G148"/>
    <mergeCell ref="C150:G150"/>
    <mergeCell ref="C151:G151"/>
    <mergeCell ref="B134:G134"/>
    <mergeCell ref="C136:G136"/>
    <mergeCell ref="C138:G138"/>
    <mergeCell ref="B139:G139"/>
    <mergeCell ref="C141:G141"/>
    <mergeCell ref="C142:G142"/>
    <mergeCell ref="B108:G108"/>
    <mergeCell ref="C110:G110"/>
    <mergeCell ref="B128:G128"/>
    <mergeCell ref="B129:G129"/>
    <mergeCell ref="F131:G131"/>
    <mergeCell ref="B132:G132"/>
    <mergeCell ref="B96:G96"/>
    <mergeCell ref="B101:G101"/>
    <mergeCell ref="C103:G103"/>
    <mergeCell ref="C104:G104"/>
    <mergeCell ref="B105:G105"/>
    <mergeCell ref="B107:G107"/>
    <mergeCell ref="C83:G83"/>
    <mergeCell ref="C85:G85"/>
    <mergeCell ref="B86:G86"/>
    <mergeCell ref="B87:G87"/>
    <mergeCell ref="B92:G92"/>
    <mergeCell ref="B94:G94"/>
    <mergeCell ref="C72:G72"/>
    <mergeCell ref="C74:G74"/>
    <mergeCell ref="C76:G76"/>
    <mergeCell ref="B77:G77"/>
    <mergeCell ref="B78:G78"/>
    <mergeCell ref="C81:G81"/>
    <mergeCell ref="B59:G59"/>
    <mergeCell ref="B62:G62"/>
    <mergeCell ref="C64:G64"/>
    <mergeCell ref="C66:G66"/>
    <mergeCell ref="C68:G68"/>
    <mergeCell ref="C70:G70"/>
    <mergeCell ref="B49:G49"/>
    <mergeCell ref="C51:G51"/>
    <mergeCell ref="B52:G52"/>
    <mergeCell ref="B54:G54"/>
    <mergeCell ref="F56:G56"/>
    <mergeCell ref="B57:G57"/>
    <mergeCell ref="B41:G41"/>
    <mergeCell ref="B42:G42"/>
    <mergeCell ref="B44:G44"/>
    <mergeCell ref="B45:G45"/>
    <mergeCell ref="C47:G47"/>
    <mergeCell ref="B48:G48"/>
    <mergeCell ref="B33:G33"/>
    <mergeCell ref="B34:G34"/>
    <mergeCell ref="B36:G36"/>
    <mergeCell ref="B37:G37"/>
    <mergeCell ref="B38:G38"/>
    <mergeCell ref="F40:G40"/>
    <mergeCell ref="B25:G25"/>
    <mergeCell ref="B27:G27"/>
    <mergeCell ref="B28:G28"/>
    <mergeCell ref="C30:G30"/>
    <mergeCell ref="F31:G31"/>
    <mergeCell ref="B32:G32"/>
    <mergeCell ref="B12:G12"/>
    <mergeCell ref="B14:G14"/>
    <mergeCell ref="B15:G15"/>
    <mergeCell ref="B21:G21"/>
    <mergeCell ref="B22:G22"/>
    <mergeCell ref="B24:G24"/>
    <mergeCell ref="A1:G1"/>
    <mergeCell ref="C7:G7"/>
    <mergeCell ref="F8:G8"/>
    <mergeCell ref="B9:G9"/>
    <mergeCell ref="B10:G10"/>
    <mergeCell ref="B11:G11"/>
  </mergeCells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Footer>Stránka &amp;P z &amp;N</oddFooter>
  </headerFooter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BG4998"/>
  <sheetViews>
    <sheetView view="pageBreakPreview" topLeftCell="A40" zoomScale="85" zoomScaleNormal="70" zoomScaleSheetLayoutView="85" workbookViewId="0">
      <selection activeCell="C83" sqref="C83"/>
    </sheetView>
  </sheetViews>
  <sheetFormatPr defaultRowHeight="12.75" outlineLevelRow="1" x14ac:dyDescent="0.2"/>
  <cols>
    <col min="1" max="1" width="4.28515625" customWidth="1"/>
    <col min="2" max="2" width="14.42578125" style="336" customWidth="1"/>
    <col min="3" max="3" width="63.7109375" style="336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8" width="9.140625" style="178"/>
    <col min="9" max="17" width="9.140625" customWidth="1"/>
    <col min="28" max="40" width="0" hidden="1" customWidth="1"/>
    <col min="51" max="51" width="112.5703125" customWidth="1"/>
    <col min="52" max="52" width="98.85546875" customWidth="1"/>
  </cols>
  <sheetData>
    <row r="1" spans="1:59" ht="16.5" thickBot="1" x14ac:dyDescent="0.3">
      <c r="A1" s="545" t="s">
        <v>3321</v>
      </c>
      <c r="B1" s="545"/>
      <c r="C1" s="621"/>
      <c r="D1" s="545"/>
      <c r="E1" s="545"/>
      <c r="F1" s="545"/>
      <c r="G1" s="545"/>
      <c r="AB1" t="s">
        <v>1852</v>
      </c>
    </row>
    <row r="2" spans="1:59" ht="13.5" thickTop="1" x14ac:dyDescent="0.2">
      <c r="A2" s="319" t="s">
        <v>102</v>
      </c>
      <c r="B2" s="320" t="s">
        <v>1853</v>
      </c>
      <c r="C2" s="321" t="s">
        <v>1854</v>
      </c>
      <c r="D2" s="322"/>
      <c r="E2" s="323"/>
      <c r="F2" s="323"/>
      <c r="G2" s="324"/>
    </row>
    <row r="3" spans="1:59" x14ac:dyDescent="0.2">
      <c r="A3" s="325" t="s">
        <v>7</v>
      </c>
      <c r="B3" s="326" t="s">
        <v>2253</v>
      </c>
      <c r="C3" s="327" t="s">
        <v>2254</v>
      </c>
      <c r="D3" s="328"/>
      <c r="E3" s="236"/>
      <c r="F3" s="236"/>
      <c r="G3" s="329"/>
    </row>
    <row r="4" spans="1:59" ht="13.5" thickBot="1" x14ac:dyDescent="0.25">
      <c r="A4" s="330" t="s">
        <v>8</v>
      </c>
      <c r="B4" s="331" t="s">
        <v>2253</v>
      </c>
      <c r="C4" s="332" t="s">
        <v>2254</v>
      </c>
      <c r="D4" s="333"/>
      <c r="E4" s="334"/>
      <c r="F4" s="334"/>
      <c r="G4" s="335"/>
    </row>
    <row r="5" spans="1:59" ht="14.25" thickTop="1" thickBot="1" x14ac:dyDescent="0.25">
      <c r="C5" s="337"/>
      <c r="D5" s="178"/>
    </row>
    <row r="6" spans="1:59" ht="27" thickTop="1" thickBot="1" x14ac:dyDescent="0.25">
      <c r="A6" s="338" t="s">
        <v>109</v>
      </c>
      <c r="B6" s="339" t="s">
        <v>110</v>
      </c>
      <c r="C6" s="340" t="s">
        <v>111</v>
      </c>
      <c r="D6" s="341" t="s">
        <v>112</v>
      </c>
      <c r="E6" s="342" t="s">
        <v>113</v>
      </c>
      <c r="F6" s="343" t="s">
        <v>114</v>
      </c>
      <c r="G6" s="338" t="s">
        <v>1857</v>
      </c>
      <c r="H6" s="344" t="s">
        <v>115</v>
      </c>
      <c r="I6" s="6"/>
    </row>
    <row r="7" spans="1:59" x14ac:dyDescent="0.2">
      <c r="A7" s="345"/>
      <c r="B7" s="346" t="s">
        <v>1787</v>
      </c>
      <c r="C7" s="622" t="s">
        <v>1788</v>
      </c>
      <c r="D7" s="623"/>
      <c r="E7" s="624"/>
      <c r="F7" s="625"/>
      <c r="G7" s="625"/>
      <c r="H7" s="347"/>
    </row>
    <row r="8" spans="1:59" x14ac:dyDescent="0.2">
      <c r="A8" s="348" t="s">
        <v>116</v>
      </c>
      <c r="B8" s="155" t="s">
        <v>46</v>
      </c>
      <c r="C8" s="172" t="s">
        <v>47</v>
      </c>
      <c r="D8" s="182"/>
      <c r="E8" s="349"/>
      <c r="F8" s="626">
        <f>SUM(G9:G10)</f>
        <v>0</v>
      </c>
      <c r="G8" s="627"/>
      <c r="H8" s="350"/>
    </row>
    <row r="9" spans="1:59" outlineLevel="1" x14ac:dyDescent="0.2">
      <c r="A9" s="288"/>
      <c r="B9" s="628" t="s">
        <v>1864</v>
      </c>
      <c r="C9" s="629"/>
      <c r="D9" s="630"/>
      <c r="E9" s="631"/>
      <c r="F9" s="632"/>
      <c r="G9" s="633"/>
      <c r="H9" s="35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>
        <v>0</v>
      </c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</row>
    <row r="10" spans="1:59" outlineLevel="1" x14ac:dyDescent="0.2">
      <c r="A10" s="288">
        <v>1</v>
      </c>
      <c r="B10" s="154" t="s">
        <v>2255</v>
      </c>
      <c r="C10" s="170" t="s">
        <v>2256</v>
      </c>
      <c r="D10" s="181" t="s">
        <v>1868</v>
      </c>
      <c r="E10" s="352">
        <v>5</v>
      </c>
      <c r="F10" s="353"/>
      <c r="G10" s="212">
        <f>ROUND(E10*F10,2)</f>
        <v>0</v>
      </c>
      <c r="H10" s="351" t="s">
        <v>1869</v>
      </c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>
        <v>21</v>
      </c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</row>
    <row r="11" spans="1:59" x14ac:dyDescent="0.2">
      <c r="A11" s="348" t="s">
        <v>116</v>
      </c>
      <c r="B11" s="155" t="s">
        <v>1899</v>
      </c>
      <c r="C11" s="172" t="s">
        <v>1900</v>
      </c>
      <c r="D11" s="182"/>
      <c r="E11" s="349"/>
      <c r="F11" s="634">
        <f>SUM(G12:G15)</f>
        <v>0</v>
      </c>
      <c r="G11" s="635"/>
      <c r="H11" s="350"/>
    </row>
    <row r="12" spans="1:59" outlineLevel="1" x14ac:dyDescent="0.2">
      <c r="A12" s="288"/>
      <c r="B12" s="628" t="s">
        <v>1905</v>
      </c>
      <c r="C12" s="629"/>
      <c r="D12" s="630"/>
      <c r="E12" s="631"/>
      <c r="F12" s="632"/>
      <c r="G12" s="633"/>
      <c r="H12" s="35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>
        <v>0</v>
      </c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</row>
    <row r="13" spans="1:59" outlineLevel="1" x14ac:dyDescent="0.2">
      <c r="A13" s="288"/>
      <c r="B13" s="615" t="s">
        <v>1906</v>
      </c>
      <c r="C13" s="616"/>
      <c r="D13" s="617"/>
      <c r="E13" s="618"/>
      <c r="F13" s="619"/>
      <c r="G13" s="620"/>
      <c r="H13" s="35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>
        <v>1</v>
      </c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</row>
    <row r="14" spans="1:59" outlineLevel="1" x14ac:dyDescent="0.2">
      <c r="A14" s="288">
        <v>2</v>
      </c>
      <c r="B14" s="154" t="s">
        <v>2257</v>
      </c>
      <c r="C14" s="170" t="s">
        <v>2258</v>
      </c>
      <c r="D14" s="181" t="s">
        <v>232</v>
      </c>
      <c r="E14" s="352">
        <v>16</v>
      </c>
      <c r="F14" s="353"/>
      <c r="G14" s="212">
        <f>ROUND(E14*F14,2)</f>
        <v>0</v>
      </c>
      <c r="H14" s="351" t="s">
        <v>951</v>
      </c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>
        <v>21</v>
      </c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</row>
    <row r="15" spans="1:59" outlineLevel="1" x14ac:dyDescent="0.2">
      <c r="A15" s="288"/>
      <c r="B15" s="154"/>
      <c r="C15" s="636" t="s">
        <v>1909</v>
      </c>
      <c r="D15" s="637"/>
      <c r="E15" s="638"/>
      <c r="F15" s="639"/>
      <c r="G15" s="640"/>
      <c r="H15" s="35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354" t="str">
        <f>C15</f>
        <v>Včetně pomocného lešení o výšce podlahy do 1900 mm a pro zatížení do 1,5 kPa  (150 kg/m2).</v>
      </c>
      <c r="BA15" s="211"/>
      <c r="BB15" s="211"/>
      <c r="BC15" s="211"/>
      <c r="BD15" s="211"/>
      <c r="BE15" s="211"/>
      <c r="BF15" s="211"/>
      <c r="BG15" s="211"/>
    </row>
    <row r="16" spans="1:59" x14ac:dyDescent="0.2">
      <c r="A16" s="348" t="s">
        <v>116</v>
      </c>
      <c r="B16" s="155" t="s">
        <v>2259</v>
      </c>
      <c r="C16" s="172" t="s">
        <v>2260</v>
      </c>
      <c r="D16" s="182"/>
      <c r="E16" s="349"/>
      <c r="F16" s="634">
        <f>SUM(G17:G20)</f>
        <v>0</v>
      </c>
      <c r="G16" s="635"/>
      <c r="H16" s="350"/>
    </row>
    <row r="17" spans="1:59" outlineLevel="1" x14ac:dyDescent="0.2">
      <c r="A17" s="288"/>
      <c r="B17" s="628" t="s">
        <v>2261</v>
      </c>
      <c r="C17" s="629"/>
      <c r="D17" s="630"/>
      <c r="E17" s="631"/>
      <c r="F17" s="632"/>
      <c r="G17" s="633"/>
      <c r="H17" s="35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>
        <v>0</v>
      </c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</row>
    <row r="18" spans="1:59" outlineLevel="1" x14ac:dyDescent="0.2">
      <c r="A18" s="288">
        <v>3</v>
      </c>
      <c r="B18" s="154" t="s">
        <v>2262</v>
      </c>
      <c r="C18" s="170" t="s">
        <v>2263</v>
      </c>
      <c r="D18" s="181" t="s">
        <v>232</v>
      </c>
      <c r="E18" s="352">
        <v>40</v>
      </c>
      <c r="F18" s="353"/>
      <c r="G18" s="212">
        <f>ROUND(E18*F18,2)</f>
        <v>0</v>
      </c>
      <c r="H18" s="351" t="s">
        <v>951</v>
      </c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>
        <v>21</v>
      </c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</row>
    <row r="19" spans="1:59" outlineLevel="1" x14ac:dyDescent="0.2">
      <c r="A19" s="288"/>
      <c r="B19" s="615" t="s">
        <v>1912</v>
      </c>
      <c r="C19" s="616"/>
      <c r="D19" s="617"/>
      <c r="E19" s="618"/>
      <c r="F19" s="619"/>
      <c r="G19" s="620"/>
      <c r="H19" s="35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>
        <v>0</v>
      </c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</row>
    <row r="20" spans="1:59" outlineLevel="1" x14ac:dyDescent="0.2">
      <c r="A20" s="288">
        <v>4</v>
      </c>
      <c r="B20" s="154" t="s">
        <v>2264</v>
      </c>
      <c r="C20" s="170" t="s">
        <v>2260</v>
      </c>
      <c r="D20" s="181" t="s">
        <v>1918</v>
      </c>
      <c r="E20" s="352">
        <v>18</v>
      </c>
      <c r="F20" s="353"/>
      <c r="G20" s="212">
        <f>ROUND(E20*F20,2)</f>
        <v>0</v>
      </c>
      <c r="H20" s="351" t="s">
        <v>1869</v>
      </c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>
        <v>21</v>
      </c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</row>
    <row r="21" spans="1:59" x14ac:dyDescent="0.2">
      <c r="A21" s="348" t="s">
        <v>116</v>
      </c>
      <c r="B21" s="155" t="s">
        <v>2265</v>
      </c>
      <c r="C21" s="172" t="s">
        <v>2266</v>
      </c>
      <c r="D21" s="182"/>
      <c r="E21" s="349"/>
      <c r="F21" s="634">
        <f>SUM(G22:G72)</f>
        <v>0</v>
      </c>
      <c r="G21" s="635"/>
      <c r="H21" s="350"/>
    </row>
    <row r="22" spans="1:59" outlineLevel="1" x14ac:dyDescent="0.2">
      <c r="A22" s="288"/>
      <c r="B22" s="628" t="s">
        <v>2114</v>
      </c>
      <c r="C22" s="629"/>
      <c r="D22" s="630"/>
      <c r="E22" s="631"/>
      <c r="F22" s="632"/>
      <c r="G22" s="633"/>
      <c r="H22" s="35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>
        <v>0</v>
      </c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</row>
    <row r="23" spans="1:59" outlineLevel="1" x14ac:dyDescent="0.2">
      <c r="A23" s="288">
        <v>5</v>
      </c>
      <c r="B23" s="154" t="s">
        <v>2267</v>
      </c>
      <c r="C23" s="170" t="s">
        <v>2268</v>
      </c>
      <c r="D23" s="181" t="s">
        <v>1872</v>
      </c>
      <c r="E23" s="352">
        <v>1</v>
      </c>
      <c r="F23" s="353"/>
      <c r="G23" s="212">
        <f>ROUND(E23*F23,2)</f>
        <v>0</v>
      </c>
      <c r="H23" s="351" t="s">
        <v>1869</v>
      </c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>
        <v>21</v>
      </c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</row>
    <row r="24" spans="1:59" outlineLevel="1" x14ac:dyDescent="0.2">
      <c r="A24" s="288"/>
      <c r="B24" s="615" t="s">
        <v>1912</v>
      </c>
      <c r="C24" s="616"/>
      <c r="D24" s="617"/>
      <c r="E24" s="618"/>
      <c r="F24" s="619"/>
      <c r="G24" s="620"/>
      <c r="H24" s="35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>
        <v>0</v>
      </c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</row>
    <row r="25" spans="1:59" outlineLevel="1" x14ac:dyDescent="0.2">
      <c r="A25" s="288">
        <v>6</v>
      </c>
      <c r="B25" s="154" t="s">
        <v>2269</v>
      </c>
      <c r="C25" s="170" t="s">
        <v>2270</v>
      </c>
      <c r="D25" s="181" t="s">
        <v>1872</v>
      </c>
      <c r="E25" s="352">
        <v>1</v>
      </c>
      <c r="F25" s="353"/>
      <c r="G25" s="212">
        <f>ROUND(E25*F25,2)</f>
        <v>0</v>
      </c>
      <c r="H25" s="351" t="s">
        <v>1869</v>
      </c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>
        <v>21</v>
      </c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</row>
    <row r="26" spans="1:59" outlineLevel="1" x14ac:dyDescent="0.2">
      <c r="A26" s="288"/>
      <c r="B26" s="615" t="s">
        <v>2271</v>
      </c>
      <c r="C26" s="616"/>
      <c r="D26" s="617"/>
      <c r="E26" s="618"/>
      <c r="F26" s="619"/>
      <c r="G26" s="620"/>
      <c r="H26" s="35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>
        <v>0</v>
      </c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</row>
    <row r="27" spans="1:59" outlineLevel="1" x14ac:dyDescent="0.2">
      <c r="A27" s="288">
        <v>7</v>
      </c>
      <c r="B27" s="154" t="s">
        <v>2272</v>
      </c>
      <c r="C27" s="170" t="s">
        <v>2273</v>
      </c>
      <c r="D27" s="181" t="s">
        <v>1872</v>
      </c>
      <c r="E27" s="352">
        <v>2</v>
      </c>
      <c r="F27" s="353"/>
      <c r="G27" s="212">
        <f>ROUND(E27*F27,2)</f>
        <v>0</v>
      </c>
      <c r="H27" s="351" t="s">
        <v>1869</v>
      </c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>
        <v>21</v>
      </c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</row>
    <row r="28" spans="1:59" outlineLevel="1" x14ac:dyDescent="0.2">
      <c r="A28" s="288"/>
      <c r="B28" s="615" t="s">
        <v>2274</v>
      </c>
      <c r="C28" s="616"/>
      <c r="D28" s="617"/>
      <c r="E28" s="618"/>
      <c r="F28" s="619"/>
      <c r="G28" s="620"/>
      <c r="H28" s="35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>
        <v>0</v>
      </c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</row>
    <row r="29" spans="1:59" outlineLevel="1" x14ac:dyDescent="0.2">
      <c r="A29" s="288"/>
      <c r="B29" s="615" t="s">
        <v>2275</v>
      </c>
      <c r="C29" s="616"/>
      <c r="D29" s="617"/>
      <c r="E29" s="618"/>
      <c r="F29" s="619"/>
      <c r="G29" s="620"/>
      <c r="H29" s="35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</row>
    <row r="30" spans="1:59" outlineLevel="1" x14ac:dyDescent="0.2">
      <c r="A30" s="288">
        <v>8</v>
      </c>
      <c r="B30" s="154" t="s">
        <v>2276</v>
      </c>
      <c r="C30" s="170" t="s">
        <v>2277</v>
      </c>
      <c r="D30" s="181" t="s">
        <v>232</v>
      </c>
      <c r="E30" s="352">
        <v>2</v>
      </c>
      <c r="F30" s="353"/>
      <c r="G30" s="212">
        <f>ROUND(E30*F30,2)</f>
        <v>0</v>
      </c>
      <c r="H30" s="351" t="s">
        <v>951</v>
      </c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>
        <v>21</v>
      </c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</row>
    <row r="31" spans="1:59" outlineLevel="1" x14ac:dyDescent="0.2">
      <c r="A31" s="288"/>
      <c r="B31" s="154"/>
      <c r="C31" s="636" t="s">
        <v>1981</v>
      </c>
      <c r="D31" s="637"/>
      <c r="E31" s="638"/>
      <c r="F31" s="639"/>
      <c r="G31" s="640"/>
      <c r="H31" s="35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354" t="str">
        <f>C31</f>
        <v>Potrubí včetně tvarovek a zednických výpomocí.</v>
      </c>
      <c r="BA31" s="211"/>
      <c r="BB31" s="211"/>
      <c r="BC31" s="211"/>
      <c r="BD31" s="211"/>
      <c r="BE31" s="211"/>
      <c r="BF31" s="211"/>
      <c r="BG31" s="211"/>
    </row>
    <row r="32" spans="1:59" outlineLevel="1" x14ac:dyDescent="0.2">
      <c r="A32" s="288"/>
      <c r="B32" s="154"/>
      <c r="C32" s="636" t="s">
        <v>1982</v>
      </c>
      <c r="D32" s="637"/>
      <c r="E32" s="638"/>
      <c r="F32" s="639"/>
      <c r="G32" s="640"/>
      <c r="H32" s="35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354" t="str">
        <f>C32</f>
        <v>Včetně pomocného lešení o výšce podlahy do 1900 mm a pro zatížení do 1,5 kPa.</v>
      </c>
      <c r="BA32" s="211"/>
      <c r="BB32" s="211"/>
      <c r="BC32" s="211"/>
      <c r="BD32" s="211"/>
      <c r="BE32" s="211"/>
      <c r="BF32" s="211"/>
      <c r="BG32" s="211"/>
    </row>
    <row r="33" spans="1:59" outlineLevel="1" x14ac:dyDescent="0.2">
      <c r="A33" s="288">
        <v>9</v>
      </c>
      <c r="B33" s="154" t="s">
        <v>2278</v>
      </c>
      <c r="C33" s="170" t="s">
        <v>2279</v>
      </c>
      <c r="D33" s="181" t="s">
        <v>232</v>
      </c>
      <c r="E33" s="352">
        <v>4</v>
      </c>
      <c r="F33" s="353"/>
      <c r="G33" s="212">
        <f>ROUND(E33*F33,2)</f>
        <v>0</v>
      </c>
      <c r="H33" s="351" t="s">
        <v>951</v>
      </c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>
        <v>21</v>
      </c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</row>
    <row r="34" spans="1:59" outlineLevel="1" x14ac:dyDescent="0.2">
      <c r="A34" s="288"/>
      <c r="B34" s="154"/>
      <c r="C34" s="636" t="s">
        <v>1981</v>
      </c>
      <c r="D34" s="637"/>
      <c r="E34" s="638"/>
      <c r="F34" s="639"/>
      <c r="G34" s="640"/>
      <c r="H34" s="35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354" t="str">
        <f>C34</f>
        <v>Potrubí včetně tvarovek a zednických výpomocí.</v>
      </c>
      <c r="BA34" s="211"/>
      <c r="BB34" s="211"/>
      <c r="BC34" s="211"/>
      <c r="BD34" s="211"/>
      <c r="BE34" s="211"/>
      <c r="BF34" s="211"/>
      <c r="BG34" s="211"/>
    </row>
    <row r="35" spans="1:59" outlineLevel="1" x14ac:dyDescent="0.2">
      <c r="A35" s="288"/>
      <c r="B35" s="154"/>
      <c r="C35" s="636" t="s">
        <v>1982</v>
      </c>
      <c r="D35" s="637"/>
      <c r="E35" s="638"/>
      <c r="F35" s="639"/>
      <c r="G35" s="640"/>
      <c r="H35" s="35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354" t="str">
        <f>C35</f>
        <v>Včetně pomocného lešení o výšce podlahy do 1900 mm a pro zatížení do 1,5 kPa.</v>
      </c>
      <c r="BA35" s="211"/>
      <c r="BB35" s="211"/>
      <c r="BC35" s="211"/>
      <c r="BD35" s="211"/>
      <c r="BE35" s="211"/>
      <c r="BF35" s="211"/>
      <c r="BG35" s="211"/>
    </row>
    <row r="36" spans="1:59" outlineLevel="1" x14ac:dyDescent="0.2">
      <c r="A36" s="288">
        <v>10</v>
      </c>
      <c r="B36" s="154" t="s">
        <v>2280</v>
      </c>
      <c r="C36" s="170" t="s">
        <v>2281</v>
      </c>
      <c r="D36" s="181" t="s">
        <v>232</v>
      </c>
      <c r="E36" s="352">
        <v>42</v>
      </c>
      <c r="F36" s="353"/>
      <c r="G36" s="212">
        <f>ROUND(E36*F36,2)</f>
        <v>0</v>
      </c>
      <c r="H36" s="351" t="s">
        <v>951</v>
      </c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>
        <v>21</v>
      </c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</row>
    <row r="37" spans="1:59" outlineLevel="1" x14ac:dyDescent="0.2">
      <c r="A37" s="288"/>
      <c r="B37" s="154"/>
      <c r="C37" s="636" t="s">
        <v>1981</v>
      </c>
      <c r="D37" s="637"/>
      <c r="E37" s="638"/>
      <c r="F37" s="639"/>
      <c r="G37" s="640"/>
      <c r="H37" s="35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354" t="str">
        <f>C37</f>
        <v>Potrubí včetně tvarovek a zednických výpomocí.</v>
      </c>
      <c r="BA37" s="211"/>
      <c r="BB37" s="211"/>
      <c r="BC37" s="211"/>
      <c r="BD37" s="211"/>
      <c r="BE37" s="211"/>
      <c r="BF37" s="211"/>
      <c r="BG37" s="211"/>
    </row>
    <row r="38" spans="1:59" outlineLevel="1" x14ac:dyDescent="0.2">
      <c r="A38" s="288"/>
      <c r="B38" s="154"/>
      <c r="C38" s="636" t="s">
        <v>1982</v>
      </c>
      <c r="D38" s="637"/>
      <c r="E38" s="638"/>
      <c r="F38" s="639"/>
      <c r="G38" s="640"/>
      <c r="H38" s="35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354" t="str">
        <f>C38</f>
        <v>Včetně pomocného lešení o výšce podlahy do 1900 mm a pro zatížení do 1,5 kPa.</v>
      </c>
      <c r="BA38" s="211"/>
      <c r="BB38" s="211"/>
      <c r="BC38" s="211"/>
      <c r="BD38" s="211"/>
      <c r="BE38" s="211"/>
      <c r="BF38" s="211"/>
      <c r="BG38" s="211"/>
    </row>
    <row r="39" spans="1:59" outlineLevel="1" x14ac:dyDescent="0.2">
      <c r="A39" s="288"/>
      <c r="B39" s="615" t="s">
        <v>2282</v>
      </c>
      <c r="C39" s="616"/>
      <c r="D39" s="617"/>
      <c r="E39" s="618"/>
      <c r="F39" s="619"/>
      <c r="G39" s="620"/>
      <c r="H39" s="35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>
        <v>0</v>
      </c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</row>
    <row r="40" spans="1:59" outlineLevel="1" x14ac:dyDescent="0.2">
      <c r="A40" s="288">
        <v>11</v>
      </c>
      <c r="B40" s="154" t="s">
        <v>2283</v>
      </c>
      <c r="C40" s="170" t="s">
        <v>2284</v>
      </c>
      <c r="D40" s="181" t="s">
        <v>232</v>
      </c>
      <c r="E40" s="352">
        <v>9</v>
      </c>
      <c r="F40" s="353"/>
      <c r="G40" s="212">
        <f>ROUND(E40*F40,2)</f>
        <v>0</v>
      </c>
      <c r="H40" s="351" t="s">
        <v>951</v>
      </c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>
        <v>21</v>
      </c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</row>
    <row r="41" spans="1:59" outlineLevel="1" x14ac:dyDescent="0.2">
      <c r="A41" s="288"/>
      <c r="B41" s="154"/>
      <c r="C41" s="636" t="s">
        <v>1981</v>
      </c>
      <c r="D41" s="637"/>
      <c r="E41" s="638"/>
      <c r="F41" s="639"/>
      <c r="G41" s="640"/>
      <c r="H41" s="35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354" t="str">
        <f>C41</f>
        <v>Potrubí včetně tvarovek a zednických výpomocí.</v>
      </c>
      <c r="BA41" s="211"/>
      <c r="BB41" s="211"/>
      <c r="BC41" s="211"/>
      <c r="BD41" s="211"/>
      <c r="BE41" s="211"/>
      <c r="BF41" s="211"/>
      <c r="BG41" s="211"/>
    </row>
    <row r="42" spans="1:59" outlineLevel="1" x14ac:dyDescent="0.2">
      <c r="A42" s="288"/>
      <c r="B42" s="154"/>
      <c r="C42" s="636" t="s">
        <v>1982</v>
      </c>
      <c r="D42" s="637"/>
      <c r="E42" s="638"/>
      <c r="F42" s="639"/>
      <c r="G42" s="640"/>
      <c r="H42" s="35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354" t="str">
        <f>C42</f>
        <v>Včetně pomocného lešení o výšce podlahy do 1900 mm a pro zatížení do 1,5 kPa.</v>
      </c>
      <c r="BA42" s="211"/>
      <c r="BB42" s="211"/>
      <c r="BC42" s="211"/>
      <c r="BD42" s="211"/>
      <c r="BE42" s="211"/>
      <c r="BF42" s="211"/>
      <c r="BG42" s="211"/>
    </row>
    <row r="43" spans="1:59" outlineLevel="1" x14ac:dyDescent="0.2">
      <c r="A43" s="288"/>
      <c r="B43" s="615" t="s">
        <v>2285</v>
      </c>
      <c r="C43" s="616"/>
      <c r="D43" s="617"/>
      <c r="E43" s="618"/>
      <c r="F43" s="619"/>
      <c r="G43" s="620"/>
      <c r="H43" s="35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>
        <v>0</v>
      </c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</row>
    <row r="44" spans="1:59" outlineLevel="1" x14ac:dyDescent="0.2">
      <c r="A44" s="288">
        <v>12</v>
      </c>
      <c r="B44" s="154" t="s">
        <v>2286</v>
      </c>
      <c r="C44" s="170" t="s">
        <v>2287</v>
      </c>
      <c r="D44" s="181" t="s">
        <v>232</v>
      </c>
      <c r="E44" s="352">
        <v>2</v>
      </c>
      <c r="F44" s="353"/>
      <c r="G44" s="212">
        <f>ROUND(E44*F44,2)</f>
        <v>0</v>
      </c>
      <c r="H44" s="351" t="s">
        <v>951</v>
      </c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>
        <v>21</v>
      </c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</row>
    <row r="45" spans="1:59" outlineLevel="1" x14ac:dyDescent="0.2">
      <c r="A45" s="288">
        <v>13</v>
      </c>
      <c r="B45" s="154" t="s">
        <v>2288</v>
      </c>
      <c r="C45" s="170" t="s">
        <v>2289</v>
      </c>
      <c r="D45" s="181" t="s">
        <v>232</v>
      </c>
      <c r="E45" s="352">
        <v>2</v>
      </c>
      <c r="F45" s="353"/>
      <c r="G45" s="212">
        <f>ROUND(E45*F45,2)</f>
        <v>0</v>
      </c>
      <c r="H45" s="351" t="s">
        <v>951</v>
      </c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>
        <v>21</v>
      </c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</row>
    <row r="46" spans="1:59" outlineLevel="1" x14ac:dyDescent="0.2">
      <c r="A46" s="288"/>
      <c r="B46" s="615" t="s">
        <v>2290</v>
      </c>
      <c r="C46" s="616"/>
      <c r="D46" s="617"/>
      <c r="E46" s="618"/>
      <c r="F46" s="619"/>
      <c r="G46" s="620"/>
      <c r="H46" s="35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>
        <v>0</v>
      </c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</row>
    <row r="47" spans="1:59" outlineLevel="1" x14ac:dyDescent="0.2">
      <c r="A47" s="288"/>
      <c r="B47" s="615" t="s">
        <v>2291</v>
      </c>
      <c r="C47" s="616"/>
      <c r="D47" s="617"/>
      <c r="E47" s="618"/>
      <c r="F47" s="619"/>
      <c r="G47" s="620"/>
      <c r="H47" s="35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</row>
    <row r="48" spans="1:59" outlineLevel="1" x14ac:dyDescent="0.2">
      <c r="A48" s="288">
        <v>14</v>
      </c>
      <c r="B48" s="154" t="s">
        <v>2292</v>
      </c>
      <c r="C48" s="170" t="s">
        <v>2293</v>
      </c>
      <c r="D48" s="181" t="s">
        <v>1872</v>
      </c>
      <c r="E48" s="352">
        <v>1</v>
      </c>
      <c r="F48" s="353"/>
      <c r="G48" s="212">
        <f>ROUND(E48*F48,2)</f>
        <v>0</v>
      </c>
      <c r="H48" s="351" t="s">
        <v>951</v>
      </c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>
        <v>21</v>
      </c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</row>
    <row r="49" spans="1:59" outlineLevel="1" x14ac:dyDescent="0.2">
      <c r="A49" s="288"/>
      <c r="B49" s="154"/>
      <c r="C49" s="636" t="s">
        <v>2294</v>
      </c>
      <c r="D49" s="637"/>
      <c r="E49" s="638"/>
      <c r="F49" s="639"/>
      <c r="G49" s="640"/>
      <c r="H49" s="35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354" t="str">
        <f>C49</f>
        <v>Včetně potřebného počtu uzavíracích armatur, tvarovek, upevňovacího a těsnícího materiálu.</v>
      </c>
      <c r="BA49" s="211"/>
      <c r="BB49" s="211"/>
      <c r="BC49" s="211"/>
      <c r="BD49" s="211"/>
      <c r="BE49" s="211"/>
      <c r="BF49" s="211"/>
      <c r="BG49" s="211"/>
    </row>
    <row r="50" spans="1:59" outlineLevel="1" x14ac:dyDescent="0.2">
      <c r="A50" s="288"/>
      <c r="B50" s="615" t="s">
        <v>2295</v>
      </c>
      <c r="C50" s="616"/>
      <c r="D50" s="617"/>
      <c r="E50" s="618"/>
      <c r="F50" s="619"/>
      <c r="G50" s="620"/>
      <c r="H50" s="35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>
        <v>0</v>
      </c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</row>
    <row r="51" spans="1:59" outlineLevel="1" x14ac:dyDescent="0.2">
      <c r="A51" s="288"/>
      <c r="B51" s="615" t="s">
        <v>2296</v>
      </c>
      <c r="C51" s="616"/>
      <c r="D51" s="617"/>
      <c r="E51" s="618"/>
      <c r="F51" s="619"/>
      <c r="G51" s="620"/>
      <c r="H51" s="35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</row>
    <row r="52" spans="1:59" outlineLevel="1" x14ac:dyDescent="0.2">
      <c r="A52" s="288"/>
      <c r="B52" s="615" t="s">
        <v>2297</v>
      </c>
      <c r="C52" s="616"/>
      <c r="D52" s="617"/>
      <c r="E52" s="618"/>
      <c r="F52" s="619"/>
      <c r="G52" s="620"/>
      <c r="H52" s="35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>
        <v>1</v>
      </c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</row>
    <row r="53" spans="1:59" outlineLevel="1" x14ac:dyDescent="0.2">
      <c r="A53" s="288">
        <v>15</v>
      </c>
      <c r="B53" s="154" t="s">
        <v>2298</v>
      </c>
      <c r="C53" s="170" t="s">
        <v>2299</v>
      </c>
      <c r="D53" s="181" t="s">
        <v>1872</v>
      </c>
      <c r="E53" s="352">
        <v>2</v>
      </c>
      <c r="F53" s="353"/>
      <c r="G53" s="212">
        <f>ROUND(E53*F53,2)</f>
        <v>0</v>
      </c>
      <c r="H53" s="351" t="s">
        <v>951</v>
      </c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>
        <v>21</v>
      </c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</row>
    <row r="54" spans="1:59" outlineLevel="1" x14ac:dyDescent="0.2">
      <c r="A54" s="288"/>
      <c r="B54" s="154"/>
      <c r="C54" s="636" t="s">
        <v>2300</v>
      </c>
      <c r="D54" s="637"/>
      <c r="E54" s="638"/>
      <c r="F54" s="639"/>
      <c r="G54" s="640"/>
      <c r="H54" s="35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354" t="str">
        <f>C54</f>
        <v>Včetně vyvedení a upevnění výpustek.</v>
      </c>
      <c r="BA54" s="211"/>
      <c r="BB54" s="211"/>
      <c r="BC54" s="211"/>
      <c r="BD54" s="211"/>
      <c r="BE54" s="211"/>
      <c r="BF54" s="211"/>
      <c r="BG54" s="211"/>
    </row>
    <row r="55" spans="1:59" outlineLevel="1" x14ac:dyDescent="0.2">
      <c r="A55" s="288"/>
      <c r="B55" s="615" t="s">
        <v>2295</v>
      </c>
      <c r="C55" s="616"/>
      <c r="D55" s="617"/>
      <c r="E55" s="618"/>
      <c r="F55" s="619"/>
      <c r="G55" s="620"/>
      <c r="H55" s="35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>
        <v>0</v>
      </c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</row>
    <row r="56" spans="1:59" outlineLevel="1" x14ac:dyDescent="0.2">
      <c r="A56" s="288"/>
      <c r="B56" s="615" t="s">
        <v>2296</v>
      </c>
      <c r="C56" s="616"/>
      <c r="D56" s="617"/>
      <c r="E56" s="618"/>
      <c r="F56" s="619"/>
      <c r="G56" s="620"/>
      <c r="H56" s="35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</row>
    <row r="57" spans="1:59" outlineLevel="1" x14ac:dyDescent="0.2">
      <c r="A57" s="288"/>
      <c r="B57" s="615" t="s">
        <v>2297</v>
      </c>
      <c r="C57" s="616"/>
      <c r="D57" s="617"/>
      <c r="E57" s="618"/>
      <c r="F57" s="619"/>
      <c r="G57" s="620"/>
      <c r="H57" s="35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>
        <v>1</v>
      </c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</row>
    <row r="58" spans="1:59" outlineLevel="1" x14ac:dyDescent="0.2">
      <c r="A58" s="288">
        <v>16</v>
      </c>
      <c r="B58" s="154" t="s">
        <v>2301</v>
      </c>
      <c r="C58" s="170" t="s">
        <v>2279</v>
      </c>
      <c r="D58" s="181" t="s">
        <v>1872</v>
      </c>
      <c r="E58" s="352">
        <v>4</v>
      </c>
      <c r="F58" s="353"/>
      <c r="G58" s="212">
        <f>ROUND(E58*F58,2)</f>
        <v>0</v>
      </c>
      <c r="H58" s="351" t="s">
        <v>951</v>
      </c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>
        <v>21</v>
      </c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</row>
    <row r="59" spans="1:59" outlineLevel="1" x14ac:dyDescent="0.2">
      <c r="A59" s="288"/>
      <c r="B59" s="154"/>
      <c r="C59" s="636" t="s">
        <v>2300</v>
      </c>
      <c r="D59" s="637"/>
      <c r="E59" s="638"/>
      <c r="F59" s="639"/>
      <c r="G59" s="640"/>
      <c r="H59" s="35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354" t="str">
        <f>C59</f>
        <v>Včetně vyvedení a upevnění výpustek.</v>
      </c>
      <c r="BA59" s="211"/>
      <c r="BB59" s="211"/>
      <c r="BC59" s="211"/>
      <c r="BD59" s="211"/>
      <c r="BE59" s="211"/>
      <c r="BF59" s="211"/>
      <c r="BG59" s="211"/>
    </row>
    <row r="60" spans="1:59" outlineLevel="1" x14ac:dyDescent="0.2">
      <c r="A60" s="288"/>
      <c r="B60" s="615" t="s">
        <v>2302</v>
      </c>
      <c r="C60" s="616"/>
      <c r="D60" s="617"/>
      <c r="E60" s="618"/>
      <c r="F60" s="619"/>
      <c r="G60" s="620"/>
      <c r="H60" s="35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>
        <v>0</v>
      </c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</row>
    <row r="61" spans="1:59" outlineLevel="1" x14ac:dyDescent="0.2">
      <c r="A61" s="288">
        <v>17</v>
      </c>
      <c r="B61" s="154" t="s">
        <v>2303</v>
      </c>
      <c r="C61" s="170" t="s">
        <v>2304</v>
      </c>
      <c r="D61" s="181" t="s">
        <v>120</v>
      </c>
      <c r="E61" s="352">
        <v>1</v>
      </c>
      <c r="F61" s="353"/>
      <c r="G61" s="212">
        <f>ROUND(E61*F61,2)</f>
        <v>0</v>
      </c>
      <c r="H61" s="351" t="s">
        <v>951</v>
      </c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>
        <v>21</v>
      </c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</row>
    <row r="62" spans="1:59" outlineLevel="1" x14ac:dyDescent="0.2">
      <c r="A62" s="288"/>
      <c r="B62" s="615" t="s">
        <v>2305</v>
      </c>
      <c r="C62" s="616"/>
      <c r="D62" s="617"/>
      <c r="E62" s="618"/>
      <c r="F62" s="619"/>
      <c r="G62" s="620"/>
      <c r="H62" s="35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>
        <v>0</v>
      </c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</row>
    <row r="63" spans="1:59" ht="22.5" outlineLevel="1" x14ac:dyDescent="0.2">
      <c r="A63" s="288">
        <v>18</v>
      </c>
      <c r="B63" s="154" t="s">
        <v>2306</v>
      </c>
      <c r="C63" s="170" t="s">
        <v>2307</v>
      </c>
      <c r="D63" s="181" t="s">
        <v>120</v>
      </c>
      <c r="E63" s="352">
        <v>1</v>
      </c>
      <c r="F63" s="353"/>
      <c r="G63" s="212">
        <f t="shared" ref="G63:G69" si="0">ROUND(E63*F63,2)</f>
        <v>0</v>
      </c>
      <c r="H63" s="351" t="s">
        <v>951</v>
      </c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>
        <v>21</v>
      </c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</row>
    <row r="64" spans="1:59" outlineLevel="1" x14ac:dyDescent="0.2">
      <c r="A64" s="288">
        <v>19</v>
      </c>
      <c r="B64" s="154" t="s">
        <v>2308</v>
      </c>
      <c r="C64" s="170" t="s">
        <v>2309</v>
      </c>
      <c r="D64" s="181" t="s">
        <v>120</v>
      </c>
      <c r="E64" s="352">
        <v>3</v>
      </c>
      <c r="F64" s="353"/>
      <c r="G64" s="212">
        <f t="shared" si="0"/>
        <v>0</v>
      </c>
      <c r="H64" s="351" t="s">
        <v>951</v>
      </c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>
        <v>21</v>
      </c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</row>
    <row r="65" spans="1:59" outlineLevel="1" x14ac:dyDescent="0.2">
      <c r="A65" s="288">
        <v>20</v>
      </c>
      <c r="B65" s="154" t="s">
        <v>2310</v>
      </c>
      <c r="C65" s="170" t="s">
        <v>2311</v>
      </c>
      <c r="D65" s="181" t="s">
        <v>120</v>
      </c>
      <c r="E65" s="352">
        <v>4</v>
      </c>
      <c r="F65" s="353"/>
      <c r="G65" s="212">
        <f t="shared" si="0"/>
        <v>0</v>
      </c>
      <c r="H65" s="351" t="s">
        <v>951</v>
      </c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>
        <v>21</v>
      </c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</row>
    <row r="66" spans="1:59" outlineLevel="1" x14ac:dyDescent="0.2">
      <c r="A66" s="288">
        <v>21</v>
      </c>
      <c r="B66" s="154" t="s">
        <v>2312</v>
      </c>
      <c r="C66" s="170" t="s">
        <v>2313</v>
      </c>
      <c r="D66" s="181" t="s">
        <v>120</v>
      </c>
      <c r="E66" s="352">
        <v>3</v>
      </c>
      <c r="F66" s="353"/>
      <c r="G66" s="212">
        <f t="shared" si="0"/>
        <v>0</v>
      </c>
      <c r="H66" s="351" t="s">
        <v>951</v>
      </c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>
        <v>21</v>
      </c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</row>
    <row r="67" spans="1:59" ht="22.5" outlineLevel="1" x14ac:dyDescent="0.2">
      <c r="A67" s="288">
        <v>22</v>
      </c>
      <c r="B67" s="154" t="s">
        <v>2314</v>
      </c>
      <c r="C67" s="170" t="s">
        <v>2315</v>
      </c>
      <c r="D67" s="181" t="s">
        <v>232</v>
      </c>
      <c r="E67" s="352">
        <v>6</v>
      </c>
      <c r="F67" s="353"/>
      <c r="G67" s="212">
        <f t="shared" si="0"/>
        <v>0</v>
      </c>
      <c r="H67" s="351" t="s">
        <v>951</v>
      </c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>
        <v>21</v>
      </c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</row>
    <row r="68" spans="1:59" outlineLevel="1" x14ac:dyDescent="0.2">
      <c r="A68" s="288">
        <v>23</v>
      </c>
      <c r="B68" s="154" t="s">
        <v>2316</v>
      </c>
      <c r="C68" s="170" t="s">
        <v>2317</v>
      </c>
      <c r="D68" s="181" t="s">
        <v>120</v>
      </c>
      <c r="E68" s="352">
        <v>1</v>
      </c>
      <c r="F68" s="353"/>
      <c r="G68" s="212">
        <f t="shared" si="0"/>
        <v>0</v>
      </c>
      <c r="H68" s="351" t="s">
        <v>1869</v>
      </c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>
        <v>21</v>
      </c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211"/>
    </row>
    <row r="69" spans="1:59" ht="22.5" outlineLevel="1" x14ac:dyDescent="0.2">
      <c r="A69" s="288">
        <v>24</v>
      </c>
      <c r="B69" s="154" t="s">
        <v>2318</v>
      </c>
      <c r="C69" s="170" t="s">
        <v>2319</v>
      </c>
      <c r="D69" s="181" t="s">
        <v>120</v>
      </c>
      <c r="E69" s="352">
        <v>1</v>
      </c>
      <c r="F69" s="353"/>
      <c r="G69" s="212">
        <f t="shared" si="0"/>
        <v>0</v>
      </c>
      <c r="H69" s="351" t="s">
        <v>951</v>
      </c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>
        <v>21</v>
      </c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</row>
    <row r="70" spans="1:59" outlineLevel="1" x14ac:dyDescent="0.2">
      <c r="A70" s="288"/>
      <c r="B70" s="615" t="s">
        <v>2320</v>
      </c>
      <c r="C70" s="616"/>
      <c r="D70" s="617"/>
      <c r="E70" s="618"/>
      <c r="F70" s="619"/>
      <c r="G70" s="620"/>
      <c r="H70" s="35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>
        <v>0</v>
      </c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</row>
    <row r="71" spans="1:59" outlineLevel="1" x14ac:dyDescent="0.2">
      <c r="A71" s="288"/>
      <c r="B71" s="615" t="s">
        <v>2110</v>
      </c>
      <c r="C71" s="616"/>
      <c r="D71" s="617"/>
      <c r="E71" s="618"/>
      <c r="F71" s="619"/>
      <c r="G71" s="620"/>
      <c r="H71" s="35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</row>
    <row r="72" spans="1:59" outlineLevel="1" x14ac:dyDescent="0.2">
      <c r="A72" s="288">
        <v>25</v>
      </c>
      <c r="B72" s="154" t="s">
        <v>2321</v>
      </c>
      <c r="C72" s="170" t="s">
        <v>2026</v>
      </c>
      <c r="D72" s="181" t="s">
        <v>0</v>
      </c>
      <c r="E72" s="352">
        <v>1.1499999999999999</v>
      </c>
      <c r="F72" s="353"/>
      <c r="G72" s="212">
        <f>ROUND(E72*F72,2)</f>
        <v>0</v>
      </c>
      <c r="H72" s="351" t="s">
        <v>951</v>
      </c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>
        <v>21</v>
      </c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</row>
    <row r="73" spans="1:59" x14ac:dyDescent="0.2">
      <c r="A73" s="348" t="s">
        <v>116</v>
      </c>
      <c r="B73" s="155" t="s">
        <v>2322</v>
      </c>
      <c r="C73" s="172" t="s">
        <v>2323</v>
      </c>
      <c r="D73" s="182"/>
      <c r="E73" s="349"/>
      <c r="F73" s="634">
        <f>SUM(G74:G75)</f>
        <v>0</v>
      </c>
      <c r="G73" s="635"/>
      <c r="H73" s="350"/>
    </row>
    <row r="74" spans="1:59" outlineLevel="1" x14ac:dyDescent="0.2">
      <c r="A74" s="288"/>
      <c r="B74" s="628" t="s">
        <v>2324</v>
      </c>
      <c r="C74" s="629"/>
      <c r="D74" s="630"/>
      <c r="E74" s="631"/>
      <c r="F74" s="632"/>
      <c r="G74" s="633"/>
      <c r="H74" s="35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>
        <v>0</v>
      </c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</row>
    <row r="75" spans="1:59" ht="22.5" outlineLevel="1" x14ac:dyDescent="0.2">
      <c r="A75" s="288">
        <v>26</v>
      </c>
      <c r="B75" s="154" t="s">
        <v>2325</v>
      </c>
      <c r="C75" s="170" t="s">
        <v>2326</v>
      </c>
      <c r="D75" s="181" t="s">
        <v>1872</v>
      </c>
      <c r="E75" s="352">
        <v>1</v>
      </c>
      <c r="F75" s="353"/>
      <c r="G75" s="212">
        <f>ROUND(E75*F75,2)</f>
        <v>0</v>
      </c>
      <c r="H75" s="351" t="s">
        <v>1869</v>
      </c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211"/>
      <c r="AL75" s="211">
        <v>21</v>
      </c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</row>
    <row r="76" spans="1:59" x14ac:dyDescent="0.2">
      <c r="A76" s="348" t="s">
        <v>116</v>
      </c>
      <c r="B76" s="155" t="s">
        <v>86</v>
      </c>
      <c r="C76" s="172" t="s">
        <v>87</v>
      </c>
      <c r="D76" s="182"/>
      <c r="E76" s="349"/>
      <c r="F76" s="634">
        <f>SUM(G77:G86)</f>
        <v>0</v>
      </c>
      <c r="G76" s="635"/>
      <c r="H76" s="350"/>
    </row>
    <row r="77" spans="1:59" outlineLevel="1" x14ac:dyDescent="0.2">
      <c r="A77" s="288"/>
      <c r="B77" s="628" t="s">
        <v>2213</v>
      </c>
      <c r="C77" s="629"/>
      <c r="D77" s="630"/>
      <c r="E77" s="631"/>
      <c r="F77" s="632"/>
      <c r="G77" s="633"/>
      <c r="H77" s="35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>
        <v>0</v>
      </c>
      <c r="AC77" s="211"/>
      <c r="AD77" s="211"/>
      <c r="AE77" s="211"/>
      <c r="AF77" s="211"/>
      <c r="AG77" s="211"/>
      <c r="AH77" s="211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</row>
    <row r="78" spans="1:59" outlineLevel="1" x14ac:dyDescent="0.2">
      <c r="A78" s="288">
        <v>27</v>
      </c>
      <c r="B78" s="154" t="s">
        <v>2327</v>
      </c>
      <c r="C78" s="170" t="s">
        <v>2328</v>
      </c>
      <c r="D78" s="181" t="s">
        <v>1872</v>
      </c>
      <c r="E78" s="352">
        <v>16</v>
      </c>
      <c r="F78" s="353"/>
      <c r="G78" s="212">
        <f t="shared" ref="G78:G83" si="1">ROUND(E78*F78,2)</f>
        <v>0</v>
      </c>
      <c r="H78" s="351" t="s">
        <v>1869</v>
      </c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>
        <v>21</v>
      </c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</row>
    <row r="79" spans="1:59" ht="22.5" outlineLevel="1" x14ac:dyDescent="0.2">
      <c r="A79" s="288">
        <v>28</v>
      </c>
      <c r="B79" s="154" t="s">
        <v>2218</v>
      </c>
      <c r="C79" s="170" t="s">
        <v>2219</v>
      </c>
      <c r="D79" s="181" t="s">
        <v>120</v>
      </c>
      <c r="E79" s="352">
        <v>2</v>
      </c>
      <c r="F79" s="353"/>
      <c r="G79" s="212">
        <f t="shared" si="1"/>
        <v>0</v>
      </c>
      <c r="H79" s="351" t="s">
        <v>951</v>
      </c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>
        <v>21</v>
      </c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</row>
    <row r="80" spans="1:59" ht="22.5" outlineLevel="1" x14ac:dyDescent="0.2">
      <c r="A80" s="288">
        <v>29</v>
      </c>
      <c r="B80" s="154" t="s">
        <v>2220</v>
      </c>
      <c r="C80" s="170" t="s">
        <v>2221</v>
      </c>
      <c r="D80" s="181" t="s">
        <v>232</v>
      </c>
      <c r="E80" s="352">
        <v>6</v>
      </c>
      <c r="F80" s="353"/>
      <c r="G80" s="212">
        <f t="shared" si="1"/>
        <v>0</v>
      </c>
      <c r="H80" s="351" t="s">
        <v>951</v>
      </c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>
        <v>21</v>
      </c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211"/>
    </row>
    <row r="81" spans="1:59" ht="22.5" outlineLevel="1" x14ac:dyDescent="0.2">
      <c r="A81" s="288">
        <v>30</v>
      </c>
      <c r="B81" s="154" t="s">
        <v>2222</v>
      </c>
      <c r="C81" s="170" t="s">
        <v>2223</v>
      </c>
      <c r="D81" s="181" t="s">
        <v>120</v>
      </c>
      <c r="E81" s="352">
        <v>4</v>
      </c>
      <c r="F81" s="353"/>
      <c r="G81" s="212">
        <f t="shared" si="1"/>
        <v>0</v>
      </c>
      <c r="H81" s="351" t="s">
        <v>951</v>
      </c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>
        <v>21</v>
      </c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11"/>
    </row>
    <row r="82" spans="1:59" ht="22.5" outlineLevel="1" x14ac:dyDescent="0.2">
      <c r="A82" s="288">
        <v>31</v>
      </c>
      <c r="B82" s="154" t="s">
        <v>2226</v>
      </c>
      <c r="C82" s="170" t="s">
        <v>2227</v>
      </c>
      <c r="D82" s="181" t="s">
        <v>120</v>
      </c>
      <c r="E82" s="352">
        <v>18</v>
      </c>
      <c r="F82" s="353"/>
      <c r="G82" s="212">
        <f t="shared" si="1"/>
        <v>0</v>
      </c>
      <c r="H82" s="351" t="s">
        <v>951</v>
      </c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>
        <v>21</v>
      </c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</row>
    <row r="83" spans="1:59" ht="22.5" outlineLevel="1" x14ac:dyDescent="0.2">
      <c r="A83" s="288">
        <v>32</v>
      </c>
      <c r="B83" s="154" t="s">
        <v>2228</v>
      </c>
      <c r="C83" s="170" t="s">
        <v>2229</v>
      </c>
      <c r="D83" s="181" t="s">
        <v>120</v>
      </c>
      <c r="E83" s="352">
        <v>4</v>
      </c>
      <c r="F83" s="353"/>
      <c r="G83" s="212">
        <f t="shared" si="1"/>
        <v>0</v>
      </c>
      <c r="H83" s="351" t="s">
        <v>951</v>
      </c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>
        <v>21</v>
      </c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11"/>
    </row>
    <row r="84" spans="1:59" outlineLevel="1" x14ac:dyDescent="0.2">
      <c r="A84" s="288"/>
      <c r="B84" s="615" t="s">
        <v>2236</v>
      </c>
      <c r="C84" s="616"/>
      <c r="D84" s="617"/>
      <c r="E84" s="618"/>
      <c r="F84" s="619"/>
      <c r="G84" s="620"/>
      <c r="H84" s="35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>
        <v>0</v>
      </c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11"/>
    </row>
    <row r="85" spans="1:59" outlineLevel="1" x14ac:dyDescent="0.2">
      <c r="A85" s="288"/>
      <c r="B85" s="615" t="s">
        <v>2237</v>
      </c>
      <c r="C85" s="616"/>
      <c r="D85" s="617"/>
      <c r="E85" s="618"/>
      <c r="F85" s="619"/>
      <c r="G85" s="620"/>
      <c r="H85" s="35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</row>
    <row r="86" spans="1:59" outlineLevel="1" x14ac:dyDescent="0.2">
      <c r="A86" s="288">
        <v>33</v>
      </c>
      <c r="B86" s="154" t="s">
        <v>863</v>
      </c>
      <c r="C86" s="170" t="s">
        <v>2026</v>
      </c>
      <c r="D86" s="181" t="s">
        <v>0</v>
      </c>
      <c r="E86" s="352">
        <v>1.7</v>
      </c>
      <c r="F86" s="353"/>
      <c r="G86" s="212">
        <f>ROUND(E86*F86,2)</f>
        <v>0</v>
      </c>
      <c r="H86" s="351" t="s">
        <v>951</v>
      </c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>
        <v>21</v>
      </c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11"/>
    </row>
    <row r="87" spans="1:59" x14ac:dyDescent="0.2">
      <c r="A87" s="348" t="s">
        <v>116</v>
      </c>
      <c r="B87" s="155" t="s">
        <v>92</v>
      </c>
      <c r="C87" s="172" t="s">
        <v>93</v>
      </c>
      <c r="D87" s="182"/>
      <c r="E87" s="349"/>
      <c r="F87" s="634">
        <f>SUM(G88:G90)</f>
        <v>0</v>
      </c>
      <c r="G87" s="635"/>
      <c r="H87" s="350"/>
    </row>
    <row r="88" spans="1:59" outlineLevel="1" x14ac:dyDescent="0.2">
      <c r="A88" s="288"/>
      <c r="B88" s="628" t="s">
        <v>2329</v>
      </c>
      <c r="C88" s="629"/>
      <c r="D88" s="630"/>
      <c r="E88" s="631"/>
      <c r="F88" s="632"/>
      <c r="G88" s="633"/>
      <c r="H88" s="35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>
        <v>0</v>
      </c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11"/>
    </row>
    <row r="89" spans="1:59" outlineLevel="1" x14ac:dyDescent="0.2">
      <c r="A89" s="288"/>
      <c r="B89" s="615" t="s">
        <v>2330</v>
      </c>
      <c r="C89" s="616"/>
      <c r="D89" s="617"/>
      <c r="E89" s="618"/>
      <c r="F89" s="619"/>
      <c r="G89" s="620"/>
      <c r="H89" s="35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1"/>
      <c r="AK89" s="211"/>
      <c r="AL89" s="211"/>
      <c r="AM89" s="21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11"/>
    </row>
    <row r="90" spans="1:59" ht="22.5" outlineLevel="1" x14ac:dyDescent="0.2">
      <c r="A90" s="288">
        <v>34</v>
      </c>
      <c r="B90" s="154" t="s">
        <v>2331</v>
      </c>
      <c r="C90" s="170" t="s">
        <v>2332</v>
      </c>
      <c r="D90" s="181" t="s">
        <v>232</v>
      </c>
      <c r="E90" s="352">
        <v>57</v>
      </c>
      <c r="F90" s="353"/>
      <c r="G90" s="212">
        <f>ROUND(E90*F90,2)</f>
        <v>0</v>
      </c>
      <c r="H90" s="351" t="s">
        <v>951</v>
      </c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>
        <v>21</v>
      </c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11"/>
    </row>
    <row r="91" spans="1:59" x14ac:dyDescent="0.2">
      <c r="A91" s="348" t="s">
        <v>116</v>
      </c>
      <c r="B91" s="155" t="s">
        <v>2238</v>
      </c>
      <c r="C91" s="172" t="s">
        <v>2239</v>
      </c>
      <c r="D91" s="182"/>
      <c r="E91" s="349"/>
      <c r="F91" s="634">
        <f>SUM(G92:G98)</f>
        <v>0</v>
      </c>
      <c r="G91" s="635"/>
      <c r="H91" s="350"/>
    </row>
    <row r="92" spans="1:59" outlineLevel="1" x14ac:dyDescent="0.2">
      <c r="A92" s="288"/>
      <c r="B92" s="628" t="s">
        <v>1915</v>
      </c>
      <c r="C92" s="629"/>
      <c r="D92" s="630"/>
      <c r="E92" s="631"/>
      <c r="F92" s="632"/>
      <c r="G92" s="633"/>
      <c r="H92" s="35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>
        <v>0</v>
      </c>
      <c r="AC92" s="211"/>
      <c r="AD92" s="211"/>
      <c r="AE92" s="211"/>
      <c r="AF92" s="211"/>
      <c r="AG92" s="211"/>
      <c r="AH92" s="211"/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211"/>
    </row>
    <row r="93" spans="1:59" outlineLevel="1" x14ac:dyDescent="0.2">
      <c r="A93" s="288">
        <v>35</v>
      </c>
      <c r="B93" s="154" t="s">
        <v>2333</v>
      </c>
      <c r="C93" s="170" t="s">
        <v>2334</v>
      </c>
      <c r="D93" s="181" t="s">
        <v>1872</v>
      </c>
      <c r="E93" s="352">
        <v>1</v>
      </c>
      <c r="F93" s="353"/>
      <c r="G93" s="212">
        <f t="shared" ref="G93:G98" si="2">ROUND(E93*F93,2)</f>
        <v>0</v>
      </c>
      <c r="H93" s="351" t="s">
        <v>1869</v>
      </c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>
        <v>21</v>
      </c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11"/>
    </row>
    <row r="94" spans="1:59" outlineLevel="1" x14ac:dyDescent="0.2">
      <c r="A94" s="288">
        <v>36</v>
      </c>
      <c r="B94" s="154" t="s">
        <v>2335</v>
      </c>
      <c r="C94" s="170" t="s">
        <v>2336</v>
      </c>
      <c r="D94" s="181" t="s">
        <v>1918</v>
      </c>
      <c r="E94" s="352">
        <v>2</v>
      </c>
      <c r="F94" s="353"/>
      <c r="G94" s="212">
        <f t="shared" si="2"/>
        <v>0</v>
      </c>
      <c r="H94" s="351" t="s">
        <v>1869</v>
      </c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11"/>
      <c r="AG94" s="211"/>
      <c r="AH94" s="211"/>
      <c r="AI94" s="211"/>
      <c r="AJ94" s="211"/>
      <c r="AK94" s="211"/>
      <c r="AL94" s="211">
        <v>21</v>
      </c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11"/>
    </row>
    <row r="95" spans="1:59" outlineLevel="1" x14ac:dyDescent="0.2">
      <c r="A95" s="288">
        <v>37</v>
      </c>
      <c r="B95" s="154" t="s">
        <v>2337</v>
      </c>
      <c r="C95" s="170" t="s">
        <v>2338</v>
      </c>
      <c r="D95" s="181" t="s">
        <v>1918</v>
      </c>
      <c r="E95" s="352">
        <v>2</v>
      </c>
      <c r="F95" s="353"/>
      <c r="G95" s="212">
        <f t="shared" si="2"/>
        <v>0</v>
      </c>
      <c r="H95" s="351" t="s">
        <v>1869</v>
      </c>
      <c r="I95" s="211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11"/>
      <c r="AH95" s="211"/>
      <c r="AI95" s="211"/>
      <c r="AJ95" s="211"/>
      <c r="AK95" s="211"/>
      <c r="AL95" s="211">
        <v>21</v>
      </c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11"/>
    </row>
    <row r="96" spans="1:59" outlineLevel="1" x14ac:dyDescent="0.2">
      <c r="A96" s="288">
        <v>38</v>
      </c>
      <c r="B96" s="154" t="s">
        <v>1916</v>
      </c>
      <c r="C96" s="170" t="s">
        <v>1917</v>
      </c>
      <c r="D96" s="181" t="s">
        <v>1918</v>
      </c>
      <c r="E96" s="352">
        <v>2</v>
      </c>
      <c r="F96" s="353"/>
      <c r="G96" s="212">
        <f t="shared" si="2"/>
        <v>0</v>
      </c>
      <c r="H96" s="351" t="s">
        <v>1869</v>
      </c>
      <c r="I96" s="211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11"/>
      <c r="AH96" s="211"/>
      <c r="AI96" s="211"/>
      <c r="AJ96" s="211"/>
      <c r="AK96" s="211"/>
      <c r="AL96" s="211">
        <v>21</v>
      </c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11"/>
    </row>
    <row r="97" spans="1:59" outlineLevel="1" x14ac:dyDescent="0.2">
      <c r="A97" s="288">
        <v>39</v>
      </c>
      <c r="B97" s="154" t="s">
        <v>2248</v>
      </c>
      <c r="C97" s="170" t="s">
        <v>2339</v>
      </c>
      <c r="D97" s="181" t="s">
        <v>1872</v>
      </c>
      <c r="E97" s="352">
        <v>1</v>
      </c>
      <c r="F97" s="353"/>
      <c r="G97" s="212">
        <f t="shared" si="2"/>
        <v>0</v>
      </c>
      <c r="H97" s="351" t="s">
        <v>1869</v>
      </c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>
        <v>21</v>
      </c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11"/>
    </row>
    <row r="98" spans="1:59" ht="13.5" outlineLevel="1" thickBot="1" x14ac:dyDescent="0.25">
      <c r="A98" s="512">
        <v>40</v>
      </c>
      <c r="B98" s="356" t="s">
        <v>2340</v>
      </c>
      <c r="C98" s="300" t="s">
        <v>2341</v>
      </c>
      <c r="D98" s="301" t="s">
        <v>1872</v>
      </c>
      <c r="E98" s="357">
        <v>1</v>
      </c>
      <c r="F98" s="358"/>
      <c r="G98" s="359">
        <f t="shared" si="2"/>
        <v>0</v>
      </c>
      <c r="H98" s="360" t="s">
        <v>1869</v>
      </c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>
        <v>21</v>
      </c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11"/>
    </row>
    <row r="99" spans="1:59" hidden="1" x14ac:dyDescent="0.2">
      <c r="C99" s="361"/>
      <c r="D99" s="178"/>
      <c r="AJ99">
        <f>SUM(AJ1:AJ98)</f>
        <v>0</v>
      </c>
      <c r="AK99">
        <f>SUM(AK1:AK98)</f>
        <v>0</v>
      </c>
      <c r="AM99">
        <v>15</v>
      </c>
      <c r="AN99">
        <v>21</v>
      </c>
    </row>
    <row r="100" spans="1:59" ht="13.5" hidden="1" thickBot="1" x14ac:dyDescent="0.25">
      <c r="A100" s="362"/>
      <c r="B100" s="363" t="s">
        <v>2252</v>
      </c>
      <c r="C100" s="364"/>
      <c r="D100" s="365"/>
      <c r="E100" s="366"/>
      <c r="F100" s="366"/>
      <c r="G100" s="367">
        <f>F8+F11+F16+F21+F73+F76+F87+F91</f>
        <v>0</v>
      </c>
      <c r="AM100">
        <f>SUMIF(AL8:AL99,AM99,G8:G99)</f>
        <v>0</v>
      </c>
      <c r="AN100">
        <f>SUMIF(AL8:AL99,AN99,G8:G99)</f>
        <v>0</v>
      </c>
    </row>
    <row r="101" spans="1:59" x14ac:dyDescent="0.2">
      <c r="D101" s="178"/>
    </row>
    <row r="102" spans="1:59" x14ac:dyDescent="0.2">
      <c r="A102" s="228"/>
      <c r="B102" s="229" t="s">
        <v>28</v>
      </c>
      <c r="C102" s="230" t="s">
        <v>672</v>
      </c>
      <c r="D102" s="231"/>
      <c r="E102" s="232"/>
      <c r="F102" s="233"/>
      <c r="G102" s="234">
        <f>F91+F87+F76+F73+F21+F16+F11+F8</f>
        <v>0</v>
      </c>
      <c r="H102" s="9"/>
    </row>
    <row r="103" spans="1:59" x14ac:dyDescent="0.2">
      <c r="D103" s="178"/>
    </row>
    <row r="104" spans="1:59" x14ac:dyDescent="0.2">
      <c r="D104" s="178"/>
    </row>
    <row r="105" spans="1:59" x14ac:dyDescent="0.2">
      <c r="D105" s="178"/>
    </row>
    <row r="106" spans="1:59" x14ac:dyDescent="0.2">
      <c r="D106" s="178"/>
    </row>
    <row r="107" spans="1:59" x14ac:dyDescent="0.2">
      <c r="D107" s="178"/>
    </row>
    <row r="108" spans="1:59" x14ac:dyDescent="0.2">
      <c r="D108" s="178"/>
    </row>
    <row r="109" spans="1:59" x14ac:dyDescent="0.2">
      <c r="D109" s="178"/>
    </row>
    <row r="110" spans="1:59" x14ac:dyDescent="0.2">
      <c r="D110" s="178"/>
    </row>
    <row r="111" spans="1:59" x14ac:dyDescent="0.2">
      <c r="D111" s="178"/>
    </row>
    <row r="112" spans="1:59" x14ac:dyDescent="0.2">
      <c r="D112" s="178"/>
    </row>
    <row r="113" spans="4:4" x14ac:dyDescent="0.2">
      <c r="D113" s="178"/>
    </row>
    <row r="114" spans="4:4" x14ac:dyDescent="0.2">
      <c r="D114" s="178"/>
    </row>
    <row r="115" spans="4:4" x14ac:dyDescent="0.2">
      <c r="D115" s="178"/>
    </row>
    <row r="116" spans="4:4" x14ac:dyDescent="0.2">
      <c r="D116" s="178"/>
    </row>
    <row r="117" spans="4:4" x14ac:dyDescent="0.2">
      <c r="D117" s="178"/>
    </row>
    <row r="118" spans="4:4" x14ac:dyDescent="0.2">
      <c r="D118" s="178"/>
    </row>
    <row r="119" spans="4:4" x14ac:dyDescent="0.2">
      <c r="D119" s="178"/>
    </row>
    <row r="120" spans="4:4" x14ac:dyDescent="0.2">
      <c r="D120" s="178"/>
    </row>
    <row r="121" spans="4:4" x14ac:dyDescent="0.2">
      <c r="D121" s="178"/>
    </row>
    <row r="122" spans="4:4" x14ac:dyDescent="0.2">
      <c r="D122" s="178"/>
    </row>
    <row r="123" spans="4:4" x14ac:dyDescent="0.2">
      <c r="D123" s="178"/>
    </row>
    <row r="124" spans="4:4" x14ac:dyDescent="0.2">
      <c r="D124" s="178"/>
    </row>
    <row r="125" spans="4:4" x14ac:dyDescent="0.2">
      <c r="D125" s="178"/>
    </row>
    <row r="126" spans="4:4" x14ac:dyDescent="0.2">
      <c r="D126" s="178"/>
    </row>
    <row r="127" spans="4:4" x14ac:dyDescent="0.2">
      <c r="D127" s="178"/>
    </row>
    <row r="128" spans="4:4" x14ac:dyDescent="0.2">
      <c r="D128" s="178"/>
    </row>
    <row r="129" spans="4:4" x14ac:dyDescent="0.2">
      <c r="D129" s="178"/>
    </row>
    <row r="130" spans="4:4" x14ac:dyDescent="0.2">
      <c r="D130" s="178"/>
    </row>
    <row r="131" spans="4:4" x14ac:dyDescent="0.2">
      <c r="D131" s="178"/>
    </row>
    <row r="132" spans="4:4" x14ac:dyDescent="0.2">
      <c r="D132" s="178"/>
    </row>
    <row r="133" spans="4:4" x14ac:dyDescent="0.2">
      <c r="D133" s="178"/>
    </row>
    <row r="134" spans="4:4" x14ac:dyDescent="0.2">
      <c r="D134" s="178"/>
    </row>
    <row r="135" spans="4:4" x14ac:dyDescent="0.2">
      <c r="D135" s="178"/>
    </row>
    <row r="136" spans="4:4" x14ac:dyDescent="0.2">
      <c r="D136" s="178"/>
    </row>
    <row r="137" spans="4:4" x14ac:dyDescent="0.2">
      <c r="D137" s="178"/>
    </row>
    <row r="138" spans="4:4" x14ac:dyDescent="0.2">
      <c r="D138" s="178"/>
    </row>
    <row r="139" spans="4:4" x14ac:dyDescent="0.2">
      <c r="D139" s="178"/>
    </row>
    <row r="140" spans="4:4" x14ac:dyDescent="0.2">
      <c r="D140" s="178"/>
    </row>
    <row r="141" spans="4:4" x14ac:dyDescent="0.2">
      <c r="D141" s="178"/>
    </row>
    <row r="142" spans="4:4" x14ac:dyDescent="0.2">
      <c r="D142" s="178"/>
    </row>
    <row r="143" spans="4:4" x14ac:dyDescent="0.2">
      <c r="D143" s="178"/>
    </row>
    <row r="144" spans="4:4" x14ac:dyDescent="0.2">
      <c r="D144" s="178"/>
    </row>
    <row r="145" spans="4:4" x14ac:dyDescent="0.2">
      <c r="D145" s="178"/>
    </row>
    <row r="146" spans="4:4" x14ac:dyDescent="0.2">
      <c r="D146" s="178"/>
    </row>
    <row r="147" spans="4:4" x14ac:dyDescent="0.2">
      <c r="D147" s="178"/>
    </row>
    <row r="148" spans="4:4" x14ac:dyDescent="0.2">
      <c r="D148" s="178"/>
    </row>
    <row r="149" spans="4:4" x14ac:dyDescent="0.2">
      <c r="D149" s="178"/>
    </row>
    <row r="150" spans="4:4" x14ac:dyDescent="0.2">
      <c r="D150" s="178"/>
    </row>
    <row r="151" spans="4:4" x14ac:dyDescent="0.2">
      <c r="D151" s="178"/>
    </row>
    <row r="152" spans="4:4" x14ac:dyDescent="0.2">
      <c r="D152" s="178"/>
    </row>
    <row r="153" spans="4:4" x14ac:dyDescent="0.2">
      <c r="D153" s="178"/>
    </row>
    <row r="154" spans="4:4" x14ac:dyDescent="0.2">
      <c r="D154" s="178"/>
    </row>
    <row r="155" spans="4:4" x14ac:dyDescent="0.2">
      <c r="D155" s="178"/>
    </row>
    <row r="156" spans="4:4" x14ac:dyDescent="0.2">
      <c r="D156" s="178"/>
    </row>
    <row r="157" spans="4:4" x14ac:dyDescent="0.2">
      <c r="D157" s="178"/>
    </row>
    <row r="158" spans="4:4" x14ac:dyDescent="0.2">
      <c r="D158" s="178"/>
    </row>
    <row r="159" spans="4:4" x14ac:dyDescent="0.2">
      <c r="D159" s="178"/>
    </row>
    <row r="160" spans="4:4" x14ac:dyDescent="0.2">
      <c r="D160" s="178"/>
    </row>
    <row r="161" spans="4:4" x14ac:dyDescent="0.2">
      <c r="D161" s="178"/>
    </row>
    <row r="162" spans="4:4" x14ac:dyDescent="0.2">
      <c r="D162" s="178"/>
    </row>
    <row r="163" spans="4:4" x14ac:dyDescent="0.2">
      <c r="D163" s="178"/>
    </row>
    <row r="164" spans="4:4" x14ac:dyDescent="0.2">
      <c r="D164" s="178"/>
    </row>
    <row r="165" spans="4:4" x14ac:dyDescent="0.2">
      <c r="D165" s="178"/>
    </row>
    <row r="166" spans="4:4" x14ac:dyDescent="0.2">
      <c r="D166" s="178"/>
    </row>
    <row r="167" spans="4:4" x14ac:dyDescent="0.2">
      <c r="D167" s="178"/>
    </row>
    <row r="168" spans="4:4" x14ac:dyDescent="0.2">
      <c r="D168" s="178"/>
    </row>
    <row r="169" spans="4:4" x14ac:dyDescent="0.2">
      <c r="D169" s="178"/>
    </row>
    <row r="170" spans="4:4" x14ac:dyDescent="0.2">
      <c r="D170" s="178"/>
    </row>
    <row r="171" spans="4:4" x14ac:dyDescent="0.2">
      <c r="D171" s="178"/>
    </row>
    <row r="172" spans="4:4" x14ac:dyDescent="0.2">
      <c r="D172" s="178"/>
    </row>
    <row r="173" spans="4:4" x14ac:dyDescent="0.2">
      <c r="D173" s="178"/>
    </row>
    <row r="174" spans="4:4" x14ac:dyDescent="0.2">
      <c r="D174" s="178"/>
    </row>
    <row r="175" spans="4:4" x14ac:dyDescent="0.2">
      <c r="D175" s="178"/>
    </row>
    <row r="176" spans="4:4" x14ac:dyDescent="0.2">
      <c r="D176" s="178"/>
    </row>
    <row r="177" spans="4:4" x14ac:dyDescent="0.2">
      <c r="D177" s="178"/>
    </row>
    <row r="178" spans="4:4" x14ac:dyDescent="0.2">
      <c r="D178" s="178"/>
    </row>
    <row r="179" spans="4:4" x14ac:dyDescent="0.2">
      <c r="D179" s="178"/>
    </row>
    <row r="180" spans="4:4" x14ac:dyDescent="0.2">
      <c r="D180" s="178"/>
    </row>
    <row r="181" spans="4:4" x14ac:dyDescent="0.2">
      <c r="D181" s="178"/>
    </row>
    <row r="182" spans="4:4" x14ac:dyDescent="0.2">
      <c r="D182" s="178"/>
    </row>
    <row r="183" spans="4:4" x14ac:dyDescent="0.2">
      <c r="D183" s="178"/>
    </row>
    <row r="184" spans="4:4" x14ac:dyDescent="0.2">
      <c r="D184" s="178"/>
    </row>
    <row r="185" spans="4:4" x14ac:dyDescent="0.2">
      <c r="D185" s="178"/>
    </row>
    <row r="186" spans="4:4" x14ac:dyDescent="0.2">
      <c r="D186" s="178"/>
    </row>
    <row r="187" spans="4:4" x14ac:dyDescent="0.2">
      <c r="D187" s="178"/>
    </row>
    <row r="188" spans="4:4" x14ac:dyDescent="0.2">
      <c r="D188" s="178"/>
    </row>
    <row r="189" spans="4:4" x14ac:dyDescent="0.2">
      <c r="D189" s="178"/>
    </row>
    <row r="190" spans="4:4" x14ac:dyDescent="0.2">
      <c r="D190" s="178"/>
    </row>
    <row r="191" spans="4:4" x14ac:dyDescent="0.2">
      <c r="D191" s="178"/>
    </row>
    <row r="192" spans="4:4" x14ac:dyDescent="0.2">
      <c r="D192" s="178"/>
    </row>
    <row r="193" spans="4:4" x14ac:dyDescent="0.2">
      <c r="D193" s="178"/>
    </row>
    <row r="194" spans="4:4" x14ac:dyDescent="0.2">
      <c r="D194" s="178"/>
    </row>
    <row r="195" spans="4:4" x14ac:dyDescent="0.2">
      <c r="D195" s="178"/>
    </row>
    <row r="196" spans="4:4" x14ac:dyDescent="0.2">
      <c r="D196" s="178"/>
    </row>
    <row r="197" spans="4:4" x14ac:dyDescent="0.2">
      <c r="D197" s="178"/>
    </row>
    <row r="198" spans="4:4" x14ac:dyDescent="0.2">
      <c r="D198" s="178"/>
    </row>
    <row r="199" spans="4:4" x14ac:dyDescent="0.2">
      <c r="D199" s="178"/>
    </row>
    <row r="200" spans="4:4" x14ac:dyDescent="0.2">
      <c r="D200" s="178"/>
    </row>
    <row r="201" spans="4:4" x14ac:dyDescent="0.2">
      <c r="D201" s="178"/>
    </row>
    <row r="202" spans="4:4" x14ac:dyDescent="0.2">
      <c r="D202" s="178"/>
    </row>
    <row r="203" spans="4:4" x14ac:dyDescent="0.2">
      <c r="D203" s="178"/>
    </row>
    <row r="204" spans="4:4" x14ac:dyDescent="0.2">
      <c r="D204" s="178"/>
    </row>
    <row r="205" spans="4:4" x14ac:dyDescent="0.2">
      <c r="D205" s="178"/>
    </row>
    <row r="206" spans="4:4" x14ac:dyDescent="0.2">
      <c r="D206" s="178"/>
    </row>
    <row r="207" spans="4:4" x14ac:dyDescent="0.2">
      <c r="D207" s="178"/>
    </row>
    <row r="208" spans="4:4" x14ac:dyDescent="0.2">
      <c r="D208" s="178"/>
    </row>
    <row r="209" spans="4:4" x14ac:dyDescent="0.2">
      <c r="D209" s="178"/>
    </row>
    <row r="210" spans="4:4" x14ac:dyDescent="0.2">
      <c r="D210" s="178"/>
    </row>
    <row r="211" spans="4:4" x14ac:dyDescent="0.2">
      <c r="D211" s="178"/>
    </row>
    <row r="212" spans="4:4" x14ac:dyDescent="0.2">
      <c r="D212" s="178"/>
    </row>
    <row r="213" spans="4:4" x14ac:dyDescent="0.2">
      <c r="D213" s="178"/>
    </row>
    <row r="214" spans="4:4" x14ac:dyDescent="0.2">
      <c r="D214" s="178"/>
    </row>
    <row r="215" spans="4:4" x14ac:dyDescent="0.2">
      <c r="D215" s="178"/>
    </row>
    <row r="216" spans="4:4" x14ac:dyDescent="0.2">
      <c r="D216" s="178"/>
    </row>
    <row r="217" spans="4:4" x14ac:dyDescent="0.2">
      <c r="D217" s="178"/>
    </row>
    <row r="218" spans="4:4" x14ac:dyDescent="0.2">
      <c r="D218" s="178"/>
    </row>
    <row r="219" spans="4:4" x14ac:dyDescent="0.2">
      <c r="D219" s="178"/>
    </row>
    <row r="220" spans="4:4" x14ac:dyDescent="0.2">
      <c r="D220" s="178"/>
    </row>
    <row r="221" spans="4:4" x14ac:dyDescent="0.2">
      <c r="D221" s="178"/>
    </row>
    <row r="222" spans="4:4" x14ac:dyDescent="0.2">
      <c r="D222" s="178"/>
    </row>
    <row r="223" spans="4:4" x14ac:dyDescent="0.2">
      <c r="D223" s="178"/>
    </row>
    <row r="224" spans="4:4" x14ac:dyDescent="0.2">
      <c r="D224" s="178"/>
    </row>
    <row r="225" spans="4:4" x14ac:dyDescent="0.2">
      <c r="D225" s="178"/>
    </row>
    <row r="226" spans="4:4" x14ac:dyDescent="0.2">
      <c r="D226" s="178"/>
    </row>
    <row r="227" spans="4:4" x14ac:dyDescent="0.2">
      <c r="D227" s="178"/>
    </row>
    <row r="228" spans="4:4" x14ac:dyDescent="0.2">
      <c r="D228" s="178"/>
    </row>
    <row r="229" spans="4:4" x14ac:dyDescent="0.2">
      <c r="D229" s="178"/>
    </row>
    <row r="230" spans="4:4" x14ac:dyDescent="0.2">
      <c r="D230" s="178"/>
    </row>
    <row r="231" spans="4:4" x14ac:dyDescent="0.2">
      <c r="D231" s="178"/>
    </row>
    <row r="232" spans="4:4" x14ac:dyDescent="0.2">
      <c r="D232" s="178"/>
    </row>
    <row r="233" spans="4:4" x14ac:dyDescent="0.2">
      <c r="D233" s="178"/>
    </row>
    <row r="234" spans="4:4" x14ac:dyDescent="0.2">
      <c r="D234" s="178"/>
    </row>
    <row r="235" spans="4:4" x14ac:dyDescent="0.2">
      <c r="D235" s="178"/>
    </row>
    <row r="236" spans="4:4" x14ac:dyDescent="0.2">
      <c r="D236" s="178"/>
    </row>
    <row r="237" spans="4:4" x14ac:dyDescent="0.2">
      <c r="D237" s="178"/>
    </row>
    <row r="238" spans="4:4" x14ac:dyDescent="0.2">
      <c r="D238" s="178"/>
    </row>
    <row r="239" spans="4:4" x14ac:dyDescent="0.2">
      <c r="D239" s="178"/>
    </row>
    <row r="240" spans="4:4" x14ac:dyDescent="0.2">
      <c r="D240" s="178"/>
    </row>
    <row r="241" spans="4:4" x14ac:dyDescent="0.2">
      <c r="D241" s="178"/>
    </row>
    <row r="242" spans="4:4" x14ac:dyDescent="0.2">
      <c r="D242" s="178"/>
    </row>
    <row r="243" spans="4:4" x14ac:dyDescent="0.2">
      <c r="D243" s="178"/>
    </row>
    <row r="244" spans="4:4" x14ac:dyDescent="0.2">
      <c r="D244" s="178"/>
    </row>
    <row r="245" spans="4:4" x14ac:dyDescent="0.2">
      <c r="D245" s="178"/>
    </row>
    <row r="246" spans="4:4" x14ac:dyDescent="0.2">
      <c r="D246" s="178"/>
    </row>
    <row r="247" spans="4:4" x14ac:dyDescent="0.2">
      <c r="D247" s="178"/>
    </row>
    <row r="248" spans="4:4" x14ac:dyDescent="0.2">
      <c r="D248" s="178"/>
    </row>
    <row r="249" spans="4:4" x14ac:dyDescent="0.2">
      <c r="D249" s="178"/>
    </row>
    <row r="250" spans="4:4" x14ac:dyDescent="0.2">
      <c r="D250" s="178"/>
    </row>
    <row r="251" spans="4:4" x14ac:dyDescent="0.2">
      <c r="D251" s="178"/>
    </row>
    <row r="252" spans="4:4" x14ac:dyDescent="0.2">
      <c r="D252" s="178"/>
    </row>
    <row r="253" spans="4:4" x14ac:dyDescent="0.2">
      <c r="D253" s="178"/>
    </row>
    <row r="254" spans="4:4" x14ac:dyDescent="0.2">
      <c r="D254" s="178"/>
    </row>
    <row r="255" spans="4:4" x14ac:dyDescent="0.2">
      <c r="D255" s="178"/>
    </row>
    <row r="256" spans="4:4" x14ac:dyDescent="0.2">
      <c r="D256" s="178"/>
    </row>
    <row r="257" spans="4:4" x14ac:dyDescent="0.2">
      <c r="D257" s="178"/>
    </row>
    <row r="258" spans="4:4" x14ac:dyDescent="0.2">
      <c r="D258" s="178"/>
    </row>
    <row r="259" spans="4:4" x14ac:dyDescent="0.2">
      <c r="D259" s="178"/>
    </row>
    <row r="260" spans="4:4" x14ac:dyDescent="0.2">
      <c r="D260" s="178"/>
    </row>
    <row r="261" spans="4:4" x14ac:dyDescent="0.2">
      <c r="D261" s="178"/>
    </row>
    <row r="262" spans="4:4" x14ac:dyDescent="0.2">
      <c r="D262" s="178"/>
    </row>
    <row r="263" spans="4:4" x14ac:dyDescent="0.2">
      <c r="D263" s="178"/>
    </row>
    <row r="264" spans="4:4" x14ac:dyDescent="0.2">
      <c r="D264" s="178"/>
    </row>
    <row r="265" spans="4:4" x14ac:dyDescent="0.2">
      <c r="D265" s="178"/>
    </row>
    <row r="266" spans="4:4" x14ac:dyDescent="0.2">
      <c r="D266" s="178"/>
    </row>
    <row r="267" spans="4:4" x14ac:dyDescent="0.2">
      <c r="D267" s="178"/>
    </row>
    <row r="268" spans="4:4" x14ac:dyDescent="0.2">
      <c r="D268" s="178"/>
    </row>
    <row r="269" spans="4:4" x14ac:dyDescent="0.2">
      <c r="D269" s="178"/>
    </row>
    <row r="270" spans="4:4" x14ac:dyDescent="0.2">
      <c r="D270" s="178"/>
    </row>
    <row r="271" spans="4:4" x14ac:dyDescent="0.2">
      <c r="D271" s="178"/>
    </row>
    <row r="272" spans="4:4" x14ac:dyDescent="0.2">
      <c r="D272" s="178"/>
    </row>
    <row r="273" spans="4:4" x14ac:dyDescent="0.2">
      <c r="D273" s="178"/>
    </row>
    <row r="274" spans="4:4" x14ac:dyDescent="0.2">
      <c r="D274" s="178"/>
    </row>
    <row r="275" spans="4:4" x14ac:dyDescent="0.2">
      <c r="D275" s="178"/>
    </row>
    <row r="276" spans="4:4" x14ac:dyDescent="0.2">
      <c r="D276" s="178"/>
    </row>
    <row r="277" spans="4:4" x14ac:dyDescent="0.2">
      <c r="D277" s="178"/>
    </row>
    <row r="278" spans="4:4" x14ac:dyDescent="0.2">
      <c r="D278" s="178"/>
    </row>
    <row r="279" spans="4:4" x14ac:dyDescent="0.2">
      <c r="D279" s="178"/>
    </row>
    <row r="280" spans="4:4" x14ac:dyDescent="0.2">
      <c r="D280" s="178"/>
    </row>
    <row r="281" spans="4:4" x14ac:dyDescent="0.2">
      <c r="D281" s="178"/>
    </row>
    <row r="282" spans="4:4" x14ac:dyDescent="0.2">
      <c r="D282" s="178"/>
    </row>
    <row r="283" spans="4:4" x14ac:dyDescent="0.2">
      <c r="D283" s="178"/>
    </row>
    <row r="284" spans="4:4" x14ac:dyDescent="0.2">
      <c r="D284" s="178"/>
    </row>
    <row r="285" spans="4:4" x14ac:dyDescent="0.2">
      <c r="D285" s="178"/>
    </row>
    <row r="286" spans="4:4" x14ac:dyDescent="0.2">
      <c r="D286" s="178"/>
    </row>
    <row r="287" spans="4:4" x14ac:dyDescent="0.2">
      <c r="D287" s="178"/>
    </row>
    <row r="288" spans="4:4" x14ac:dyDescent="0.2">
      <c r="D288" s="178"/>
    </row>
    <row r="289" spans="4:4" x14ac:dyDescent="0.2">
      <c r="D289" s="178"/>
    </row>
    <row r="290" spans="4:4" x14ac:dyDescent="0.2">
      <c r="D290" s="178"/>
    </row>
    <row r="291" spans="4:4" x14ac:dyDescent="0.2">
      <c r="D291" s="178"/>
    </row>
    <row r="292" spans="4:4" x14ac:dyDescent="0.2">
      <c r="D292" s="178"/>
    </row>
    <row r="293" spans="4:4" x14ac:dyDescent="0.2">
      <c r="D293" s="178"/>
    </row>
    <row r="294" spans="4:4" x14ac:dyDescent="0.2">
      <c r="D294" s="178"/>
    </row>
    <row r="295" spans="4:4" x14ac:dyDescent="0.2">
      <c r="D295" s="178"/>
    </row>
    <row r="296" spans="4:4" x14ac:dyDescent="0.2">
      <c r="D296" s="178"/>
    </row>
    <row r="297" spans="4:4" x14ac:dyDescent="0.2">
      <c r="D297" s="178"/>
    </row>
    <row r="298" spans="4:4" x14ac:dyDescent="0.2">
      <c r="D298" s="178"/>
    </row>
    <row r="299" spans="4:4" x14ac:dyDescent="0.2">
      <c r="D299" s="178"/>
    </row>
    <row r="300" spans="4:4" x14ac:dyDescent="0.2">
      <c r="D300" s="178"/>
    </row>
    <row r="301" spans="4:4" x14ac:dyDescent="0.2">
      <c r="D301" s="178"/>
    </row>
    <row r="302" spans="4:4" x14ac:dyDescent="0.2">
      <c r="D302" s="178"/>
    </row>
    <row r="303" spans="4:4" x14ac:dyDescent="0.2">
      <c r="D303" s="178"/>
    </row>
    <row r="304" spans="4:4" x14ac:dyDescent="0.2">
      <c r="D304" s="178"/>
    </row>
    <row r="305" spans="4:4" x14ac:dyDescent="0.2">
      <c r="D305" s="178"/>
    </row>
    <row r="306" spans="4:4" x14ac:dyDescent="0.2">
      <c r="D306" s="178"/>
    </row>
    <row r="307" spans="4:4" x14ac:dyDescent="0.2">
      <c r="D307" s="178"/>
    </row>
    <row r="308" spans="4:4" x14ac:dyDescent="0.2">
      <c r="D308" s="178"/>
    </row>
    <row r="309" spans="4:4" x14ac:dyDescent="0.2">
      <c r="D309" s="178"/>
    </row>
    <row r="310" spans="4:4" x14ac:dyDescent="0.2">
      <c r="D310" s="178"/>
    </row>
    <row r="311" spans="4:4" x14ac:dyDescent="0.2">
      <c r="D311" s="178"/>
    </row>
    <row r="312" spans="4:4" x14ac:dyDescent="0.2">
      <c r="D312" s="178"/>
    </row>
    <row r="313" spans="4:4" x14ac:dyDescent="0.2">
      <c r="D313" s="178"/>
    </row>
    <row r="314" spans="4:4" x14ac:dyDescent="0.2">
      <c r="D314" s="178"/>
    </row>
    <row r="315" spans="4:4" x14ac:dyDescent="0.2">
      <c r="D315" s="178"/>
    </row>
    <row r="316" spans="4:4" x14ac:dyDescent="0.2">
      <c r="D316" s="178"/>
    </row>
    <row r="317" spans="4:4" x14ac:dyDescent="0.2">
      <c r="D317" s="178"/>
    </row>
    <row r="318" spans="4:4" x14ac:dyDescent="0.2">
      <c r="D318" s="178"/>
    </row>
    <row r="319" spans="4:4" x14ac:dyDescent="0.2">
      <c r="D319" s="178"/>
    </row>
    <row r="320" spans="4:4" x14ac:dyDescent="0.2">
      <c r="D320" s="178"/>
    </row>
    <row r="321" spans="4:4" x14ac:dyDescent="0.2">
      <c r="D321" s="178"/>
    </row>
    <row r="322" spans="4:4" x14ac:dyDescent="0.2">
      <c r="D322" s="178"/>
    </row>
    <row r="323" spans="4:4" x14ac:dyDescent="0.2">
      <c r="D323" s="178"/>
    </row>
    <row r="324" spans="4:4" x14ac:dyDescent="0.2">
      <c r="D324" s="178"/>
    </row>
    <row r="325" spans="4:4" x14ac:dyDescent="0.2">
      <c r="D325" s="178"/>
    </row>
    <row r="326" spans="4:4" x14ac:dyDescent="0.2">
      <c r="D326" s="178"/>
    </row>
    <row r="327" spans="4:4" x14ac:dyDescent="0.2">
      <c r="D327" s="178"/>
    </row>
    <row r="328" spans="4:4" x14ac:dyDescent="0.2">
      <c r="D328" s="178"/>
    </row>
    <row r="329" spans="4:4" x14ac:dyDescent="0.2">
      <c r="D329" s="178"/>
    </row>
    <row r="330" spans="4:4" x14ac:dyDescent="0.2">
      <c r="D330" s="178"/>
    </row>
    <row r="331" spans="4:4" x14ac:dyDescent="0.2">
      <c r="D331" s="178"/>
    </row>
    <row r="332" spans="4:4" x14ac:dyDescent="0.2">
      <c r="D332" s="178"/>
    </row>
    <row r="333" spans="4:4" x14ac:dyDescent="0.2">
      <c r="D333" s="178"/>
    </row>
    <row r="334" spans="4:4" x14ac:dyDescent="0.2">
      <c r="D334" s="178"/>
    </row>
    <row r="335" spans="4:4" x14ac:dyDescent="0.2">
      <c r="D335" s="178"/>
    </row>
    <row r="336" spans="4:4" x14ac:dyDescent="0.2">
      <c r="D336" s="178"/>
    </row>
    <row r="337" spans="4:4" x14ac:dyDescent="0.2">
      <c r="D337" s="178"/>
    </row>
    <row r="338" spans="4:4" x14ac:dyDescent="0.2">
      <c r="D338" s="178"/>
    </row>
    <row r="339" spans="4:4" x14ac:dyDescent="0.2">
      <c r="D339" s="178"/>
    </row>
    <row r="340" spans="4:4" x14ac:dyDescent="0.2">
      <c r="D340" s="178"/>
    </row>
    <row r="341" spans="4:4" x14ac:dyDescent="0.2">
      <c r="D341" s="178"/>
    </row>
    <row r="342" spans="4:4" x14ac:dyDescent="0.2">
      <c r="D342" s="178"/>
    </row>
    <row r="343" spans="4:4" x14ac:dyDescent="0.2">
      <c r="D343" s="178"/>
    </row>
    <row r="344" spans="4:4" x14ac:dyDescent="0.2">
      <c r="D344" s="178"/>
    </row>
    <row r="345" spans="4:4" x14ac:dyDescent="0.2">
      <c r="D345" s="178"/>
    </row>
    <row r="346" spans="4:4" x14ac:dyDescent="0.2">
      <c r="D346" s="178"/>
    </row>
    <row r="347" spans="4:4" x14ac:dyDescent="0.2">
      <c r="D347" s="178"/>
    </row>
    <row r="348" spans="4:4" x14ac:dyDescent="0.2">
      <c r="D348" s="178"/>
    </row>
    <row r="349" spans="4:4" x14ac:dyDescent="0.2">
      <c r="D349" s="178"/>
    </row>
    <row r="350" spans="4:4" x14ac:dyDescent="0.2">
      <c r="D350" s="178"/>
    </row>
    <row r="351" spans="4:4" x14ac:dyDescent="0.2">
      <c r="D351" s="178"/>
    </row>
    <row r="352" spans="4:4" x14ac:dyDescent="0.2">
      <c r="D352" s="178"/>
    </row>
    <row r="353" spans="4:4" x14ac:dyDescent="0.2">
      <c r="D353" s="178"/>
    </row>
    <row r="354" spans="4:4" x14ac:dyDescent="0.2">
      <c r="D354" s="178"/>
    </row>
    <row r="355" spans="4:4" x14ac:dyDescent="0.2">
      <c r="D355" s="178"/>
    </row>
    <row r="356" spans="4:4" x14ac:dyDescent="0.2">
      <c r="D356" s="178"/>
    </row>
    <row r="357" spans="4:4" x14ac:dyDescent="0.2">
      <c r="D357" s="178"/>
    </row>
    <row r="358" spans="4:4" x14ac:dyDescent="0.2">
      <c r="D358" s="178"/>
    </row>
    <row r="359" spans="4:4" x14ac:dyDescent="0.2">
      <c r="D359" s="178"/>
    </row>
    <row r="360" spans="4:4" x14ac:dyDescent="0.2">
      <c r="D360" s="178"/>
    </row>
    <row r="361" spans="4:4" x14ac:dyDescent="0.2">
      <c r="D361" s="178"/>
    </row>
    <row r="362" spans="4:4" x14ac:dyDescent="0.2">
      <c r="D362" s="178"/>
    </row>
    <row r="363" spans="4:4" x14ac:dyDescent="0.2">
      <c r="D363" s="178"/>
    </row>
    <row r="364" spans="4:4" x14ac:dyDescent="0.2">
      <c r="D364" s="178"/>
    </row>
    <row r="365" spans="4:4" x14ac:dyDescent="0.2">
      <c r="D365" s="178"/>
    </row>
    <row r="366" spans="4:4" x14ac:dyDescent="0.2">
      <c r="D366" s="178"/>
    </row>
    <row r="367" spans="4:4" x14ac:dyDescent="0.2">
      <c r="D367" s="178"/>
    </row>
    <row r="368" spans="4:4" x14ac:dyDescent="0.2">
      <c r="D368" s="178"/>
    </row>
    <row r="369" spans="4:4" x14ac:dyDescent="0.2">
      <c r="D369" s="178"/>
    </row>
    <row r="370" spans="4:4" x14ac:dyDescent="0.2">
      <c r="D370" s="178"/>
    </row>
    <row r="371" spans="4:4" x14ac:dyDescent="0.2">
      <c r="D371" s="178"/>
    </row>
    <row r="372" spans="4:4" x14ac:dyDescent="0.2">
      <c r="D372" s="178"/>
    </row>
    <row r="373" spans="4:4" x14ac:dyDescent="0.2">
      <c r="D373" s="178"/>
    </row>
    <row r="374" spans="4:4" x14ac:dyDescent="0.2">
      <c r="D374" s="178"/>
    </row>
    <row r="375" spans="4:4" x14ac:dyDescent="0.2">
      <c r="D375" s="178"/>
    </row>
    <row r="376" spans="4:4" x14ac:dyDescent="0.2">
      <c r="D376" s="178"/>
    </row>
    <row r="377" spans="4:4" x14ac:dyDescent="0.2">
      <c r="D377" s="178"/>
    </row>
    <row r="378" spans="4:4" x14ac:dyDescent="0.2">
      <c r="D378" s="178"/>
    </row>
    <row r="379" spans="4:4" x14ac:dyDescent="0.2">
      <c r="D379" s="178"/>
    </row>
    <row r="380" spans="4:4" x14ac:dyDescent="0.2">
      <c r="D380" s="178"/>
    </row>
    <row r="381" spans="4:4" x14ac:dyDescent="0.2">
      <c r="D381" s="178"/>
    </row>
    <row r="382" spans="4:4" x14ac:dyDescent="0.2">
      <c r="D382" s="178"/>
    </row>
    <row r="383" spans="4:4" x14ac:dyDescent="0.2">
      <c r="D383" s="178"/>
    </row>
    <row r="384" spans="4:4" x14ac:dyDescent="0.2">
      <c r="D384" s="178"/>
    </row>
    <row r="385" spans="4:4" x14ac:dyDescent="0.2">
      <c r="D385" s="178"/>
    </row>
    <row r="386" spans="4:4" x14ac:dyDescent="0.2">
      <c r="D386" s="178"/>
    </row>
    <row r="387" spans="4:4" x14ac:dyDescent="0.2">
      <c r="D387" s="178"/>
    </row>
    <row r="388" spans="4:4" x14ac:dyDescent="0.2">
      <c r="D388" s="178"/>
    </row>
    <row r="389" spans="4:4" x14ac:dyDescent="0.2">
      <c r="D389" s="178"/>
    </row>
    <row r="390" spans="4:4" x14ac:dyDescent="0.2">
      <c r="D390" s="178"/>
    </row>
    <row r="391" spans="4:4" x14ac:dyDescent="0.2">
      <c r="D391" s="178"/>
    </row>
    <row r="392" spans="4:4" x14ac:dyDescent="0.2">
      <c r="D392" s="178"/>
    </row>
    <row r="393" spans="4:4" x14ac:dyDescent="0.2">
      <c r="D393" s="178"/>
    </row>
    <row r="394" spans="4:4" x14ac:dyDescent="0.2">
      <c r="D394" s="178"/>
    </row>
    <row r="395" spans="4:4" x14ac:dyDescent="0.2">
      <c r="D395" s="178"/>
    </row>
    <row r="396" spans="4:4" x14ac:dyDescent="0.2">
      <c r="D396" s="178"/>
    </row>
    <row r="397" spans="4:4" x14ac:dyDescent="0.2">
      <c r="D397" s="178"/>
    </row>
    <row r="398" spans="4:4" x14ac:dyDescent="0.2">
      <c r="D398" s="178"/>
    </row>
    <row r="399" spans="4:4" x14ac:dyDescent="0.2">
      <c r="D399" s="178"/>
    </row>
    <row r="400" spans="4:4" x14ac:dyDescent="0.2">
      <c r="D400" s="178"/>
    </row>
    <row r="401" spans="4:4" x14ac:dyDescent="0.2">
      <c r="D401" s="178"/>
    </row>
    <row r="402" spans="4:4" x14ac:dyDescent="0.2">
      <c r="D402" s="178"/>
    </row>
    <row r="403" spans="4:4" x14ac:dyDescent="0.2">
      <c r="D403" s="178"/>
    </row>
    <row r="404" spans="4:4" x14ac:dyDescent="0.2">
      <c r="D404" s="178"/>
    </row>
    <row r="405" spans="4:4" x14ac:dyDescent="0.2">
      <c r="D405" s="178"/>
    </row>
    <row r="406" spans="4:4" x14ac:dyDescent="0.2">
      <c r="D406" s="178"/>
    </row>
    <row r="407" spans="4:4" x14ac:dyDescent="0.2">
      <c r="D407" s="178"/>
    </row>
    <row r="408" spans="4:4" x14ac:dyDescent="0.2">
      <c r="D408" s="178"/>
    </row>
    <row r="409" spans="4:4" x14ac:dyDescent="0.2">
      <c r="D409" s="178"/>
    </row>
    <row r="410" spans="4:4" x14ac:dyDescent="0.2">
      <c r="D410" s="178"/>
    </row>
    <row r="411" spans="4:4" x14ac:dyDescent="0.2">
      <c r="D411" s="178"/>
    </row>
    <row r="412" spans="4:4" x14ac:dyDescent="0.2">
      <c r="D412" s="178"/>
    </row>
    <row r="413" spans="4:4" x14ac:dyDescent="0.2">
      <c r="D413" s="178"/>
    </row>
    <row r="414" spans="4:4" x14ac:dyDescent="0.2">
      <c r="D414" s="178"/>
    </row>
    <row r="415" spans="4:4" x14ac:dyDescent="0.2">
      <c r="D415" s="178"/>
    </row>
    <row r="416" spans="4:4" x14ac:dyDescent="0.2">
      <c r="D416" s="178"/>
    </row>
    <row r="417" spans="4:4" x14ac:dyDescent="0.2">
      <c r="D417" s="178"/>
    </row>
    <row r="418" spans="4:4" x14ac:dyDescent="0.2">
      <c r="D418" s="178"/>
    </row>
    <row r="419" spans="4:4" x14ac:dyDescent="0.2">
      <c r="D419" s="178"/>
    </row>
    <row r="420" spans="4:4" x14ac:dyDescent="0.2">
      <c r="D420" s="178"/>
    </row>
    <row r="421" spans="4:4" x14ac:dyDescent="0.2">
      <c r="D421" s="178"/>
    </row>
    <row r="422" spans="4:4" x14ac:dyDescent="0.2">
      <c r="D422" s="178"/>
    </row>
    <row r="423" spans="4:4" x14ac:dyDescent="0.2">
      <c r="D423" s="178"/>
    </row>
    <row r="424" spans="4:4" x14ac:dyDescent="0.2">
      <c r="D424" s="178"/>
    </row>
    <row r="425" spans="4:4" x14ac:dyDescent="0.2">
      <c r="D425" s="178"/>
    </row>
    <row r="426" spans="4:4" x14ac:dyDescent="0.2">
      <c r="D426" s="178"/>
    </row>
    <row r="427" spans="4:4" x14ac:dyDescent="0.2">
      <c r="D427" s="178"/>
    </row>
    <row r="428" spans="4:4" x14ac:dyDescent="0.2">
      <c r="D428" s="178"/>
    </row>
    <row r="429" spans="4:4" x14ac:dyDescent="0.2">
      <c r="D429" s="178"/>
    </row>
    <row r="430" spans="4:4" x14ac:dyDescent="0.2">
      <c r="D430" s="178"/>
    </row>
    <row r="431" spans="4:4" x14ac:dyDescent="0.2">
      <c r="D431" s="178"/>
    </row>
    <row r="432" spans="4:4" x14ac:dyDescent="0.2">
      <c r="D432" s="178"/>
    </row>
    <row r="433" spans="4:4" x14ac:dyDescent="0.2">
      <c r="D433" s="178"/>
    </row>
    <row r="434" spans="4:4" x14ac:dyDescent="0.2">
      <c r="D434" s="178"/>
    </row>
    <row r="435" spans="4:4" x14ac:dyDescent="0.2">
      <c r="D435" s="178"/>
    </row>
    <row r="436" spans="4:4" x14ac:dyDescent="0.2">
      <c r="D436" s="178"/>
    </row>
    <row r="437" spans="4:4" x14ac:dyDescent="0.2">
      <c r="D437" s="178"/>
    </row>
    <row r="438" spans="4:4" x14ac:dyDescent="0.2">
      <c r="D438" s="178"/>
    </row>
    <row r="439" spans="4:4" x14ac:dyDescent="0.2">
      <c r="D439" s="178"/>
    </row>
    <row r="440" spans="4:4" x14ac:dyDescent="0.2">
      <c r="D440" s="178"/>
    </row>
    <row r="441" spans="4:4" x14ac:dyDescent="0.2">
      <c r="D441" s="178"/>
    </row>
    <row r="442" spans="4:4" x14ac:dyDescent="0.2">
      <c r="D442" s="178"/>
    </row>
    <row r="443" spans="4:4" x14ac:dyDescent="0.2">
      <c r="D443" s="178"/>
    </row>
    <row r="444" spans="4:4" x14ac:dyDescent="0.2">
      <c r="D444" s="178"/>
    </row>
    <row r="445" spans="4:4" x14ac:dyDescent="0.2">
      <c r="D445" s="178"/>
    </row>
    <row r="446" spans="4:4" x14ac:dyDescent="0.2">
      <c r="D446" s="178"/>
    </row>
    <row r="447" spans="4:4" x14ac:dyDescent="0.2">
      <c r="D447" s="178"/>
    </row>
    <row r="448" spans="4:4" x14ac:dyDescent="0.2">
      <c r="D448" s="178"/>
    </row>
    <row r="449" spans="4:4" x14ac:dyDescent="0.2">
      <c r="D449" s="178"/>
    </row>
    <row r="450" spans="4:4" x14ac:dyDescent="0.2">
      <c r="D450" s="178"/>
    </row>
    <row r="451" spans="4:4" x14ac:dyDescent="0.2">
      <c r="D451" s="178"/>
    </row>
    <row r="452" spans="4:4" x14ac:dyDescent="0.2">
      <c r="D452" s="178"/>
    </row>
    <row r="453" spans="4:4" x14ac:dyDescent="0.2">
      <c r="D453" s="178"/>
    </row>
    <row r="454" spans="4:4" x14ac:dyDescent="0.2">
      <c r="D454" s="178"/>
    </row>
    <row r="455" spans="4:4" x14ac:dyDescent="0.2">
      <c r="D455" s="178"/>
    </row>
    <row r="456" spans="4:4" x14ac:dyDescent="0.2">
      <c r="D456" s="178"/>
    </row>
    <row r="457" spans="4:4" x14ac:dyDescent="0.2">
      <c r="D457" s="178"/>
    </row>
    <row r="458" spans="4:4" x14ac:dyDescent="0.2">
      <c r="D458" s="178"/>
    </row>
    <row r="459" spans="4:4" x14ac:dyDescent="0.2">
      <c r="D459" s="178"/>
    </row>
    <row r="460" spans="4:4" x14ac:dyDescent="0.2">
      <c r="D460" s="178"/>
    </row>
    <row r="461" spans="4:4" x14ac:dyDescent="0.2">
      <c r="D461" s="178"/>
    </row>
    <row r="462" spans="4:4" x14ac:dyDescent="0.2">
      <c r="D462" s="178"/>
    </row>
    <row r="463" spans="4:4" x14ac:dyDescent="0.2">
      <c r="D463" s="178"/>
    </row>
    <row r="464" spans="4:4" x14ac:dyDescent="0.2">
      <c r="D464" s="178"/>
    </row>
    <row r="465" spans="4:4" x14ac:dyDescent="0.2">
      <c r="D465" s="178"/>
    </row>
    <row r="466" spans="4:4" x14ac:dyDescent="0.2">
      <c r="D466" s="178"/>
    </row>
    <row r="467" spans="4:4" x14ac:dyDescent="0.2">
      <c r="D467" s="178"/>
    </row>
    <row r="468" spans="4:4" x14ac:dyDescent="0.2">
      <c r="D468" s="178"/>
    </row>
    <row r="469" spans="4:4" x14ac:dyDescent="0.2">
      <c r="D469" s="178"/>
    </row>
    <row r="470" spans="4:4" x14ac:dyDescent="0.2">
      <c r="D470" s="178"/>
    </row>
    <row r="471" spans="4:4" x14ac:dyDescent="0.2">
      <c r="D471" s="178"/>
    </row>
    <row r="472" spans="4:4" x14ac:dyDescent="0.2">
      <c r="D472" s="178"/>
    </row>
    <row r="473" spans="4:4" x14ac:dyDescent="0.2">
      <c r="D473" s="178"/>
    </row>
    <row r="474" spans="4:4" x14ac:dyDescent="0.2">
      <c r="D474" s="178"/>
    </row>
    <row r="475" spans="4:4" x14ac:dyDescent="0.2">
      <c r="D475" s="178"/>
    </row>
    <row r="476" spans="4:4" x14ac:dyDescent="0.2">
      <c r="D476" s="178"/>
    </row>
    <row r="477" spans="4:4" x14ac:dyDescent="0.2">
      <c r="D477" s="178"/>
    </row>
    <row r="478" spans="4:4" x14ac:dyDescent="0.2">
      <c r="D478" s="178"/>
    </row>
    <row r="479" spans="4:4" x14ac:dyDescent="0.2">
      <c r="D479" s="178"/>
    </row>
    <row r="480" spans="4:4" x14ac:dyDescent="0.2">
      <c r="D480" s="178"/>
    </row>
    <row r="481" spans="4:4" x14ac:dyDescent="0.2">
      <c r="D481" s="178"/>
    </row>
    <row r="482" spans="4:4" x14ac:dyDescent="0.2">
      <c r="D482" s="178"/>
    </row>
    <row r="483" spans="4:4" x14ac:dyDescent="0.2">
      <c r="D483" s="178"/>
    </row>
    <row r="484" spans="4:4" x14ac:dyDescent="0.2">
      <c r="D484" s="178"/>
    </row>
    <row r="485" spans="4:4" x14ac:dyDescent="0.2">
      <c r="D485" s="178"/>
    </row>
    <row r="486" spans="4:4" x14ac:dyDescent="0.2">
      <c r="D486" s="178"/>
    </row>
    <row r="487" spans="4:4" x14ac:dyDescent="0.2">
      <c r="D487" s="178"/>
    </row>
    <row r="488" spans="4:4" x14ac:dyDescent="0.2">
      <c r="D488" s="178"/>
    </row>
    <row r="489" spans="4:4" x14ac:dyDescent="0.2">
      <c r="D489" s="178"/>
    </row>
    <row r="490" spans="4:4" x14ac:dyDescent="0.2">
      <c r="D490" s="178"/>
    </row>
    <row r="491" spans="4:4" x14ac:dyDescent="0.2">
      <c r="D491" s="178"/>
    </row>
    <row r="492" spans="4:4" x14ac:dyDescent="0.2">
      <c r="D492" s="178"/>
    </row>
    <row r="493" spans="4:4" x14ac:dyDescent="0.2">
      <c r="D493" s="178"/>
    </row>
    <row r="494" spans="4:4" x14ac:dyDescent="0.2">
      <c r="D494" s="178"/>
    </row>
    <row r="495" spans="4:4" x14ac:dyDescent="0.2">
      <c r="D495" s="178"/>
    </row>
    <row r="496" spans="4:4" x14ac:dyDescent="0.2">
      <c r="D496" s="178"/>
    </row>
    <row r="497" spans="4:4" x14ac:dyDescent="0.2">
      <c r="D497" s="178"/>
    </row>
    <row r="498" spans="4:4" x14ac:dyDescent="0.2">
      <c r="D498" s="178"/>
    </row>
    <row r="499" spans="4:4" x14ac:dyDescent="0.2">
      <c r="D499" s="178"/>
    </row>
    <row r="500" spans="4:4" x14ac:dyDescent="0.2">
      <c r="D500" s="178"/>
    </row>
    <row r="501" spans="4:4" x14ac:dyDescent="0.2">
      <c r="D501" s="178"/>
    </row>
    <row r="502" spans="4:4" x14ac:dyDescent="0.2">
      <c r="D502" s="178"/>
    </row>
    <row r="503" spans="4:4" x14ac:dyDescent="0.2">
      <c r="D503" s="178"/>
    </row>
    <row r="504" spans="4:4" x14ac:dyDescent="0.2">
      <c r="D504" s="178"/>
    </row>
    <row r="505" spans="4:4" x14ac:dyDescent="0.2">
      <c r="D505" s="178"/>
    </row>
    <row r="506" spans="4:4" x14ac:dyDescent="0.2">
      <c r="D506" s="178"/>
    </row>
    <row r="507" spans="4:4" x14ac:dyDescent="0.2">
      <c r="D507" s="178"/>
    </row>
    <row r="508" spans="4:4" x14ac:dyDescent="0.2">
      <c r="D508" s="178"/>
    </row>
    <row r="509" spans="4:4" x14ac:dyDescent="0.2">
      <c r="D509" s="178"/>
    </row>
    <row r="510" spans="4:4" x14ac:dyDescent="0.2">
      <c r="D510" s="178"/>
    </row>
    <row r="511" spans="4:4" x14ac:dyDescent="0.2">
      <c r="D511" s="178"/>
    </row>
    <row r="512" spans="4:4" x14ac:dyDescent="0.2">
      <c r="D512" s="178"/>
    </row>
    <row r="513" spans="4:4" x14ac:dyDescent="0.2">
      <c r="D513" s="178"/>
    </row>
    <row r="514" spans="4:4" x14ac:dyDescent="0.2">
      <c r="D514" s="178"/>
    </row>
    <row r="515" spans="4:4" x14ac:dyDescent="0.2">
      <c r="D515" s="178"/>
    </row>
    <row r="516" spans="4:4" x14ac:dyDescent="0.2">
      <c r="D516" s="178"/>
    </row>
    <row r="517" spans="4:4" x14ac:dyDescent="0.2">
      <c r="D517" s="178"/>
    </row>
    <row r="518" spans="4:4" x14ac:dyDescent="0.2">
      <c r="D518" s="178"/>
    </row>
    <row r="519" spans="4:4" x14ac:dyDescent="0.2">
      <c r="D519" s="178"/>
    </row>
    <row r="520" spans="4:4" x14ac:dyDescent="0.2">
      <c r="D520" s="178"/>
    </row>
    <row r="521" spans="4:4" x14ac:dyDescent="0.2">
      <c r="D521" s="178"/>
    </row>
    <row r="522" spans="4:4" x14ac:dyDescent="0.2">
      <c r="D522" s="178"/>
    </row>
    <row r="523" spans="4:4" x14ac:dyDescent="0.2">
      <c r="D523" s="178"/>
    </row>
    <row r="524" spans="4:4" x14ac:dyDescent="0.2">
      <c r="D524" s="178"/>
    </row>
    <row r="525" spans="4:4" x14ac:dyDescent="0.2">
      <c r="D525" s="178"/>
    </row>
    <row r="526" spans="4:4" x14ac:dyDescent="0.2">
      <c r="D526" s="178"/>
    </row>
    <row r="527" spans="4:4" x14ac:dyDescent="0.2">
      <c r="D527" s="178"/>
    </row>
    <row r="528" spans="4:4" x14ac:dyDescent="0.2">
      <c r="D528" s="178"/>
    </row>
    <row r="529" spans="4:4" x14ac:dyDescent="0.2">
      <c r="D529" s="178"/>
    </row>
    <row r="530" spans="4:4" x14ac:dyDescent="0.2">
      <c r="D530" s="178"/>
    </row>
    <row r="531" spans="4:4" x14ac:dyDescent="0.2">
      <c r="D531" s="178"/>
    </row>
    <row r="532" spans="4:4" x14ac:dyDescent="0.2">
      <c r="D532" s="178"/>
    </row>
    <row r="533" spans="4:4" x14ac:dyDescent="0.2">
      <c r="D533" s="178"/>
    </row>
    <row r="534" spans="4:4" x14ac:dyDescent="0.2">
      <c r="D534" s="178"/>
    </row>
    <row r="535" spans="4:4" x14ac:dyDescent="0.2">
      <c r="D535" s="178"/>
    </row>
    <row r="536" spans="4:4" x14ac:dyDescent="0.2">
      <c r="D536" s="178"/>
    </row>
    <row r="537" spans="4:4" x14ac:dyDescent="0.2">
      <c r="D537" s="178"/>
    </row>
    <row r="538" spans="4:4" x14ac:dyDescent="0.2">
      <c r="D538" s="178"/>
    </row>
    <row r="539" spans="4:4" x14ac:dyDescent="0.2">
      <c r="D539" s="178"/>
    </row>
    <row r="540" spans="4:4" x14ac:dyDescent="0.2">
      <c r="D540" s="178"/>
    </row>
    <row r="541" spans="4:4" x14ac:dyDescent="0.2">
      <c r="D541" s="178"/>
    </row>
    <row r="542" spans="4:4" x14ac:dyDescent="0.2">
      <c r="D542" s="178"/>
    </row>
    <row r="543" spans="4:4" x14ac:dyDescent="0.2">
      <c r="D543" s="178"/>
    </row>
    <row r="544" spans="4:4" x14ac:dyDescent="0.2">
      <c r="D544" s="178"/>
    </row>
    <row r="545" spans="4:4" x14ac:dyDescent="0.2">
      <c r="D545" s="178"/>
    </row>
    <row r="546" spans="4:4" x14ac:dyDescent="0.2">
      <c r="D546" s="178"/>
    </row>
    <row r="547" spans="4:4" x14ac:dyDescent="0.2">
      <c r="D547" s="178"/>
    </row>
    <row r="548" spans="4:4" x14ac:dyDescent="0.2">
      <c r="D548" s="178"/>
    </row>
    <row r="549" spans="4:4" x14ac:dyDescent="0.2">
      <c r="D549" s="178"/>
    </row>
    <row r="550" spans="4:4" x14ac:dyDescent="0.2">
      <c r="D550" s="178"/>
    </row>
    <row r="551" spans="4:4" x14ac:dyDescent="0.2">
      <c r="D551" s="178"/>
    </row>
    <row r="552" spans="4:4" x14ac:dyDescent="0.2">
      <c r="D552" s="178"/>
    </row>
    <row r="553" spans="4:4" x14ac:dyDescent="0.2">
      <c r="D553" s="178"/>
    </row>
    <row r="554" spans="4:4" x14ac:dyDescent="0.2">
      <c r="D554" s="178"/>
    </row>
    <row r="555" spans="4:4" x14ac:dyDescent="0.2">
      <c r="D555" s="178"/>
    </row>
    <row r="556" spans="4:4" x14ac:dyDescent="0.2">
      <c r="D556" s="178"/>
    </row>
    <row r="557" spans="4:4" x14ac:dyDescent="0.2">
      <c r="D557" s="178"/>
    </row>
    <row r="558" spans="4:4" x14ac:dyDescent="0.2">
      <c r="D558" s="178"/>
    </row>
    <row r="559" spans="4:4" x14ac:dyDescent="0.2">
      <c r="D559" s="178"/>
    </row>
    <row r="560" spans="4:4" x14ac:dyDescent="0.2">
      <c r="D560" s="178"/>
    </row>
    <row r="561" spans="4:4" x14ac:dyDescent="0.2">
      <c r="D561" s="178"/>
    </row>
    <row r="562" spans="4:4" x14ac:dyDescent="0.2">
      <c r="D562" s="178"/>
    </row>
    <row r="563" spans="4:4" x14ac:dyDescent="0.2">
      <c r="D563" s="178"/>
    </row>
    <row r="564" spans="4:4" x14ac:dyDescent="0.2">
      <c r="D564" s="178"/>
    </row>
    <row r="565" spans="4:4" x14ac:dyDescent="0.2">
      <c r="D565" s="178"/>
    </row>
    <row r="566" spans="4:4" x14ac:dyDescent="0.2">
      <c r="D566" s="178"/>
    </row>
    <row r="567" spans="4:4" x14ac:dyDescent="0.2">
      <c r="D567" s="178"/>
    </row>
    <row r="568" spans="4:4" x14ac:dyDescent="0.2">
      <c r="D568" s="178"/>
    </row>
    <row r="569" spans="4:4" x14ac:dyDescent="0.2">
      <c r="D569" s="178"/>
    </row>
    <row r="570" spans="4:4" x14ac:dyDescent="0.2">
      <c r="D570" s="178"/>
    </row>
    <row r="571" spans="4:4" x14ac:dyDescent="0.2">
      <c r="D571" s="178"/>
    </row>
    <row r="572" spans="4:4" x14ac:dyDescent="0.2">
      <c r="D572" s="178"/>
    </row>
    <row r="573" spans="4:4" x14ac:dyDescent="0.2">
      <c r="D573" s="178"/>
    </row>
    <row r="574" spans="4:4" x14ac:dyDescent="0.2">
      <c r="D574" s="178"/>
    </row>
    <row r="575" spans="4:4" x14ac:dyDescent="0.2">
      <c r="D575" s="178"/>
    </row>
    <row r="576" spans="4:4" x14ac:dyDescent="0.2">
      <c r="D576" s="178"/>
    </row>
    <row r="577" spans="4:4" x14ac:dyDescent="0.2">
      <c r="D577" s="178"/>
    </row>
    <row r="578" spans="4:4" x14ac:dyDescent="0.2">
      <c r="D578" s="178"/>
    </row>
    <row r="579" spans="4:4" x14ac:dyDescent="0.2">
      <c r="D579" s="178"/>
    </row>
    <row r="580" spans="4:4" x14ac:dyDescent="0.2">
      <c r="D580" s="178"/>
    </row>
    <row r="581" spans="4:4" x14ac:dyDescent="0.2">
      <c r="D581" s="178"/>
    </row>
    <row r="582" spans="4:4" x14ac:dyDescent="0.2">
      <c r="D582" s="178"/>
    </row>
    <row r="583" spans="4:4" x14ac:dyDescent="0.2">
      <c r="D583" s="178"/>
    </row>
    <row r="584" spans="4:4" x14ac:dyDescent="0.2">
      <c r="D584" s="178"/>
    </row>
    <row r="585" spans="4:4" x14ac:dyDescent="0.2">
      <c r="D585" s="178"/>
    </row>
    <row r="586" spans="4:4" x14ac:dyDescent="0.2">
      <c r="D586" s="178"/>
    </row>
    <row r="587" spans="4:4" x14ac:dyDescent="0.2">
      <c r="D587" s="178"/>
    </row>
    <row r="588" spans="4:4" x14ac:dyDescent="0.2">
      <c r="D588" s="178"/>
    </row>
    <row r="589" spans="4:4" x14ac:dyDescent="0.2">
      <c r="D589" s="178"/>
    </row>
    <row r="590" spans="4:4" x14ac:dyDescent="0.2">
      <c r="D590" s="178"/>
    </row>
    <row r="591" spans="4:4" x14ac:dyDescent="0.2">
      <c r="D591" s="178"/>
    </row>
    <row r="592" spans="4:4" x14ac:dyDescent="0.2">
      <c r="D592" s="178"/>
    </row>
    <row r="593" spans="4:4" x14ac:dyDescent="0.2">
      <c r="D593" s="178"/>
    </row>
    <row r="594" spans="4:4" x14ac:dyDescent="0.2">
      <c r="D594" s="178"/>
    </row>
    <row r="595" spans="4:4" x14ac:dyDescent="0.2">
      <c r="D595" s="178"/>
    </row>
    <row r="596" spans="4:4" x14ac:dyDescent="0.2">
      <c r="D596" s="178"/>
    </row>
    <row r="597" spans="4:4" x14ac:dyDescent="0.2">
      <c r="D597" s="178"/>
    </row>
    <row r="598" spans="4:4" x14ac:dyDescent="0.2">
      <c r="D598" s="178"/>
    </row>
    <row r="599" spans="4:4" x14ac:dyDescent="0.2">
      <c r="D599" s="178"/>
    </row>
    <row r="600" spans="4:4" x14ac:dyDescent="0.2">
      <c r="D600" s="178"/>
    </row>
    <row r="601" spans="4:4" x14ac:dyDescent="0.2">
      <c r="D601" s="178"/>
    </row>
    <row r="602" spans="4:4" x14ac:dyDescent="0.2">
      <c r="D602" s="178"/>
    </row>
    <row r="603" spans="4:4" x14ac:dyDescent="0.2">
      <c r="D603" s="178"/>
    </row>
    <row r="604" spans="4:4" x14ac:dyDescent="0.2">
      <c r="D604" s="178"/>
    </row>
    <row r="605" spans="4:4" x14ac:dyDescent="0.2">
      <c r="D605" s="178"/>
    </row>
    <row r="606" spans="4:4" x14ac:dyDescent="0.2">
      <c r="D606" s="178"/>
    </row>
    <row r="607" spans="4:4" x14ac:dyDescent="0.2">
      <c r="D607" s="178"/>
    </row>
    <row r="608" spans="4:4" x14ac:dyDescent="0.2">
      <c r="D608" s="178"/>
    </row>
    <row r="609" spans="4:4" x14ac:dyDescent="0.2">
      <c r="D609" s="178"/>
    </row>
    <row r="610" spans="4:4" x14ac:dyDescent="0.2">
      <c r="D610" s="178"/>
    </row>
    <row r="611" spans="4:4" x14ac:dyDescent="0.2">
      <c r="D611" s="178"/>
    </row>
    <row r="612" spans="4:4" x14ac:dyDescent="0.2">
      <c r="D612" s="178"/>
    </row>
    <row r="613" spans="4:4" x14ac:dyDescent="0.2">
      <c r="D613" s="178"/>
    </row>
    <row r="614" spans="4:4" x14ac:dyDescent="0.2">
      <c r="D614" s="178"/>
    </row>
    <row r="615" spans="4:4" x14ac:dyDescent="0.2">
      <c r="D615" s="178"/>
    </row>
    <row r="616" spans="4:4" x14ac:dyDescent="0.2">
      <c r="D616" s="178"/>
    </row>
    <row r="617" spans="4:4" x14ac:dyDescent="0.2">
      <c r="D617" s="178"/>
    </row>
    <row r="618" spans="4:4" x14ac:dyDescent="0.2">
      <c r="D618" s="178"/>
    </row>
    <row r="619" spans="4:4" x14ac:dyDescent="0.2">
      <c r="D619" s="178"/>
    </row>
    <row r="620" spans="4:4" x14ac:dyDescent="0.2">
      <c r="D620" s="178"/>
    </row>
    <row r="621" spans="4:4" x14ac:dyDescent="0.2">
      <c r="D621" s="178"/>
    </row>
    <row r="622" spans="4:4" x14ac:dyDescent="0.2">
      <c r="D622" s="178"/>
    </row>
    <row r="623" spans="4:4" x14ac:dyDescent="0.2">
      <c r="D623" s="178"/>
    </row>
    <row r="624" spans="4:4" x14ac:dyDescent="0.2">
      <c r="D624" s="178"/>
    </row>
    <row r="625" spans="4:4" x14ac:dyDescent="0.2">
      <c r="D625" s="178"/>
    </row>
    <row r="626" spans="4:4" x14ac:dyDescent="0.2">
      <c r="D626" s="178"/>
    </row>
    <row r="627" spans="4:4" x14ac:dyDescent="0.2">
      <c r="D627" s="178"/>
    </row>
    <row r="628" spans="4:4" x14ac:dyDescent="0.2">
      <c r="D628" s="178"/>
    </row>
    <row r="629" spans="4:4" x14ac:dyDescent="0.2">
      <c r="D629" s="178"/>
    </row>
    <row r="630" spans="4:4" x14ac:dyDescent="0.2">
      <c r="D630" s="178"/>
    </row>
    <row r="631" spans="4:4" x14ac:dyDescent="0.2">
      <c r="D631" s="178"/>
    </row>
    <row r="632" spans="4:4" x14ac:dyDescent="0.2">
      <c r="D632" s="178"/>
    </row>
    <row r="633" spans="4:4" x14ac:dyDescent="0.2">
      <c r="D633" s="178"/>
    </row>
    <row r="634" spans="4:4" x14ac:dyDescent="0.2">
      <c r="D634" s="178"/>
    </row>
    <row r="635" spans="4:4" x14ac:dyDescent="0.2">
      <c r="D635" s="178"/>
    </row>
    <row r="636" spans="4:4" x14ac:dyDescent="0.2">
      <c r="D636" s="178"/>
    </row>
    <row r="637" spans="4:4" x14ac:dyDescent="0.2">
      <c r="D637" s="178"/>
    </row>
    <row r="638" spans="4:4" x14ac:dyDescent="0.2">
      <c r="D638" s="178"/>
    </row>
    <row r="639" spans="4:4" x14ac:dyDescent="0.2">
      <c r="D639" s="178"/>
    </row>
    <row r="640" spans="4:4" x14ac:dyDescent="0.2">
      <c r="D640" s="178"/>
    </row>
    <row r="641" spans="4:4" x14ac:dyDescent="0.2">
      <c r="D641" s="178"/>
    </row>
    <row r="642" spans="4:4" x14ac:dyDescent="0.2">
      <c r="D642" s="178"/>
    </row>
    <row r="643" spans="4:4" x14ac:dyDescent="0.2">
      <c r="D643" s="178"/>
    </row>
    <row r="644" spans="4:4" x14ac:dyDescent="0.2">
      <c r="D644" s="178"/>
    </row>
    <row r="645" spans="4:4" x14ac:dyDescent="0.2">
      <c r="D645" s="178"/>
    </row>
    <row r="646" spans="4:4" x14ac:dyDescent="0.2">
      <c r="D646" s="178"/>
    </row>
    <row r="647" spans="4:4" x14ac:dyDescent="0.2">
      <c r="D647" s="178"/>
    </row>
    <row r="648" spans="4:4" x14ac:dyDescent="0.2">
      <c r="D648" s="178"/>
    </row>
    <row r="649" spans="4:4" x14ac:dyDescent="0.2">
      <c r="D649" s="178"/>
    </row>
    <row r="650" spans="4:4" x14ac:dyDescent="0.2">
      <c r="D650" s="178"/>
    </row>
    <row r="651" spans="4:4" x14ac:dyDescent="0.2">
      <c r="D651" s="178"/>
    </row>
    <row r="652" spans="4:4" x14ac:dyDescent="0.2">
      <c r="D652" s="178"/>
    </row>
    <row r="653" spans="4:4" x14ac:dyDescent="0.2">
      <c r="D653" s="178"/>
    </row>
    <row r="654" spans="4:4" x14ac:dyDescent="0.2">
      <c r="D654" s="178"/>
    </row>
    <row r="655" spans="4:4" x14ac:dyDescent="0.2">
      <c r="D655" s="178"/>
    </row>
    <row r="656" spans="4:4" x14ac:dyDescent="0.2">
      <c r="D656" s="178"/>
    </row>
    <row r="657" spans="4:4" x14ac:dyDescent="0.2">
      <c r="D657" s="178"/>
    </row>
    <row r="658" spans="4:4" x14ac:dyDescent="0.2">
      <c r="D658" s="178"/>
    </row>
    <row r="659" spans="4:4" x14ac:dyDescent="0.2">
      <c r="D659" s="178"/>
    </row>
    <row r="660" spans="4:4" x14ac:dyDescent="0.2">
      <c r="D660" s="178"/>
    </row>
    <row r="661" spans="4:4" x14ac:dyDescent="0.2">
      <c r="D661" s="178"/>
    </row>
    <row r="662" spans="4:4" x14ac:dyDescent="0.2">
      <c r="D662" s="178"/>
    </row>
    <row r="663" spans="4:4" x14ac:dyDescent="0.2">
      <c r="D663" s="178"/>
    </row>
    <row r="664" spans="4:4" x14ac:dyDescent="0.2">
      <c r="D664" s="178"/>
    </row>
    <row r="665" spans="4:4" x14ac:dyDescent="0.2">
      <c r="D665" s="178"/>
    </row>
    <row r="666" spans="4:4" x14ac:dyDescent="0.2">
      <c r="D666" s="178"/>
    </row>
    <row r="667" spans="4:4" x14ac:dyDescent="0.2">
      <c r="D667" s="178"/>
    </row>
    <row r="668" spans="4:4" x14ac:dyDescent="0.2">
      <c r="D668" s="178"/>
    </row>
    <row r="669" spans="4:4" x14ac:dyDescent="0.2">
      <c r="D669" s="178"/>
    </row>
    <row r="670" spans="4:4" x14ac:dyDescent="0.2">
      <c r="D670" s="178"/>
    </row>
    <row r="671" spans="4:4" x14ac:dyDescent="0.2">
      <c r="D671" s="178"/>
    </row>
    <row r="672" spans="4:4" x14ac:dyDescent="0.2">
      <c r="D672" s="178"/>
    </row>
    <row r="673" spans="4:4" x14ac:dyDescent="0.2">
      <c r="D673" s="178"/>
    </row>
    <row r="674" spans="4:4" x14ac:dyDescent="0.2">
      <c r="D674" s="178"/>
    </row>
    <row r="675" spans="4:4" x14ac:dyDescent="0.2">
      <c r="D675" s="178"/>
    </row>
    <row r="676" spans="4:4" x14ac:dyDescent="0.2">
      <c r="D676" s="178"/>
    </row>
    <row r="677" spans="4:4" x14ac:dyDescent="0.2">
      <c r="D677" s="178"/>
    </row>
    <row r="678" spans="4:4" x14ac:dyDescent="0.2">
      <c r="D678" s="178"/>
    </row>
    <row r="679" spans="4:4" x14ac:dyDescent="0.2">
      <c r="D679" s="178"/>
    </row>
    <row r="680" spans="4:4" x14ac:dyDescent="0.2">
      <c r="D680" s="178"/>
    </row>
    <row r="681" spans="4:4" x14ac:dyDescent="0.2">
      <c r="D681" s="178"/>
    </row>
    <row r="682" spans="4:4" x14ac:dyDescent="0.2">
      <c r="D682" s="178"/>
    </row>
    <row r="683" spans="4:4" x14ac:dyDescent="0.2">
      <c r="D683" s="178"/>
    </row>
    <row r="684" spans="4:4" x14ac:dyDescent="0.2">
      <c r="D684" s="178"/>
    </row>
    <row r="685" spans="4:4" x14ac:dyDescent="0.2">
      <c r="D685" s="178"/>
    </row>
    <row r="686" spans="4:4" x14ac:dyDescent="0.2">
      <c r="D686" s="178"/>
    </row>
    <row r="687" spans="4:4" x14ac:dyDescent="0.2">
      <c r="D687" s="178"/>
    </row>
    <row r="688" spans="4:4" x14ac:dyDescent="0.2">
      <c r="D688" s="178"/>
    </row>
    <row r="689" spans="4:4" x14ac:dyDescent="0.2">
      <c r="D689" s="178"/>
    </row>
    <row r="690" spans="4:4" x14ac:dyDescent="0.2">
      <c r="D690" s="178"/>
    </row>
    <row r="691" spans="4:4" x14ac:dyDescent="0.2">
      <c r="D691" s="178"/>
    </row>
    <row r="692" spans="4:4" x14ac:dyDescent="0.2">
      <c r="D692" s="178"/>
    </row>
    <row r="693" spans="4:4" x14ac:dyDescent="0.2">
      <c r="D693" s="178"/>
    </row>
    <row r="694" spans="4:4" x14ac:dyDescent="0.2">
      <c r="D694" s="178"/>
    </row>
    <row r="695" spans="4:4" x14ac:dyDescent="0.2">
      <c r="D695" s="178"/>
    </row>
    <row r="696" spans="4:4" x14ac:dyDescent="0.2">
      <c r="D696" s="178"/>
    </row>
    <row r="697" spans="4:4" x14ac:dyDescent="0.2">
      <c r="D697" s="178"/>
    </row>
    <row r="698" spans="4:4" x14ac:dyDescent="0.2">
      <c r="D698" s="178"/>
    </row>
    <row r="699" spans="4:4" x14ac:dyDescent="0.2">
      <c r="D699" s="178"/>
    </row>
    <row r="700" spans="4:4" x14ac:dyDescent="0.2">
      <c r="D700" s="178"/>
    </row>
    <row r="701" spans="4:4" x14ac:dyDescent="0.2">
      <c r="D701" s="178"/>
    </row>
    <row r="702" spans="4:4" x14ac:dyDescent="0.2">
      <c r="D702" s="178"/>
    </row>
    <row r="703" spans="4:4" x14ac:dyDescent="0.2">
      <c r="D703" s="178"/>
    </row>
    <row r="704" spans="4:4" x14ac:dyDescent="0.2">
      <c r="D704" s="178"/>
    </row>
    <row r="705" spans="4:4" x14ac:dyDescent="0.2">
      <c r="D705" s="178"/>
    </row>
    <row r="706" spans="4:4" x14ac:dyDescent="0.2">
      <c r="D706" s="178"/>
    </row>
    <row r="707" spans="4:4" x14ac:dyDescent="0.2">
      <c r="D707" s="178"/>
    </row>
    <row r="708" spans="4:4" x14ac:dyDescent="0.2">
      <c r="D708" s="178"/>
    </row>
    <row r="709" spans="4:4" x14ac:dyDescent="0.2">
      <c r="D709" s="178"/>
    </row>
    <row r="710" spans="4:4" x14ac:dyDescent="0.2">
      <c r="D710" s="178"/>
    </row>
    <row r="711" spans="4:4" x14ac:dyDescent="0.2">
      <c r="D711" s="178"/>
    </row>
    <row r="712" spans="4:4" x14ac:dyDescent="0.2">
      <c r="D712" s="178"/>
    </row>
    <row r="713" spans="4:4" x14ac:dyDescent="0.2">
      <c r="D713" s="178"/>
    </row>
    <row r="714" spans="4:4" x14ac:dyDescent="0.2">
      <c r="D714" s="178"/>
    </row>
    <row r="715" spans="4:4" x14ac:dyDescent="0.2">
      <c r="D715" s="178"/>
    </row>
    <row r="716" spans="4:4" x14ac:dyDescent="0.2">
      <c r="D716" s="178"/>
    </row>
    <row r="717" spans="4:4" x14ac:dyDescent="0.2">
      <c r="D717" s="178"/>
    </row>
    <row r="718" spans="4:4" x14ac:dyDescent="0.2">
      <c r="D718" s="178"/>
    </row>
    <row r="719" spans="4:4" x14ac:dyDescent="0.2">
      <c r="D719" s="178"/>
    </row>
    <row r="720" spans="4:4" x14ac:dyDescent="0.2">
      <c r="D720" s="178"/>
    </row>
    <row r="721" spans="4:4" x14ac:dyDescent="0.2">
      <c r="D721" s="178"/>
    </row>
    <row r="722" spans="4:4" x14ac:dyDescent="0.2">
      <c r="D722" s="178"/>
    </row>
    <row r="723" spans="4:4" x14ac:dyDescent="0.2">
      <c r="D723" s="178"/>
    </row>
    <row r="724" spans="4:4" x14ac:dyDescent="0.2">
      <c r="D724" s="178"/>
    </row>
    <row r="725" spans="4:4" x14ac:dyDescent="0.2">
      <c r="D725" s="178"/>
    </row>
    <row r="726" spans="4:4" x14ac:dyDescent="0.2">
      <c r="D726" s="178"/>
    </row>
    <row r="727" spans="4:4" x14ac:dyDescent="0.2">
      <c r="D727" s="178"/>
    </row>
    <row r="728" spans="4:4" x14ac:dyDescent="0.2">
      <c r="D728" s="178"/>
    </row>
    <row r="729" spans="4:4" x14ac:dyDescent="0.2">
      <c r="D729" s="178"/>
    </row>
    <row r="730" spans="4:4" x14ac:dyDescent="0.2">
      <c r="D730" s="178"/>
    </row>
    <row r="731" spans="4:4" x14ac:dyDescent="0.2">
      <c r="D731" s="178"/>
    </row>
    <row r="732" spans="4:4" x14ac:dyDescent="0.2">
      <c r="D732" s="178"/>
    </row>
    <row r="733" spans="4:4" x14ac:dyDescent="0.2">
      <c r="D733" s="178"/>
    </row>
    <row r="734" spans="4:4" x14ac:dyDescent="0.2">
      <c r="D734" s="178"/>
    </row>
    <row r="735" spans="4:4" x14ac:dyDescent="0.2">
      <c r="D735" s="178"/>
    </row>
    <row r="736" spans="4:4" x14ac:dyDescent="0.2">
      <c r="D736" s="178"/>
    </row>
    <row r="737" spans="4:4" x14ac:dyDescent="0.2">
      <c r="D737" s="178"/>
    </row>
    <row r="738" spans="4:4" x14ac:dyDescent="0.2">
      <c r="D738" s="178"/>
    </row>
    <row r="739" spans="4:4" x14ac:dyDescent="0.2">
      <c r="D739" s="178"/>
    </row>
    <row r="740" spans="4:4" x14ac:dyDescent="0.2">
      <c r="D740" s="178"/>
    </row>
    <row r="741" spans="4:4" x14ac:dyDescent="0.2">
      <c r="D741" s="178"/>
    </row>
    <row r="742" spans="4:4" x14ac:dyDescent="0.2">
      <c r="D742" s="178"/>
    </row>
    <row r="743" spans="4:4" x14ac:dyDescent="0.2">
      <c r="D743" s="178"/>
    </row>
    <row r="744" spans="4:4" x14ac:dyDescent="0.2">
      <c r="D744" s="178"/>
    </row>
    <row r="745" spans="4:4" x14ac:dyDescent="0.2">
      <c r="D745" s="178"/>
    </row>
    <row r="746" spans="4:4" x14ac:dyDescent="0.2">
      <c r="D746" s="178"/>
    </row>
    <row r="747" spans="4:4" x14ac:dyDescent="0.2">
      <c r="D747" s="178"/>
    </row>
    <row r="748" spans="4:4" x14ac:dyDescent="0.2">
      <c r="D748" s="178"/>
    </row>
    <row r="749" spans="4:4" x14ac:dyDescent="0.2">
      <c r="D749" s="178"/>
    </row>
    <row r="750" spans="4:4" x14ac:dyDescent="0.2">
      <c r="D750" s="178"/>
    </row>
    <row r="751" spans="4:4" x14ac:dyDescent="0.2">
      <c r="D751" s="178"/>
    </row>
    <row r="752" spans="4:4" x14ac:dyDescent="0.2">
      <c r="D752" s="178"/>
    </row>
    <row r="753" spans="4:4" x14ac:dyDescent="0.2">
      <c r="D753" s="178"/>
    </row>
    <row r="754" spans="4:4" x14ac:dyDescent="0.2">
      <c r="D754" s="178"/>
    </row>
    <row r="755" spans="4:4" x14ac:dyDescent="0.2">
      <c r="D755" s="178"/>
    </row>
    <row r="756" spans="4:4" x14ac:dyDescent="0.2">
      <c r="D756" s="178"/>
    </row>
    <row r="757" spans="4:4" x14ac:dyDescent="0.2">
      <c r="D757" s="178"/>
    </row>
    <row r="758" spans="4:4" x14ac:dyDescent="0.2">
      <c r="D758" s="178"/>
    </row>
    <row r="759" spans="4:4" x14ac:dyDescent="0.2">
      <c r="D759" s="178"/>
    </row>
    <row r="760" spans="4:4" x14ac:dyDescent="0.2">
      <c r="D760" s="178"/>
    </row>
    <row r="761" spans="4:4" x14ac:dyDescent="0.2">
      <c r="D761" s="178"/>
    </row>
    <row r="762" spans="4:4" x14ac:dyDescent="0.2">
      <c r="D762" s="178"/>
    </row>
    <row r="763" spans="4:4" x14ac:dyDescent="0.2">
      <c r="D763" s="178"/>
    </row>
    <row r="764" spans="4:4" x14ac:dyDescent="0.2">
      <c r="D764" s="178"/>
    </row>
    <row r="765" spans="4:4" x14ac:dyDescent="0.2">
      <c r="D765" s="178"/>
    </row>
    <row r="766" spans="4:4" x14ac:dyDescent="0.2">
      <c r="D766" s="178"/>
    </row>
    <row r="767" spans="4:4" x14ac:dyDescent="0.2">
      <c r="D767" s="178"/>
    </row>
    <row r="768" spans="4:4" x14ac:dyDescent="0.2">
      <c r="D768" s="178"/>
    </row>
    <row r="769" spans="4:4" x14ac:dyDescent="0.2">
      <c r="D769" s="178"/>
    </row>
    <row r="770" spans="4:4" x14ac:dyDescent="0.2">
      <c r="D770" s="178"/>
    </row>
    <row r="771" spans="4:4" x14ac:dyDescent="0.2">
      <c r="D771" s="178"/>
    </row>
    <row r="772" spans="4:4" x14ac:dyDescent="0.2">
      <c r="D772" s="178"/>
    </row>
    <row r="773" spans="4:4" x14ac:dyDescent="0.2">
      <c r="D773" s="178"/>
    </row>
    <row r="774" spans="4:4" x14ac:dyDescent="0.2">
      <c r="D774" s="178"/>
    </row>
    <row r="775" spans="4:4" x14ac:dyDescent="0.2">
      <c r="D775" s="178"/>
    </row>
    <row r="776" spans="4:4" x14ac:dyDescent="0.2">
      <c r="D776" s="178"/>
    </row>
    <row r="777" spans="4:4" x14ac:dyDescent="0.2">
      <c r="D777" s="178"/>
    </row>
    <row r="778" spans="4:4" x14ac:dyDescent="0.2">
      <c r="D778" s="178"/>
    </row>
    <row r="779" spans="4:4" x14ac:dyDescent="0.2">
      <c r="D779" s="178"/>
    </row>
    <row r="780" spans="4:4" x14ac:dyDescent="0.2">
      <c r="D780" s="178"/>
    </row>
    <row r="781" spans="4:4" x14ac:dyDescent="0.2">
      <c r="D781" s="178"/>
    </row>
    <row r="782" spans="4:4" x14ac:dyDescent="0.2">
      <c r="D782" s="178"/>
    </row>
    <row r="783" spans="4:4" x14ac:dyDescent="0.2">
      <c r="D783" s="178"/>
    </row>
    <row r="784" spans="4:4" x14ac:dyDescent="0.2">
      <c r="D784" s="178"/>
    </row>
    <row r="785" spans="4:4" x14ac:dyDescent="0.2">
      <c r="D785" s="178"/>
    </row>
    <row r="786" spans="4:4" x14ac:dyDescent="0.2">
      <c r="D786" s="178"/>
    </row>
    <row r="787" spans="4:4" x14ac:dyDescent="0.2">
      <c r="D787" s="178"/>
    </row>
    <row r="788" spans="4:4" x14ac:dyDescent="0.2">
      <c r="D788" s="178"/>
    </row>
    <row r="789" spans="4:4" x14ac:dyDescent="0.2">
      <c r="D789" s="178"/>
    </row>
    <row r="790" spans="4:4" x14ac:dyDescent="0.2">
      <c r="D790" s="178"/>
    </row>
    <row r="791" spans="4:4" x14ac:dyDescent="0.2">
      <c r="D791" s="178"/>
    </row>
    <row r="792" spans="4:4" x14ac:dyDescent="0.2">
      <c r="D792" s="178"/>
    </row>
    <row r="793" spans="4:4" x14ac:dyDescent="0.2">
      <c r="D793" s="178"/>
    </row>
    <row r="794" spans="4:4" x14ac:dyDescent="0.2">
      <c r="D794" s="178"/>
    </row>
    <row r="795" spans="4:4" x14ac:dyDescent="0.2">
      <c r="D795" s="178"/>
    </row>
    <row r="796" spans="4:4" x14ac:dyDescent="0.2">
      <c r="D796" s="178"/>
    </row>
    <row r="797" spans="4:4" x14ac:dyDescent="0.2">
      <c r="D797" s="178"/>
    </row>
    <row r="798" spans="4:4" x14ac:dyDescent="0.2">
      <c r="D798" s="178"/>
    </row>
    <row r="799" spans="4:4" x14ac:dyDescent="0.2">
      <c r="D799" s="178"/>
    </row>
    <row r="800" spans="4:4" x14ac:dyDescent="0.2">
      <c r="D800" s="178"/>
    </row>
    <row r="801" spans="4:4" x14ac:dyDescent="0.2">
      <c r="D801" s="178"/>
    </row>
    <row r="802" spans="4:4" x14ac:dyDescent="0.2">
      <c r="D802" s="178"/>
    </row>
    <row r="803" spans="4:4" x14ac:dyDescent="0.2">
      <c r="D803" s="178"/>
    </row>
    <row r="804" spans="4:4" x14ac:dyDescent="0.2">
      <c r="D804" s="178"/>
    </row>
    <row r="805" spans="4:4" x14ac:dyDescent="0.2">
      <c r="D805" s="178"/>
    </row>
    <row r="806" spans="4:4" x14ac:dyDescent="0.2">
      <c r="D806" s="178"/>
    </row>
    <row r="807" spans="4:4" x14ac:dyDescent="0.2">
      <c r="D807" s="178"/>
    </row>
    <row r="808" spans="4:4" x14ac:dyDescent="0.2">
      <c r="D808" s="178"/>
    </row>
    <row r="809" spans="4:4" x14ac:dyDescent="0.2">
      <c r="D809" s="178"/>
    </row>
    <row r="810" spans="4:4" x14ac:dyDescent="0.2">
      <c r="D810" s="178"/>
    </row>
    <row r="811" spans="4:4" x14ac:dyDescent="0.2">
      <c r="D811" s="178"/>
    </row>
    <row r="812" spans="4:4" x14ac:dyDescent="0.2">
      <c r="D812" s="178"/>
    </row>
    <row r="813" spans="4:4" x14ac:dyDescent="0.2">
      <c r="D813" s="178"/>
    </row>
    <row r="814" spans="4:4" x14ac:dyDescent="0.2">
      <c r="D814" s="178"/>
    </row>
    <row r="815" spans="4:4" x14ac:dyDescent="0.2">
      <c r="D815" s="178"/>
    </row>
    <row r="816" spans="4:4" x14ac:dyDescent="0.2">
      <c r="D816" s="178"/>
    </row>
    <row r="817" spans="4:4" x14ac:dyDescent="0.2">
      <c r="D817" s="178"/>
    </row>
    <row r="818" spans="4:4" x14ac:dyDescent="0.2">
      <c r="D818" s="178"/>
    </row>
    <row r="819" spans="4:4" x14ac:dyDescent="0.2">
      <c r="D819" s="178"/>
    </row>
    <row r="820" spans="4:4" x14ac:dyDescent="0.2">
      <c r="D820" s="178"/>
    </row>
    <row r="821" spans="4:4" x14ac:dyDescent="0.2">
      <c r="D821" s="178"/>
    </row>
    <row r="822" spans="4:4" x14ac:dyDescent="0.2">
      <c r="D822" s="178"/>
    </row>
    <row r="823" spans="4:4" x14ac:dyDescent="0.2">
      <c r="D823" s="178"/>
    </row>
    <row r="824" spans="4:4" x14ac:dyDescent="0.2">
      <c r="D824" s="178"/>
    </row>
    <row r="825" spans="4:4" x14ac:dyDescent="0.2">
      <c r="D825" s="178"/>
    </row>
    <row r="826" spans="4:4" x14ac:dyDescent="0.2">
      <c r="D826" s="178"/>
    </row>
    <row r="827" spans="4:4" x14ac:dyDescent="0.2">
      <c r="D827" s="178"/>
    </row>
    <row r="828" spans="4:4" x14ac:dyDescent="0.2">
      <c r="D828" s="178"/>
    </row>
    <row r="829" spans="4:4" x14ac:dyDescent="0.2">
      <c r="D829" s="178"/>
    </row>
    <row r="830" spans="4:4" x14ac:dyDescent="0.2">
      <c r="D830" s="178"/>
    </row>
    <row r="831" spans="4:4" x14ac:dyDescent="0.2">
      <c r="D831" s="178"/>
    </row>
    <row r="832" spans="4:4" x14ac:dyDescent="0.2">
      <c r="D832" s="178"/>
    </row>
    <row r="833" spans="4:4" x14ac:dyDescent="0.2">
      <c r="D833" s="178"/>
    </row>
    <row r="834" spans="4:4" x14ac:dyDescent="0.2">
      <c r="D834" s="178"/>
    </row>
    <row r="835" spans="4:4" x14ac:dyDescent="0.2">
      <c r="D835" s="178"/>
    </row>
    <row r="836" spans="4:4" x14ac:dyDescent="0.2">
      <c r="D836" s="178"/>
    </row>
    <row r="837" spans="4:4" x14ac:dyDescent="0.2">
      <c r="D837" s="178"/>
    </row>
    <row r="838" spans="4:4" x14ac:dyDescent="0.2">
      <c r="D838" s="178"/>
    </row>
    <row r="839" spans="4:4" x14ac:dyDescent="0.2">
      <c r="D839" s="178"/>
    </row>
    <row r="840" spans="4:4" x14ac:dyDescent="0.2">
      <c r="D840" s="178"/>
    </row>
    <row r="841" spans="4:4" x14ac:dyDescent="0.2">
      <c r="D841" s="178"/>
    </row>
    <row r="842" spans="4:4" x14ac:dyDescent="0.2">
      <c r="D842" s="178"/>
    </row>
    <row r="843" spans="4:4" x14ac:dyDescent="0.2">
      <c r="D843" s="178"/>
    </row>
    <row r="844" spans="4:4" x14ac:dyDescent="0.2">
      <c r="D844" s="178"/>
    </row>
    <row r="845" spans="4:4" x14ac:dyDescent="0.2">
      <c r="D845" s="178"/>
    </row>
    <row r="846" spans="4:4" x14ac:dyDescent="0.2">
      <c r="D846" s="178"/>
    </row>
    <row r="847" spans="4:4" x14ac:dyDescent="0.2">
      <c r="D847" s="178"/>
    </row>
    <row r="848" spans="4:4" x14ac:dyDescent="0.2">
      <c r="D848" s="178"/>
    </row>
    <row r="849" spans="4:4" x14ac:dyDescent="0.2">
      <c r="D849" s="178"/>
    </row>
    <row r="850" spans="4:4" x14ac:dyDescent="0.2">
      <c r="D850" s="178"/>
    </row>
    <row r="851" spans="4:4" x14ac:dyDescent="0.2">
      <c r="D851" s="178"/>
    </row>
    <row r="852" spans="4:4" x14ac:dyDescent="0.2">
      <c r="D852" s="178"/>
    </row>
    <row r="853" spans="4:4" x14ac:dyDescent="0.2">
      <c r="D853" s="178"/>
    </row>
    <row r="854" spans="4:4" x14ac:dyDescent="0.2">
      <c r="D854" s="178"/>
    </row>
    <row r="855" spans="4:4" x14ac:dyDescent="0.2">
      <c r="D855" s="178"/>
    </row>
    <row r="856" spans="4:4" x14ac:dyDescent="0.2">
      <c r="D856" s="178"/>
    </row>
    <row r="857" spans="4:4" x14ac:dyDescent="0.2">
      <c r="D857" s="178"/>
    </row>
    <row r="858" spans="4:4" x14ac:dyDescent="0.2">
      <c r="D858" s="178"/>
    </row>
    <row r="859" spans="4:4" x14ac:dyDescent="0.2">
      <c r="D859" s="178"/>
    </row>
    <row r="860" spans="4:4" x14ac:dyDescent="0.2">
      <c r="D860" s="178"/>
    </row>
    <row r="861" spans="4:4" x14ac:dyDescent="0.2">
      <c r="D861" s="178"/>
    </row>
    <row r="862" spans="4:4" x14ac:dyDescent="0.2">
      <c r="D862" s="178"/>
    </row>
    <row r="863" spans="4:4" x14ac:dyDescent="0.2">
      <c r="D863" s="178"/>
    </row>
    <row r="864" spans="4:4" x14ac:dyDescent="0.2">
      <c r="D864" s="178"/>
    </row>
    <row r="865" spans="4:4" x14ac:dyDescent="0.2">
      <c r="D865" s="178"/>
    </row>
    <row r="866" spans="4:4" x14ac:dyDescent="0.2">
      <c r="D866" s="178"/>
    </row>
    <row r="867" spans="4:4" x14ac:dyDescent="0.2">
      <c r="D867" s="178"/>
    </row>
    <row r="868" spans="4:4" x14ac:dyDescent="0.2">
      <c r="D868" s="178"/>
    </row>
    <row r="869" spans="4:4" x14ac:dyDescent="0.2">
      <c r="D869" s="178"/>
    </row>
    <row r="870" spans="4:4" x14ac:dyDescent="0.2">
      <c r="D870" s="178"/>
    </row>
    <row r="871" spans="4:4" x14ac:dyDescent="0.2">
      <c r="D871" s="178"/>
    </row>
    <row r="872" spans="4:4" x14ac:dyDescent="0.2">
      <c r="D872" s="178"/>
    </row>
    <row r="873" spans="4:4" x14ac:dyDescent="0.2">
      <c r="D873" s="178"/>
    </row>
    <row r="874" spans="4:4" x14ac:dyDescent="0.2">
      <c r="D874" s="178"/>
    </row>
    <row r="875" spans="4:4" x14ac:dyDescent="0.2">
      <c r="D875" s="178"/>
    </row>
    <row r="876" spans="4:4" x14ac:dyDescent="0.2">
      <c r="D876" s="178"/>
    </row>
    <row r="877" spans="4:4" x14ac:dyDescent="0.2">
      <c r="D877" s="178"/>
    </row>
    <row r="878" spans="4:4" x14ac:dyDescent="0.2">
      <c r="D878" s="178"/>
    </row>
    <row r="879" spans="4:4" x14ac:dyDescent="0.2">
      <c r="D879" s="178"/>
    </row>
    <row r="880" spans="4:4" x14ac:dyDescent="0.2">
      <c r="D880" s="178"/>
    </row>
    <row r="881" spans="4:4" x14ac:dyDescent="0.2">
      <c r="D881" s="178"/>
    </row>
    <row r="882" spans="4:4" x14ac:dyDescent="0.2">
      <c r="D882" s="178"/>
    </row>
    <row r="883" spans="4:4" x14ac:dyDescent="0.2">
      <c r="D883" s="178"/>
    </row>
    <row r="884" spans="4:4" x14ac:dyDescent="0.2">
      <c r="D884" s="178"/>
    </row>
    <row r="885" spans="4:4" x14ac:dyDescent="0.2">
      <c r="D885" s="178"/>
    </row>
    <row r="886" spans="4:4" x14ac:dyDescent="0.2">
      <c r="D886" s="178"/>
    </row>
    <row r="887" spans="4:4" x14ac:dyDescent="0.2">
      <c r="D887" s="178"/>
    </row>
    <row r="888" spans="4:4" x14ac:dyDescent="0.2">
      <c r="D888" s="178"/>
    </row>
    <row r="889" spans="4:4" x14ac:dyDescent="0.2">
      <c r="D889" s="178"/>
    </row>
    <row r="890" spans="4:4" x14ac:dyDescent="0.2">
      <c r="D890" s="178"/>
    </row>
    <row r="891" spans="4:4" x14ac:dyDescent="0.2">
      <c r="D891" s="178"/>
    </row>
    <row r="892" spans="4:4" x14ac:dyDescent="0.2">
      <c r="D892" s="178"/>
    </row>
    <row r="893" spans="4:4" x14ac:dyDescent="0.2">
      <c r="D893" s="178"/>
    </row>
    <row r="894" spans="4:4" x14ac:dyDescent="0.2">
      <c r="D894" s="178"/>
    </row>
    <row r="895" spans="4:4" x14ac:dyDescent="0.2">
      <c r="D895" s="178"/>
    </row>
    <row r="896" spans="4:4" x14ac:dyDescent="0.2">
      <c r="D896" s="178"/>
    </row>
    <row r="897" spans="4:4" x14ac:dyDescent="0.2">
      <c r="D897" s="178"/>
    </row>
    <row r="898" spans="4:4" x14ac:dyDescent="0.2">
      <c r="D898" s="178"/>
    </row>
    <row r="899" spans="4:4" x14ac:dyDescent="0.2">
      <c r="D899" s="178"/>
    </row>
    <row r="900" spans="4:4" x14ac:dyDescent="0.2">
      <c r="D900" s="178"/>
    </row>
    <row r="901" spans="4:4" x14ac:dyDescent="0.2">
      <c r="D901" s="178"/>
    </row>
    <row r="902" spans="4:4" x14ac:dyDescent="0.2">
      <c r="D902" s="178"/>
    </row>
    <row r="903" spans="4:4" x14ac:dyDescent="0.2">
      <c r="D903" s="178"/>
    </row>
    <row r="904" spans="4:4" x14ac:dyDescent="0.2">
      <c r="D904" s="178"/>
    </row>
    <row r="905" spans="4:4" x14ac:dyDescent="0.2">
      <c r="D905" s="178"/>
    </row>
    <row r="906" spans="4:4" x14ac:dyDescent="0.2">
      <c r="D906" s="178"/>
    </row>
    <row r="907" spans="4:4" x14ac:dyDescent="0.2">
      <c r="D907" s="178"/>
    </row>
    <row r="908" spans="4:4" x14ac:dyDescent="0.2">
      <c r="D908" s="178"/>
    </row>
    <row r="909" spans="4:4" x14ac:dyDescent="0.2">
      <c r="D909" s="178"/>
    </row>
    <row r="910" spans="4:4" x14ac:dyDescent="0.2">
      <c r="D910" s="178"/>
    </row>
    <row r="911" spans="4:4" x14ac:dyDescent="0.2">
      <c r="D911" s="178"/>
    </row>
    <row r="912" spans="4:4" x14ac:dyDescent="0.2">
      <c r="D912" s="178"/>
    </row>
    <row r="913" spans="4:4" x14ac:dyDescent="0.2">
      <c r="D913" s="178"/>
    </row>
    <row r="914" spans="4:4" x14ac:dyDescent="0.2">
      <c r="D914" s="178"/>
    </row>
    <row r="915" spans="4:4" x14ac:dyDescent="0.2">
      <c r="D915" s="178"/>
    </row>
    <row r="916" spans="4:4" x14ac:dyDescent="0.2">
      <c r="D916" s="178"/>
    </row>
    <row r="917" spans="4:4" x14ac:dyDescent="0.2">
      <c r="D917" s="178"/>
    </row>
    <row r="918" spans="4:4" x14ac:dyDescent="0.2">
      <c r="D918" s="178"/>
    </row>
    <row r="919" spans="4:4" x14ac:dyDescent="0.2">
      <c r="D919" s="178"/>
    </row>
    <row r="920" spans="4:4" x14ac:dyDescent="0.2">
      <c r="D920" s="178"/>
    </row>
    <row r="921" spans="4:4" x14ac:dyDescent="0.2">
      <c r="D921" s="178"/>
    </row>
    <row r="922" spans="4:4" x14ac:dyDescent="0.2">
      <c r="D922" s="178"/>
    </row>
    <row r="923" spans="4:4" x14ac:dyDescent="0.2">
      <c r="D923" s="178"/>
    </row>
    <row r="924" spans="4:4" x14ac:dyDescent="0.2">
      <c r="D924" s="178"/>
    </row>
    <row r="925" spans="4:4" x14ac:dyDescent="0.2">
      <c r="D925" s="178"/>
    </row>
    <row r="926" spans="4:4" x14ac:dyDescent="0.2">
      <c r="D926" s="178"/>
    </row>
    <row r="927" spans="4:4" x14ac:dyDescent="0.2">
      <c r="D927" s="178"/>
    </row>
    <row r="928" spans="4:4" x14ac:dyDescent="0.2">
      <c r="D928" s="178"/>
    </row>
    <row r="929" spans="4:4" x14ac:dyDescent="0.2">
      <c r="D929" s="178"/>
    </row>
    <row r="930" spans="4:4" x14ac:dyDescent="0.2">
      <c r="D930" s="178"/>
    </row>
    <row r="931" spans="4:4" x14ac:dyDescent="0.2">
      <c r="D931" s="178"/>
    </row>
    <row r="932" spans="4:4" x14ac:dyDescent="0.2">
      <c r="D932" s="178"/>
    </row>
    <row r="933" spans="4:4" x14ac:dyDescent="0.2">
      <c r="D933" s="178"/>
    </row>
    <row r="934" spans="4:4" x14ac:dyDescent="0.2">
      <c r="D934" s="178"/>
    </row>
    <row r="935" spans="4:4" x14ac:dyDescent="0.2">
      <c r="D935" s="178"/>
    </row>
    <row r="936" spans="4:4" x14ac:dyDescent="0.2">
      <c r="D936" s="178"/>
    </row>
    <row r="937" spans="4:4" x14ac:dyDescent="0.2">
      <c r="D937" s="178"/>
    </row>
    <row r="938" spans="4:4" x14ac:dyDescent="0.2">
      <c r="D938" s="178"/>
    </row>
    <row r="939" spans="4:4" x14ac:dyDescent="0.2">
      <c r="D939" s="178"/>
    </row>
    <row r="940" spans="4:4" x14ac:dyDescent="0.2">
      <c r="D940" s="178"/>
    </row>
    <row r="941" spans="4:4" x14ac:dyDescent="0.2">
      <c r="D941" s="178"/>
    </row>
    <row r="942" spans="4:4" x14ac:dyDescent="0.2">
      <c r="D942" s="178"/>
    </row>
    <row r="943" spans="4:4" x14ac:dyDescent="0.2">
      <c r="D943" s="178"/>
    </row>
    <row r="944" spans="4:4" x14ac:dyDescent="0.2">
      <c r="D944" s="178"/>
    </row>
    <row r="945" spans="4:4" x14ac:dyDescent="0.2">
      <c r="D945" s="178"/>
    </row>
    <row r="946" spans="4:4" x14ac:dyDescent="0.2">
      <c r="D946" s="178"/>
    </row>
    <row r="947" spans="4:4" x14ac:dyDescent="0.2">
      <c r="D947" s="178"/>
    </row>
    <row r="948" spans="4:4" x14ac:dyDescent="0.2">
      <c r="D948" s="178"/>
    </row>
    <row r="949" spans="4:4" x14ac:dyDescent="0.2">
      <c r="D949" s="178"/>
    </row>
    <row r="950" spans="4:4" x14ac:dyDescent="0.2">
      <c r="D950" s="178"/>
    </row>
    <row r="951" spans="4:4" x14ac:dyDescent="0.2">
      <c r="D951" s="178"/>
    </row>
    <row r="952" spans="4:4" x14ac:dyDescent="0.2">
      <c r="D952" s="178"/>
    </row>
    <row r="953" spans="4:4" x14ac:dyDescent="0.2">
      <c r="D953" s="178"/>
    </row>
    <row r="954" spans="4:4" x14ac:dyDescent="0.2">
      <c r="D954" s="178"/>
    </row>
    <row r="955" spans="4:4" x14ac:dyDescent="0.2">
      <c r="D955" s="178"/>
    </row>
    <row r="956" spans="4:4" x14ac:dyDescent="0.2">
      <c r="D956" s="178"/>
    </row>
    <row r="957" spans="4:4" x14ac:dyDescent="0.2">
      <c r="D957" s="178"/>
    </row>
    <row r="958" spans="4:4" x14ac:dyDescent="0.2">
      <c r="D958" s="178"/>
    </row>
    <row r="959" spans="4:4" x14ac:dyDescent="0.2">
      <c r="D959" s="178"/>
    </row>
    <row r="960" spans="4:4" x14ac:dyDescent="0.2">
      <c r="D960" s="178"/>
    </row>
    <row r="961" spans="4:4" x14ac:dyDescent="0.2">
      <c r="D961" s="178"/>
    </row>
    <row r="962" spans="4:4" x14ac:dyDescent="0.2">
      <c r="D962" s="178"/>
    </row>
    <row r="963" spans="4:4" x14ac:dyDescent="0.2">
      <c r="D963" s="178"/>
    </row>
    <row r="964" spans="4:4" x14ac:dyDescent="0.2">
      <c r="D964" s="178"/>
    </row>
    <row r="965" spans="4:4" x14ac:dyDescent="0.2">
      <c r="D965" s="178"/>
    </row>
    <row r="966" spans="4:4" x14ac:dyDescent="0.2">
      <c r="D966" s="178"/>
    </row>
    <row r="967" spans="4:4" x14ac:dyDescent="0.2">
      <c r="D967" s="178"/>
    </row>
    <row r="968" spans="4:4" x14ac:dyDescent="0.2">
      <c r="D968" s="178"/>
    </row>
    <row r="969" spans="4:4" x14ac:dyDescent="0.2">
      <c r="D969" s="178"/>
    </row>
    <row r="970" spans="4:4" x14ac:dyDescent="0.2">
      <c r="D970" s="178"/>
    </row>
    <row r="971" spans="4:4" x14ac:dyDescent="0.2">
      <c r="D971" s="178"/>
    </row>
    <row r="972" spans="4:4" x14ac:dyDescent="0.2">
      <c r="D972" s="178"/>
    </row>
    <row r="973" spans="4:4" x14ac:dyDescent="0.2">
      <c r="D973" s="178"/>
    </row>
    <row r="974" spans="4:4" x14ac:dyDescent="0.2">
      <c r="D974" s="178"/>
    </row>
    <row r="975" spans="4:4" x14ac:dyDescent="0.2">
      <c r="D975" s="178"/>
    </row>
    <row r="976" spans="4:4" x14ac:dyDescent="0.2">
      <c r="D976" s="178"/>
    </row>
    <row r="977" spans="4:4" x14ac:dyDescent="0.2">
      <c r="D977" s="178"/>
    </row>
    <row r="978" spans="4:4" x14ac:dyDescent="0.2">
      <c r="D978" s="178"/>
    </row>
    <row r="979" spans="4:4" x14ac:dyDescent="0.2">
      <c r="D979" s="178"/>
    </row>
    <row r="980" spans="4:4" x14ac:dyDescent="0.2">
      <c r="D980" s="178"/>
    </row>
    <row r="981" spans="4:4" x14ac:dyDescent="0.2">
      <c r="D981" s="178"/>
    </row>
    <row r="982" spans="4:4" x14ac:dyDescent="0.2">
      <c r="D982" s="178"/>
    </row>
    <row r="983" spans="4:4" x14ac:dyDescent="0.2">
      <c r="D983" s="178"/>
    </row>
    <row r="984" spans="4:4" x14ac:dyDescent="0.2">
      <c r="D984" s="178"/>
    </row>
    <row r="985" spans="4:4" x14ac:dyDescent="0.2">
      <c r="D985" s="178"/>
    </row>
    <row r="986" spans="4:4" x14ac:dyDescent="0.2">
      <c r="D986" s="178"/>
    </row>
    <row r="987" spans="4:4" x14ac:dyDescent="0.2">
      <c r="D987" s="178"/>
    </row>
    <row r="988" spans="4:4" x14ac:dyDescent="0.2">
      <c r="D988" s="178"/>
    </row>
    <row r="989" spans="4:4" x14ac:dyDescent="0.2">
      <c r="D989" s="178"/>
    </row>
    <row r="990" spans="4:4" x14ac:dyDescent="0.2">
      <c r="D990" s="178"/>
    </row>
    <row r="991" spans="4:4" x14ac:dyDescent="0.2">
      <c r="D991" s="178"/>
    </row>
    <row r="992" spans="4:4" x14ac:dyDescent="0.2">
      <c r="D992" s="178"/>
    </row>
    <row r="993" spans="4:4" x14ac:dyDescent="0.2">
      <c r="D993" s="178"/>
    </row>
    <row r="994" spans="4:4" x14ac:dyDescent="0.2">
      <c r="D994" s="178"/>
    </row>
    <row r="995" spans="4:4" x14ac:dyDescent="0.2">
      <c r="D995" s="178"/>
    </row>
    <row r="996" spans="4:4" x14ac:dyDescent="0.2">
      <c r="D996" s="178"/>
    </row>
    <row r="997" spans="4:4" x14ac:dyDescent="0.2">
      <c r="D997" s="178"/>
    </row>
    <row r="998" spans="4:4" x14ac:dyDescent="0.2">
      <c r="D998" s="178"/>
    </row>
    <row r="999" spans="4:4" x14ac:dyDescent="0.2">
      <c r="D999" s="178"/>
    </row>
    <row r="1000" spans="4:4" x14ac:dyDescent="0.2">
      <c r="D1000" s="178"/>
    </row>
    <row r="1001" spans="4:4" x14ac:dyDescent="0.2">
      <c r="D1001" s="178"/>
    </row>
    <row r="1002" spans="4:4" x14ac:dyDescent="0.2">
      <c r="D1002" s="178"/>
    </row>
    <row r="1003" spans="4:4" x14ac:dyDescent="0.2">
      <c r="D1003" s="178"/>
    </row>
    <row r="1004" spans="4:4" x14ac:dyDescent="0.2">
      <c r="D1004" s="178"/>
    </row>
    <row r="1005" spans="4:4" x14ac:dyDescent="0.2">
      <c r="D1005" s="178"/>
    </row>
    <row r="1006" spans="4:4" x14ac:dyDescent="0.2">
      <c r="D1006" s="178"/>
    </row>
    <row r="1007" spans="4:4" x14ac:dyDescent="0.2">
      <c r="D1007" s="178"/>
    </row>
    <row r="1008" spans="4:4" x14ac:dyDescent="0.2">
      <c r="D1008" s="178"/>
    </row>
    <row r="1009" spans="4:4" x14ac:dyDescent="0.2">
      <c r="D1009" s="178"/>
    </row>
    <row r="1010" spans="4:4" x14ac:dyDescent="0.2">
      <c r="D1010" s="178"/>
    </row>
    <row r="1011" spans="4:4" x14ac:dyDescent="0.2">
      <c r="D1011" s="178"/>
    </row>
    <row r="1012" spans="4:4" x14ac:dyDescent="0.2">
      <c r="D1012" s="178"/>
    </row>
    <row r="1013" spans="4:4" x14ac:dyDescent="0.2">
      <c r="D1013" s="178"/>
    </row>
    <row r="1014" spans="4:4" x14ac:dyDescent="0.2">
      <c r="D1014" s="178"/>
    </row>
    <row r="1015" spans="4:4" x14ac:dyDescent="0.2">
      <c r="D1015" s="178"/>
    </row>
    <row r="1016" spans="4:4" x14ac:dyDescent="0.2">
      <c r="D1016" s="178"/>
    </row>
    <row r="1017" spans="4:4" x14ac:dyDescent="0.2">
      <c r="D1017" s="178"/>
    </row>
    <row r="1018" spans="4:4" x14ac:dyDescent="0.2">
      <c r="D1018" s="178"/>
    </row>
    <row r="1019" spans="4:4" x14ac:dyDescent="0.2">
      <c r="D1019" s="178"/>
    </row>
    <row r="1020" spans="4:4" x14ac:dyDescent="0.2">
      <c r="D1020" s="178"/>
    </row>
    <row r="1021" spans="4:4" x14ac:dyDescent="0.2">
      <c r="D1021" s="178"/>
    </row>
    <row r="1022" spans="4:4" x14ac:dyDescent="0.2">
      <c r="D1022" s="178"/>
    </row>
    <row r="1023" spans="4:4" x14ac:dyDescent="0.2">
      <c r="D1023" s="178"/>
    </row>
    <row r="1024" spans="4:4" x14ac:dyDescent="0.2">
      <c r="D1024" s="178"/>
    </row>
    <row r="1025" spans="4:4" x14ac:dyDescent="0.2">
      <c r="D1025" s="178"/>
    </row>
    <row r="1026" spans="4:4" x14ac:dyDescent="0.2">
      <c r="D1026" s="178"/>
    </row>
    <row r="1027" spans="4:4" x14ac:dyDescent="0.2">
      <c r="D1027" s="178"/>
    </row>
    <row r="1028" spans="4:4" x14ac:dyDescent="0.2">
      <c r="D1028" s="178"/>
    </row>
    <row r="1029" spans="4:4" x14ac:dyDescent="0.2">
      <c r="D1029" s="178"/>
    </row>
    <row r="1030" spans="4:4" x14ac:dyDescent="0.2">
      <c r="D1030" s="178"/>
    </row>
    <row r="1031" spans="4:4" x14ac:dyDescent="0.2">
      <c r="D1031" s="178"/>
    </row>
    <row r="1032" spans="4:4" x14ac:dyDescent="0.2">
      <c r="D1032" s="178"/>
    </row>
    <row r="1033" spans="4:4" x14ac:dyDescent="0.2">
      <c r="D1033" s="178"/>
    </row>
    <row r="1034" spans="4:4" x14ac:dyDescent="0.2">
      <c r="D1034" s="178"/>
    </row>
    <row r="1035" spans="4:4" x14ac:dyDescent="0.2">
      <c r="D1035" s="178"/>
    </row>
    <row r="1036" spans="4:4" x14ac:dyDescent="0.2">
      <c r="D1036" s="178"/>
    </row>
    <row r="1037" spans="4:4" x14ac:dyDescent="0.2">
      <c r="D1037" s="178"/>
    </row>
    <row r="1038" spans="4:4" x14ac:dyDescent="0.2">
      <c r="D1038" s="178"/>
    </row>
    <row r="1039" spans="4:4" x14ac:dyDescent="0.2">
      <c r="D1039" s="178"/>
    </row>
    <row r="1040" spans="4:4" x14ac:dyDescent="0.2">
      <c r="D1040" s="178"/>
    </row>
    <row r="1041" spans="4:4" x14ac:dyDescent="0.2">
      <c r="D1041" s="178"/>
    </row>
    <row r="1042" spans="4:4" x14ac:dyDescent="0.2">
      <c r="D1042" s="178"/>
    </row>
    <row r="1043" spans="4:4" x14ac:dyDescent="0.2">
      <c r="D1043" s="178"/>
    </row>
    <row r="1044" spans="4:4" x14ac:dyDescent="0.2">
      <c r="D1044" s="178"/>
    </row>
    <row r="1045" spans="4:4" x14ac:dyDescent="0.2">
      <c r="D1045" s="178"/>
    </row>
    <row r="1046" spans="4:4" x14ac:dyDescent="0.2">
      <c r="D1046" s="178"/>
    </row>
    <row r="1047" spans="4:4" x14ac:dyDescent="0.2">
      <c r="D1047" s="178"/>
    </row>
    <row r="1048" spans="4:4" x14ac:dyDescent="0.2">
      <c r="D1048" s="178"/>
    </row>
    <row r="1049" spans="4:4" x14ac:dyDescent="0.2">
      <c r="D1049" s="178"/>
    </row>
    <row r="1050" spans="4:4" x14ac:dyDescent="0.2">
      <c r="D1050" s="178"/>
    </row>
    <row r="1051" spans="4:4" x14ac:dyDescent="0.2">
      <c r="D1051" s="178"/>
    </row>
    <row r="1052" spans="4:4" x14ac:dyDescent="0.2">
      <c r="D1052" s="178"/>
    </row>
    <row r="1053" spans="4:4" x14ac:dyDescent="0.2">
      <c r="D1053" s="178"/>
    </row>
    <row r="1054" spans="4:4" x14ac:dyDescent="0.2">
      <c r="D1054" s="178"/>
    </row>
    <row r="1055" spans="4:4" x14ac:dyDescent="0.2">
      <c r="D1055" s="178"/>
    </row>
    <row r="1056" spans="4:4" x14ac:dyDescent="0.2">
      <c r="D1056" s="178"/>
    </row>
    <row r="1057" spans="4:4" x14ac:dyDescent="0.2">
      <c r="D1057" s="178"/>
    </row>
    <row r="1058" spans="4:4" x14ac:dyDescent="0.2">
      <c r="D1058" s="178"/>
    </row>
    <row r="1059" spans="4:4" x14ac:dyDescent="0.2">
      <c r="D1059" s="178"/>
    </row>
    <row r="1060" spans="4:4" x14ac:dyDescent="0.2">
      <c r="D1060" s="178"/>
    </row>
    <row r="1061" spans="4:4" x14ac:dyDescent="0.2">
      <c r="D1061" s="178"/>
    </row>
    <row r="1062" spans="4:4" x14ac:dyDescent="0.2">
      <c r="D1062" s="178"/>
    </row>
    <row r="1063" spans="4:4" x14ac:dyDescent="0.2">
      <c r="D1063" s="178"/>
    </row>
    <row r="1064" spans="4:4" x14ac:dyDescent="0.2">
      <c r="D1064" s="178"/>
    </row>
    <row r="1065" spans="4:4" x14ac:dyDescent="0.2">
      <c r="D1065" s="178"/>
    </row>
    <row r="1066" spans="4:4" x14ac:dyDescent="0.2">
      <c r="D1066" s="178"/>
    </row>
    <row r="1067" spans="4:4" x14ac:dyDescent="0.2">
      <c r="D1067" s="178"/>
    </row>
    <row r="1068" spans="4:4" x14ac:dyDescent="0.2">
      <c r="D1068" s="178"/>
    </row>
    <row r="1069" spans="4:4" x14ac:dyDescent="0.2">
      <c r="D1069" s="178"/>
    </row>
    <row r="1070" spans="4:4" x14ac:dyDescent="0.2">
      <c r="D1070" s="178"/>
    </row>
    <row r="1071" spans="4:4" x14ac:dyDescent="0.2">
      <c r="D1071" s="178"/>
    </row>
    <row r="1072" spans="4:4" x14ac:dyDescent="0.2">
      <c r="D1072" s="178"/>
    </row>
    <row r="1073" spans="4:4" x14ac:dyDescent="0.2">
      <c r="D1073" s="178"/>
    </row>
    <row r="1074" spans="4:4" x14ac:dyDescent="0.2">
      <c r="D1074" s="178"/>
    </row>
    <row r="1075" spans="4:4" x14ac:dyDescent="0.2">
      <c r="D1075" s="178"/>
    </row>
    <row r="1076" spans="4:4" x14ac:dyDescent="0.2">
      <c r="D1076" s="178"/>
    </row>
    <row r="1077" spans="4:4" x14ac:dyDescent="0.2">
      <c r="D1077" s="178"/>
    </row>
    <row r="1078" spans="4:4" x14ac:dyDescent="0.2">
      <c r="D1078" s="178"/>
    </row>
    <row r="1079" spans="4:4" x14ac:dyDescent="0.2">
      <c r="D1079" s="178"/>
    </row>
    <row r="1080" spans="4:4" x14ac:dyDescent="0.2">
      <c r="D1080" s="178"/>
    </row>
    <row r="1081" spans="4:4" x14ac:dyDescent="0.2">
      <c r="D1081" s="178"/>
    </row>
    <row r="1082" spans="4:4" x14ac:dyDescent="0.2">
      <c r="D1082" s="178"/>
    </row>
    <row r="1083" spans="4:4" x14ac:dyDescent="0.2">
      <c r="D1083" s="178"/>
    </row>
    <row r="1084" spans="4:4" x14ac:dyDescent="0.2">
      <c r="D1084" s="178"/>
    </row>
    <row r="1085" spans="4:4" x14ac:dyDescent="0.2">
      <c r="D1085" s="178"/>
    </row>
    <row r="1086" spans="4:4" x14ac:dyDescent="0.2">
      <c r="D1086" s="178"/>
    </row>
    <row r="1087" spans="4:4" x14ac:dyDescent="0.2">
      <c r="D1087" s="178"/>
    </row>
    <row r="1088" spans="4:4" x14ac:dyDescent="0.2">
      <c r="D1088" s="178"/>
    </row>
    <row r="1089" spans="4:4" x14ac:dyDescent="0.2">
      <c r="D1089" s="178"/>
    </row>
    <row r="1090" spans="4:4" x14ac:dyDescent="0.2">
      <c r="D1090" s="178"/>
    </row>
    <row r="1091" spans="4:4" x14ac:dyDescent="0.2">
      <c r="D1091" s="178"/>
    </row>
    <row r="1092" spans="4:4" x14ac:dyDescent="0.2">
      <c r="D1092" s="178"/>
    </row>
    <row r="1093" spans="4:4" x14ac:dyDescent="0.2">
      <c r="D1093" s="178"/>
    </row>
    <row r="1094" spans="4:4" x14ac:dyDescent="0.2">
      <c r="D1094" s="178"/>
    </row>
    <row r="1095" spans="4:4" x14ac:dyDescent="0.2">
      <c r="D1095" s="178"/>
    </row>
    <row r="1096" spans="4:4" x14ac:dyDescent="0.2">
      <c r="D1096" s="178"/>
    </row>
    <row r="1097" spans="4:4" x14ac:dyDescent="0.2">
      <c r="D1097" s="178"/>
    </row>
    <row r="1098" spans="4:4" x14ac:dyDescent="0.2">
      <c r="D1098" s="178"/>
    </row>
    <row r="1099" spans="4:4" x14ac:dyDescent="0.2">
      <c r="D1099" s="178"/>
    </row>
    <row r="1100" spans="4:4" x14ac:dyDescent="0.2">
      <c r="D1100" s="178"/>
    </row>
    <row r="1101" spans="4:4" x14ac:dyDescent="0.2">
      <c r="D1101" s="178"/>
    </row>
    <row r="1102" spans="4:4" x14ac:dyDescent="0.2">
      <c r="D1102" s="178"/>
    </row>
    <row r="1103" spans="4:4" x14ac:dyDescent="0.2">
      <c r="D1103" s="178"/>
    </row>
    <row r="1104" spans="4:4" x14ac:dyDescent="0.2">
      <c r="D1104" s="178"/>
    </row>
    <row r="1105" spans="4:4" x14ac:dyDescent="0.2">
      <c r="D1105" s="178"/>
    </row>
    <row r="1106" spans="4:4" x14ac:dyDescent="0.2">
      <c r="D1106" s="178"/>
    </row>
    <row r="1107" spans="4:4" x14ac:dyDescent="0.2">
      <c r="D1107" s="178"/>
    </row>
    <row r="1108" spans="4:4" x14ac:dyDescent="0.2">
      <c r="D1108" s="178"/>
    </row>
    <row r="1109" spans="4:4" x14ac:dyDescent="0.2">
      <c r="D1109" s="178"/>
    </row>
    <row r="1110" spans="4:4" x14ac:dyDescent="0.2">
      <c r="D1110" s="178"/>
    </row>
    <row r="1111" spans="4:4" x14ac:dyDescent="0.2">
      <c r="D1111" s="178"/>
    </row>
    <row r="1112" spans="4:4" x14ac:dyDescent="0.2">
      <c r="D1112" s="178"/>
    </row>
    <row r="1113" spans="4:4" x14ac:dyDescent="0.2">
      <c r="D1113" s="178"/>
    </row>
    <row r="1114" spans="4:4" x14ac:dyDescent="0.2">
      <c r="D1114" s="178"/>
    </row>
    <row r="1115" spans="4:4" x14ac:dyDescent="0.2">
      <c r="D1115" s="178"/>
    </row>
    <row r="1116" spans="4:4" x14ac:dyDescent="0.2">
      <c r="D1116" s="178"/>
    </row>
    <row r="1117" spans="4:4" x14ac:dyDescent="0.2">
      <c r="D1117" s="178"/>
    </row>
    <row r="1118" spans="4:4" x14ac:dyDescent="0.2">
      <c r="D1118" s="178"/>
    </row>
    <row r="1119" spans="4:4" x14ac:dyDescent="0.2">
      <c r="D1119" s="178"/>
    </row>
    <row r="1120" spans="4:4" x14ac:dyDescent="0.2">
      <c r="D1120" s="178"/>
    </row>
    <row r="1121" spans="4:4" x14ac:dyDescent="0.2">
      <c r="D1121" s="178"/>
    </row>
    <row r="1122" spans="4:4" x14ac:dyDescent="0.2">
      <c r="D1122" s="178"/>
    </row>
    <row r="1123" spans="4:4" x14ac:dyDescent="0.2">
      <c r="D1123" s="178"/>
    </row>
    <row r="1124" spans="4:4" x14ac:dyDescent="0.2">
      <c r="D1124" s="178"/>
    </row>
    <row r="1125" spans="4:4" x14ac:dyDescent="0.2">
      <c r="D1125" s="178"/>
    </row>
    <row r="1126" spans="4:4" x14ac:dyDescent="0.2">
      <c r="D1126" s="178"/>
    </row>
    <row r="1127" spans="4:4" x14ac:dyDescent="0.2">
      <c r="D1127" s="178"/>
    </row>
    <row r="1128" spans="4:4" x14ac:dyDescent="0.2">
      <c r="D1128" s="178"/>
    </row>
    <row r="1129" spans="4:4" x14ac:dyDescent="0.2">
      <c r="D1129" s="178"/>
    </row>
    <row r="1130" spans="4:4" x14ac:dyDescent="0.2">
      <c r="D1130" s="178"/>
    </row>
    <row r="1131" spans="4:4" x14ac:dyDescent="0.2">
      <c r="D1131" s="178"/>
    </row>
    <row r="1132" spans="4:4" x14ac:dyDescent="0.2">
      <c r="D1132" s="178"/>
    </row>
    <row r="1133" spans="4:4" x14ac:dyDescent="0.2">
      <c r="D1133" s="178"/>
    </row>
    <row r="1134" spans="4:4" x14ac:dyDescent="0.2">
      <c r="D1134" s="178"/>
    </row>
    <row r="1135" spans="4:4" x14ac:dyDescent="0.2">
      <c r="D1135" s="178"/>
    </row>
    <row r="1136" spans="4:4" x14ac:dyDescent="0.2">
      <c r="D1136" s="178"/>
    </row>
    <row r="1137" spans="4:4" x14ac:dyDescent="0.2">
      <c r="D1137" s="178"/>
    </row>
    <row r="1138" spans="4:4" x14ac:dyDescent="0.2">
      <c r="D1138" s="178"/>
    </row>
    <row r="1139" spans="4:4" x14ac:dyDescent="0.2">
      <c r="D1139" s="178"/>
    </row>
    <row r="1140" spans="4:4" x14ac:dyDescent="0.2">
      <c r="D1140" s="178"/>
    </row>
    <row r="1141" spans="4:4" x14ac:dyDescent="0.2">
      <c r="D1141" s="178"/>
    </row>
    <row r="1142" spans="4:4" x14ac:dyDescent="0.2">
      <c r="D1142" s="178"/>
    </row>
    <row r="1143" spans="4:4" x14ac:dyDescent="0.2">
      <c r="D1143" s="178"/>
    </row>
    <row r="1144" spans="4:4" x14ac:dyDescent="0.2">
      <c r="D1144" s="178"/>
    </row>
    <row r="1145" spans="4:4" x14ac:dyDescent="0.2">
      <c r="D1145" s="178"/>
    </row>
    <row r="1146" spans="4:4" x14ac:dyDescent="0.2">
      <c r="D1146" s="178"/>
    </row>
    <row r="1147" spans="4:4" x14ac:dyDescent="0.2">
      <c r="D1147" s="178"/>
    </row>
    <row r="1148" spans="4:4" x14ac:dyDescent="0.2">
      <c r="D1148" s="178"/>
    </row>
    <row r="1149" spans="4:4" x14ac:dyDescent="0.2">
      <c r="D1149" s="178"/>
    </row>
    <row r="1150" spans="4:4" x14ac:dyDescent="0.2">
      <c r="D1150" s="178"/>
    </row>
    <row r="1151" spans="4:4" x14ac:dyDescent="0.2">
      <c r="D1151" s="178"/>
    </row>
    <row r="1152" spans="4:4" x14ac:dyDescent="0.2">
      <c r="D1152" s="178"/>
    </row>
    <row r="1153" spans="4:4" x14ac:dyDescent="0.2">
      <c r="D1153" s="178"/>
    </row>
    <row r="1154" spans="4:4" x14ac:dyDescent="0.2">
      <c r="D1154" s="178"/>
    </row>
    <row r="1155" spans="4:4" x14ac:dyDescent="0.2">
      <c r="D1155" s="178"/>
    </row>
    <row r="1156" spans="4:4" x14ac:dyDescent="0.2">
      <c r="D1156" s="178"/>
    </row>
    <row r="1157" spans="4:4" x14ac:dyDescent="0.2">
      <c r="D1157" s="178"/>
    </row>
    <row r="1158" spans="4:4" x14ac:dyDescent="0.2">
      <c r="D1158" s="178"/>
    </row>
    <row r="1159" spans="4:4" x14ac:dyDescent="0.2">
      <c r="D1159" s="178"/>
    </row>
    <row r="1160" spans="4:4" x14ac:dyDescent="0.2">
      <c r="D1160" s="178"/>
    </row>
    <row r="1161" spans="4:4" x14ac:dyDescent="0.2">
      <c r="D1161" s="178"/>
    </row>
    <row r="1162" spans="4:4" x14ac:dyDescent="0.2">
      <c r="D1162" s="178"/>
    </row>
    <row r="1163" spans="4:4" x14ac:dyDescent="0.2">
      <c r="D1163" s="178"/>
    </row>
    <row r="1164" spans="4:4" x14ac:dyDescent="0.2">
      <c r="D1164" s="178"/>
    </row>
    <row r="1165" spans="4:4" x14ac:dyDescent="0.2">
      <c r="D1165" s="178"/>
    </row>
    <row r="1166" spans="4:4" x14ac:dyDescent="0.2">
      <c r="D1166" s="178"/>
    </row>
    <row r="1167" spans="4:4" x14ac:dyDescent="0.2">
      <c r="D1167" s="178"/>
    </row>
    <row r="1168" spans="4:4" x14ac:dyDescent="0.2">
      <c r="D1168" s="178"/>
    </row>
    <row r="1169" spans="4:4" x14ac:dyDescent="0.2">
      <c r="D1169" s="178"/>
    </row>
    <row r="1170" spans="4:4" x14ac:dyDescent="0.2">
      <c r="D1170" s="178"/>
    </row>
    <row r="1171" spans="4:4" x14ac:dyDescent="0.2">
      <c r="D1171" s="178"/>
    </row>
    <row r="1172" spans="4:4" x14ac:dyDescent="0.2">
      <c r="D1172" s="178"/>
    </row>
    <row r="1173" spans="4:4" x14ac:dyDescent="0.2">
      <c r="D1173" s="178"/>
    </row>
    <row r="1174" spans="4:4" x14ac:dyDescent="0.2">
      <c r="D1174" s="178"/>
    </row>
    <row r="1175" spans="4:4" x14ac:dyDescent="0.2">
      <c r="D1175" s="178"/>
    </row>
    <row r="1176" spans="4:4" x14ac:dyDescent="0.2">
      <c r="D1176" s="178"/>
    </row>
    <row r="1177" spans="4:4" x14ac:dyDescent="0.2">
      <c r="D1177" s="178"/>
    </row>
    <row r="1178" spans="4:4" x14ac:dyDescent="0.2">
      <c r="D1178" s="178"/>
    </row>
    <row r="1179" spans="4:4" x14ac:dyDescent="0.2">
      <c r="D1179" s="178"/>
    </row>
    <row r="1180" spans="4:4" x14ac:dyDescent="0.2">
      <c r="D1180" s="178"/>
    </row>
    <row r="1181" spans="4:4" x14ac:dyDescent="0.2">
      <c r="D1181" s="178"/>
    </row>
    <row r="1182" spans="4:4" x14ac:dyDescent="0.2">
      <c r="D1182" s="178"/>
    </row>
    <row r="1183" spans="4:4" x14ac:dyDescent="0.2">
      <c r="D1183" s="178"/>
    </row>
    <row r="1184" spans="4:4" x14ac:dyDescent="0.2">
      <c r="D1184" s="178"/>
    </row>
    <row r="1185" spans="4:4" x14ac:dyDescent="0.2">
      <c r="D1185" s="178"/>
    </row>
    <row r="1186" spans="4:4" x14ac:dyDescent="0.2">
      <c r="D1186" s="178"/>
    </row>
    <row r="1187" spans="4:4" x14ac:dyDescent="0.2">
      <c r="D1187" s="178"/>
    </row>
    <row r="1188" spans="4:4" x14ac:dyDescent="0.2">
      <c r="D1188" s="178"/>
    </row>
    <row r="1189" spans="4:4" x14ac:dyDescent="0.2">
      <c r="D1189" s="178"/>
    </row>
    <row r="1190" spans="4:4" x14ac:dyDescent="0.2">
      <c r="D1190" s="178"/>
    </row>
    <row r="1191" spans="4:4" x14ac:dyDescent="0.2">
      <c r="D1191" s="178"/>
    </row>
    <row r="1192" spans="4:4" x14ac:dyDescent="0.2">
      <c r="D1192" s="178"/>
    </row>
    <row r="1193" spans="4:4" x14ac:dyDescent="0.2">
      <c r="D1193" s="178"/>
    </row>
    <row r="1194" spans="4:4" x14ac:dyDescent="0.2">
      <c r="D1194" s="178"/>
    </row>
    <row r="1195" spans="4:4" x14ac:dyDescent="0.2">
      <c r="D1195" s="178"/>
    </row>
    <row r="1196" spans="4:4" x14ac:dyDescent="0.2">
      <c r="D1196" s="178"/>
    </row>
    <row r="1197" spans="4:4" x14ac:dyDescent="0.2">
      <c r="D1197" s="178"/>
    </row>
    <row r="1198" spans="4:4" x14ac:dyDescent="0.2">
      <c r="D1198" s="178"/>
    </row>
    <row r="1199" spans="4:4" x14ac:dyDescent="0.2">
      <c r="D1199" s="178"/>
    </row>
    <row r="1200" spans="4:4" x14ac:dyDescent="0.2">
      <c r="D1200" s="178"/>
    </row>
    <row r="1201" spans="4:4" x14ac:dyDescent="0.2">
      <c r="D1201" s="178"/>
    </row>
    <row r="1202" spans="4:4" x14ac:dyDescent="0.2">
      <c r="D1202" s="178"/>
    </row>
    <row r="1203" spans="4:4" x14ac:dyDescent="0.2">
      <c r="D1203" s="178"/>
    </row>
    <row r="1204" spans="4:4" x14ac:dyDescent="0.2">
      <c r="D1204" s="178"/>
    </row>
    <row r="1205" spans="4:4" x14ac:dyDescent="0.2">
      <c r="D1205" s="178"/>
    </row>
    <row r="1206" spans="4:4" x14ac:dyDescent="0.2">
      <c r="D1206" s="178"/>
    </row>
    <row r="1207" spans="4:4" x14ac:dyDescent="0.2">
      <c r="D1207" s="178"/>
    </row>
    <row r="1208" spans="4:4" x14ac:dyDescent="0.2">
      <c r="D1208" s="178"/>
    </row>
    <row r="1209" spans="4:4" x14ac:dyDescent="0.2">
      <c r="D1209" s="178"/>
    </row>
    <row r="1210" spans="4:4" x14ac:dyDescent="0.2">
      <c r="D1210" s="178"/>
    </row>
    <row r="1211" spans="4:4" x14ac:dyDescent="0.2">
      <c r="D1211" s="178"/>
    </row>
    <row r="1212" spans="4:4" x14ac:dyDescent="0.2">
      <c r="D1212" s="178"/>
    </row>
    <row r="1213" spans="4:4" x14ac:dyDescent="0.2">
      <c r="D1213" s="178"/>
    </row>
    <row r="1214" spans="4:4" x14ac:dyDescent="0.2">
      <c r="D1214" s="178"/>
    </row>
    <row r="1215" spans="4:4" x14ac:dyDescent="0.2">
      <c r="D1215" s="178"/>
    </row>
    <row r="1216" spans="4:4" x14ac:dyDescent="0.2">
      <c r="D1216" s="178"/>
    </row>
    <row r="1217" spans="4:4" x14ac:dyDescent="0.2">
      <c r="D1217" s="178"/>
    </row>
    <row r="1218" spans="4:4" x14ac:dyDescent="0.2">
      <c r="D1218" s="178"/>
    </row>
    <row r="1219" spans="4:4" x14ac:dyDescent="0.2">
      <c r="D1219" s="178"/>
    </row>
    <row r="1220" spans="4:4" x14ac:dyDescent="0.2">
      <c r="D1220" s="178"/>
    </row>
    <row r="1221" spans="4:4" x14ac:dyDescent="0.2">
      <c r="D1221" s="178"/>
    </row>
    <row r="1222" spans="4:4" x14ac:dyDescent="0.2">
      <c r="D1222" s="178"/>
    </row>
    <row r="1223" spans="4:4" x14ac:dyDescent="0.2">
      <c r="D1223" s="178"/>
    </row>
    <row r="1224" spans="4:4" x14ac:dyDescent="0.2">
      <c r="D1224" s="178"/>
    </row>
    <row r="1225" spans="4:4" x14ac:dyDescent="0.2">
      <c r="D1225" s="178"/>
    </row>
    <row r="1226" spans="4:4" x14ac:dyDescent="0.2">
      <c r="D1226" s="178"/>
    </row>
    <row r="1227" spans="4:4" x14ac:dyDescent="0.2">
      <c r="D1227" s="178"/>
    </row>
    <row r="1228" spans="4:4" x14ac:dyDescent="0.2">
      <c r="D1228" s="178"/>
    </row>
    <row r="1229" spans="4:4" x14ac:dyDescent="0.2">
      <c r="D1229" s="178"/>
    </row>
    <row r="1230" spans="4:4" x14ac:dyDescent="0.2">
      <c r="D1230" s="178"/>
    </row>
    <row r="1231" spans="4:4" x14ac:dyDescent="0.2">
      <c r="D1231" s="178"/>
    </row>
    <row r="1232" spans="4:4" x14ac:dyDescent="0.2">
      <c r="D1232" s="178"/>
    </row>
    <row r="1233" spans="4:4" x14ac:dyDescent="0.2">
      <c r="D1233" s="178"/>
    </row>
    <row r="1234" spans="4:4" x14ac:dyDescent="0.2">
      <c r="D1234" s="178"/>
    </row>
    <row r="1235" spans="4:4" x14ac:dyDescent="0.2">
      <c r="D1235" s="178"/>
    </row>
    <row r="1236" spans="4:4" x14ac:dyDescent="0.2">
      <c r="D1236" s="178"/>
    </row>
    <row r="1237" spans="4:4" x14ac:dyDescent="0.2">
      <c r="D1237" s="178"/>
    </row>
    <row r="1238" spans="4:4" x14ac:dyDescent="0.2">
      <c r="D1238" s="178"/>
    </row>
    <row r="1239" spans="4:4" x14ac:dyDescent="0.2">
      <c r="D1239" s="178"/>
    </row>
    <row r="1240" spans="4:4" x14ac:dyDescent="0.2">
      <c r="D1240" s="178"/>
    </row>
    <row r="1241" spans="4:4" x14ac:dyDescent="0.2">
      <c r="D1241" s="178"/>
    </row>
    <row r="1242" spans="4:4" x14ac:dyDescent="0.2">
      <c r="D1242" s="178"/>
    </row>
    <row r="1243" spans="4:4" x14ac:dyDescent="0.2">
      <c r="D1243" s="178"/>
    </row>
    <row r="1244" spans="4:4" x14ac:dyDescent="0.2">
      <c r="D1244" s="178"/>
    </row>
    <row r="1245" spans="4:4" x14ac:dyDescent="0.2">
      <c r="D1245" s="178"/>
    </row>
    <row r="1246" spans="4:4" x14ac:dyDescent="0.2">
      <c r="D1246" s="178"/>
    </row>
    <row r="1247" spans="4:4" x14ac:dyDescent="0.2">
      <c r="D1247" s="178"/>
    </row>
    <row r="1248" spans="4:4" x14ac:dyDescent="0.2">
      <c r="D1248" s="178"/>
    </row>
    <row r="1249" spans="4:4" x14ac:dyDescent="0.2">
      <c r="D1249" s="178"/>
    </row>
    <row r="1250" spans="4:4" x14ac:dyDescent="0.2">
      <c r="D1250" s="178"/>
    </row>
    <row r="1251" spans="4:4" x14ac:dyDescent="0.2">
      <c r="D1251" s="178"/>
    </row>
    <row r="1252" spans="4:4" x14ac:dyDescent="0.2">
      <c r="D1252" s="178"/>
    </row>
    <row r="1253" spans="4:4" x14ac:dyDescent="0.2">
      <c r="D1253" s="178"/>
    </row>
    <row r="1254" spans="4:4" x14ac:dyDescent="0.2">
      <c r="D1254" s="178"/>
    </row>
    <row r="1255" spans="4:4" x14ac:dyDescent="0.2">
      <c r="D1255" s="178"/>
    </row>
    <row r="1256" spans="4:4" x14ac:dyDescent="0.2">
      <c r="D1256" s="178"/>
    </row>
    <row r="1257" spans="4:4" x14ac:dyDescent="0.2">
      <c r="D1257" s="178"/>
    </row>
    <row r="1258" spans="4:4" x14ac:dyDescent="0.2">
      <c r="D1258" s="178"/>
    </row>
    <row r="1259" spans="4:4" x14ac:dyDescent="0.2">
      <c r="D1259" s="178"/>
    </row>
    <row r="1260" spans="4:4" x14ac:dyDescent="0.2">
      <c r="D1260" s="178"/>
    </row>
    <row r="1261" spans="4:4" x14ac:dyDescent="0.2">
      <c r="D1261" s="178"/>
    </row>
    <row r="1262" spans="4:4" x14ac:dyDescent="0.2">
      <c r="D1262" s="178"/>
    </row>
    <row r="1263" spans="4:4" x14ac:dyDescent="0.2">
      <c r="D1263" s="178"/>
    </row>
    <row r="1264" spans="4:4" x14ac:dyDescent="0.2">
      <c r="D1264" s="178"/>
    </row>
    <row r="1265" spans="4:4" x14ac:dyDescent="0.2">
      <c r="D1265" s="178"/>
    </row>
    <row r="1266" spans="4:4" x14ac:dyDescent="0.2">
      <c r="D1266" s="178"/>
    </row>
    <row r="1267" spans="4:4" x14ac:dyDescent="0.2">
      <c r="D1267" s="178"/>
    </row>
    <row r="1268" spans="4:4" x14ac:dyDescent="0.2">
      <c r="D1268" s="178"/>
    </row>
    <row r="1269" spans="4:4" x14ac:dyDescent="0.2">
      <c r="D1269" s="178"/>
    </row>
    <row r="1270" spans="4:4" x14ac:dyDescent="0.2">
      <c r="D1270" s="178"/>
    </row>
    <row r="1271" spans="4:4" x14ac:dyDescent="0.2">
      <c r="D1271" s="178"/>
    </row>
    <row r="1272" spans="4:4" x14ac:dyDescent="0.2">
      <c r="D1272" s="178"/>
    </row>
    <row r="1273" spans="4:4" x14ac:dyDescent="0.2">
      <c r="D1273" s="178"/>
    </row>
    <row r="1274" spans="4:4" x14ac:dyDescent="0.2">
      <c r="D1274" s="178"/>
    </row>
    <row r="1275" spans="4:4" x14ac:dyDescent="0.2">
      <c r="D1275" s="178"/>
    </row>
    <row r="1276" spans="4:4" x14ac:dyDescent="0.2">
      <c r="D1276" s="178"/>
    </row>
    <row r="1277" spans="4:4" x14ac:dyDescent="0.2">
      <c r="D1277" s="178"/>
    </row>
    <row r="1278" spans="4:4" x14ac:dyDescent="0.2">
      <c r="D1278" s="178"/>
    </row>
    <row r="1279" spans="4:4" x14ac:dyDescent="0.2">
      <c r="D1279" s="178"/>
    </row>
    <row r="1280" spans="4:4" x14ac:dyDescent="0.2">
      <c r="D1280" s="178"/>
    </row>
    <row r="1281" spans="4:4" x14ac:dyDescent="0.2">
      <c r="D1281" s="178"/>
    </row>
    <row r="1282" spans="4:4" x14ac:dyDescent="0.2">
      <c r="D1282" s="178"/>
    </row>
    <row r="1283" spans="4:4" x14ac:dyDescent="0.2">
      <c r="D1283" s="178"/>
    </row>
    <row r="1284" spans="4:4" x14ac:dyDescent="0.2">
      <c r="D1284" s="178"/>
    </row>
    <row r="1285" spans="4:4" x14ac:dyDescent="0.2">
      <c r="D1285" s="178"/>
    </row>
    <row r="1286" spans="4:4" x14ac:dyDescent="0.2">
      <c r="D1286" s="178"/>
    </row>
    <row r="1287" spans="4:4" x14ac:dyDescent="0.2">
      <c r="D1287" s="178"/>
    </row>
    <row r="1288" spans="4:4" x14ac:dyDescent="0.2">
      <c r="D1288" s="178"/>
    </row>
    <row r="1289" spans="4:4" x14ac:dyDescent="0.2">
      <c r="D1289" s="178"/>
    </row>
    <row r="1290" spans="4:4" x14ac:dyDescent="0.2">
      <c r="D1290" s="178"/>
    </row>
    <row r="1291" spans="4:4" x14ac:dyDescent="0.2">
      <c r="D1291" s="178"/>
    </row>
    <row r="1292" spans="4:4" x14ac:dyDescent="0.2">
      <c r="D1292" s="178"/>
    </row>
    <row r="1293" spans="4:4" x14ac:dyDescent="0.2">
      <c r="D1293" s="178"/>
    </row>
    <row r="1294" spans="4:4" x14ac:dyDescent="0.2">
      <c r="D1294" s="178"/>
    </row>
    <row r="1295" spans="4:4" x14ac:dyDescent="0.2">
      <c r="D1295" s="178"/>
    </row>
    <row r="1296" spans="4:4" x14ac:dyDescent="0.2">
      <c r="D1296" s="178"/>
    </row>
    <row r="1297" spans="4:4" x14ac:dyDescent="0.2">
      <c r="D1297" s="178"/>
    </row>
    <row r="1298" spans="4:4" x14ac:dyDescent="0.2">
      <c r="D1298" s="178"/>
    </row>
    <row r="1299" spans="4:4" x14ac:dyDescent="0.2">
      <c r="D1299" s="178"/>
    </row>
    <row r="1300" spans="4:4" x14ac:dyDescent="0.2">
      <c r="D1300" s="178"/>
    </row>
    <row r="1301" spans="4:4" x14ac:dyDescent="0.2">
      <c r="D1301" s="178"/>
    </row>
    <row r="1302" spans="4:4" x14ac:dyDescent="0.2">
      <c r="D1302" s="178"/>
    </row>
    <row r="1303" spans="4:4" x14ac:dyDescent="0.2">
      <c r="D1303" s="178"/>
    </row>
    <row r="1304" spans="4:4" x14ac:dyDescent="0.2">
      <c r="D1304" s="178"/>
    </row>
    <row r="1305" spans="4:4" x14ac:dyDescent="0.2">
      <c r="D1305" s="178"/>
    </row>
    <row r="1306" spans="4:4" x14ac:dyDescent="0.2">
      <c r="D1306" s="178"/>
    </row>
    <row r="1307" spans="4:4" x14ac:dyDescent="0.2">
      <c r="D1307" s="178"/>
    </row>
    <row r="1308" spans="4:4" x14ac:dyDescent="0.2">
      <c r="D1308" s="178"/>
    </row>
    <row r="1309" spans="4:4" x14ac:dyDescent="0.2">
      <c r="D1309" s="178"/>
    </row>
    <row r="1310" spans="4:4" x14ac:dyDescent="0.2">
      <c r="D1310" s="178"/>
    </row>
    <row r="1311" spans="4:4" x14ac:dyDescent="0.2">
      <c r="D1311" s="178"/>
    </row>
    <row r="1312" spans="4:4" x14ac:dyDescent="0.2">
      <c r="D1312" s="178"/>
    </row>
    <row r="1313" spans="4:4" x14ac:dyDescent="0.2">
      <c r="D1313" s="178"/>
    </row>
    <row r="1314" spans="4:4" x14ac:dyDescent="0.2">
      <c r="D1314" s="178"/>
    </row>
    <row r="1315" spans="4:4" x14ac:dyDescent="0.2">
      <c r="D1315" s="178"/>
    </row>
    <row r="1316" spans="4:4" x14ac:dyDescent="0.2">
      <c r="D1316" s="178"/>
    </row>
    <row r="1317" spans="4:4" x14ac:dyDescent="0.2">
      <c r="D1317" s="178"/>
    </row>
    <row r="1318" spans="4:4" x14ac:dyDescent="0.2">
      <c r="D1318" s="178"/>
    </row>
    <row r="1319" spans="4:4" x14ac:dyDescent="0.2">
      <c r="D1319" s="178"/>
    </row>
    <row r="1320" spans="4:4" x14ac:dyDescent="0.2">
      <c r="D1320" s="178"/>
    </row>
    <row r="1321" spans="4:4" x14ac:dyDescent="0.2">
      <c r="D1321" s="178"/>
    </row>
    <row r="1322" spans="4:4" x14ac:dyDescent="0.2">
      <c r="D1322" s="178"/>
    </row>
    <row r="1323" spans="4:4" x14ac:dyDescent="0.2">
      <c r="D1323" s="178"/>
    </row>
    <row r="1324" spans="4:4" x14ac:dyDescent="0.2">
      <c r="D1324" s="178"/>
    </row>
    <row r="1325" spans="4:4" x14ac:dyDescent="0.2">
      <c r="D1325" s="178"/>
    </row>
    <row r="1326" spans="4:4" x14ac:dyDescent="0.2">
      <c r="D1326" s="178"/>
    </row>
    <row r="1327" spans="4:4" x14ac:dyDescent="0.2">
      <c r="D1327" s="178"/>
    </row>
    <row r="1328" spans="4:4" x14ac:dyDescent="0.2">
      <c r="D1328" s="178"/>
    </row>
    <row r="1329" spans="4:4" x14ac:dyDescent="0.2">
      <c r="D1329" s="178"/>
    </row>
    <row r="1330" spans="4:4" x14ac:dyDescent="0.2">
      <c r="D1330" s="178"/>
    </row>
    <row r="1331" spans="4:4" x14ac:dyDescent="0.2">
      <c r="D1331" s="178"/>
    </row>
    <row r="1332" spans="4:4" x14ac:dyDescent="0.2">
      <c r="D1332" s="178"/>
    </row>
    <row r="1333" spans="4:4" x14ac:dyDescent="0.2">
      <c r="D1333" s="178"/>
    </row>
    <row r="1334" spans="4:4" x14ac:dyDescent="0.2">
      <c r="D1334" s="178"/>
    </row>
    <row r="1335" spans="4:4" x14ac:dyDescent="0.2">
      <c r="D1335" s="178"/>
    </row>
    <row r="1336" spans="4:4" x14ac:dyDescent="0.2">
      <c r="D1336" s="178"/>
    </row>
    <row r="1337" spans="4:4" x14ac:dyDescent="0.2">
      <c r="D1337" s="178"/>
    </row>
    <row r="1338" spans="4:4" x14ac:dyDescent="0.2">
      <c r="D1338" s="178"/>
    </row>
    <row r="1339" spans="4:4" x14ac:dyDescent="0.2">
      <c r="D1339" s="178"/>
    </row>
    <row r="1340" spans="4:4" x14ac:dyDescent="0.2">
      <c r="D1340" s="178"/>
    </row>
    <row r="1341" spans="4:4" x14ac:dyDescent="0.2">
      <c r="D1341" s="178"/>
    </row>
    <row r="1342" spans="4:4" x14ac:dyDescent="0.2">
      <c r="D1342" s="178"/>
    </row>
    <row r="1343" spans="4:4" x14ac:dyDescent="0.2">
      <c r="D1343" s="178"/>
    </row>
    <row r="1344" spans="4:4" x14ac:dyDescent="0.2">
      <c r="D1344" s="178"/>
    </row>
    <row r="1345" spans="4:4" x14ac:dyDescent="0.2">
      <c r="D1345" s="178"/>
    </row>
    <row r="1346" spans="4:4" x14ac:dyDescent="0.2">
      <c r="D1346" s="178"/>
    </row>
    <row r="1347" spans="4:4" x14ac:dyDescent="0.2">
      <c r="D1347" s="178"/>
    </row>
    <row r="1348" spans="4:4" x14ac:dyDescent="0.2">
      <c r="D1348" s="178"/>
    </row>
    <row r="1349" spans="4:4" x14ac:dyDescent="0.2">
      <c r="D1349" s="178"/>
    </row>
    <row r="1350" spans="4:4" x14ac:dyDescent="0.2">
      <c r="D1350" s="178"/>
    </row>
    <row r="1351" spans="4:4" x14ac:dyDescent="0.2">
      <c r="D1351" s="178"/>
    </row>
    <row r="1352" spans="4:4" x14ac:dyDescent="0.2">
      <c r="D1352" s="178"/>
    </row>
    <row r="1353" spans="4:4" x14ac:dyDescent="0.2">
      <c r="D1353" s="178"/>
    </row>
    <row r="1354" spans="4:4" x14ac:dyDescent="0.2">
      <c r="D1354" s="178"/>
    </row>
    <row r="1355" spans="4:4" x14ac:dyDescent="0.2">
      <c r="D1355" s="178"/>
    </row>
    <row r="1356" spans="4:4" x14ac:dyDescent="0.2">
      <c r="D1356" s="178"/>
    </row>
    <row r="1357" spans="4:4" x14ac:dyDescent="0.2">
      <c r="D1357" s="178"/>
    </row>
    <row r="1358" spans="4:4" x14ac:dyDescent="0.2">
      <c r="D1358" s="178"/>
    </row>
    <row r="1359" spans="4:4" x14ac:dyDescent="0.2">
      <c r="D1359" s="178"/>
    </row>
    <row r="1360" spans="4:4" x14ac:dyDescent="0.2">
      <c r="D1360" s="178"/>
    </row>
    <row r="1361" spans="4:4" x14ac:dyDescent="0.2">
      <c r="D1361" s="178"/>
    </row>
    <row r="1362" spans="4:4" x14ac:dyDescent="0.2">
      <c r="D1362" s="178"/>
    </row>
    <row r="1363" spans="4:4" x14ac:dyDescent="0.2">
      <c r="D1363" s="178"/>
    </row>
    <row r="1364" spans="4:4" x14ac:dyDescent="0.2">
      <c r="D1364" s="178"/>
    </row>
    <row r="1365" spans="4:4" x14ac:dyDescent="0.2">
      <c r="D1365" s="178"/>
    </row>
    <row r="1366" spans="4:4" x14ac:dyDescent="0.2">
      <c r="D1366" s="178"/>
    </row>
    <row r="1367" spans="4:4" x14ac:dyDescent="0.2">
      <c r="D1367" s="178"/>
    </row>
    <row r="1368" spans="4:4" x14ac:dyDescent="0.2">
      <c r="D1368" s="178"/>
    </row>
    <row r="1369" spans="4:4" x14ac:dyDescent="0.2">
      <c r="D1369" s="178"/>
    </row>
    <row r="1370" spans="4:4" x14ac:dyDescent="0.2">
      <c r="D1370" s="178"/>
    </row>
    <row r="1371" spans="4:4" x14ac:dyDescent="0.2">
      <c r="D1371" s="178"/>
    </row>
    <row r="1372" spans="4:4" x14ac:dyDescent="0.2">
      <c r="D1372" s="178"/>
    </row>
    <row r="1373" spans="4:4" x14ac:dyDescent="0.2">
      <c r="D1373" s="178"/>
    </row>
    <row r="1374" spans="4:4" x14ac:dyDescent="0.2">
      <c r="D1374" s="178"/>
    </row>
    <row r="1375" spans="4:4" x14ac:dyDescent="0.2">
      <c r="D1375" s="178"/>
    </row>
    <row r="1376" spans="4:4" x14ac:dyDescent="0.2">
      <c r="D1376" s="178"/>
    </row>
    <row r="1377" spans="4:4" x14ac:dyDescent="0.2">
      <c r="D1377" s="178"/>
    </row>
    <row r="1378" spans="4:4" x14ac:dyDescent="0.2">
      <c r="D1378" s="178"/>
    </row>
    <row r="1379" spans="4:4" x14ac:dyDescent="0.2">
      <c r="D1379" s="178"/>
    </row>
    <row r="1380" spans="4:4" x14ac:dyDescent="0.2">
      <c r="D1380" s="178"/>
    </row>
    <row r="1381" spans="4:4" x14ac:dyDescent="0.2">
      <c r="D1381" s="178"/>
    </row>
    <row r="1382" spans="4:4" x14ac:dyDescent="0.2">
      <c r="D1382" s="178"/>
    </row>
    <row r="1383" spans="4:4" x14ac:dyDescent="0.2">
      <c r="D1383" s="178"/>
    </row>
    <row r="1384" spans="4:4" x14ac:dyDescent="0.2">
      <c r="D1384" s="178"/>
    </row>
    <row r="1385" spans="4:4" x14ac:dyDescent="0.2">
      <c r="D1385" s="178"/>
    </row>
    <row r="1386" spans="4:4" x14ac:dyDescent="0.2">
      <c r="D1386" s="178"/>
    </row>
    <row r="1387" spans="4:4" x14ac:dyDescent="0.2">
      <c r="D1387" s="178"/>
    </row>
    <row r="1388" spans="4:4" x14ac:dyDescent="0.2">
      <c r="D1388" s="178"/>
    </row>
    <row r="1389" spans="4:4" x14ac:dyDescent="0.2">
      <c r="D1389" s="178"/>
    </row>
    <row r="1390" spans="4:4" x14ac:dyDescent="0.2">
      <c r="D1390" s="178"/>
    </row>
    <row r="1391" spans="4:4" x14ac:dyDescent="0.2">
      <c r="D1391" s="178"/>
    </row>
    <row r="1392" spans="4:4" x14ac:dyDescent="0.2">
      <c r="D1392" s="178"/>
    </row>
    <row r="1393" spans="4:4" x14ac:dyDescent="0.2">
      <c r="D1393" s="178"/>
    </row>
    <row r="1394" spans="4:4" x14ac:dyDescent="0.2">
      <c r="D1394" s="178"/>
    </row>
    <row r="1395" spans="4:4" x14ac:dyDescent="0.2">
      <c r="D1395" s="178"/>
    </row>
    <row r="1396" spans="4:4" x14ac:dyDescent="0.2">
      <c r="D1396" s="178"/>
    </row>
    <row r="1397" spans="4:4" x14ac:dyDescent="0.2">
      <c r="D1397" s="178"/>
    </row>
    <row r="1398" spans="4:4" x14ac:dyDescent="0.2">
      <c r="D1398" s="178"/>
    </row>
    <row r="1399" spans="4:4" x14ac:dyDescent="0.2">
      <c r="D1399" s="178"/>
    </row>
    <row r="1400" spans="4:4" x14ac:dyDescent="0.2">
      <c r="D1400" s="178"/>
    </row>
    <row r="1401" spans="4:4" x14ac:dyDescent="0.2">
      <c r="D1401" s="178"/>
    </row>
    <row r="1402" spans="4:4" x14ac:dyDescent="0.2">
      <c r="D1402" s="178"/>
    </row>
    <row r="1403" spans="4:4" x14ac:dyDescent="0.2">
      <c r="D1403" s="178"/>
    </row>
    <row r="1404" spans="4:4" x14ac:dyDescent="0.2">
      <c r="D1404" s="178"/>
    </row>
    <row r="1405" spans="4:4" x14ac:dyDescent="0.2">
      <c r="D1405" s="178"/>
    </row>
    <row r="1406" spans="4:4" x14ac:dyDescent="0.2">
      <c r="D1406" s="178"/>
    </row>
    <row r="1407" spans="4:4" x14ac:dyDescent="0.2">
      <c r="D1407" s="178"/>
    </row>
    <row r="1408" spans="4:4" x14ac:dyDescent="0.2">
      <c r="D1408" s="178"/>
    </row>
    <row r="1409" spans="4:4" x14ac:dyDescent="0.2">
      <c r="D1409" s="178"/>
    </row>
    <row r="1410" spans="4:4" x14ac:dyDescent="0.2">
      <c r="D1410" s="178"/>
    </row>
    <row r="1411" spans="4:4" x14ac:dyDescent="0.2">
      <c r="D1411" s="178"/>
    </row>
    <row r="1412" spans="4:4" x14ac:dyDescent="0.2">
      <c r="D1412" s="178"/>
    </row>
    <row r="1413" spans="4:4" x14ac:dyDescent="0.2">
      <c r="D1413" s="178"/>
    </row>
    <row r="1414" spans="4:4" x14ac:dyDescent="0.2">
      <c r="D1414" s="178"/>
    </row>
    <row r="1415" spans="4:4" x14ac:dyDescent="0.2">
      <c r="D1415" s="178"/>
    </row>
    <row r="1416" spans="4:4" x14ac:dyDescent="0.2">
      <c r="D1416" s="178"/>
    </row>
    <row r="1417" spans="4:4" x14ac:dyDescent="0.2">
      <c r="D1417" s="178"/>
    </row>
    <row r="1418" spans="4:4" x14ac:dyDescent="0.2">
      <c r="D1418" s="178"/>
    </row>
    <row r="1419" spans="4:4" x14ac:dyDescent="0.2">
      <c r="D1419" s="178"/>
    </row>
    <row r="1420" spans="4:4" x14ac:dyDescent="0.2">
      <c r="D1420" s="178"/>
    </row>
    <row r="1421" spans="4:4" x14ac:dyDescent="0.2">
      <c r="D1421" s="178"/>
    </row>
    <row r="1422" spans="4:4" x14ac:dyDescent="0.2">
      <c r="D1422" s="178"/>
    </row>
    <row r="1423" spans="4:4" x14ac:dyDescent="0.2">
      <c r="D1423" s="178"/>
    </row>
    <row r="1424" spans="4:4" x14ac:dyDescent="0.2">
      <c r="D1424" s="178"/>
    </row>
    <row r="1425" spans="4:4" x14ac:dyDescent="0.2">
      <c r="D1425" s="178"/>
    </row>
    <row r="1426" spans="4:4" x14ac:dyDescent="0.2">
      <c r="D1426" s="178"/>
    </row>
    <row r="1427" spans="4:4" x14ac:dyDescent="0.2">
      <c r="D1427" s="178"/>
    </row>
    <row r="1428" spans="4:4" x14ac:dyDescent="0.2">
      <c r="D1428" s="178"/>
    </row>
    <row r="1429" spans="4:4" x14ac:dyDescent="0.2">
      <c r="D1429" s="178"/>
    </row>
    <row r="1430" spans="4:4" x14ac:dyDescent="0.2">
      <c r="D1430" s="178"/>
    </row>
    <row r="1431" spans="4:4" x14ac:dyDescent="0.2">
      <c r="D1431" s="178"/>
    </row>
    <row r="1432" spans="4:4" x14ac:dyDescent="0.2">
      <c r="D1432" s="178"/>
    </row>
    <row r="1433" spans="4:4" x14ac:dyDescent="0.2">
      <c r="D1433" s="178"/>
    </row>
    <row r="1434" spans="4:4" x14ac:dyDescent="0.2">
      <c r="D1434" s="178"/>
    </row>
    <row r="1435" spans="4:4" x14ac:dyDescent="0.2">
      <c r="D1435" s="178"/>
    </row>
    <row r="1436" spans="4:4" x14ac:dyDescent="0.2">
      <c r="D1436" s="178"/>
    </row>
    <row r="1437" spans="4:4" x14ac:dyDescent="0.2">
      <c r="D1437" s="178"/>
    </row>
    <row r="1438" spans="4:4" x14ac:dyDescent="0.2">
      <c r="D1438" s="178"/>
    </row>
    <row r="1439" spans="4:4" x14ac:dyDescent="0.2">
      <c r="D1439" s="178"/>
    </row>
    <row r="1440" spans="4:4" x14ac:dyDescent="0.2">
      <c r="D1440" s="178"/>
    </row>
    <row r="1441" spans="4:4" x14ac:dyDescent="0.2">
      <c r="D1441" s="178"/>
    </row>
    <row r="1442" spans="4:4" x14ac:dyDescent="0.2">
      <c r="D1442" s="178"/>
    </row>
    <row r="1443" spans="4:4" x14ac:dyDescent="0.2">
      <c r="D1443" s="178"/>
    </row>
    <row r="1444" spans="4:4" x14ac:dyDescent="0.2">
      <c r="D1444" s="178"/>
    </row>
    <row r="1445" spans="4:4" x14ac:dyDescent="0.2">
      <c r="D1445" s="178"/>
    </row>
    <row r="1446" spans="4:4" x14ac:dyDescent="0.2">
      <c r="D1446" s="178"/>
    </row>
    <row r="1447" spans="4:4" x14ac:dyDescent="0.2">
      <c r="D1447" s="178"/>
    </row>
    <row r="1448" spans="4:4" x14ac:dyDescent="0.2">
      <c r="D1448" s="178"/>
    </row>
    <row r="1449" spans="4:4" x14ac:dyDescent="0.2">
      <c r="D1449" s="178"/>
    </row>
    <row r="1450" spans="4:4" x14ac:dyDescent="0.2">
      <c r="D1450" s="178"/>
    </row>
    <row r="1451" spans="4:4" x14ac:dyDescent="0.2">
      <c r="D1451" s="178"/>
    </row>
    <row r="1452" spans="4:4" x14ac:dyDescent="0.2">
      <c r="D1452" s="178"/>
    </row>
    <row r="1453" spans="4:4" x14ac:dyDescent="0.2">
      <c r="D1453" s="178"/>
    </row>
    <row r="1454" spans="4:4" x14ac:dyDescent="0.2">
      <c r="D1454" s="178"/>
    </row>
    <row r="1455" spans="4:4" x14ac:dyDescent="0.2">
      <c r="D1455" s="178"/>
    </row>
    <row r="1456" spans="4:4" x14ac:dyDescent="0.2">
      <c r="D1456" s="178"/>
    </row>
    <row r="1457" spans="4:4" x14ac:dyDescent="0.2">
      <c r="D1457" s="178"/>
    </row>
    <row r="1458" spans="4:4" x14ac:dyDescent="0.2">
      <c r="D1458" s="178"/>
    </row>
    <row r="1459" spans="4:4" x14ac:dyDescent="0.2">
      <c r="D1459" s="178"/>
    </row>
    <row r="1460" spans="4:4" x14ac:dyDescent="0.2">
      <c r="D1460" s="178"/>
    </row>
    <row r="1461" spans="4:4" x14ac:dyDescent="0.2">
      <c r="D1461" s="178"/>
    </row>
    <row r="1462" spans="4:4" x14ac:dyDescent="0.2">
      <c r="D1462" s="178"/>
    </row>
    <row r="1463" spans="4:4" x14ac:dyDescent="0.2">
      <c r="D1463" s="178"/>
    </row>
    <row r="1464" spans="4:4" x14ac:dyDescent="0.2">
      <c r="D1464" s="178"/>
    </row>
    <row r="1465" spans="4:4" x14ac:dyDescent="0.2">
      <c r="D1465" s="178"/>
    </row>
    <row r="1466" spans="4:4" x14ac:dyDescent="0.2">
      <c r="D1466" s="178"/>
    </row>
    <row r="1467" spans="4:4" x14ac:dyDescent="0.2">
      <c r="D1467" s="178"/>
    </row>
    <row r="1468" spans="4:4" x14ac:dyDescent="0.2">
      <c r="D1468" s="178"/>
    </row>
    <row r="1469" spans="4:4" x14ac:dyDescent="0.2">
      <c r="D1469" s="178"/>
    </row>
    <row r="1470" spans="4:4" x14ac:dyDescent="0.2">
      <c r="D1470" s="178"/>
    </row>
    <row r="1471" spans="4:4" x14ac:dyDescent="0.2">
      <c r="D1471" s="178"/>
    </row>
    <row r="1472" spans="4:4" x14ac:dyDescent="0.2">
      <c r="D1472" s="178"/>
    </row>
    <row r="1473" spans="4:4" x14ac:dyDescent="0.2">
      <c r="D1473" s="178"/>
    </row>
    <row r="1474" spans="4:4" x14ac:dyDescent="0.2">
      <c r="D1474" s="178"/>
    </row>
    <row r="1475" spans="4:4" x14ac:dyDescent="0.2">
      <c r="D1475" s="178"/>
    </row>
    <row r="1476" spans="4:4" x14ac:dyDescent="0.2">
      <c r="D1476" s="178"/>
    </row>
    <row r="1477" spans="4:4" x14ac:dyDescent="0.2">
      <c r="D1477" s="178"/>
    </row>
    <row r="1478" spans="4:4" x14ac:dyDescent="0.2">
      <c r="D1478" s="178"/>
    </row>
    <row r="1479" spans="4:4" x14ac:dyDescent="0.2">
      <c r="D1479" s="178"/>
    </row>
    <row r="1480" spans="4:4" x14ac:dyDescent="0.2">
      <c r="D1480" s="178"/>
    </row>
    <row r="1481" spans="4:4" x14ac:dyDescent="0.2">
      <c r="D1481" s="178"/>
    </row>
    <row r="1482" spans="4:4" x14ac:dyDescent="0.2">
      <c r="D1482" s="178"/>
    </row>
    <row r="1483" spans="4:4" x14ac:dyDescent="0.2">
      <c r="D1483" s="178"/>
    </row>
    <row r="1484" spans="4:4" x14ac:dyDescent="0.2">
      <c r="D1484" s="178"/>
    </row>
    <row r="1485" spans="4:4" x14ac:dyDescent="0.2">
      <c r="D1485" s="178"/>
    </row>
    <row r="1486" spans="4:4" x14ac:dyDescent="0.2">
      <c r="D1486" s="178"/>
    </row>
    <row r="1487" spans="4:4" x14ac:dyDescent="0.2">
      <c r="D1487" s="178"/>
    </row>
    <row r="1488" spans="4:4" x14ac:dyDescent="0.2">
      <c r="D1488" s="178"/>
    </row>
    <row r="1489" spans="4:4" x14ac:dyDescent="0.2">
      <c r="D1489" s="178"/>
    </row>
    <row r="1490" spans="4:4" x14ac:dyDescent="0.2">
      <c r="D1490" s="178"/>
    </row>
    <row r="1491" spans="4:4" x14ac:dyDescent="0.2">
      <c r="D1491" s="178"/>
    </row>
    <row r="1492" spans="4:4" x14ac:dyDescent="0.2">
      <c r="D1492" s="178"/>
    </row>
    <row r="1493" spans="4:4" x14ac:dyDescent="0.2">
      <c r="D1493" s="178"/>
    </row>
    <row r="1494" spans="4:4" x14ac:dyDescent="0.2">
      <c r="D1494" s="178"/>
    </row>
    <row r="1495" spans="4:4" x14ac:dyDescent="0.2">
      <c r="D1495" s="178"/>
    </row>
    <row r="1496" spans="4:4" x14ac:dyDescent="0.2">
      <c r="D1496" s="178"/>
    </row>
    <row r="1497" spans="4:4" x14ac:dyDescent="0.2">
      <c r="D1497" s="178"/>
    </row>
    <row r="1498" spans="4:4" x14ac:dyDescent="0.2">
      <c r="D1498" s="178"/>
    </row>
    <row r="1499" spans="4:4" x14ac:dyDescent="0.2">
      <c r="D1499" s="178"/>
    </row>
    <row r="1500" spans="4:4" x14ac:dyDescent="0.2">
      <c r="D1500" s="178"/>
    </row>
    <row r="1501" spans="4:4" x14ac:dyDescent="0.2">
      <c r="D1501" s="178"/>
    </row>
    <row r="1502" spans="4:4" x14ac:dyDescent="0.2">
      <c r="D1502" s="178"/>
    </row>
    <row r="1503" spans="4:4" x14ac:dyDescent="0.2">
      <c r="D1503" s="178"/>
    </row>
    <row r="1504" spans="4:4" x14ac:dyDescent="0.2">
      <c r="D1504" s="178"/>
    </row>
    <row r="1505" spans="4:4" x14ac:dyDescent="0.2">
      <c r="D1505" s="178"/>
    </row>
    <row r="1506" spans="4:4" x14ac:dyDescent="0.2">
      <c r="D1506" s="178"/>
    </row>
    <row r="1507" spans="4:4" x14ac:dyDescent="0.2">
      <c r="D1507" s="178"/>
    </row>
    <row r="1508" spans="4:4" x14ac:dyDescent="0.2">
      <c r="D1508" s="178"/>
    </row>
    <row r="1509" spans="4:4" x14ac:dyDescent="0.2">
      <c r="D1509" s="178"/>
    </row>
    <row r="1510" spans="4:4" x14ac:dyDescent="0.2">
      <c r="D1510" s="178"/>
    </row>
    <row r="1511" spans="4:4" x14ac:dyDescent="0.2">
      <c r="D1511" s="178"/>
    </row>
    <row r="1512" spans="4:4" x14ac:dyDescent="0.2">
      <c r="D1512" s="178"/>
    </row>
    <row r="1513" spans="4:4" x14ac:dyDescent="0.2">
      <c r="D1513" s="178"/>
    </row>
    <row r="1514" spans="4:4" x14ac:dyDescent="0.2">
      <c r="D1514" s="178"/>
    </row>
    <row r="1515" spans="4:4" x14ac:dyDescent="0.2">
      <c r="D1515" s="178"/>
    </row>
    <row r="1516" spans="4:4" x14ac:dyDescent="0.2">
      <c r="D1516" s="178"/>
    </row>
    <row r="1517" spans="4:4" x14ac:dyDescent="0.2">
      <c r="D1517" s="178"/>
    </row>
    <row r="1518" spans="4:4" x14ac:dyDescent="0.2">
      <c r="D1518" s="178"/>
    </row>
    <row r="1519" spans="4:4" x14ac:dyDescent="0.2">
      <c r="D1519" s="178"/>
    </row>
    <row r="1520" spans="4:4" x14ac:dyDescent="0.2">
      <c r="D1520" s="178"/>
    </row>
    <row r="1521" spans="4:4" x14ac:dyDescent="0.2">
      <c r="D1521" s="178"/>
    </row>
    <row r="1522" spans="4:4" x14ac:dyDescent="0.2">
      <c r="D1522" s="178"/>
    </row>
    <row r="1523" spans="4:4" x14ac:dyDescent="0.2">
      <c r="D1523" s="178"/>
    </row>
    <row r="1524" spans="4:4" x14ac:dyDescent="0.2">
      <c r="D1524" s="178"/>
    </row>
    <row r="1525" spans="4:4" x14ac:dyDescent="0.2">
      <c r="D1525" s="178"/>
    </row>
    <row r="1526" spans="4:4" x14ac:dyDescent="0.2">
      <c r="D1526" s="178"/>
    </row>
    <row r="1527" spans="4:4" x14ac:dyDescent="0.2">
      <c r="D1527" s="178"/>
    </row>
    <row r="1528" spans="4:4" x14ac:dyDescent="0.2">
      <c r="D1528" s="178"/>
    </row>
    <row r="1529" spans="4:4" x14ac:dyDescent="0.2">
      <c r="D1529" s="178"/>
    </row>
    <row r="1530" spans="4:4" x14ac:dyDescent="0.2">
      <c r="D1530" s="178"/>
    </row>
    <row r="1531" spans="4:4" x14ac:dyDescent="0.2">
      <c r="D1531" s="178"/>
    </row>
    <row r="1532" spans="4:4" x14ac:dyDescent="0.2">
      <c r="D1532" s="178"/>
    </row>
    <row r="1533" spans="4:4" x14ac:dyDescent="0.2">
      <c r="D1533" s="178"/>
    </row>
    <row r="1534" spans="4:4" x14ac:dyDescent="0.2">
      <c r="D1534" s="178"/>
    </row>
    <row r="1535" spans="4:4" x14ac:dyDescent="0.2">
      <c r="D1535" s="178"/>
    </row>
    <row r="1536" spans="4:4" x14ac:dyDescent="0.2">
      <c r="D1536" s="178"/>
    </row>
    <row r="1537" spans="4:4" x14ac:dyDescent="0.2">
      <c r="D1537" s="178"/>
    </row>
    <row r="1538" spans="4:4" x14ac:dyDescent="0.2">
      <c r="D1538" s="178"/>
    </row>
    <row r="1539" spans="4:4" x14ac:dyDescent="0.2">
      <c r="D1539" s="178"/>
    </row>
    <row r="1540" spans="4:4" x14ac:dyDescent="0.2">
      <c r="D1540" s="178"/>
    </row>
    <row r="1541" spans="4:4" x14ac:dyDescent="0.2">
      <c r="D1541" s="178"/>
    </row>
    <row r="1542" spans="4:4" x14ac:dyDescent="0.2">
      <c r="D1542" s="178"/>
    </row>
    <row r="1543" spans="4:4" x14ac:dyDescent="0.2">
      <c r="D1543" s="178"/>
    </row>
    <row r="1544" spans="4:4" x14ac:dyDescent="0.2">
      <c r="D1544" s="178"/>
    </row>
    <row r="1545" spans="4:4" x14ac:dyDescent="0.2">
      <c r="D1545" s="178"/>
    </row>
    <row r="1546" spans="4:4" x14ac:dyDescent="0.2">
      <c r="D1546" s="178"/>
    </row>
    <row r="1547" spans="4:4" x14ac:dyDescent="0.2">
      <c r="D1547" s="178"/>
    </row>
    <row r="1548" spans="4:4" x14ac:dyDescent="0.2">
      <c r="D1548" s="178"/>
    </row>
    <row r="1549" spans="4:4" x14ac:dyDescent="0.2">
      <c r="D1549" s="178"/>
    </row>
    <row r="1550" spans="4:4" x14ac:dyDescent="0.2">
      <c r="D1550" s="178"/>
    </row>
    <row r="1551" spans="4:4" x14ac:dyDescent="0.2">
      <c r="D1551" s="178"/>
    </row>
    <row r="1552" spans="4:4" x14ac:dyDescent="0.2">
      <c r="D1552" s="178"/>
    </row>
    <row r="1553" spans="4:4" x14ac:dyDescent="0.2">
      <c r="D1553" s="178"/>
    </row>
    <row r="1554" spans="4:4" x14ac:dyDescent="0.2">
      <c r="D1554" s="178"/>
    </row>
    <row r="1555" spans="4:4" x14ac:dyDescent="0.2">
      <c r="D1555" s="178"/>
    </row>
    <row r="1556" spans="4:4" x14ac:dyDescent="0.2">
      <c r="D1556" s="178"/>
    </row>
    <row r="1557" spans="4:4" x14ac:dyDescent="0.2">
      <c r="D1557" s="178"/>
    </row>
    <row r="1558" spans="4:4" x14ac:dyDescent="0.2">
      <c r="D1558" s="178"/>
    </row>
    <row r="1559" spans="4:4" x14ac:dyDescent="0.2">
      <c r="D1559" s="178"/>
    </row>
    <row r="1560" spans="4:4" x14ac:dyDescent="0.2">
      <c r="D1560" s="178"/>
    </row>
    <row r="1561" spans="4:4" x14ac:dyDescent="0.2">
      <c r="D1561" s="178"/>
    </row>
    <row r="1562" spans="4:4" x14ac:dyDescent="0.2">
      <c r="D1562" s="178"/>
    </row>
    <row r="1563" spans="4:4" x14ac:dyDescent="0.2">
      <c r="D1563" s="178"/>
    </row>
    <row r="1564" spans="4:4" x14ac:dyDescent="0.2">
      <c r="D1564" s="178"/>
    </row>
    <row r="1565" spans="4:4" x14ac:dyDescent="0.2">
      <c r="D1565" s="178"/>
    </row>
    <row r="1566" spans="4:4" x14ac:dyDescent="0.2">
      <c r="D1566" s="178"/>
    </row>
    <row r="1567" spans="4:4" x14ac:dyDescent="0.2">
      <c r="D1567" s="178"/>
    </row>
    <row r="1568" spans="4:4" x14ac:dyDescent="0.2">
      <c r="D1568" s="178"/>
    </row>
    <row r="1569" spans="4:4" x14ac:dyDescent="0.2">
      <c r="D1569" s="178"/>
    </row>
    <row r="1570" spans="4:4" x14ac:dyDescent="0.2">
      <c r="D1570" s="178"/>
    </row>
    <row r="1571" spans="4:4" x14ac:dyDescent="0.2">
      <c r="D1571" s="178"/>
    </row>
    <row r="1572" spans="4:4" x14ac:dyDescent="0.2">
      <c r="D1572" s="178"/>
    </row>
    <row r="1573" spans="4:4" x14ac:dyDescent="0.2">
      <c r="D1573" s="178"/>
    </row>
    <row r="1574" spans="4:4" x14ac:dyDescent="0.2">
      <c r="D1574" s="178"/>
    </row>
    <row r="1575" spans="4:4" x14ac:dyDescent="0.2">
      <c r="D1575" s="178"/>
    </row>
    <row r="1576" spans="4:4" x14ac:dyDescent="0.2">
      <c r="D1576" s="178"/>
    </row>
    <row r="1577" spans="4:4" x14ac:dyDescent="0.2">
      <c r="D1577" s="178"/>
    </row>
    <row r="1578" spans="4:4" x14ac:dyDescent="0.2">
      <c r="D1578" s="178"/>
    </row>
    <row r="1579" spans="4:4" x14ac:dyDescent="0.2">
      <c r="D1579" s="178"/>
    </row>
    <row r="1580" spans="4:4" x14ac:dyDescent="0.2">
      <c r="D1580" s="178"/>
    </row>
    <row r="1581" spans="4:4" x14ac:dyDescent="0.2">
      <c r="D1581" s="178"/>
    </row>
    <row r="1582" spans="4:4" x14ac:dyDescent="0.2">
      <c r="D1582" s="178"/>
    </row>
    <row r="1583" spans="4:4" x14ac:dyDescent="0.2">
      <c r="D1583" s="178"/>
    </row>
    <row r="1584" spans="4:4" x14ac:dyDescent="0.2">
      <c r="D1584" s="178"/>
    </row>
    <row r="1585" spans="4:4" x14ac:dyDescent="0.2">
      <c r="D1585" s="178"/>
    </row>
    <row r="1586" spans="4:4" x14ac:dyDescent="0.2">
      <c r="D1586" s="178"/>
    </row>
    <row r="1587" spans="4:4" x14ac:dyDescent="0.2">
      <c r="D1587" s="178"/>
    </row>
    <row r="1588" spans="4:4" x14ac:dyDescent="0.2">
      <c r="D1588" s="178"/>
    </row>
    <row r="1589" spans="4:4" x14ac:dyDescent="0.2">
      <c r="D1589" s="178"/>
    </row>
    <row r="1590" spans="4:4" x14ac:dyDescent="0.2">
      <c r="D1590" s="178"/>
    </row>
    <row r="1591" spans="4:4" x14ac:dyDescent="0.2">
      <c r="D1591" s="178"/>
    </row>
    <row r="1592" spans="4:4" x14ac:dyDescent="0.2">
      <c r="D1592" s="178"/>
    </row>
    <row r="1593" spans="4:4" x14ac:dyDescent="0.2">
      <c r="D1593" s="178"/>
    </row>
    <row r="1594" spans="4:4" x14ac:dyDescent="0.2">
      <c r="D1594" s="178"/>
    </row>
    <row r="1595" spans="4:4" x14ac:dyDescent="0.2">
      <c r="D1595" s="178"/>
    </row>
    <row r="1596" spans="4:4" x14ac:dyDescent="0.2">
      <c r="D1596" s="178"/>
    </row>
    <row r="1597" spans="4:4" x14ac:dyDescent="0.2">
      <c r="D1597" s="178"/>
    </row>
    <row r="1598" spans="4:4" x14ac:dyDescent="0.2">
      <c r="D1598" s="178"/>
    </row>
    <row r="1599" spans="4:4" x14ac:dyDescent="0.2">
      <c r="D1599" s="178"/>
    </row>
    <row r="1600" spans="4:4" x14ac:dyDescent="0.2">
      <c r="D1600" s="178"/>
    </row>
    <row r="1601" spans="4:4" x14ac:dyDescent="0.2">
      <c r="D1601" s="178"/>
    </row>
    <row r="1602" spans="4:4" x14ac:dyDescent="0.2">
      <c r="D1602" s="178"/>
    </row>
    <row r="1603" spans="4:4" x14ac:dyDescent="0.2">
      <c r="D1603" s="178"/>
    </row>
    <row r="1604" spans="4:4" x14ac:dyDescent="0.2">
      <c r="D1604" s="178"/>
    </row>
    <row r="1605" spans="4:4" x14ac:dyDescent="0.2">
      <c r="D1605" s="178"/>
    </row>
    <row r="1606" spans="4:4" x14ac:dyDescent="0.2">
      <c r="D1606" s="178"/>
    </row>
    <row r="1607" spans="4:4" x14ac:dyDescent="0.2">
      <c r="D1607" s="178"/>
    </row>
    <row r="1608" spans="4:4" x14ac:dyDescent="0.2">
      <c r="D1608" s="178"/>
    </row>
    <row r="1609" spans="4:4" x14ac:dyDescent="0.2">
      <c r="D1609" s="178"/>
    </row>
    <row r="1610" spans="4:4" x14ac:dyDescent="0.2">
      <c r="D1610" s="178"/>
    </row>
    <row r="1611" spans="4:4" x14ac:dyDescent="0.2">
      <c r="D1611" s="178"/>
    </row>
    <row r="1612" spans="4:4" x14ac:dyDescent="0.2">
      <c r="D1612" s="178"/>
    </row>
    <row r="1613" spans="4:4" x14ac:dyDescent="0.2">
      <c r="D1613" s="178"/>
    </row>
    <row r="1614" spans="4:4" x14ac:dyDescent="0.2">
      <c r="D1614" s="178"/>
    </row>
    <row r="1615" spans="4:4" x14ac:dyDescent="0.2">
      <c r="D1615" s="178"/>
    </row>
    <row r="1616" spans="4:4" x14ac:dyDescent="0.2">
      <c r="D1616" s="178"/>
    </row>
    <row r="1617" spans="4:4" x14ac:dyDescent="0.2">
      <c r="D1617" s="178"/>
    </row>
    <row r="1618" spans="4:4" x14ac:dyDescent="0.2">
      <c r="D1618" s="178"/>
    </row>
    <row r="1619" spans="4:4" x14ac:dyDescent="0.2">
      <c r="D1619" s="178"/>
    </row>
    <row r="1620" spans="4:4" x14ac:dyDescent="0.2">
      <c r="D1620" s="178"/>
    </row>
    <row r="1621" spans="4:4" x14ac:dyDescent="0.2">
      <c r="D1621" s="178"/>
    </row>
    <row r="1622" spans="4:4" x14ac:dyDescent="0.2">
      <c r="D1622" s="178"/>
    </row>
    <row r="1623" spans="4:4" x14ac:dyDescent="0.2">
      <c r="D1623" s="178"/>
    </row>
    <row r="1624" spans="4:4" x14ac:dyDescent="0.2">
      <c r="D1624" s="178"/>
    </row>
    <row r="1625" spans="4:4" x14ac:dyDescent="0.2">
      <c r="D1625" s="178"/>
    </row>
    <row r="1626" spans="4:4" x14ac:dyDescent="0.2">
      <c r="D1626" s="178"/>
    </row>
    <row r="1627" spans="4:4" x14ac:dyDescent="0.2">
      <c r="D1627" s="178"/>
    </row>
    <row r="1628" spans="4:4" x14ac:dyDescent="0.2">
      <c r="D1628" s="178"/>
    </row>
    <row r="1629" spans="4:4" x14ac:dyDescent="0.2">
      <c r="D1629" s="178"/>
    </row>
    <row r="1630" spans="4:4" x14ac:dyDescent="0.2">
      <c r="D1630" s="178"/>
    </row>
    <row r="1631" spans="4:4" x14ac:dyDescent="0.2">
      <c r="D1631" s="178"/>
    </row>
    <row r="1632" spans="4:4" x14ac:dyDescent="0.2">
      <c r="D1632" s="178"/>
    </row>
    <row r="1633" spans="4:4" x14ac:dyDescent="0.2">
      <c r="D1633" s="178"/>
    </row>
    <row r="1634" spans="4:4" x14ac:dyDescent="0.2">
      <c r="D1634" s="178"/>
    </row>
    <row r="1635" spans="4:4" x14ac:dyDescent="0.2">
      <c r="D1635" s="178"/>
    </row>
    <row r="1636" spans="4:4" x14ac:dyDescent="0.2">
      <c r="D1636" s="178"/>
    </row>
    <row r="1637" spans="4:4" x14ac:dyDescent="0.2">
      <c r="D1637" s="178"/>
    </row>
    <row r="1638" spans="4:4" x14ac:dyDescent="0.2">
      <c r="D1638" s="178"/>
    </row>
    <row r="1639" spans="4:4" x14ac:dyDescent="0.2">
      <c r="D1639" s="178"/>
    </row>
    <row r="1640" spans="4:4" x14ac:dyDescent="0.2">
      <c r="D1640" s="178"/>
    </row>
    <row r="1641" spans="4:4" x14ac:dyDescent="0.2">
      <c r="D1641" s="178"/>
    </row>
    <row r="1642" spans="4:4" x14ac:dyDescent="0.2">
      <c r="D1642" s="178"/>
    </row>
    <row r="1643" spans="4:4" x14ac:dyDescent="0.2">
      <c r="D1643" s="178"/>
    </row>
    <row r="1644" spans="4:4" x14ac:dyDescent="0.2">
      <c r="D1644" s="178"/>
    </row>
    <row r="1645" spans="4:4" x14ac:dyDescent="0.2">
      <c r="D1645" s="178"/>
    </row>
    <row r="1646" spans="4:4" x14ac:dyDescent="0.2">
      <c r="D1646" s="178"/>
    </row>
    <row r="1647" spans="4:4" x14ac:dyDescent="0.2">
      <c r="D1647" s="178"/>
    </row>
    <row r="1648" spans="4:4" x14ac:dyDescent="0.2">
      <c r="D1648" s="178"/>
    </row>
    <row r="1649" spans="4:4" x14ac:dyDescent="0.2">
      <c r="D1649" s="178"/>
    </row>
    <row r="1650" spans="4:4" x14ac:dyDescent="0.2">
      <c r="D1650" s="178"/>
    </row>
    <row r="1651" spans="4:4" x14ac:dyDescent="0.2">
      <c r="D1651" s="178"/>
    </row>
    <row r="1652" spans="4:4" x14ac:dyDescent="0.2">
      <c r="D1652" s="178"/>
    </row>
    <row r="1653" spans="4:4" x14ac:dyDescent="0.2">
      <c r="D1653" s="178"/>
    </row>
    <row r="1654" spans="4:4" x14ac:dyDescent="0.2">
      <c r="D1654" s="178"/>
    </row>
    <row r="1655" spans="4:4" x14ac:dyDescent="0.2">
      <c r="D1655" s="178"/>
    </row>
    <row r="1656" spans="4:4" x14ac:dyDescent="0.2">
      <c r="D1656" s="178"/>
    </row>
    <row r="1657" spans="4:4" x14ac:dyDescent="0.2">
      <c r="D1657" s="178"/>
    </row>
    <row r="1658" spans="4:4" x14ac:dyDescent="0.2">
      <c r="D1658" s="178"/>
    </row>
    <row r="1659" spans="4:4" x14ac:dyDescent="0.2">
      <c r="D1659" s="178"/>
    </row>
    <row r="1660" spans="4:4" x14ac:dyDescent="0.2">
      <c r="D1660" s="178"/>
    </row>
    <row r="1661" spans="4:4" x14ac:dyDescent="0.2">
      <c r="D1661" s="178"/>
    </row>
    <row r="1662" spans="4:4" x14ac:dyDescent="0.2">
      <c r="D1662" s="178"/>
    </row>
    <row r="1663" spans="4:4" x14ac:dyDescent="0.2">
      <c r="D1663" s="178"/>
    </row>
    <row r="1664" spans="4:4" x14ac:dyDescent="0.2">
      <c r="D1664" s="178"/>
    </row>
    <row r="1665" spans="4:4" x14ac:dyDescent="0.2">
      <c r="D1665" s="178"/>
    </row>
    <row r="1666" spans="4:4" x14ac:dyDescent="0.2">
      <c r="D1666" s="178"/>
    </row>
    <row r="1667" spans="4:4" x14ac:dyDescent="0.2">
      <c r="D1667" s="178"/>
    </row>
    <row r="1668" spans="4:4" x14ac:dyDescent="0.2">
      <c r="D1668" s="178"/>
    </row>
    <row r="1669" spans="4:4" x14ac:dyDescent="0.2">
      <c r="D1669" s="178"/>
    </row>
    <row r="1670" spans="4:4" x14ac:dyDescent="0.2">
      <c r="D1670" s="178"/>
    </row>
    <row r="1671" spans="4:4" x14ac:dyDescent="0.2">
      <c r="D1671" s="178"/>
    </row>
    <row r="1672" spans="4:4" x14ac:dyDescent="0.2">
      <c r="D1672" s="178"/>
    </row>
    <row r="1673" spans="4:4" x14ac:dyDescent="0.2">
      <c r="D1673" s="178"/>
    </row>
    <row r="1674" spans="4:4" x14ac:dyDescent="0.2">
      <c r="D1674" s="178"/>
    </row>
    <row r="1675" spans="4:4" x14ac:dyDescent="0.2">
      <c r="D1675" s="178"/>
    </row>
    <row r="1676" spans="4:4" x14ac:dyDescent="0.2">
      <c r="D1676" s="178"/>
    </row>
    <row r="1677" spans="4:4" x14ac:dyDescent="0.2">
      <c r="D1677" s="178"/>
    </row>
    <row r="1678" spans="4:4" x14ac:dyDescent="0.2">
      <c r="D1678" s="178"/>
    </row>
    <row r="1679" spans="4:4" x14ac:dyDescent="0.2">
      <c r="D1679" s="178"/>
    </row>
    <row r="1680" spans="4:4" x14ac:dyDescent="0.2">
      <c r="D1680" s="178"/>
    </row>
    <row r="1681" spans="4:4" x14ac:dyDescent="0.2">
      <c r="D1681" s="178"/>
    </row>
    <row r="1682" spans="4:4" x14ac:dyDescent="0.2">
      <c r="D1682" s="178"/>
    </row>
    <row r="1683" spans="4:4" x14ac:dyDescent="0.2">
      <c r="D1683" s="178"/>
    </row>
    <row r="1684" spans="4:4" x14ac:dyDescent="0.2">
      <c r="D1684" s="178"/>
    </row>
    <row r="1685" spans="4:4" x14ac:dyDescent="0.2">
      <c r="D1685" s="178"/>
    </row>
    <row r="1686" spans="4:4" x14ac:dyDescent="0.2">
      <c r="D1686" s="178"/>
    </row>
    <row r="1687" spans="4:4" x14ac:dyDescent="0.2">
      <c r="D1687" s="178"/>
    </row>
    <row r="1688" spans="4:4" x14ac:dyDescent="0.2">
      <c r="D1688" s="178"/>
    </row>
    <row r="1689" spans="4:4" x14ac:dyDescent="0.2">
      <c r="D1689" s="178"/>
    </row>
    <row r="1690" spans="4:4" x14ac:dyDescent="0.2">
      <c r="D1690" s="178"/>
    </row>
    <row r="1691" spans="4:4" x14ac:dyDescent="0.2">
      <c r="D1691" s="178"/>
    </row>
    <row r="1692" spans="4:4" x14ac:dyDescent="0.2">
      <c r="D1692" s="178"/>
    </row>
    <row r="1693" spans="4:4" x14ac:dyDescent="0.2">
      <c r="D1693" s="178"/>
    </row>
    <row r="1694" spans="4:4" x14ac:dyDescent="0.2">
      <c r="D1694" s="178"/>
    </row>
    <row r="1695" spans="4:4" x14ac:dyDescent="0.2">
      <c r="D1695" s="178"/>
    </row>
    <row r="1696" spans="4:4" x14ac:dyDescent="0.2">
      <c r="D1696" s="178"/>
    </row>
    <row r="1697" spans="4:4" x14ac:dyDescent="0.2">
      <c r="D1697" s="178"/>
    </row>
    <row r="1698" spans="4:4" x14ac:dyDescent="0.2">
      <c r="D1698" s="178"/>
    </row>
    <row r="1699" spans="4:4" x14ac:dyDescent="0.2">
      <c r="D1699" s="178"/>
    </row>
    <row r="1700" spans="4:4" x14ac:dyDescent="0.2">
      <c r="D1700" s="178"/>
    </row>
    <row r="1701" spans="4:4" x14ac:dyDescent="0.2">
      <c r="D1701" s="178"/>
    </row>
    <row r="1702" spans="4:4" x14ac:dyDescent="0.2">
      <c r="D1702" s="178"/>
    </row>
    <row r="1703" spans="4:4" x14ac:dyDescent="0.2">
      <c r="D1703" s="178"/>
    </row>
    <row r="1704" spans="4:4" x14ac:dyDescent="0.2">
      <c r="D1704" s="178"/>
    </row>
    <row r="1705" spans="4:4" x14ac:dyDescent="0.2">
      <c r="D1705" s="178"/>
    </row>
    <row r="1706" spans="4:4" x14ac:dyDescent="0.2">
      <c r="D1706" s="178"/>
    </row>
    <row r="1707" spans="4:4" x14ac:dyDescent="0.2">
      <c r="D1707" s="178"/>
    </row>
    <row r="1708" spans="4:4" x14ac:dyDescent="0.2">
      <c r="D1708" s="178"/>
    </row>
    <row r="1709" spans="4:4" x14ac:dyDescent="0.2">
      <c r="D1709" s="178"/>
    </row>
    <row r="1710" spans="4:4" x14ac:dyDescent="0.2">
      <c r="D1710" s="178"/>
    </row>
    <row r="1711" spans="4:4" x14ac:dyDescent="0.2">
      <c r="D1711" s="178"/>
    </row>
    <row r="1712" spans="4:4" x14ac:dyDescent="0.2">
      <c r="D1712" s="178"/>
    </row>
    <row r="1713" spans="4:4" x14ac:dyDescent="0.2">
      <c r="D1713" s="178"/>
    </row>
    <row r="1714" spans="4:4" x14ac:dyDescent="0.2">
      <c r="D1714" s="178"/>
    </row>
    <row r="1715" spans="4:4" x14ac:dyDescent="0.2">
      <c r="D1715" s="178"/>
    </row>
    <row r="1716" spans="4:4" x14ac:dyDescent="0.2">
      <c r="D1716" s="178"/>
    </row>
    <row r="1717" spans="4:4" x14ac:dyDescent="0.2">
      <c r="D1717" s="178"/>
    </row>
    <row r="1718" spans="4:4" x14ac:dyDescent="0.2">
      <c r="D1718" s="178"/>
    </row>
    <row r="1719" spans="4:4" x14ac:dyDescent="0.2">
      <c r="D1719" s="178"/>
    </row>
    <row r="1720" spans="4:4" x14ac:dyDescent="0.2">
      <c r="D1720" s="178"/>
    </row>
    <row r="1721" spans="4:4" x14ac:dyDescent="0.2">
      <c r="D1721" s="178"/>
    </row>
    <row r="1722" spans="4:4" x14ac:dyDescent="0.2">
      <c r="D1722" s="178"/>
    </row>
    <row r="1723" spans="4:4" x14ac:dyDescent="0.2">
      <c r="D1723" s="178"/>
    </row>
    <row r="1724" spans="4:4" x14ac:dyDescent="0.2">
      <c r="D1724" s="178"/>
    </row>
    <row r="1725" spans="4:4" x14ac:dyDescent="0.2">
      <c r="D1725" s="178"/>
    </row>
    <row r="1726" spans="4:4" x14ac:dyDescent="0.2">
      <c r="D1726" s="178"/>
    </row>
    <row r="1727" spans="4:4" x14ac:dyDescent="0.2">
      <c r="D1727" s="178"/>
    </row>
    <row r="1728" spans="4:4" x14ac:dyDescent="0.2">
      <c r="D1728" s="178"/>
    </row>
    <row r="1729" spans="4:4" x14ac:dyDescent="0.2">
      <c r="D1729" s="178"/>
    </row>
    <row r="1730" spans="4:4" x14ac:dyDescent="0.2">
      <c r="D1730" s="178"/>
    </row>
    <row r="1731" spans="4:4" x14ac:dyDescent="0.2">
      <c r="D1731" s="178"/>
    </row>
    <row r="1732" spans="4:4" x14ac:dyDescent="0.2">
      <c r="D1732" s="178"/>
    </row>
    <row r="1733" spans="4:4" x14ac:dyDescent="0.2">
      <c r="D1733" s="178"/>
    </row>
    <row r="1734" spans="4:4" x14ac:dyDescent="0.2">
      <c r="D1734" s="178"/>
    </row>
    <row r="1735" spans="4:4" x14ac:dyDescent="0.2">
      <c r="D1735" s="178"/>
    </row>
    <row r="1736" spans="4:4" x14ac:dyDescent="0.2">
      <c r="D1736" s="178"/>
    </row>
    <row r="1737" spans="4:4" x14ac:dyDescent="0.2">
      <c r="D1737" s="178"/>
    </row>
    <row r="1738" spans="4:4" x14ac:dyDescent="0.2">
      <c r="D1738" s="178"/>
    </row>
    <row r="1739" spans="4:4" x14ac:dyDescent="0.2">
      <c r="D1739" s="178"/>
    </row>
    <row r="1740" spans="4:4" x14ac:dyDescent="0.2">
      <c r="D1740" s="178"/>
    </row>
    <row r="1741" spans="4:4" x14ac:dyDescent="0.2">
      <c r="D1741" s="178"/>
    </row>
    <row r="1742" spans="4:4" x14ac:dyDescent="0.2">
      <c r="D1742" s="178"/>
    </row>
    <row r="1743" spans="4:4" x14ac:dyDescent="0.2">
      <c r="D1743" s="178"/>
    </row>
    <row r="1744" spans="4:4" x14ac:dyDescent="0.2">
      <c r="D1744" s="178"/>
    </row>
    <row r="1745" spans="4:4" x14ac:dyDescent="0.2">
      <c r="D1745" s="178"/>
    </row>
    <row r="1746" spans="4:4" x14ac:dyDescent="0.2">
      <c r="D1746" s="178"/>
    </row>
    <row r="1747" spans="4:4" x14ac:dyDescent="0.2">
      <c r="D1747" s="178"/>
    </row>
    <row r="1748" spans="4:4" x14ac:dyDescent="0.2">
      <c r="D1748" s="178"/>
    </row>
    <row r="1749" spans="4:4" x14ac:dyDescent="0.2">
      <c r="D1749" s="178"/>
    </row>
    <row r="1750" spans="4:4" x14ac:dyDescent="0.2">
      <c r="D1750" s="178"/>
    </row>
    <row r="1751" spans="4:4" x14ac:dyDescent="0.2">
      <c r="D1751" s="178"/>
    </row>
    <row r="1752" spans="4:4" x14ac:dyDescent="0.2">
      <c r="D1752" s="178"/>
    </row>
    <row r="1753" spans="4:4" x14ac:dyDescent="0.2">
      <c r="D1753" s="178"/>
    </row>
    <row r="1754" spans="4:4" x14ac:dyDescent="0.2">
      <c r="D1754" s="178"/>
    </row>
    <row r="1755" spans="4:4" x14ac:dyDescent="0.2">
      <c r="D1755" s="178"/>
    </row>
    <row r="1756" spans="4:4" x14ac:dyDescent="0.2">
      <c r="D1756" s="178"/>
    </row>
    <row r="1757" spans="4:4" x14ac:dyDescent="0.2">
      <c r="D1757" s="178"/>
    </row>
    <row r="1758" spans="4:4" x14ac:dyDescent="0.2">
      <c r="D1758" s="178"/>
    </row>
    <row r="1759" spans="4:4" x14ac:dyDescent="0.2">
      <c r="D1759" s="178"/>
    </row>
    <row r="1760" spans="4:4" x14ac:dyDescent="0.2">
      <c r="D1760" s="178"/>
    </row>
    <row r="1761" spans="4:4" x14ac:dyDescent="0.2">
      <c r="D1761" s="178"/>
    </row>
    <row r="1762" spans="4:4" x14ac:dyDescent="0.2">
      <c r="D1762" s="178"/>
    </row>
    <row r="1763" spans="4:4" x14ac:dyDescent="0.2">
      <c r="D1763" s="178"/>
    </row>
    <row r="1764" spans="4:4" x14ac:dyDescent="0.2">
      <c r="D1764" s="178"/>
    </row>
    <row r="1765" spans="4:4" x14ac:dyDescent="0.2">
      <c r="D1765" s="178"/>
    </row>
    <row r="1766" spans="4:4" x14ac:dyDescent="0.2">
      <c r="D1766" s="178"/>
    </row>
    <row r="1767" spans="4:4" x14ac:dyDescent="0.2">
      <c r="D1767" s="178"/>
    </row>
    <row r="1768" spans="4:4" x14ac:dyDescent="0.2">
      <c r="D1768" s="178"/>
    </row>
    <row r="1769" spans="4:4" x14ac:dyDescent="0.2">
      <c r="D1769" s="178"/>
    </row>
    <row r="1770" spans="4:4" x14ac:dyDescent="0.2">
      <c r="D1770" s="178"/>
    </row>
    <row r="1771" spans="4:4" x14ac:dyDescent="0.2">
      <c r="D1771" s="178"/>
    </row>
    <row r="1772" spans="4:4" x14ac:dyDescent="0.2">
      <c r="D1772" s="178"/>
    </row>
    <row r="1773" spans="4:4" x14ac:dyDescent="0.2">
      <c r="D1773" s="178"/>
    </row>
    <row r="1774" spans="4:4" x14ac:dyDescent="0.2">
      <c r="D1774" s="178"/>
    </row>
    <row r="1775" spans="4:4" x14ac:dyDescent="0.2">
      <c r="D1775" s="178"/>
    </row>
    <row r="1776" spans="4:4" x14ac:dyDescent="0.2">
      <c r="D1776" s="178"/>
    </row>
    <row r="1777" spans="4:4" x14ac:dyDescent="0.2">
      <c r="D1777" s="178"/>
    </row>
    <row r="1778" spans="4:4" x14ac:dyDescent="0.2">
      <c r="D1778" s="178"/>
    </row>
    <row r="1779" spans="4:4" x14ac:dyDescent="0.2">
      <c r="D1779" s="178"/>
    </row>
    <row r="1780" spans="4:4" x14ac:dyDescent="0.2">
      <c r="D1780" s="178"/>
    </row>
    <row r="1781" spans="4:4" x14ac:dyDescent="0.2">
      <c r="D1781" s="178"/>
    </row>
    <row r="1782" spans="4:4" x14ac:dyDescent="0.2">
      <c r="D1782" s="178"/>
    </row>
    <row r="1783" spans="4:4" x14ac:dyDescent="0.2">
      <c r="D1783" s="178"/>
    </row>
    <row r="1784" spans="4:4" x14ac:dyDescent="0.2">
      <c r="D1784" s="178"/>
    </row>
    <row r="1785" spans="4:4" x14ac:dyDescent="0.2">
      <c r="D1785" s="178"/>
    </row>
    <row r="1786" spans="4:4" x14ac:dyDescent="0.2">
      <c r="D1786" s="178"/>
    </row>
    <row r="1787" spans="4:4" x14ac:dyDescent="0.2">
      <c r="D1787" s="178"/>
    </row>
    <row r="1788" spans="4:4" x14ac:dyDescent="0.2">
      <c r="D1788" s="178"/>
    </row>
    <row r="1789" spans="4:4" x14ac:dyDescent="0.2">
      <c r="D1789" s="178"/>
    </row>
    <row r="1790" spans="4:4" x14ac:dyDescent="0.2">
      <c r="D1790" s="178"/>
    </row>
    <row r="1791" spans="4:4" x14ac:dyDescent="0.2">
      <c r="D1791" s="178"/>
    </row>
    <row r="1792" spans="4:4" x14ac:dyDescent="0.2">
      <c r="D1792" s="178"/>
    </row>
    <row r="1793" spans="4:4" x14ac:dyDescent="0.2">
      <c r="D1793" s="178"/>
    </row>
    <row r="1794" spans="4:4" x14ac:dyDescent="0.2">
      <c r="D1794" s="178"/>
    </row>
    <row r="1795" spans="4:4" x14ac:dyDescent="0.2">
      <c r="D1795" s="178"/>
    </row>
    <row r="1796" spans="4:4" x14ac:dyDescent="0.2">
      <c r="D1796" s="178"/>
    </row>
    <row r="1797" spans="4:4" x14ac:dyDescent="0.2">
      <c r="D1797" s="178"/>
    </row>
    <row r="1798" spans="4:4" x14ac:dyDescent="0.2">
      <c r="D1798" s="178"/>
    </row>
    <row r="1799" spans="4:4" x14ac:dyDescent="0.2">
      <c r="D1799" s="178"/>
    </row>
    <row r="1800" spans="4:4" x14ac:dyDescent="0.2">
      <c r="D1800" s="178"/>
    </row>
    <row r="1801" spans="4:4" x14ac:dyDescent="0.2">
      <c r="D1801" s="178"/>
    </row>
    <row r="1802" spans="4:4" x14ac:dyDescent="0.2">
      <c r="D1802" s="178"/>
    </row>
    <row r="1803" spans="4:4" x14ac:dyDescent="0.2">
      <c r="D1803" s="178"/>
    </row>
    <row r="1804" spans="4:4" x14ac:dyDescent="0.2">
      <c r="D1804" s="178"/>
    </row>
    <row r="1805" spans="4:4" x14ac:dyDescent="0.2">
      <c r="D1805" s="178"/>
    </row>
    <row r="1806" spans="4:4" x14ac:dyDescent="0.2">
      <c r="D1806" s="178"/>
    </row>
    <row r="1807" spans="4:4" x14ac:dyDescent="0.2">
      <c r="D1807" s="178"/>
    </row>
    <row r="1808" spans="4:4" x14ac:dyDescent="0.2">
      <c r="D1808" s="178"/>
    </row>
    <row r="1809" spans="4:4" x14ac:dyDescent="0.2">
      <c r="D1809" s="178"/>
    </row>
    <row r="1810" spans="4:4" x14ac:dyDescent="0.2">
      <c r="D1810" s="178"/>
    </row>
    <row r="1811" spans="4:4" x14ac:dyDescent="0.2">
      <c r="D1811" s="178"/>
    </row>
    <row r="1812" spans="4:4" x14ac:dyDescent="0.2">
      <c r="D1812" s="178"/>
    </row>
    <row r="1813" spans="4:4" x14ac:dyDescent="0.2">
      <c r="D1813" s="178"/>
    </row>
    <row r="1814" spans="4:4" x14ac:dyDescent="0.2">
      <c r="D1814" s="178"/>
    </row>
    <row r="1815" spans="4:4" x14ac:dyDescent="0.2">
      <c r="D1815" s="178"/>
    </row>
    <row r="1816" spans="4:4" x14ac:dyDescent="0.2">
      <c r="D1816" s="178"/>
    </row>
    <row r="1817" spans="4:4" x14ac:dyDescent="0.2">
      <c r="D1817" s="178"/>
    </row>
    <row r="1818" spans="4:4" x14ac:dyDescent="0.2">
      <c r="D1818" s="178"/>
    </row>
    <row r="1819" spans="4:4" x14ac:dyDescent="0.2">
      <c r="D1819" s="178"/>
    </row>
    <row r="1820" spans="4:4" x14ac:dyDescent="0.2">
      <c r="D1820" s="178"/>
    </row>
    <row r="1821" spans="4:4" x14ac:dyDescent="0.2">
      <c r="D1821" s="178"/>
    </row>
    <row r="1822" spans="4:4" x14ac:dyDescent="0.2">
      <c r="D1822" s="178"/>
    </row>
    <row r="1823" spans="4:4" x14ac:dyDescent="0.2">
      <c r="D1823" s="178"/>
    </row>
    <row r="1824" spans="4:4" x14ac:dyDescent="0.2">
      <c r="D1824" s="178"/>
    </row>
    <row r="1825" spans="4:4" x14ac:dyDescent="0.2">
      <c r="D1825" s="178"/>
    </row>
    <row r="1826" spans="4:4" x14ac:dyDescent="0.2">
      <c r="D1826" s="178"/>
    </row>
    <row r="1827" spans="4:4" x14ac:dyDescent="0.2">
      <c r="D1827" s="178"/>
    </row>
    <row r="1828" spans="4:4" x14ac:dyDescent="0.2">
      <c r="D1828" s="178"/>
    </row>
    <row r="1829" spans="4:4" x14ac:dyDescent="0.2">
      <c r="D1829" s="178"/>
    </row>
    <row r="1830" spans="4:4" x14ac:dyDescent="0.2">
      <c r="D1830" s="178"/>
    </row>
    <row r="1831" spans="4:4" x14ac:dyDescent="0.2">
      <c r="D1831" s="178"/>
    </row>
    <row r="1832" spans="4:4" x14ac:dyDescent="0.2">
      <c r="D1832" s="178"/>
    </row>
    <row r="1833" spans="4:4" x14ac:dyDescent="0.2">
      <c r="D1833" s="178"/>
    </row>
    <row r="1834" spans="4:4" x14ac:dyDescent="0.2">
      <c r="D1834" s="178"/>
    </row>
    <row r="1835" spans="4:4" x14ac:dyDescent="0.2">
      <c r="D1835" s="178"/>
    </row>
    <row r="1836" spans="4:4" x14ac:dyDescent="0.2">
      <c r="D1836" s="178"/>
    </row>
    <row r="1837" spans="4:4" x14ac:dyDescent="0.2">
      <c r="D1837" s="178"/>
    </row>
    <row r="1838" spans="4:4" x14ac:dyDescent="0.2">
      <c r="D1838" s="178"/>
    </row>
    <row r="1839" spans="4:4" x14ac:dyDescent="0.2">
      <c r="D1839" s="178"/>
    </row>
    <row r="1840" spans="4:4" x14ac:dyDescent="0.2">
      <c r="D1840" s="178"/>
    </row>
    <row r="1841" spans="4:4" x14ac:dyDescent="0.2">
      <c r="D1841" s="178"/>
    </row>
    <row r="1842" spans="4:4" x14ac:dyDescent="0.2">
      <c r="D1842" s="178"/>
    </row>
    <row r="1843" spans="4:4" x14ac:dyDescent="0.2">
      <c r="D1843" s="178"/>
    </row>
    <row r="1844" spans="4:4" x14ac:dyDescent="0.2">
      <c r="D1844" s="178"/>
    </row>
    <row r="1845" spans="4:4" x14ac:dyDescent="0.2">
      <c r="D1845" s="178"/>
    </row>
    <row r="1846" spans="4:4" x14ac:dyDescent="0.2">
      <c r="D1846" s="178"/>
    </row>
    <row r="1847" spans="4:4" x14ac:dyDescent="0.2">
      <c r="D1847" s="178"/>
    </row>
    <row r="1848" spans="4:4" x14ac:dyDescent="0.2">
      <c r="D1848" s="178"/>
    </row>
    <row r="1849" spans="4:4" x14ac:dyDescent="0.2">
      <c r="D1849" s="178"/>
    </row>
    <row r="1850" spans="4:4" x14ac:dyDescent="0.2">
      <c r="D1850" s="178"/>
    </row>
    <row r="1851" spans="4:4" x14ac:dyDescent="0.2">
      <c r="D1851" s="178"/>
    </row>
    <row r="1852" spans="4:4" x14ac:dyDescent="0.2">
      <c r="D1852" s="178"/>
    </row>
    <row r="1853" spans="4:4" x14ac:dyDescent="0.2">
      <c r="D1853" s="178"/>
    </row>
    <row r="1854" spans="4:4" x14ac:dyDescent="0.2">
      <c r="D1854" s="178"/>
    </row>
    <row r="1855" spans="4:4" x14ac:dyDescent="0.2">
      <c r="D1855" s="178"/>
    </row>
    <row r="1856" spans="4:4" x14ac:dyDescent="0.2">
      <c r="D1856" s="178"/>
    </row>
    <row r="1857" spans="4:4" x14ac:dyDescent="0.2">
      <c r="D1857" s="178"/>
    </row>
    <row r="1858" spans="4:4" x14ac:dyDescent="0.2">
      <c r="D1858" s="178"/>
    </row>
    <row r="1859" spans="4:4" x14ac:dyDescent="0.2">
      <c r="D1859" s="178"/>
    </row>
    <row r="1860" spans="4:4" x14ac:dyDescent="0.2">
      <c r="D1860" s="178"/>
    </row>
    <row r="1861" spans="4:4" x14ac:dyDescent="0.2">
      <c r="D1861" s="178"/>
    </row>
    <row r="1862" spans="4:4" x14ac:dyDescent="0.2">
      <c r="D1862" s="178"/>
    </row>
    <row r="1863" spans="4:4" x14ac:dyDescent="0.2">
      <c r="D1863" s="178"/>
    </row>
    <row r="1864" spans="4:4" x14ac:dyDescent="0.2">
      <c r="D1864" s="178"/>
    </row>
    <row r="1865" spans="4:4" x14ac:dyDescent="0.2">
      <c r="D1865" s="178"/>
    </row>
    <row r="1866" spans="4:4" x14ac:dyDescent="0.2">
      <c r="D1866" s="178"/>
    </row>
    <row r="1867" spans="4:4" x14ac:dyDescent="0.2">
      <c r="D1867" s="178"/>
    </row>
    <row r="1868" spans="4:4" x14ac:dyDescent="0.2">
      <c r="D1868" s="178"/>
    </row>
    <row r="1869" spans="4:4" x14ac:dyDescent="0.2">
      <c r="D1869" s="178"/>
    </row>
    <row r="1870" spans="4:4" x14ac:dyDescent="0.2">
      <c r="D1870" s="178"/>
    </row>
    <row r="1871" spans="4:4" x14ac:dyDescent="0.2">
      <c r="D1871" s="178"/>
    </row>
    <row r="1872" spans="4:4" x14ac:dyDescent="0.2">
      <c r="D1872" s="178"/>
    </row>
    <row r="1873" spans="4:4" x14ac:dyDescent="0.2">
      <c r="D1873" s="178"/>
    </row>
    <row r="1874" spans="4:4" x14ac:dyDescent="0.2">
      <c r="D1874" s="178"/>
    </row>
    <row r="1875" spans="4:4" x14ac:dyDescent="0.2">
      <c r="D1875" s="178"/>
    </row>
    <row r="1876" spans="4:4" x14ac:dyDescent="0.2">
      <c r="D1876" s="178"/>
    </row>
    <row r="1877" spans="4:4" x14ac:dyDescent="0.2">
      <c r="D1877" s="178"/>
    </row>
    <row r="1878" spans="4:4" x14ac:dyDescent="0.2">
      <c r="D1878" s="178"/>
    </row>
    <row r="1879" spans="4:4" x14ac:dyDescent="0.2">
      <c r="D1879" s="178"/>
    </row>
    <row r="1880" spans="4:4" x14ac:dyDescent="0.2">
      <c r="D1880" s="178"/>
    </row>
    <row r="1881" spans="4:4" x14ac:dyDescent="0.2">
      <c r="D1881" s="178"/>
    </row>
    <row r="1882" spans="4:4" x14ac:dyDescent="0.2">
      <c r="D1882" s="178"/>
    </row>
    <row r="1883" spans="4:4" x14ac:dyDescent="0.2">
      <c r="D1883" s="178"/>
    </row>
    <row r="1884" spans="4:4" x14ac:dyDescent="0.2">
      <c r="D1884" s="178"/>
    </row>
    <row r="1885" spans="4:4" x14ac:dyDescent="0.2">
      <c r="D1885" s="178"/>
    </row>
    <row r="1886" spans="4:4" x14ac:dyDescent="0.2">
      <c r="D1886" s="178"/>
    </row>
    <row r="1887" spans="4:4" x14ac:dyDescent="0.2">
      <c r="D1887" s="178"/>
    </row>
    <row r="1888" spans="4:4" x14ac:dyDescent="0.2">
      <c r="D1888" s="178"/>
    </row>
    <row r="1889" spans="4:4" x14ac:dyDescent="0.2">
      <c r="D1889" s="178"/>
    </row>
    <row r="1890" spans="4:4" x14ac:dyDescent="0.2">
      <c r="D1890" s="178"/>
    </row>
    <row r="1891" spans="4:4" x14ac:dyDescent="0.2">
      <c r="D1891" s="178"/>
    </row>
    <row r="1892" spans="4:4" x14ac:dyDescent="0.2">
      <c r="D1892" s="178"/>
    </row>
    <row r="1893" spans="4:4" x14ac:dyDescent="0.2">
      <c r="D1893" s="178"/>
    </row>
    <row r="1894" spans="4:4" x14ac:dyDescent="0.2">
      <c r="D1894" s="178"/>
    </row>
    <row r="1895" spans="4:4" x14ac:dyDescent="0.2">
      <c r="D1895" s="178"/>
    </row>
    <row r="1896" spans="4:4" x14ac:dyDescent="0.2">
      <c r="D1896" s="178"/>
    </row>
    <row r="1897" spans="4:4" x14ac:dyDescent="0.2">
      <c r="D1897" s="178"/>
    </row>
    <row r="1898" spans="4:4" x14ac:dyDescent="0.2">
      <c r="D1898" s="178"/>
    </row>
    <row r="1899" spans="4:4" x14ac:dyDescent="0.2">
      <c r="D1899" s="178"/>
    </row>
    <row r="1900" spans="4:4" x14ac:dyDescent="0.2">
      <c r="D1900" s="178"/>
    </row>
    <row r="1901" spans="4:4" x14ac:dyDescent="0.2">
      <c r="D1901" s="178"/>
    </row>
    <row r="1902" spans="4:4" x14ac:dyDescent="0.2">
      <c r="D1902" s="178"/>
    </row>
    <row r="1903" spans="4:4" x14ac:dyDescent="0.2">
      <c r="D1903" s="178"/>
    </row>
    <row r="1904" spans="4:4" x14ac:dyDescent="0.2">
      <c r="D1904" s="178"/>
    </row>
    <row r="1905" spans="4:4" x14ac:dyDescent="0.2">
      <c r="D1905" s="178"/>
    </row>
    <row r="1906" spans="4:4" x14ac:dyDescent="0.2">
      <c r="D1906" s="178"/>
    </row>
    <row r="1907" spans="4:4" x14ac:dyDescent="0.2">
      <c r="D1907" s="178"/>
    </row>
    <row r="1908" spans="4:4" x14ac:dyDescent="0.2">
      <c r="D1908" s="178"/>
    </row>
    <row r="1909" spans="4:4" x14ac:dyDescent="0.2">
      <c r="D1909" s="178"/>
    </row>
    <row r="1910" spans="4:4" x14ac:dyDescent="0.2">
      <c r="D1910" s="178"/>
    </row>
    <row r="1911" spans="4:4" x14ac:dyDescent="0.2">
      <c r="D1911" s="178"/>
    </row>
    <row r="1912" spans="4:4" x14ac:dyDescent="0.2">
      <c r="D1912" s="178"/>
    </row>
    <row r="1913" spans="4:4" x14ac:dyDescent="0.2">
      <c r="D1913" s="178"/>
    </row>
    <row r="1914" spans="4:4" x14ac:dyDescent="0.2">
      <c r="D1914" s="178"/>
    </row>
    <row r="1915" spans="4:4" x14ac:dyDescent="0.2">
      <c r="D1915" s="178"/>
    </row>
    <row r="1916" spans="4:4" x14ac:dyDescent="0.2">
      <c r="D1916" s="178"/>
    </row>
    <row r="1917" spans="4:4" x14ac:dyDescent="0.2">
      <c r="D1917" s="178"/>
    </row>
    <row r="1918" spans="4:4" x14ac:dyDescent="0.2">
      <c r="D1918" s="178"/>
    </row>
    <row r="1919" spans="4:4" x14ac:dyDescent="0.2">
      <c r="D1919" s="178"/>
    </row>
    <row r="1920" spans="4:4" x14ac:dyDescent="0.2">
      <c r="D1920" s="178"/>
    </row>
    <row r="1921" spans="4:4" x14ac:dyDescent="0.2">
      <c r="D1921" s="178"/>
    </row>
    <row r="1922" spans="4:4" x14ac:dyDescent="0.2">
      <c r="D1922" s="178"/>
    </row>
    <row r="1923" spans="4:4" x14ac:dyDescent="0.2">
      <c r="D1923" s="178"/>
    </row>
    <row r="1924" spans="4:4" x14ac:dyDescent="0.2">
      <c r="D1924" s="178"/>
    </row>
    <row r="1925" spans="4:4" x14ac:dyDescent="0.2">
      <c r="D1925" s="178"/>
    </row>
    <row r="1926" spans="4:4" x14ac:dyDescent="0.2">
      <c r="D1926" s="178"/>
    </row>
    <row r="1927" spans="4:4" x14ac:dyDescent="0.2">
      <c r="D1927" s="178"/>
    </row>
    <row r="1928" spans="4:4" x14ac:dyDescent="0.2">
      <c r="D1928" s="178"/>
    </row>
    <row r="1929" spans="4:4" x14ac:dyDescent="0.2">
      <c r="D1929" s="178"/>
    </row>
    <row r="1930" spans="4:4" x14ac:dyDescent="0.2">
      <c r="D1930" s="178"/>
    </row>
    <row r="1931" spans="4:4" x14ac:dyDescent="0.2">
      <c r="D1931" s="178"/>
    </row>
    <row r="1932" spans="4:4" x14ac:dyDescent="0.2">
      <c r="D1932" s="178"/>
    </row>
    <row r="1933" spans="4:4" x14ac:dyDescent="0.2">
      <c r="D1933" s="178"/>
    </row>
    <row r="1934" spans="4:4" x14ac:dyDescent="0.2">
      <c r="D1934" s="178"/>
    </row>
    <row r="1935" spans="4:4" x14ac:dyDescent="0.2">
      <c r="D1935" s="178"/>
    </row>
    <row r="1936" spans="4:4" x14ac:dyDescent="0.2">
      <c r="D1936" s="178"/>
    </row>
    <row r="1937" spans="4:4" x14ac:dyDescent="0.2">
      <c r="D1937" s="178"/>
    </row>
    <row r="1938" spans="4:4" x14ac:dyDescent="0.2">
      <c r="D1938" s="178"/>
    </row>
    <row r="1939" spans="4:4" x14ac:dyDescent="0.2">
      <c r="D1939" s="178"/>
    </row>
    <row r="1940" spans="4:4" x14ac:dyDescent="0.2">
      <c r="D1940" s="178"/>
    </row>
    <row r="1941" spans="4:4" x14ac:dyDescent="0.2">
      <c r="D1941" s="178"/>
    </row>
    <row r="1942" spans="4:4" x14ac:dyDescent="0.2">
      <c r="D1942" s="178"/>
    </row>
    <row r="1943" spans="4:4" x14ac:dyDescent="0.2">
      <c r="D1943" s="178"/>
    </row>
    <row r="1944" spans="4:4" x14ac:dyDescent="0.2">
      <c r="D1944" s="178"/>
    </row>
    <row r="1945" spans="4:4" x14ac:dyDescent="0.2">
      <c r="D1945" s="178"/>
    </row>
    <row r="1946" spans="4:4" x14ac:dyDescent="0.2">
      <c r="D1946" s="178"/>
    </row>
    <row r="1947" spans="4:4" x14ac:dyDescent="0.2">
      <c r="D1947" s="178"/>
    </row>
    <row r="1948" spans="4:4" x14ac:dyDescent="0.2">
      <c r="D1948" s="178"/>
    </row>
    <row r="1949" spans="4:4" x14ac:dyDescent="0.2">
      <c r="D1949" s="178"/>
    </row>
    <row r="1950" spans="4:4" x14ac:dyDescent="0.2">
      <c r="D1950" s="178"/>
    </row>
    <row r="1951" spans="4:4" x14ac:dyDescent="0.2">
      <c r="D1951" s="178"/>
    </row>
    <row r="1952" spans="4:4" x14ac:dyDescent="0.2">
      <c r="D1952" s="178"/>
    </row>
    <row r="1953" spans="4:4" x14ac:dyDescent="0.2">
      <c r="D1953" s="178"/>
    </row>
    <row r="1954" spans="4:4" x14ac:dyDescent="0.2">
      <c r="D1954" s="178"/>
    </row>
    <row r="1955" spans="4:4" x14ac:dyDescent="0.2">
      <c r="D1955" s="178"/>
    </row>
    <row r="1956" spans="4:4" x14ac:dyDescent="0.2">
      <c r="D1956" s="178"/>
    </row>
    <row r="1957" spans="4:4" x14ac:dyDescent="0.2">
      <c r="D1957" s="178"/>
    </row>
    <row r="1958" spans="4:4" x14ac:dyDescent="0.2">
      <c r="D1958" s="178"/>
    </row>
    <row r="1959" spans="4:4" x14ac:dyDescent="0.2">
      <c r="D1959" s="178"/>
    </row>
    <row r="1960" spans="4:4" x14ac:dyDescent="0.2">
      <c r="D1960" s="178"/>
    </row>
    <row r="1961" spans="4:4" x14ac:dyDescent="0.2">
      <c r="D1961" s="178"/>
    </row>
    <row r="1962" spans="4:4" x14ac:dyDescent="0.2">
      <c r="D1962" s="178"/>
    </row>
    <row r="1963" spans="4:4" x14ac:dyDescent="0.2">
      <c r="D1963" s="178"/>
    </row>
    <row r="1964" spans="4:4" x14ac:dyDescent="0.2">
      <c r="D1964" s="178"/>
    </row>
    <row r="1965" spans="4:4" x14ac:dyDescent="0.2">
      <c r="D1965" s="178"/>
    </row>
    <row r="1966" spans="4:4" x14ac:dyDescent="0.2">
      <c r="D1966" s="178"/>
    </row>
    <row r="1967" spans="4:4" x14ac:dyDescent="0.2">
      <c r="D1967" s="178"/>
    </row>
    <row r="1968" spans="4:4" x14ac:dyDescent="0.2">
      <c r="D1968" s="178"/>
    </row>
    <row r="1969" spans="4:4" x14ac:dyDescent="0.2">
      <c r="D1969" s="178"/>
    </row>
    <row r="1970" spans="4:4" x14ac:dyDescent="0.2">
      <c r="D1970" s="178"/>
    </row>
    <row r="1971" spans="4:4" x14ac:dyDescent="0.2">
      <c r="D1971" s="178"/>
    </row>
    <row r="1972" spans="4:4" x14ac:dyDescent="0.2">
      <c r="D1972" s="178"/>
    </row>
    <row r="1973" spans="4:4" x14ac:dyDescent="0.2">
      <c r="D1973" s="178"/>
    </row>
    <row r="1974" spans="4:4" x14ac:dyDescent="0.2">
      <c r="D1974" s="178"/>
    </row>
    <row r="1975" spans="4:4" x14ac:dyDescent="0.2">
      <c r="D1975" s="178"/>
    </row>
    <row r="1976" spans="4:4" x14ac:dyDescent="0.2">
      <c r="D1976" s="178"/>
    </row>
    <row r="1977" spans="4:4" x14ac:dyDescent="0.2">
      <c r="D1977" s="178"/>
    </row>
    <row r="1978" spans="4:4" x14ac:dyDescent="0.2">
      <c r="D1978" s="178"/>
    </row>
    <row r="1979" spans="4:4" x14ac:dyDescent="0.2">
      <c r="D1979" s="178"/>
    </row>
    <row r="1980" spans="4:4" x14ac:dyDescent="0.2">
      <c r="D1980" s="178"/>
    </row>
    <row r="1981" spans="4:4" x14ac:dyDescent="0.2">
      <c r="D1981" s="178"/>
    </row>
    <row r="1982" spans="4:4" x14ac:dyDescent="0.2">
      <c r="D1982" s="178"/>
    </row>
    <row r="1983" spans="4:4" x14ac:dyDescent="0.2">
      <c r="D1983" s="178"/>
    </row>
    <row r="1984" spans="4:4" x14ac:dyDescent="0.2">
      <c r="D1984" s="178"/>
    </row>
    <row r="1985" spans="4:4" x14ac:dyDescent="0.2">
      <c r="D1985" s="178"/>
    </row>
    <row r="1986" spans="4:4" x14ac:dyDescent="0.2">
      <c r="D1986" s="178"/>
    </row>
    <row r="1987" spans="4:4" x14ac:dyDescent="0.2">
      <c r="D1987" s="178"/>
    </row>
    <row r="1988" spans="4:4" x14ac:dyDescent="0.2">
      <c r="D1988" s="178"/>
    </row>
    <row r="1989" spans="4:4" x14ac:dyDescent="0.2">
      <c r="D1989" s="178"/>
    </row>
    <row r="1990" spans="4:4" x14ac:dyDescent="0.2">
      <c r="D1990" s="178"/>
    </row>
    <row r="1991" spans="4:4" x14ac:dyDescent="0.2">
      <c r="D1991" s="178"/>
    </row>
    <row r="1992" spans="4:4" x14ac:dyDescent="0.2">
      <c r="D1992" s="178"/>
    </row>
    <row r="1993" spans="4:4" x14ac:dyDescent="0.2">
      <c r="D1993" s="178"/>
    </row>
    <row r="1994" spans="4:4" x14ac:dyDescent="0.2">
      <c r="D1994" s="178"/>
    </row>
    <row r="1995" spans="4:4" x14ac:dyDescent="0.2">
      <c r="D1995" s="178"/>
    </row>
    <row r="1996" spans="4:4" x14ac:dyDescent="0.2">
      <c r="D1996" s="178"/>
    </row>
    <row r="1997" spans="4:4" x14ac:dyDescent="0.2">
      <c r="D1997" s="178"/>
    </row>
    <row r="1998" spans="4:4" x14ac:dyDescent="0.2">
      <c r="D1998" s="178"/>
    </row>
    <row r="1999" spans="4:4" x14ac:dyDescent="0.2">
      <c r="D1999" s="178"/>
    </row>
    <row r="2000" spans="4:4" x14ac:dyDescent="0.2">
      <c r="D2000" s="178"/>
    </row>
    <row r="2001" spans="4:4" x14ac:dyDescent="0.2">
      <c r="D2001" s="178"/>
    </row>
    <row r="2002" spans="4:4" x14ac:dyDescent="0.2">
      <c r="D2002" s="178"/>
    </row>
    <row r="2003" spans="4:4" x14ac:dyDescent="0.2">
      <c r="D2003" s="178"/>
    </row>
    <row r="2004" spans="4:4" x14ac:dyDescent="0.2">
      <c r="D2004" s="178"/>
    </row>
    <row r="2005" spans="4:4" x14ac:dyDescent="0.2">
      <c r="D2005" s="178"/>
    </row>
    <row r="2006" spans="4:4" x14ac:dyDescent="0.2">
      <c r="D2006" s="178"/>
    </row>
    <row r="2007" spans="4:4" x14ac:dyDescent="0.2">
      <c r="D2007" s="178"/>
    </row>
    <row r="2008" spans="4:4" x14ac:dyDescent="0.2">
      <c r="D2008" s="178"/>
    </row>
    <row r="2009" spans="4:4" x14ac:dyDescent="0.2">
      <c r="D2009" s="178"/>
    </row>
    <row r="2010" spans="4:4" x14ac:dyDescent="0.2">
      <c r="D2010" s="178"/>
    </row>
    <row r="2011" spans="4:4" x14ac:dyDescent="0.2">
      <c r="D2011" s="178"/>
    </row>
    <row r="2012" spans="4:4" x14ac:dyDescent="0.2">
      <c r="D2012" s="178"/>
    </row>
    <row r="2013" spans="4:4" x14ac:dyDescent="0.2">
      <c r="D2013" s="178"/>
    </row>
    <row r="2014" spans="4:4" x14ac:dyDescent="0.2">
      <c r="D2014" s="178"/>
    </row>
    <row r="2015" spans="4:4" x14ac:dyDescent="0.2">
      <c r="D2015" s="178"/>
    </row>
    <row r="2016" spans="4:4" x14ac:dyDescent="0.2">
      <c r="D2016" s="178"/>
    </row>
    <row r="2017" spans="4:4" x14ac:dyDescent="0.2">
      <c r="D2017" s="178"/>
    </row>
    <row r="2018" spans="4:4" x14ac:dyDescent="0.2">
      <c r="D2018" s="178"/>
    </row>
    <row r="2019" spans="4:4" x14ac:dyDescent="0.2">
      <c r="D2019" s="178"/>
    </row>
    <row r="2020" spans="4:4" x14ac:dyDescent="0.2">
      <c r="D2020" s="178"/>
    </row>
    <row r="2021" spans="4:4" x14ac:dyDescent="0.2">
      <c r="D2021" s="178"/>
    </row>
    <row r="2022" spans="4:4" x14ac:dyDescent="0.2">
      <c r="D2022" s="178"/>
    </row>
    <row r="2023" spans="4:4" x14ac:dyDescent="0.2">
      <c r="D2023" s="178"/>
    </row>
    <row r="2024" spans="4:4" x14ac:dyDescent="0.2">
      <c r="D2024" s="178"/>
    </row>
    <row r="2025" spans="4:4" x14ac:dyDescent="0.2">
      <c r="D2025" s="178"/>
    </row>
    <row r="2026" spans="4:4" x14ac:dyDescent="0.2">
      <c r="D2026" s="178"/>
    </row>
    <row r="2027" spans="4:4" x14ac:dyDescent="0.2">
      <c r="D2027" s="178"/>
    </row>
    <row r="2028" spans="4:4" x14ac:dyDescent="0.2">
      <c r="D2028" s="178"/>
    </row>
    <row r="2029" spans="4:4" x14ac:dyDescent="0.2">
      <c r="D2029" s="178"/>
    </row>
    <row r="2030" spans="4:4" x14ac:dyDescent="0.2">
      <c r="D2030" s="178"/>
    </row>
    <row r="2031" spans="4:4" x14ac:dyDescent="0.2">
      <c r="D2031" s="178"/>
    </row>
    <row r="2032" spans="4:4" x14ac:dyDescent="0.2">
      <c r="D2032" s="178"/>
    </row>
    <row r="2033" spans="4:4" x14ac:dyDescent="0.2">
      <c r="D2033" s="178"/>
    </row>
    <row r="2034" spans="4:4" x14ac:dyDescent="0.2">
      <c r="D2034" s="178"/>
    </row>
    <row r="2035" spans="4:4" x14ac:dyDescent="0.2">
      <c r="D2035" s="178"/>
    </row>
    <row r="2036" spans="4:4" x14ac:dyDescent="0.2">
      <c r="D2036" s="178"/>
    </row>
    <row r="2037" spans="4:4" x14ac:dyDescent="0.2">
      <c r="D2037" s="178"/>
    </row>
    <row r="2038" spans="4:4" x14ac:dyDescent="0.2">
      <c r="D2038" s="178"/>
    </row>
    <row r="2039" spans="4:4" x14ac:dyDescent="0.2">
      <c r="D2039" s="178"/>
    </row>
    <row r="2040" spans="4:4" x14ac:dyDescent="0.2">
      <c r="D2040" s="178"/>
    </row>
    <row r="2041" spans="4:4" x14ac:dyDescent="0.2">
      <c r="D2041" s="178"/>
    </row>
    <row r="2042" spans="4:4" x14ac:dyDescent="0.2">
      <c r="D2042" s="178"/>
    </row>
    <row r="2043" spans="4:4" x14ac:dyDescent="0.2">
      <c r="D2043" s="178"/>
    </row>
    <row r="2044" spans="4:4" x14ac:dyDescent="0.2">
      <c r="D2044" s="178"/>
    </row>
    <row r="2045" spans="4:4" x14ac:dyDescent="0.2">
      <c r="D2045" s="178"/>
    </row>
    <row r="2046" spans="4:4" x14ac:dyDescent="0.2">
      <c r="D2046" s="178"/>
    </row>
    <row r="2047" spans="4:4" x14ac:dyDescent="0.2">
      <c r="D2047" s="178"/>
    </row>
    <row r="2048" spans="4:4" x14ac:dyDescent="0.2">
      <c r="D2048" s="178"/>
    </row>
    <row r="2049" spans="4:4" x14ac:dyDescent="0.2">
      <c r="D2049" s="178"/>
    </row>
    <row r="2050" spans="4:4" x14ac:dyDescent="0.2">
      <c r="D2050" s="178"/>
    </row>
    <row r="2051" spans="4:4" x14ac:dyDescent="0.2">
      <c r="D2051" s="178"/>
    </row>
    <row r="2052" spans="4:4" x14ac:dyDescent="0.2">
      <c r="D2052" s="178"/>
    </row>
    <row r="2053" spans="4:4" x14ac:dyDescent="0.2">
      <c r="D2053" s="178"/>
    </row>
    <row r="2054" spans="4:4" x14ac:dyDescent="0.2">
      <c r="D2054" s="178"/>
    </row>
    <row r="2055" spans="4:4" x14ac:dyDescent="0.2">
      <c r="D2055" s="178"/>
    </row>
    <row r="2056" spans="4:4" x14ac:dyDescent="0.2">
      <c r="D2056" s="178"/>
    </row>
    <row r="2057" spans="4:4" x14ac:dyDescent="0.2">
      <c r="D2057" s="178"/>
    </row>
    <row r="2058" spans="4:4" x14ac:dyDescent="0.2">
      <c r="D2058" s="178"/>
    </row>
    <row r="2059" spans="4:4" x14ac:dyDescent="0.2">
      <c r="D2059" s="178"/>
    </row>
    <row r="2060" spans="4:4" x14ac:dyDescent="0.2">
      <c r="D2060" s="178"/>
    </row>
    <row r="2061" spans="4:4" x14ac:dyDescent="0.2">
      <c r="D2061" s="178"/>
    </row>
    <row r="2062" spans="4:4" x14ac:dyDescent="0.2">
      <c r="D2062" s="178"/>
    </row>
    <row r="2063" spans="4:4" x14ac:dyDescent="0.2">
      <c r="D2063" s="178"/>
    </row>
    <row r="2064" spans="4:4" x14ac:dyDescent="0.2">
      <c r="D2064" s="178"/>
    </row>
    <row r="2065" spans="4:4" x14ac:dyDescent="0.2">
      <c r="D2065" s="178"/>
    </row>
    <row r="2066" spans="4:4" x14ac:dyDescent="0.2">
      <c r="D2066" s="178"/>
    </row>
    <row r="2067" spans="4:4" x14ac:dyDescent="0.2">
      <c r="D2067" s="178"/>
    </row>
    <row r="2068" spans="4:4" x14ac:dyDescent="0.2">
      <c r="D2068" s="178"/>
    </row>
    <row r="2069" spans="4:4" x14ac:dyDescent="0.2">
      <c r="D2069" s="178"/>
    </row>
    <row r="2070" spans="4:4" x14ac:dyDescent="0.2">
      <c r="D2070" s="178"/>
    </row>
    <row r="2071" spans="4:4" x14ac:dyDescent="0.2">
      <c r="D2071" s="178"/>
    </row>
    <row r="2072" spans="4:4" x14ac:dyDescent="0.2">
      <c r="D2072" s="178"/>
    </row>
    <row r="2073" spans="4:4" x14ac:dyDescent="0.2">
      <c r="D2073" s="178"/>
    </row>
    <row r="2074" spans="4:4" x14ac:dyDescent="0.2">
      <c r="D2074" s="178"/>
    </row>
    <row r="2075" spans="4:4" x14ac:dyDescent="0.2">
      <c r="D2075" s="178"/>
    </row>
    <row r="2076" spans="4:4" x14ac:dyDescent="0.2">
      <c r="D2076" s="178"/>
    </row>
    <row r="2077" spans="4:4" x14ac:dyDescent="0.2">
      <c r="D2077" s="178"/>
    </row>
    <row r="2078" spans="4:4" x14ac:dyDescent="0.2">
      <c r="D2078" s="178"/>
    </row>
    <row r="2079" spans="4:4" x14ac:dyDescent="0.2">
      <c r="D2079" s="178"/>
    </row>
    <row r="2080" spans="4:4" x14ac:dyDescent="0.2">
      <c r="D2080" s="178"/>
    </row>
    <row r="2081" spans="4:4" x14ac:dyDescent="0.2">
      <c r="D2081" s="178"/>
    </row>
    <row r="2082" spans="4:4" x14ac:dyDescent="0.2">
      <c r="D2082" s="178"/>
    </row>
    <row r="2083" spans="4:4" x14ac:dyDescent="0.2">
      <c r="D2083" s="178"/>
    </row>
    <row r="2084" spans="4:4" x14ac:dyDescent="0.2">
      <c r="D2084" s="178"/>
    </row>
    <row r="2085" spans="4:4" x14ac:dyDescent="0.2">
      <c r="D2085" s="178"/>
    </row>
    <row r="2086" spans="4:4" x14ac:dyDescent="0.2">
      <c r="D2086" s="178"/>
    </row>
    <row r="2087" spans="4:4" x14ac:dyDescent="0.2">
      <c r="D2087" s="178"/>
    </row>
    <row r="2088" spans="4:4" x14ac:dyDescent="0.2">
      <c r="D2088" s="178"/>
    </row>
    <row r="2089" spans="4:4" x14ac:dyDescent="0.2">
      <c r="D2089" s="178"/>
    </row>
    <row r="2090" spans="4:4" x14ac:dyDescent="0.2">
      <c r="D2090" s="178"/>
    </row>
    <row r="2091" spans="4:4" x14ac:dyDescent="0.2">
      <c r="D2091" s="178"/>
    </row>
    <row r="2092" spans="4:4" x14ac:dyDescent="0.2">
      <c r="D2092" s="178"/>
    </row>
    <row r="2093" spans="4:4" x14ac:dyDescent="0.2">
      <c r="D2093" s="178"/>
    </row>
    <row r="2094" spans="4:4" x14ac:dyDescent="0.2">
      <c r="D2094" s="178"/>
    </row>
    <row r="2095" spans="4:4" x14ac:dyDescent="0.2">
      <c r="D2095" s="178"/>
    </row>
    <row r="2096" spans="4:4" x14ac:dyDescent="0.2">
      <c r="D2096" s="178"/>
    </row>
    <row r="2097" spans="4:4" x14ac:dyDescent="0.2">
      <c r="D2097" s="178"/>
    </row>
    <row r="2098" spans="4:4" x14ac:dyDescent="0.2">
      <c r="D2098" s="178"/>
    </row>
    <row r="2099" spans="4:4" x14ac:dyDescent="0.2">
      <c r="D2099" s="178"/>
    </row>
    <row r="2100" spans="4:4" x14ac:dyDescent="0.2">
      <c r="D2100" s="178"/>
    </row>
    <row r="2101" spans="4:4" x14ac:dyDescent="0.2">
      <c r="D2101" s="178"/>
    </row>
    <row r="2102" spans="4:4" x14ac:dyDescent="0.2">
      <c r="D2102" s="178"/>
    </row>
    <row r="2103" spans="4:4" x14ac:dyDescent="0.2">
      <c r="D2103" s="178"/>
    </row>
    <row r="2104" spans="4:4" x14ac:dyDescent="0.2">
      <c r="D2104" s="178"/>
    </row>
    <row r="2105" spans="4:4" x14ac:dyDescent="0.2">
      <c r="D2105" s="178"/>
    </row>
    <row r="2106" spans="4:4" x14ac:dyDescent="0.2">
      <c r="D2106" s="178"/>
    </row>
    <row r="2107" spans="4:4" x14ac:dyDescent="0.2">
      <c r="D2107" s="178"/>
    </row>
    <row r="2108" spans="4:4" x14ac:dyDescent="0.2">
      <c r="D2108" s="178"/>
    </row>
    <row r="2109" spans="4:4" x14ac:dyDescent="0.2">
      <c r="D2109" s="178"/>
    </row>
    <row r="2110" spans="4:4" x14ac:dyDescent="0.2">
      <c r="D2110" s="178"/>
    </row>
    <row r="2111" spans="4:4" x14ac:dyDescent="0.2">
      <c r="D2111" s="178"/>
    </row>
    <row r="2112" spans="4:4" x14ac:dyDescent="0.2">
      <c r="D2112" s="178"/>
    </row>
    <row r="2113" spans="4:4" x14ac:dyDescent="0.2">
      <c r="D2113" s="178"/>
    </row>
    <row r="2114" spans="4:4" x14ac:dyDescent="0.2">
      <c r="D2114" s="178"/>
    </row>
    <row r="2115" spans="4:4" x14ac:dyDescent="0.2">
      <c r="D2115" s="178"/>
    </row>
    <row r="2116" spans="4:4" x14ac:dyDescent="0.2">
      <c r="D2116" s="178"/>
    </row>
    <row r="2117" spans="4:4" x14ac:dyDescent="0.2">
      <c r="D2117" s="178"/>
    </row>
    <row r="2118" spans="4:4" x14ac:dyDescent="0.2">
      <c r="D2118" s="178"/>
    </row>
    <row r="2119" spans="4:4" x14ac:dyDescent="0.2">
      <c r="D2119" s="178"/>
    </row>
    <row r="2120" spans="4:4" x14ac:dyDescent="0.2">
      <c r="D2120" s="178"/>
    </row>
    <row r="2121" spans="4:4" x14ac:dyDescent="0.2">
      <c r="D2121" s="178"/>
    </row>
    <row r="2122" spans="4:4" x14ac:dyDescent="0.2">
      <c r="D2122" s="178"/>
    </row>
    <row r="2123" spans="4:4" x14ac:dyDescent="0.2">
      <c r="D2123" s="178"/>
    </row>
    <row r="2124" spans="4:4" x14ac:dyDescent="0.2">
      <c r="D2124" s="178"/>
    </row>
    <row r="2125" spans="4:4" x14ac:dyDescent="0.2">
      <c r="D2125" s="178"/>
    </row>
    <row r="2126" spans="4:4" x14ac:dyDescent="0.2">
      <c r="D2126" s="178"/>
    </row>
    <row r="2127" spans="4:4" x14ac:dyDescent="0.2">
      <c r="D2127" s="178"/>
    </row>
    <row r="2128" spans="4:4" x14ac:dyDescent="0.2">
      <c r="D2128" s="178"/>
    </row>
    <row r="2129" spans="4:4" x14ac:dyDescent="0.2">
      <c r="D2129" s="178"/>
    </row>
    <row r="2130" spans="4:4" x14ac:dyDescent="0.2">
      <c r="D2130" s="178"/>
    </row>
    <row r="2131" spans="4:4" x14ac:dyDescent="0.2">
      <c r="D2131" s="178"/>
    </row>
    <row r="2132" spans="4:4" x14ac:dyDescent="0.2">
      <c r="D2132" s="178"/>
    </row>
    <row r="2133" spans="4:4" x14ac:dyDescent="0.2">
      <c r="D2133" s="178"/>
    </row>
    <row r="2134" spans="4:4" x14ac:dyDescent="0.2">
      <c r="D2134" s="178"/>
    </row>
    <row r="2135" spans="4:4" x14ac:dyDescent="0.2">
      <c r="D2135" s="178"/>
    </row>
    <row r="2136" spans="4:4" x14ac:dyDescent="0.2">
      <c r="D2136" s="178"/>
    </row>
    <row r="2137" spans="4:4" x14ac:dyDescent="0.2">
      <c r="D2137" s="178"/>
    </row>
    <row r="2138" spans="4:4" x14ac:dyDescent="0.2">
      <c r="D2138" s="178"/>
    </row>
    <row r="2139" spans="4:4" x14ac:dyDescent="0.2">
      <c r="D2139" s="178"/>
    </row>
    <row r="2140" spans="4:4" x14ac:dyDescent="0.2">
      <c r="D2140" s="178"/>
    </row>
    <row r="2141" spans="4:4" x14ac:dyDescent="0.2">
      <c r="D2141" s="178"/>
    </row>
    <row r="2142" spans="4:4" x14ac:dyDescent="0.2">
      <c r="D2142" s="178"/>
    </row>
    <row r="2143" spans="4:4" x14ac:dyDescent="0.2">
      <c r="D2143" s="178"/>
    </row>
    <row r="2144" spans="4:4" x14ac:dyDescent="0.2">
      <c r="D2144" s="178"/>
    </row>
    <row r="2145" spans="4:4" x14ac:dyDescent="0.2">
      <c r="D2145" s="178"/>
    </row>
    <row r="2146" spans="4:4" x14ac:dyDescent="0.2">
      <c r="D2146" s="178"/>
    </row>
    <row r="2147" spans="4:4" x14ac:dyDescent="0.2">
      <c r="D2147" s="178"/>
    </row>
    <row r="2148" spans="4:4" x14ac:dyDescent="0.2">
      <c r="D2148" s="178"/>
    </row>
    <row r="2149" spans="4:4" x14ac:dyDescent="0.2">
      <c r="D2149" s="178"/>
    </row>
    <row r="2150" spans="4:4" x14ac:dyDescent="0.2">
      <c r="D2150" s="178"/>
    </row>
    <row r="2151" spans="4:4" x14ac:dyDescent="0.2">
      <c r="D2151" s="178"/>
    </row>
    <row r="2152" spans="4:4" x14ac:dyDescent="0.2">
      <c r="D2152" s="178"/>
    </row>
    <row r="2153" spans="4:4" x14ac:dyDescent="0.2">
      <c r="D2153" s="178"/>
    </row>
    <row r="2154" spans="4:4" x14ac:dyDescent="0.2">
      <c r="D2154" s="178"/>
    </row>
    <row r="2155" spans="4:4" x14ac:dyDescent="0.2">
      <c r="D2155" s="178"/>
    </row>
    <row r="2156" spans="4:4" x14ac:dyDescent="0.2">
      <c r="D2156" s="178"/>
    </row>
    <row r="2157" spans="4:4" x14ac:dyDescent="0.2">
      <c r="D2157" s="178"/>
    </row>
    <row r="2158" spans="4:4" x14ac:dyDescent="0.2">
      <c r="D2158" s="178"/>
    </row>
    <row r="2159" spans="4:4" x14ac:dyDescent="0.2">
      <c r="D2159" s="178"/>
    </row>
    <row r="2160" spans="4:4" x14ac:dyDescent="0.2">
      <c r="D2160" s="178"/>
    </row>
    <row r="2161" spans="4:4" x14ac:dyDescent="0.2">
      <c r="D2161" s="178"/>
    </row>
    <row r="2162" spans="4:4" x14ac:dyDescent="0.2">
      <c r="D2162" s="178"/>
    </row>
    <row r="2163" spans="4:4" x14ac:dyDescent="0.2">
      <c r="D2163" s="178"/>
    </row>
    <row r="2164" spans="4:4" x14ac:dyDescent="0.2">
      <c r="D2164" s="178"/>
    </row>
    <row r="2165" spans="4:4" x14ac:dyDescent="0.2">
      <c r="D2165" s="178"/>
    </row>
    <row r="2166" spans="4:4" x14ac:dyDescent="0.2">
      <c r="D2166" s="178"/>
    </row>
    <row r="2167" spans="4:4" x14ac:dyDescent="0.2">
      <c r="D2167" s="178"/>
    </row>
    <row r="2168" spans="4:4" x14ac:dyDescent="0.2">
      <c r="D2168" s="178"/>
    </row>
    <row r="2169" spans="4:4" x14ac:dyDescent="0.2">
      <c r="D2169" s="178"/>
    </row>
    <row r="2170" spans="4:4" x14ac:dyDescent="0.2">
      <c r="D2170" s="178"/>
    </row>
    <row r="2171" spans="4:4" x14ac:dyDescent="0.2">
      <c r="D2171" s="178"/>
    </row>
    <row r="2172" spans="4:4" x14ac:dyDescent="0.2">
      <c r="D2172" s="178"/>
    </row>
    <row r="2173" spans="4:4" x14ac:dyDescent="0.2">
      <c r="D2173" s="178"/>
    </row>
    <row r="2174" spans="4:4" x14ac:dyDescent="0.2">
      <c r="D2174" s="178"/>
    </row>
    <row r="2175" spans="4:4" x14ac:dyDescent="0.2">
      <c r="D2175" s="178"/>
    </row>
    <row r="2176" spans="4:4" x14ac:dyDescent="0.2">
      <c r="D2176" s="178"/>
    </row>
    <row r="2177" spans="4:4" x14ac:dyDescent="0.2">
      <c r="D2177" s="178"/>
    </row>
    <row r="2178" spans="4:4" x14ac:dyDescent="0.2">
      <c r="D2178" s="178"/>
    </row>
    <row r="2179" spans="4:4" x14ac:dyDescent="0.2">
      <c r="D2179" s="178"/>
    </row>
    <row r="2180" spans="4:4" x14ac:dyDescent="0.2">
      <c r="D2180" s="178"/>
    </row>
    <row r="2181" spans="4:4" x14ac:dyDescent="0.2">
      <c r="D2181" s="178"/>
    </row>
    <row r="2182" spans="4:4" x14ac:dyDescent="0.2">
      <c r="D2182" s="178"/>
    </row>
    <row r="2183" spans="4:4" x14ac:dyDescent="0.2">
      <c r="D2183" s="178"/>
    </row>
    <row r="2184" spans="4:4" x14ac:dyDescent="0.2">
      <c r="D2184" s="178"/>
    </row>
    <row r="2185" spans="4:4" x14ac:dyDescent="0.2">
      <c r="D2185" s="178"/>
    </row>
    <row r="2186" spans="4:4" x14ac:dyDescent="0.2">
      <c r="D2186" s="178"/>
    </row>
    <row r="2187" spans="4:4" x14ac:dyDescent="0.2">
      <c r="D2187" s="178"/>
    </row>
    <row r="2188" spans="4:4" x14ac:dyDescent="0.2">
      <c r="D2188" s="178"/>
    </row>
    <row r="2189" spans="4:4" x14ac:dyDescent="0.2">
      <c r="D2189" s="178"/>
    </row>
    <row r="2190" spans="4:4" x14ac:dyDescent="0.2">
      <c r="D2190" s="178"/>
    </row>
    <row r="2191" spans="4:4" x14ac:dyDescent="0.2">
      <c r="D2191" s="178"/>
    </row>
    <row r="2192" spans="4:4" x14ac:dyDescent="0.2">
      <c r="D2192" s="178"/>
    </row>
    <row r="2193" spans="4:4" x14ac:dyDescent="0.2">
      <c r="D2193" s="178"/>
    </row>
    <row r="2194" spans="4:4" x14ac:dyDescent="0.2">
      <c r="D2194" s="178"/>
    </row>
    <row r="2195" spans="4:4" x14ac:dyDescent="0.2">
      <c r="D2195" s="178"/>
    </row>
    <row r="2196" spans="4:4" x14ac:dyDescent="0.2">
      <c r="D2196" s="178"/>
    </row>
    <row r="2197" spans="4:4" x14ac:dyDescent="0.2">
      <c r="D2197" s="178"/>
    </row>
    <row r="2198" spans="4:4" x14ac:dyDescent="0.2">
      <c r="D2198" s="178"/>
    </row>
    <row r="2199" spans="4:4" x14ac:dyDescent="0.2">
      <c r="D2199" s="178"/>
    </row>
    <row r="2200" spans="4:4" x14ac:dyDescent="0.2">
      <c r="D2200" s="178"/>
    </row>
    <row r="2201" spans="4:4" x14ac:dyDescent="0.2">
      <c r="D2201" s="178"/>
    </row>
    <row r="2202" spans="4:4" x14ac:dyDescent="0.2">
      <c r="D2202" s="178"/>
    </row>
    <row r="2203" spans="4:4" x14ac:dyDescent="0.2">
      <c r="D2203" s="178"/>
    </row>
    <row r="2204" spans="4:4" x14ac:dyDescent="0.2">
      <c r="D2204" s="178"/>
    </row>
    <row r="2205" spans="4:4" x14ac:dyDescent="0.2">
      <c r="D2205" s="178"/>
    </row>
    <row r="2206" spans="4:4" x14ac:dyDescent="0.2">
      <c r="D2206" s="178"/>
    </row>
    <row r="2207" spans="4:4" x14ac:dyDescent="0.2">
      <c r="D2207" s="178"/>
    </row>
    <row r="2208" spans="4:4" x14ac:dyDescent="0.2">
      <c r="D2208" s="178"/>
    </row>
    <row r="2209" spans="4:4" x14ac:dyDescent="0.2">
      <c r="D2209" s="178"/>
    </row>
    <row r="2210" spans="4:4" x14ac:dyDescent="0.2">
      <c r="D2210" s="178"/>
    </row>
    <row r="2211" spans="4:4" x14ac:dyDescent="0.2">
      <c r="D2211" s="178"/>
    </row>
    <row r="2212" spans="4:4" x14ac:dyDescent="0.2">
      <c r="D2212" s="178"/>
    </row>
    <row r="2213" spans="4:4" x14ac:dyDescent="0.2">
      <c r="D2213" s="178"/>
    </row>
    <row r="2214" spans="4:4" x14ac:dyDescent="0.2">
      <c r="D2214" s="178"/>
    </row>
    <row r="2215" spans="4:4" x14ac:dyDescent="0.2">
      <c r="D2215" s="178"/>
    </row>
    <row r="2216" spans="4:4" x14ac:dyDescent="0.2">
      <c r="D2216" s="178"/>
    </row>
    <row r="2217" spans="4:4" x14ac:dyDescent="0.2">
      <c r="D2217" s="178"/>
    </row>
    <row r="2218" spans="4:4" x14ac:dyDescent="0.2">
      <c r="D2218" s="178"/>
    </row>
    <row r="2219" spans="4:4" x14ac:dyDescent="0.2">
      <c r="D2219" s="178"/>
    </row>
    <row r="2220" spans="4:4" x14ac:dyDescent="0.2">
      <c r="D2220" s="178"/>
    </row>
    <row r="2221" spans="4:4" x14ac:dyDescent="0.2">
      <c r="D2221" s="178"/>
    </row>
    <row r="2222" spans="4:4" x14ac:dyDescent="0.2">
      <c r="D2222" s="178"/>
    </row>
    <row r="2223" spans="4:4" x14ac:dyDescent="0.2">
      <c r="D2223" s="178"/>
    </row>
    <row r="2224" spans="4:4" x14ac:dyDescent="0.2">
      <c r="D2224" s="178"/>
    </row>
    <row r="2225" spans="4:4" x14ac:dyDescent="0.2">
      <c r="D2225" s="178"/>
    </row>
    <row r="2226" spans="4:4" x14ac:dyDescent="0.2">
      <c r="D2226" s="178"/>
    </row>
    <row r="2227" spans="4:4" x14ac:dyDescent="0.2">
      <c r="D2227" s="178"/>
    </row>
    <row r="2228" spans="4:4" x14ac:dyDescent="0.2">
      <c r="D2228" s="178"/>
    </row>
    <row r="2229" spans="4:4" x14ac:dyDescent="0.2">
      <c r="D2229" s="178"/>
    </row>
    <row r="2230" spans="4:4" x14ac:dyDescent="0.2">
      <c r="D2230" s="178"/>
    </row>
    <row r="2231" spans="4:4" x14ac:dyDescent="0.2">
      <c r="D2231" s="178"/>
    </row>
    <row r="2232" spans="4:4" x14ac:dyDescent="0.2">
      <c r="D2232" s="178"/>
    </row>
    <row r="2233" spans="4:4" x14ac:dyDescent="0.2">
      <c r="D2233" s="178"/>
    </row>
    <row r="2234" spans="4:4" x14ac:dyDescent="0.2">
      <c r="D2234" s="178"/>
    </row>
    <row r="2235" spans="4:4" x14ac:dyDescent="0.2">
      <c r="D2235" s="178"/>
    </row>
    <row r="2236" spans="4:4" x14ac:dyDescent="0.2">
      <c r="D2236" s="178"/>
    </row>
    <row r="2237" spans="4:4" x14ac:dyDescent="0.2">
      <c r="D2237" s="178"/>
    </row>
    <row r="2238" spans="4:4" x14ac:dyDescent="0.2">
      <c r="D2238" s="178"/>
    </row>
    <row r="2239" spans="4:4" x14ac:dyDescent="0.2">
      <c r="D2239" s="178"/>
    </row>
    <row r="2240" spans="4:4" x14ac:dyDescent="0.2">
      <c r="D2240" s="178"/>
    </row>
    <row r="2241" spans="4:4" x14ac:dyDescent="0.2">
      <c r="D2241" s="178"/>
    </row>
    <row r="2242" spans="4:4" x14ac:dyDescent="0.2">
      <c r="D2242" s="178"/>
    </row>
    <row r="2243" spans="4:4" x14ac:dyDescent="0.2">
      <c r="D2243" s="178"/>
    </row>
    <row r="2244" spans="4:4" x14ac:dyDescent="0.2">
      <c r="D2244" s="178"/>
    </row>
    <row r="2245" spans="4:4" x14ac:dyDescent="0.2">
      <c r="D2245" s="178"/>
    </row>
    <row r="2246" spans="4:4" x14ac:dyDescent="0.2">
      <c r="D2246" s="178"/>
    </row>
    <row r="2247" spans="4:4" x14ac:dyDescent="0.2">
      <c r="D2247" s="178"/>
    </row>
    <row r="2248" spans="4:4" x14ac:dyDescent="0.2">
      <c r="D2248" s="178"/>
    </row>
    <row r="2249" spans="4:4" x14ac:dyDescent="0.2">
      <c r="D2249" s="178"/>
    </row>
    <row r="2250" spans="4:4" x14ac:dyDescent="0.2">
      <c r="D2250" s="178"/>
    </row>
    <row r="2251" spans="4:4" x14ac:dyDescent="0.2">
      <c r="D2251" s="178"/>
    </row>
    <row r="2252" spans="4:4" x14ac:dyDescent="0.2">
      <c r="D2252" s="178"/>
    </row>
    <row r="2253" spans="4:4" x14ac:dyDescent="0.2">
      <c r="D2253" s="178"/>
    </row>
    <row r="2254" spans="4:4" x14ac:dyDescent="0.2">
      <c r="D2254" s="178"/>
    </row>
    <row r="2255" spans="4:4" x14ac:dyDescent="0.2">
      <c r="D2255" s="178"/>
    </row>
    <row r="2256" spans="4:4" x14ac:dyDescent="0.2">
      <c r="D2256" s="178"/>
    </row>
    <row r="2257" spans="4:4" x14ac:dyDescent="0.2">
      <c r="D2257" s="178"/>
    </row>
    <row r="2258" spans="4:4" x14ac:dyDescent="0.2">
      <c r="D2258" s="178"/>
    </row>
    <row r="2259" spans="4:4" x14ac:dyDescent="0.2">
      <c r="D2259" s="178"/>
    </row>
    <row r="2260" spans="4:4" x14ac:dyDescent="0.2">
      <c r="D2260" s="178"/>
    </row>
    <row r="2261" spans="4:4" x14ac:dyDescent="0.2">
      <c r="D2261" s="178"/>
    </row>
    <row r="2262" spans="4:4" x14ac:dyDescent="0.2">
      <c r="D2262" s="178"/>
    </row>
    <row r="2263" spans="4:4" x14ac:dyDescent="0.2">
      <c r="D2263" s="178"/>
    </row>
    <row r="2264" spans="4:4" x14ac:dyDescent="0.2">
      <c r="D2264" s="178"/>
    </row>
    <row r="2265" spans="4:4" x14ac:dyDescent="0.2">
      <c r="D2265" s="178"/>
    </row>
    <row r="2266" spans="4:4" x14ac:dyDescent="0.2">
      <c r="D2266" s="178"/>
    </row>
    <row r="2267" spans="4:4" x14ac:dyDescent="0.2">
      <c r="D2267" s="178"/>
    </row>
    <row r="2268" spans="4:4" x14ac:dyDescent="0.2">
      <c r="D2268" s="178"/>
    </row>
    <row r="2269" spans="4:4" x14ac:dyDescent="0.2">
      <c r="D2269" s="178"/>
    </row>
    <row r="2270" spans="4:4" x14ac:dyDescent="0.2">
      <c r="D2270" s="178"/>
    </row>
    <row r="2271" spans="4:4" x14ac:dyDescent="0.2">
      <c r="D2271" s="178"/>
    </row>
    <row r="2272" spans="4:4" x14ac:dyDescent="0.2">
      <c r="D2272" s="178"/>
    </row>
    <row r="2273" spans="4:4" x14ac:dyDescent="0.2">
      <c r="D2273" s="178"/>
    </row>
    <row r="2274" spans="4:4" x14ac:dyDescent="0.2">
      <c r="D2274" s="178"/>
    </row>
    <row r="2275" spans="4:4" x14ac:dyDescent="0.2">
      <c r="D2275" s="178"/>
    </row>
    <row r="2276" spans="4:4" x14ac:dyDescent="0.2">
      <c r="D2276" s="178"/>
    </row>
    <row r="2277" spans="4:4" x14ac:dyDescent="0.2">
      <c r="D2277" s="178"/>
    </row>
    <row r="2278" spans="4:4" x14ac:dyDescent="0.2">
      <c r="D2278" s="178"/>
    </row>
    <row r="2279" spans="4:4" x14ac:dyDescent="0.2">
      <c r="D2279" s="178"/>
    </row>
    <row r="2280" spans="4:4" x14ac:dyDescent="0.2">
      <c r="D2280" s="178"/>
    </row>
    <row r="2281" spans="4:4" x14ac:dyDescent="0.2">
      <c r="D2281" s="178"/>
    </row>
    <row r="2282" spans="4:4" x14ac:dyDescent="0.2">
      <c r="D2282" s="178"/>
    </row>
    <row r="2283" spans="4:4" x14ac:dyDescent="0.2">
      <c r="D2283" s="178"/>
    </row>
    <row r="2284" spans="4:4" x14ac:dyDescent="0.2">
      <c r="D2284" s="178"/>
    </row>
    <row r="2285" spans="4:4" x14ac:dyDescent="0.2">
      <c r="D2285" s="178"/>
    </row>
    <row r="2286" spans="4:4" x14ac:dyDescent="0.2">
      <c r="D2286" s="178"/>
    </row>
    <row r="2287" spans="4:4" x14ac:dyDescent="0.2">
      <c r="D2287" s="178"/>
    </row>
    <row r="2288" spans="4:4" x14ac:dyDescent="0.2">
      <c r="D2288" s="178"/>
    </row>
    <row r="2289" spans="4:4" x14ac:dyDescent="0.2">
      <c r="D2289" s="178"/>
    </row>
    <row r="2290" spans="4:4" x14ac:dyDescent="0.2">
      <c r="D2290" s="178"/>
    </row>
    <row r="2291" spans="4:4" x14ac:dyDescent="0.2">
      <c r="D2291" s="178"/>
    </row>
    <row r="2292" spans="4:4" x14ac:dyDescent="0.2">
      <c r="D2292" s="178"/>
    </row>
    <row r="2293" spans="4:4" x14ac:dyDescent="0.2">
      <c r="D2293" s="178"/>
    </row>
    <row r="2294" spans="4:4" x14ac:dyDescent="0.2">
      <c r="D2294" s="178"/>
    </row>
    <row r="2295" spans="4:4" x14ac:dyDescent="0.2">
      <c r="D2295" s="178"/>
    </row>
    <row r="2296" spans="4:4" x14ac:dyDescent="0.2">
      <c r="D2296" s="178"/>
    </row>
    <row r="2297" spans="4:4" x14ac:dyDescent="0.2">
      <c r="D2297" s="178"/>
    </row>
    <row r="2298" spans="4:4" x14ac:dyDescent="0.2">
      <c r="D2298" s="178"/>
    </row>
    <row r="2299" spans="4:4" x14ac:dyDescent="0.2">
      <c r="D2299" s="178"/>
    </row>
    <row r="2300" spans="4:4" x14ac:dyDescent="0.2">
      <c r="D2300" s="178"/>
    </row>
    <row r="2301" spans="4:4" x14ac:dyDescent="0.2">
      <c r="D2301" s="178"/>
    </row>
    <row r="2302" spans="4:4" x14ac:dyDescent="0.2">
      <c r="D2302" s="178"/>
    </row>
    <row r="2303" spans="4:4" x14ac:dyDescent="0.2">
      <c r="D2303" s="178"/>
    </row>
    <row r="2304" spans="4:4" x14ac:dyDescent="0.2">
      <c r="D2304" s="178"/>
    </row>
    <row r="2305" spans="4:4" x14ac:dyDescent="0.2">
      <c r="D2305" s="178"/>
    </row>
    <row r="2306" spans="4:4" x14ac:dyDescent="0.2">
      <c r="D2306" s="178"/>
    </row>
    <row r="2307" spans="4:4" x14ac:dyDescent="0.2">
      <c r="D2307" s="178"/>
    </row>
    <row r="2308" spans="4:4" x14ac:dyDescent="0.2">
      <c r="D2308" s="178"/>
    </row>
    <row r="2309" spans="4:4" x14ac:dyDescent="0.2">
      <c r="D2309" s="178"/>
    </row>
    <row r="2310" spans="4:4" x14ac:dyDescent="0.2">
      <c r="D2310" s="178"/>
    </row>
    <row r="2311" spans="4:4" x14ac:dyDescent="0.2">
      <c r="D2311" s="178"/>
    </row>
    <row r="2312" spans="4:4" x14ac:dyDescent="0.2">
      <c r="D2312" s="178"/>
    </row>
    <row r="2313" spans="4:4" x14ac:dyDescent="0.2">
      <c r="D2313" s="178"/>
    </row>
    <row r="2314" spans="4:4" x14ac:dyDescent="0.2">
      <c r="D2314" s="178"/>
    </row>
    <row r="2315" spans="4:4" x14ac:dyDescent="0.2">
      <c r="D2315" s="178"/>
    </row>
    <row r="2316" spans="4:4" x14ac:dyDescent="0.2">
      <c r="D2316" s="178"/>
    </row>
    <row r="2317" spans="4:4" x14ac:dyDescent="0.2">
      <c r="D2317" s="178"/>
    </row>
    <row r="2318" spans="4:4" x14ac:dyDescent="0.2">
      <c r="D2318" s="178"/>
    </row>
    <row r="2319" spans="4:4" x14ac:dyDescent="0.2">
      <c r="D2319" s="178"/>
    </row>
    <row r="2320" spans="4:4" x14ac:dyDescent="0.2">
      <c r="D2320" s="178"/>
    </row>
    <row r="2321" spans="4:4" x14ac:dyDescent="0.2">
      <c r="D2321" s="178"/>
    </row>
    <row r="2322" spans="4:4" x14ac:dyDescent="0.2">
      <c r="D2322" s="178"/>
    </row>
    <row r="2323" spans="4:4" x14ac:dyDescent="0.2">
      <c r="D2323" s="178"/>
    </row>
    <row r="2324" spans="4:4" x14ac:dyDescent="0.2">
      <c r="D2324" s="178"/>
    </row>
    <row r="2325" spans="4:4" x14ac:dyDescent="0.2">
      <c r="D2325" s="178"/>
    </row>
    <row r="2326" spans="4:4" x14ac:dyDescent="0.2">
      <c r="D2326" s="178"/>
    </row>
    <row r="2327" spans="4:4" x14ac:dyDescent="0.2">
      <c r="D2327" s="178"/>
    </row>
    <row r="2328" spans="4:4" x14ac:dyDescent="0.2">
      <c r="D2328" s="178"/>
    </row>
    <row r="2329" spans="4:4" x14ac:dyDescent="0.2">
      <c r="D2329" s="178"/>
    </row>
    <row r="2330" spans="4:4" x14ac:dyDescent="0.2">
      <c r="D2330" s="178"/>
    </row>
    <row r="2331" spans="4:4" x14ac:dyDescent="0.2">
      <c r="D2331" s="178"/>
    </row>
    <row r="2332" spans="4:4" x14ac:dyDescent="0.2">
      <c r="D2332" s="178"/>
    </row>
    <row r="2333" spans="4:4" x14ac:dyDescent="0.2">
      <c r="D2333" s="178"/>
    </row>
    <row r="2334" spans="4:4" x14ac:dyDescent="0.2">
      <c r="D2334" s="178"/>
    </row>
    <row r="2335" spans="4:4" x14ac:dyDescent="0.2">
      <c r="D2335" s="178"/>
    </row>
    <row r="2336" spans="4:4" x14ac:dyDescent="0.2">
      <c r="D2336" s="178"/>
    </row>
    <row r="2337" spans="4:4" x14ac:dyDescent="0.2">
      <c r="D2337" s="178"/>
    </row>
    <row r="2338" spans="4:4" x14ac:dyDescent="0.2">
      <c r="D2338" s="178"/>
    </row>
    <row r="2339" spans="4:4" x14ac:dyDescent="0.2">
      <c r="D2339" s="178"/>
    </row>
    <row r="2340" spans="4:4" x14ac:dyDescent="0.2">
      <c r="D2340" s="178"/>
    </row>
    <row r="2341" spans="4:4" x14ac:dyDescent="0.2">
      <c r="D2341" s="178"/>
    </row>
    <row r="2342" spans="4:4" x14ac:dyDescent="0.2">
      <c r="D2342" s="178"/>
    </row>
    <row r="2343" spans="4:4" x14ac:dyDescent="0.2">
      <c r="D2343" s="178"/>
    </row>
    <row r="2344" spans="4:4" x14ac:dyDescent="0.2">
      <c r="D2344" s="178"/>
    </row>
    <row r="2345" spans="4:4" x14ac:dyDescent="0.2">
      <c r="D2345" s="178"/>
    </row>
    <row r="2346" spans="4:4" x14ac:dyDescent="0.2">
      <c r="D2346" s="178"/>
    </row>
    <row r="2347" spans="4:4" x14ac:dyDescent="0.2">
      <c r="D2347" s="178"/>
    </row>
    <row r="2348" spans="4:4" x14ac:dyDescent="0.2">
      <c r="D2348" s="178"/>
    </row>
    <row r="2349" spans="4:4" x14ac:dyDescent="0.2">
      <c r="D2349" s="178"/>
    </row>
    <row r="2350" spans="4:4" x14ac:dyDescent="0.2">
      <c r="D2350" s="178"/>
    </row>
    <row r="2351" spans="4:4" x14ac:dyDescent="0.2">
      <c r="D2351" s="178"/>
    </row>
    <row r="2352" spans="4:4" x14ac:dyDescent="0.2">
      <c r="D2352" s="178"/>
    </row>
    <row r="2353" spans="4:4" x14ac:dyDescent="0.2">
      <c r="D2353" s="178"/>
    </row>
    <row r="2354" spans="4:4" x14ac:dyDescent="0.2">
      <c r="D2354" s="178"/>
    </row>
    <row r="2355" spans="4:4" x14ac:dyDescent="0.2">
      <c r="D2355" s="178"/>
    </row>
    <row r="2356" spans="4:4" x14ac:dyDescent="0.2">
      <c r="D2356" s="178"/>
    </row>
    <row r="2357" spans="4:4" x14ac:dyDescent="0.2">
      <c r="D2357" s="178"/>
    </row>
    <row r="2358" spans="4:4" x14ac:dyDescent="0.2">
      <c r="D2358" s="178"/>
    </row>
    <row r="2359" spans="4:4" x14ac:dyDescent="0.2">
      <c r="D2359" s="178"/>
    </row>
    <row r="2360" spans="4:4" x14ac:dyDescent="0.2">
      <c r="D2360" s="178"/>
    </row>
    <row r="2361" spans="4:4" x14ac:dyDescent="0.2">
      <c r="D2361" s="178"/>
    </row>
    <row r="2362" spans="4:4" x14ac:dyDescent="0.2">
      <c r="D2362" s="178"/>
    </row>
    <row r="2363" spans="4:4" x14ac:dyDescent="0.2">
      <c r="D2363" s="178"/>
    </row>
    <row r="2364" spans="4:4" x14ac:dyDescent="0.2">
      <c r="D2364" s="178"/>
    </row>
    <row r="2365" spans="4:4" x14ac:dyDescent="0.2">
      <c r="D2365" s="178"/>
    </row>
    <row r="2366" spans="4:4" x14ac:dyDescent="0.2">
      <c r="D2366" s="178"/>
    </row>
    <row r="2367" spans="4:4" x14ac:dyDescent="0.2">
      <c r="D2367" s="178"/>
    </row>
    <row r="2368" spans="4:4" x14ac:dyDescent="0.2">
      <c r="D2368" s="178"/>
    </row>
    <row r="2369" spans="4:4" x14ac:dyDescent="0.2">
      <c r="D2369" s="178"/>
    </row>
    <row r="2370" spans="4:4" x14ac:dyDescent="0.2">
      <c r="D2370" s="178"/>
    </row>
    <row r="2371" spans="4:4" x14ac:dyDescent="0.2">
      <c r="D2371" s="178"/>
    </row>
    <row r="2372" spans="4:4" x14ac:dyDescent="0.2">
      <c r="D2372" s="178"/>
    </row>
    <row r="2373" spans="4:4" x14ac:dyDescent="0.2">
      <c r="D2373" s="178"/>
    </row>
    <row r="2374" spans="4:4" x14ac:dyDescent="0.2">
      <c r="D2374" s="178"/>
    </row>
    <row r="2375" spans="4:4" x14ac:dyDescent="0.2">
      <c r="D2375" s="178"/>
    </row>
    <row r="2376" spans="4:4" x14ac:dyDescent="0.2">
      <c r="D2376" s="178"/>
    </row>
    <row r="2377" spans="4:4" x14ac:dyDescent="0.2">
      <c r="D2377" s="178"/>
    </row>
    <row r="2378" spans="4:4" x14ac:dyDescent="0.2">
      <c r="D2378" s="178"/>
    </row>
    <row r="2379" spans="4:4" x14ac:dyDescent="0.2">
      <c r="D2379" s="178"/>
    </row>
    <row r="2380" spans="4:4" x14ac:dyDescent="0.2">
      <c r="D2380" s="178"/>
    </row>
    <row r="2381" spans="4:4" x14ac:dyDescent="0.2">
      <c r="D2381" s="178"/>
    </row>
    <row r="2382" spans="4:4" x14ac:dyDescent="0.2">
      <c r="D2382" s="178"/>
    </row>
    <row r="2383" spans="4:4" x14ac:dyDescent="0.2">
      <c r="D2383" s="178"/>
    </row>
    <row r="2384" spans="4:4" x14ac:dyDescent="0.2">
      <c r="D2384" s="178"/>
    </row>
    <row r="2385" spans="4:4" x14ac:dyDescent="0.2">
      <c r="D2385" s="178"/>
    </row>
    <row r="2386" spans="4:4" x14ac:dyDescent="0.2">
      <c r="D2386" s="178"/>
    </row>
    <row r="2387" spans="4:4" x14ac:dyDescent="0.2">
      <c r="D2387" s="178"/>
    </row>
    <row r="2388" spans="4:4" x14ac:dyDescent="0.2">
      <c r="D2388" s="178"/>
    </row>
    <row r="2389" spans="4:4" x14ac:dyDescent="0.2">
      <c r="D2389" s="178"/>
    </row>
    <row r="2390" spans="4:4" x14ac:dyDescent="0.2">
      <c r="D2390" s="178"/>
    </row>
    <row r="2391" spans="4:4" x14ac:dyDescent="0.2">
      <c r="D2391" s="178"/>
    </row>
    <row r="2392" spans="4:4" x14ac:dyDescent="0.2">
      <c r="D2392" s="178"/>
    </row>
    <row r="2393" spans="4:4" x14ac:dyDescent="0.2">
      <c r="D2393" s="178"/>
    </row>
    <row r="2394" spans="4:4" x14ac:dyDescent="0.2">
      <c r="D2394" s="178"/>
    </row>
    <row r="2395" spans="4:4" x14ac:dyDescent="0.2">
      <c r="D2395" s="178"/>
    </row>
    <row r="2396" spans="4:4" x14ac:dyDescent="0.2">
      <c r="D2396" s="178"/>
    </row>
    <row r="2397" spans="4:4" x14ac:dyDescent="0.2">
      <c r="D2397" s="178"/>
    </row>
    <row r="2398" spans="4:4" x14ac:dyDescent="0.2">
      <c r="D2398" s="178"/>
    </row>
    <row r="2399" spans="4:4" x14ac:dyDescent="0.2">
      <c r="D2399" s="178"/>
    </row>
    <row r="2400" spans="4:4" x14ac:dyDescent="0.2">
      <c r="D2400" s="178"/>
    </row>
    <row r="2401" spans="4:4" x14ac:dyDescent="0.2">
      <c r="D2401" s="178"/>
    </row>
    <row r="2402" spans="4:4" x14ac:dyDescent="0.2">
      <c r="D2402" s="178"/>
    </row>
    <row r="2403" spans="4:4" x14ac:dyDescent="0.2">
      <c r="D2403" s="178"/>
    </row>
    <row r="2404" spans="4:4" x14ac:dyDescent="0.2">
      <c r="D2404" s="178"/>
    </row>
    <row r="2405" spans="4:4" x14ac:dyDescent="0.2">
      <c r="D2405" s="178"/>
    </row>
    <row r="2406" spans="4:4" x14ac:dyDescent="0.2">
      <c r="D2406" s="178"/>
    </row>
    <row r="2407" spans="4:4" x14ac:dyDescent="0.2">
      <c r="D2407" s="178"/>
    </row>
    <row r="2408" spans="4:4" x14ac:dyDescent="0.2">
      <c r="D2408" s="178"/>
    </row>
    <row r="2409" spans="4:4" x14ac:dyDescent="0.2">
      <c r="D2409" s="178"/>
    </row>
    <row r="2410" spans="4:4" x14ac:dyDescent="0.2">
      <c r="D2410" s="178"/>
    </row>
    <row r="2411" spans="4:4" x14ac:dyDescent="0.2">
      <c r="D2411" s="178"/>
    </row>
    <row r="2412" spans="4:4" x14ac:dyDescent="0.2">
      <c r="D2412" s="178"/>
    </row>
    <row r="2413" spans="4:4" x14ac:dyDescent="0.2">
      <c r="D2413" s="178"/>
    </row>
    <row r="2414" spans="4:4" x14ac:dyDescent="0.2">
      <c r="D2414" s="178"/>
    </row>
    <row r="2415" spans="4:4" x14ac:dyDescent="0.2">
      <c r="D2415" s="178"/>
    </row>
    <row r="2416" spans="4:4" x14ac:dyDescent="0.2">
      <c r="D2416" s="178"/>
    </row>
    <row r="2417" spans="4:4" x14ac:dyDescent="0.2">
      <c r="D2417" s="178"/>
    </row>
    <row r="2418" spans="4:4" x14ac:dyDescent="0.2">
      <c r="D2418" s="178"/>
    </row>
    <row r="2419" spans="4:4" x14ac:dyDescent="0.2">
      <c r="D2419" s="178"/>
    </row>
    <row r="2420" spans="4:4" x14ac:dyDescent="0.2">
      <c r="D2420" s="178"/>
    </row>
    <row r="2421" spans="4:4" x14ac:dyDescent="0.2">
      <c r="D2421" s="178"/>
    </row>
    <row r="2422" spans="4:4" x14ac:dyDescent="0.2">
      <c r="D2422" s="178"/>
    </row>
    <row r="2423" spans="4:4" x14ac:dyDescent="0.2">
      <c r="D2423" s="178"/>
    </row>
    <row r="2424" spans="4:4" x14ac:dyDescent="0.2">
      <c r="D2424" s="178"/>
    </row>
    <row r="2425" spans="4:4" x14ac:dyDescent="0.2">
      <c r="D2425" s="178"/>
    </row>
    <row r="2426" spans="4:4" x14ac:dyDescent="0.2">
      <c r="D2426" s="178"/>
    </row>
    <row r="2427" spans="4:4" x14ac:dyDescent="0.2">
      <c r="D2427" s="178"/>
    </row>
    <row r="2428" spans="4:4" x14ac:dyDescent="0.2">
      <c r="D2428" s="178"/>
    </row>
    <row r="2429" spans="4:4" x14ac:dyDescent="0.2">
      <c r="D2429" s="178"/>
    </row>
    <row r="2430" spans="4:4" x14ac:dyDescent="0.2">
      <c r="D2430" s="178"/>
    </row>
    <row r="2431" spans="4:4" x14ac:dyDescent="0.2">
      <c r="D2431" s="178"/>
    </row>
    <row r="2432" spans="4:4" x14ac:dyDescent="0.2">
      <c r="D2432" s="178"/>
    </row>
    <row r="2433" spans="4:4" x14ac:dyDescent="0.2">
      <c r="D2433" s="178"/>
    </row>
    <row r="2434" spans="4:4" x14ac:dyDescent="0.2">
      <c r="D2434" s="178"/>
    </row>
    <row r="2435" spans="4:4" x14ac:dyDescent="0.2">
      <c r="D2435" s="178"/>
    </row>
    <row r="2436" spans="4:4" x14ac:dyDescent="0.2">
      <c r="D2436" s="178"/>
    </row>
    <row r="2437" spans="4:4" x14ac:dyDescent="0.2">
      <c r="D2437" s="178"/>
    </row>
    <row r="2438" spans="4:4" x14ac:dyDescent="0.2">
      <c r="D2438" s="178"/>
    </row>
    <row r="2439" spans="4:4" x14ac:dyDescent="0.2">
      <c r="D2439" s="178"/>
    </row>
    <row r="2440" spans="4:4" x14ac:dyDescent="0.2">
      <c r="D2440" s="178"/>
    </row>
    <row r="2441" spans="4:4" x14ac:dyDescent="0.2">
      <c r="D2441" s="178"/>
    </row>
    <row r="2442" spans="4:4" x14ac:dyDescent="0.2">
      <c r="D2442" s="178"/>
    </row>
    <row r="2443" spans="4:4" x14ac:dyDescent="0.2">
      <c r="D2443" s="178"/>
    </row>
    <row r="2444" spans="4:4" x14ac:dyDescent="0.2">
      <c r="D2444" s="178"/>
    </row>
    <row r="2445" spans="4:4" x14ac:dyDescent="0.2">
      <c r="D2445" s="178"/>
    </row>
    <row r="2446" spans="4:4" x14ac:dyDescent="0.2">
      <c r="D2446" s="178"/>
    </row>
    <row r="2447" spans="4:4" x14ac:dyDescent="0.2">
      <c r="D2447" s="178"/>
    </row>
    <row r="2448" spans="4:4" x14ac:dyDescent="0.2">
      <c r="D2448" s="178"/>
    </row>
    <row r="2449" spans="4:4" x14ac:dyDescent="0.2">
      <c r="D2449" s="178"/>
    </row>
    <row r="2450" spans="4:4" x14ac:dyDescent="0.2">
      <c r="D2450" s="178"/>
    </row>
    <row r="2451" spans="4:4" x14ac:dyDescent="0.2">
      <c r="D2451" s="178"/>
    </row>
    <row r="2452" spans="4:4" x14ac:dyDescent="0.2">
      <c r="D2452" s="178"/>
    </row>
    <row r="2453" spans="4:4" x14ac:dyDescent="0.2">
      <c r="D2453" s="178"/>
    </row>
    <row r="2454" spans="4:4" x14ac:dyDescent="0.2">
      <c r="D2454" s="178"/>
    </row>
    <row r="2455" spans="4:4" x14ac:dyDescent="0.2">
      <c r="D2455" s="178"/>
    </row>
    <row r="2456" spans="4:4" x14ac:dyDescent="0.2">
      <c r="D2456" s="178"/>
    </row>
    <row r="2457" spans="4:4" x14ac:dyDescent="0.2">
      <c r="D2457" s="178"/>
    </row>
    <row r="2458" spans="4:4" x14ac:dyDescent="0.2">
      <c r="D2458" s="178"/>
    </row>
    <row r="2459" spans="4:4" x14ac:dyDescent="0.2">
      <c r="D2459" s="178"/>
    </row>
    <row r="2460" spans="4:4" x14ac:dyDescent="0.2">
      <c r="D2460" s="178"/>
    </row>
    <row r="2461" spans="4:4" x14ac:dyDescent="0.2">
      <c r="D2461" s="178"/>
    </row>
    <row r="2462" spans="4:4" x14ac:dyDescent="0.2">
      <c r="D2462" s="178"/>
    </row>
    <row r="2463" spans="4:4" x14ac:dyDescent="0.2">
      <c r="D2463" s="178"/>
    </row>
    <row r="2464" spans="4:4" x14ac:dyDescent="0.2">
      <c r="D2464" s="178"/>
    </row>
    <row r="2465" spans="4:4" x14ac:dyDescent="0.2">
      <c r="D2465" s="178"/>
    </row>
    <row r="2466" spans="4:4" x14ac:dyDescent="0.2">
      <c r="D2466" s="178"/>
    </row>
    <row r="2467" spans="4:4" x14ac:dyDescent="0.2">
      <c r="D2467" s="178"/>
    </row>
    <row r="2468" spans="4:4" x14ac:dyDescent="0.2">
      <c r="D2468" s="178"/>
    </row>
    <row r="2469" spans="4:4" x14ac:dyDescent="0.2">
      <c r="D2469" s="178"/>
    </row>
    <row r="2470" spans="4:4" x14ac:dyDescent="0.2">
      <c r="D2470" s="178"/>
    </row>
    <row r="2471" spans="4:4" x14ac:dyDescent="0.2">
      <c r="D2471" s="178"/>
    </row>
    <row r="2472" spans="4:4" x14ac:dyDescent="0.2">
      <c r="D2472" s="178"/>
    </row>
    <row r="2473" spans="4:4" x14ac:dyDescent="0.2">
      <c r="D2473" s="178"/>
    </row>
    <row r="2474" spans="4:4" x14ac:dyDescent="0.2">
      <c r="D2474" s="178"/>
    </row>
    <row r="2475" spans="4:4" x14ac:dyDescent="0.2">
      <c r="D2475" s="178"/>
    </row>
    <row r="2476" spans="4:4" x14ac:dyDescent="0.2">
      <c r="D2476" s="178"/>
    </row>
    <row r="2477" spans="4:4" x14ac:dyDescent="0.2">
      <c r="D2477" s="178"/>
    </row>
    <row r="2478" spans="4:4" x14ac:dyDescent="0.2">
      <c r="D2478" s="178"/>
    </row>
    <row r="2479" spans="4:4" x14ac:dyDescent="0.2">
      <c r="D2479" s="178"/>
    </row>
    <row r="2480" spans="4:4" x14ac:dyDescent="0.2">
      <c r="D2480" s="178"/>
    </row>
    <row r="2481" spans="4:4" x14ac:dyDescent="0.2">
      <c r="D2481" s="178"/>
    </row>
    <row r="2482" spans="4:4" x14ac:dyDescent="0.2">
      <c r="D2482" s="178"/>
    </row>
    <row r="2483" spans="4:4" x14ac:dyDescent="0.2">
      <c r="D2483" s="178"/>
    </row>
    <row r="2484" spans="4:4" x14ac:dyDescent="0.2">
      <c r="D2484" s="178"/>
    </row>
    <row r="2485" spans="4:4" x14ac:dyDescent="0.2">
      <c r="D2485" s="178"/>
    </row>
    <row r="2486" spans="4:4" x14ac:dyDescent="0.2">
      <c r="D2486" s="178"/>
    </row>
    <row r="2487" spans="4:4" x14ac:dyDescent="0.2">
      <c r="D2487" s="178"/>
    </row>
    <row r="2488" spans="4:4" x14ac:dyDescent="0.2">
      <c r="D2488" s="178"/>
    </row>
    <row r="2489" spans="4:4" x14ac:dyDescent="0.2">
      <c r="D2489" s="178"/>
    </row>
    <row r="2490" spans="4:4" x14ac:dyDescent="0.2">
      <c r="D2490" s="178"/>
    </row>
    <row r="2491" spans="4:4" x14ac:dyDescent="0.2">
      <c r="D2491" s="178"/>
    </row>
    <row r="2492" spans="4:4" x14ac:dyDescent="0.2">
      <c r="D2492" s="178"/>
    </row>
    <row r="2493" spans="4:4" x14ac:dyDescent="0.2">
      <c r="D2493" s="178"/>
    </row>
    <row r="2494" spans="4:4" x14ac:dyDescent="0.2">
      <c r="D2494" s="178"/>
    </row>
    <row r="2495" spans="4:4" x14ac:dyDescent="0.2">
      <c r="D2495" s="178"/>
    </row>
    <row r="2496" spans="4:4" x14ac:dyDescent="0.2">
      <c r="D2496" s="178"/>
    </row>
    <row r="2497" spans="4:4" x14ac:dyDescent="0.2">
      <c r="D2497" s="178"/>
    </row>
    <row r="2498" spans="4:4" x14ac:dyDescent="0.2">
      <c r="D2498" s="178"/>
    </row>
    <row r="2499" spans="4:4" x14ac:dyDescent="0.2">
      <c r="D2499" s="178"/>
    </row>
    <row r="2500" spans="4:4" x14ac:dyDescent="0.2">
      <c r="D2500" s="178"/>
    </row>
    <row r="2501" spans="4:4" x14ac:dyDescent="0.2">
      <c r="D2501" s="178"/>
    </row>
    <row r="2502" spans="4:4" x14ac:dyDescent="0.2">
      <c r="D2502" s="178"/>
    </row>
    <row r="2503" spans="4:4" x14ac:dyDescent="0.2">
      <c r="D2503" s="178"/>
    </row>
    <row r="2504" spans="4:4" x14ac:dyDescent="0.2">
      <c r="D2504" s="178"/>
    </row>
    <row r="2505" spans="4:4" x14ac:dyDescent="0.2">
      <c r="D2505" s="178"/>
    </row>
    <row r="2506" spans="4:4" x14ac:dyDescent="0.2">
      <c r="D2506" s="178"/>
    </row>
    <row r="2507" spans="4:4" x14ac:dyDescent="0.2">
      <c r="D2507" s="178"/>
    </row>
    <row r="2508" spans="4:4" x14ac:dyDescent="0.2">
      <c r="D2508" s="178"/>
    </row>
    <row r="2509" spans="4:4" x14ac:dyDescent="0.2">
      <c r="D2509" s="178"/>
    </row>
    <row r="2510" spans="4:4" x14ac:dyDescent="0.2">
      <c r="D2510" s="178"/>
    </row>
    <row r="2511" spans="4:4" x14ac:dyDescent="0.2">
      <c r="D2511" s="178"/>
    </row>
    <row r="2512" spans="4:4" x14ac:dyDescent="0.2">
      <c r="D2512" s="178"/>
    </row>
    <row r="2513" spans="4:4" x14ac:dyDescent="0.2">
      <c r="D2513" s="178"/>
    </row>
    <row r="2514" spans="4:4" x14ac:dyDescent="0.2">
      <c r="D2514" s="178"/>
    </row>
    <row r="2515" spans="4:4" x14ac:dyDescent="0.2">
      <c r="D2515" s="178"/>
    </row>
    <row r="2516" spans="4:4" x14ac:dyDescent="0.2">
      <c r="D2516" s="178"/>
    </row>
    <row r="2517" spans="4:4" x14ac:dyDescent="0.2">
      <c r="D2517" s="178"/>
    </row>
    <row r="2518" spans="4:4" x14ac:dyDescent="0.2">
      <c r="D2518" s="178"/>
    </row>
    <row r="2519" spans="4:4" x14ac:dyDescent="0.2">
      <c r="D2519" s="178"/>
    </row>
    <row r="2520" spans="4:4" x14ac:dyDescent="0.2">
      <c r="D2520" s="178"/>
    </row>
    <row r="2521" spans="4:4" x14ac:dyDescent="0.2">
      <c r="D2521" s="178"/>
    </row>
    <row r="2522" spans="4:4" x14ac:dyDescent="0.2">
      <c r="D2522" s="178"/>
    </row>
    <row r="2523" spans="4:4" x14ac:dyDescent="0.2">
      <c r="D2523" s="178"/>
    </row>
    <row r="2524" spans="4:4" x14ac:dyDescent="0.2">
      <c r="D2524" s="178"/>
    </row>
    <row r="2525" spans="4:4" x14ac:dyDescent="0.2">
      <c r="D2525" s="178"/>
    </row>
    <row r="2526" spans="4:4" x14ac:dyDescent="0.2">
      <c r="D2526" s="178"/>
    </row>
    <row r="2527" spans="4:4" x14ac:dyDescent="0.2">
      <c r="D2527" s="178"/>
    </row>
    <row r="2528" spans="4:4" x14ac:dyDescent="0.2">
      <c r="D2528" s="178"/>
    </row>
    <row r="2529" spans="4:4" x14ac:dyDescent="0.2">
      <c r="D2529" s="178"/>
    </row>
    <row r="2530" spans="4:4" x14ac:dyDescent="0.2">
      <c r="D2530" s="178"/>
    </row>
    <row r="2531" spans="4:4" x14ac:dyDescent="0.2">
      <c r="D2531" s="178"/>
    </row>
    <row r="2532" spans="4:4" x14ac:dyDescent="0.2">
      <c r="D2532" s="178"/>
    </row>
    <row r="2533" spans="4:4" x14ac:dyDescent="0.2">
      <c r="D2533" s="178"/>
    </row>
    <row r="2534" spans="4:4" x14ac:dyDescent="0.2">
      <c r="D2534" s="178"/>
    </row>
    <row r="2535" spans="4:4" x14ac:dyDescent="0.2">
      <c r="D2535" s="178"/>
    </row>
    <row r="2536" spans="4:4" x14ac:dyDescent="0.2">
      <c r="D2536" s="178"/>
    </row>
    <row r="2537" spans="4:4" x14ac:dyDescent="0.2">
      <c r="D2537" s="178"/>
    </row>
    <row r="2538" spans="4:4" x14ac:dyDescent="0.2">
      <c r="D2538" s="178"/>
    </row>
    <row r="2539" spans="4:4" x14ac:dyDescent="0.2">
      <c r="D2539" s="178"/>
    </row>
    <row r="2540" spans="4:4" x14ac:dyDescent="0.2">
      <c r="D2540" s="178"/>
    </row>
    <row r="2541" spans="4:4" x14ac:dyDescent="0.2">
      <c r="D2541" s="178"/>
    </row>
    <row r="2542" spans="4:4" x14ac:dyDescent="0.2">
      <c r="D2542" s="178"/>
    </row>
    <row r="2543" spans="4:4" x14ac:dyDescent="0.2">
      <c r="D2543" s="178"/>
    </row>
    <row r="2544" spans="4:4" x14ac:dyDescent="0.2">
      <c r="D2544" s="178"/>
    </row>
    <row r="2545" spans="4:4" x14ac:dyDescent="0.2">
      <c r="D2545" s="178"/>
    </row>
    <row r="2546" spans="4:4" x14ac:dyDescent="0.2">
      <c r="D2546" s="178"/>
    </row>
    <row r="2547" spans="4:4" x14ac:dyDescent="0.2">
      <c r="D2547" s="178"/>
    </row>
    <row r="2548" spans="4:4" x14ac:dyDescent="0.2">
      <c r="D2548" s="178"/>
    </row>
    <row r="2549" spans="4:4" x14ac:dyDescent="0.2">
      <c r="D2549" s="178"/>
    </row>
    <row r="2550" spans="4:4" x14ac:dyDescent="0.2">
      <c r="D2550" s="178"/>
    </row>
    <row r="2551" spans="4:4" x14ac:dyDescent="0.2">
      <c r="D2551" s="178"/>
    </row>
    <row r="2552" spans="4:4" x14ac:dyDescent="0.2">
      <c r="D2552" s="178"/>
    </row>
    <row r="2553" spans="4:4" x14ac:dyDescent="0.2">
      <c r="D2553" s="178"/>
    </row>
    <row r="2554" spans="4:4" x14ac:dyDescent="0.2">
      <c r="D2554" s="178"/>
    </row>
    <row r="2555" spans="4:4" x14ac:dyDescent="0.2">
      <c r="D2555" s="178"/>
    </row>
    <row r="2556" spans="4:4" x14ac:dyDescent="0.2">
      <c r="D2556" s="178"/>
    </row>
    <row r="2557" spans="4:4" x14ac:dyDescent="0.2">
      <c r="D2557" s="178"/>
    </row>
    <row r="2558" spans="4:4" x14ac:dyDescent="0.2">
      <c r="D2558" s="178"/>
    </row>
    <row r="2559" spans="4:4" x14ac:dyDescent="0.2">
      <c r="D2559" s="178"/>
    </row>
    <row r="2560" spans="4:4" x14ac:dyDescent="0.2">
      <c r="D2560" s="178"/>
    </row>
    <row r="2561" spans="4:4" x14ac:dyDescent="0.2">
      <c r="D2561" s="178"/>
    </row>
    <row r="2562" spans="4:4" x14ac:dyDescent="0.2">
      <c r="D2562" s="178"/>
    </row>
    <row r="2563" spans="4:4" x14ac:dyDescent="0.2">
      <c r="D2563" s="178"/>
    </row>
    <row r="2564" spans="4:4" x14ac:dyDescent="0.2">
      <c r="D2564" s="178"/>
    </row>
    <row r="2565" spans="4:4" x14ac:dyDescent="0.2">
      <c r="D2565" s="178"/>
    </row>
    <row r="2566" spans="4:4" x14ac:dyDescent="0.2">
      <c r="D2566" s="178"/>
    </row>
    <row r="2567" spans="4:4" x14ac:dyDescent="0.2">
      <c r="D2567" s="178"/>
    </row>
    <row r="2568" spans="4:4" x14ac:dyDescent="0.2">
      <c r="D2568" s="178"/>
    </row>
    <row r="2569" spans="4:4" x14ac:dyDescent="0.2">
      <c r="D2569" s="178"/>
    </row>
    <row r="2570" spans="4:4" x14ac:dyDescent="0.2">
      <c r="D2570" s="178"/>
    </row>
    <row r="2571" spans="4:4" x14ac:dyDescent="0.2">
      <c r="D2571" s="178"/>
    </row>
    <row r="2572" spans="4:4" x14ac:dyDescent="0.2">
      <c r="D2572" s="178"/>
    </row>
    <row r="2573" spans="4:4" x14ac:dyDescent="0.2">
      <c r="D2573" s="178"/>
    </row>
    <row r="2574" spans="4:4" x14ac:dyDescent="0.2">
      <c r="D2574" s="178"/>
    </row>
    <row r="2575" spans="4:4" x14ac:dyDescent="0.2">
      <c r="D2575" s="178"/>
    </row>
    <row r="2576" spans="4:4" x14ac:dyDescent="0.2">
      <c r="D2576" s="178"/>
    </row>
    <row r="2577" spans="4:4" x14ac:dyDescent="0.2">
      <c r="D2577" s="178"/>
    </row>
    <row r="2578" spans="4:4" x14ac:dyDescent="0.2">
      <c r="D2578" s="178"/>
    </row>
    <row r="2579" spans="4:4" x14ac:dyDescent="0.2">
      <c r="D2579" s="178"/>
    </row>
    <row r="2580" spans="4:4" x14ac:dyDescent="0.2">
      <c r="D2580" s="178"/>
    </row>
    <row r="2581" spans="4:4" x14ac:dyDescent="0.2">
      <c r="D2581" s="178"/>
    </row>
    <row r="2582" spans="4:4" x14ac:dyDescent="0.2">
      <c r="D2582" s="178"/>
    </row>
    <row r="2583" spans="4:4" x14ac:dyDescent="0.2">
      <c r="D2583" s="178"/>
    </row>
    <row r="2584" spans="4:4" x14ac:dyDescent="0.2">
      <c r="D2584" s="178"/>
    </row>
    <row r="2585" spans="4:4" x14ac:dyDescent="0.2">
      <c r="D2585" s="178"/>
    </row>
    <row r="2586" spans="4:4" x14ac:dyDescent="0.2">
      <c r="D2586" s="178"/>
    </row>
    <row r="2587" spans="4:4" x14ac:dyDescent="0.2">
      <c r="D2587" s="178"/>
    </row>
    <row r="2588" spans="4:4" x14ac:dyDescent="0.2">
      <c r="D2588" s="178"/>
    </row>
    <row r="2589" spans="4:4" x14ac:dyDescent="0.2">
      <c r="D2589" s="178"/>
    </row>
    <row r="2590" spans="4:4" x14ac:dyDescent="0.2">
      <c r="D2590" s="178"/>
    </row>
    <row r="2591" spans="4:4" x14ac:dyDescent="0.2">
      <c r="D2591" s="178"/>
    </row>
    <row r="2592" spans="4:4" x14ac:dyDescent="0.2">
      <c r="D2592" s="178"/>
    </row>
    <row r="2593" spans="4:4" x14ac:dyDescent="0.2">
      <c r="D2593" s="178"/>
    </row>
    <row r="2594" spans="4:4" x14ac:dyDescent="0.2">
      <c r="D2594" s="178"/>
    </row>
    <row r="2595" spans="4:4" x14ac:dyDescent="0.2">
      <c r="D2595" s="178"/>
    </row>
    <row r="2596" spans="4:4" x14ac:dyDescent="0.2">
      <c r="D2596" s="178"/>
    </row>
    <row r="2597" spans="4:4" x14ac:dyDescent="0.2">
      <c r="D2597" s="178"/>
    </row>
    <row r="2598" spans="4:4" x14ac:dyDescent="0.2">
      <c r="D2598" s="178"/>
    </row>
    <row r="2599" spans="4:4" x14ac:dyDescent="0.2">
      <c r="D2599" s="178"/>
    </row>
    <row r="2600" spans="4:4" x14ac:dyDescent="0.2">
      <c r="D2600" s="178"/>
    </row>
    <row r="2601" spans="4:4" x14ac:dyDescent="0.2">
      <c r="D2601" s="178"/>
    </row>
    <row r="2602" spans="4:4" x14ac:dyDescent="0.2">
      <c r="D2602" s="178"/>
    </row>
    <row r="2603" spans="4:4" x14ac:dyDescent="0.2">
      <c r="D2603" s="178"/>
    </row>
    <row r="2604" spans="4:4" x14ac:dyDescent="0.2">
      <c r="D2604" s="178"/>
    </row>
    <row r="2605" spans="4:4" x14ac:dyDescent="0.2">
      <c r="D2605" s="178"/>
    </row>
    <row r="2606" spans="4:4" x14ac:dyDescent="0.2">
      <c r="D2606" s="178"/>
    </row>
    <row r="2607" spans="4:4" x14ac:dyDescent="0.2">
      <c r="D2607" s="178"/>
    </row>
    <row r="2608" spans="4:4" x14ac:dyDescent="0.2">
      <c r="D2608" s="178"/>
    </row>
    <row r="2609" spans="4:4" x14ac:dyDescent="0.2">
      <c r="D2609" s="178"/>
    </row>
    <row r="2610" spans="4:4" x14ac:dyDescent="0.2">
      <c r="D2610" s="178"/>
    </row>
    <row r="2611" spans="4:4" x14ac:dyDescent="0.2">
      <c r="D2611" s="178"/>
    </row>
    <row r="2612" spans="4:4" x14ac:dyDescent="0.2">
      <c r="D2612" s="178"/>
    </row>
    <row r="2613" spans="4:4" x14ac:dyDescent="0.2">
      <c r="D2613" s="178"/>
    </row>
    <row r="2614" spans="4:4" x14ac:dyDescent="0.2">
      <c r="D2614" s="178"/>
    </row>
    <row r="2615" spans="4:4" x14ac:dyDescent="0.2">
      <c r="D2615" s="178"/>
    </row>
    <row r="2616" spans="4:4" x14ac:dyDescent="0.2">
      <c r="D2616" s="178"/>
    </row>
    <row r="2617" spans="4:4" x14ac:dyDescent="0.2">
      <c r="D2617" s="178"/>
    </row>
    <row r="2618" spans="4:4" x14ac:dyDescent="0.2">
      <c r="D2618" s="178"/>
    </row>
    <row r="2619" spans="4:4" x14ac:dyDescent="0.2">
      <c r="D2619" s="178"/>
    </row>
    <row r="2620" spans="4:4" x14ac:dyDescent="0.2">
      <c r="D2620" s="178"/>
    </row>
    <row r="2621" spans="4:4" x14ac:dyDescent="0.2">
      <c r="D2621" s="178"/>
    </row>
    <row r="2622" spans="4:4" x14ac:dyDescent="0.2">
      <c r="D2622" s="178"/>
    </row>
    <row r="2623" spans="4:4" x14ac:dyDescent="0.2">
      <c r="D2623" s="178"/>
    </row>
    <row r="2624" spans="4:4" x14ac:dyDescent="0.2">
      <c r="D2624" s="178"/>
    </row>
    <row r="2625" spans="4:4" x14ac:dyDescent="0.2">
      <c r="D2625" s="178"/>
    </row>
    <row r="2626" spans="4:4" x14ac:dyDescent="0.2">
      <c r="D2626" s="178"/>
    </row>
    <row r="2627" spans="4:4" x14ac:dyDescent="0.2">
      <c r="D2627" s="178"/>
    </row>
    <row r="2628" spans="4:4" x14ac:dyDescent="0.2">
      <c r="D2628" s="178"/>
    </row>
    <row r="2629" spans="4:4" x14ac:dyDescent="0.2">
      <c r="D2629" s="178"/>
    </row>
    <row r="2630" spans="4:4" x14ac:dyDescent="0.2">
      <c r="D2630" s="178"/>
    </row>
    <row r="2631" spans="4:4" x14ac:dyDescent="0.2">
      <c r="D2631" s="178"/>
    </row>
    <row r="2632" spans="4:4" x14ac:dyDescent="0.2">
      <c r="D2632" s="178"/>
    </row>
    <row r="2633" spans="4:4" x14ac:dyDescent="0.2">
      <c r="D2633" s="178"/>
    </row>
    <row r="2634" spans="4:4" x14ac:dyDescent="0.2">
      <c r="D2634" s="178"/>
    </row>
    <row r="2635" spans="4:4" x14ac:dyDescent="0.2">
      <c r="D2635" s="178"/>
    </row>
    <row r="2636" spans="4:4" x14ac:dyDescent="0.2">
      <c r="D2636" s="178"/>
    </row>
    <row r="2637" spans="4:4" x14ac:dyDescent="0.2">
      <c r="D2637" s="178"/>
    </row>
    <row r="2638" spans="4:4" x14ac:dyDescent="0.2">
      <c r="D2638" s="178"/>
    </row>
    <row r="2639" spans="4:4" x14ac:dyDescent="0.2">
      <c r="D2639" s="178"/>
    </row>
    <row r="2640" spans="4:4" x14ac:dyDescent="0.2">
      <c r="D2640" s="178"/>
    </row>
    <row r="2641" spans="4:4" x14ac:dyDescent="0.2">
      <c r="D2641" s="178"/>
    </row>
    <row r="2642" spans="4:4" x14ac:dyDescent="0.2">
      <c r="D2642" s="178"/>
    </row>
    <row r="2643" spans="4:4" x14ac:dyDescent="0.2">
      <c r="D2643" s="178"/>
    </row>
    <row r="2644" spans="4:4" x14ac:dyDescent="0.2">
      <c r="D2644" s="178"/>
    </row>
    <row r="2645" spans="4:4" x14ac:dyDescent="0.2">
      <c r="D2645" s="178"/>
    </row>
    <row r="2646" spans="4:4" x14ac:dyDescent="0.2">
      <c r="D2646" s="178"/>
    </row>
    <row r="2647" spans="4:4" x14ac:dyDescent="0.2">
      <c r="D2647" s="178"/>
    </row>
    <row r="2648" spans="4:4" x14ac:dyDescent="0.2">
      <c r="D2648" s="178"/>
    </row>
    <row r="2649" spans="4:4" x14ac:dyDescent="0.2">
      <c r="D2649" s="178"/>
    </row>
    <row r="2650" spans="4:4" x14ac:dyDescent="0.2">
      <c r="D2650" s="178"/>
    </row>
    <row r="2651" spans="4:4" x14ac:dyDescent="0.2">
      <c r="D2651" s="178"/>
    </row>
    <row r="2652" spans="4:4" x14ac:dyDescent="0.2">
      <c r="D2652" s="178"/>
    </row>
    <row r="2653" spans="4:4" x14ac:dyDescent="0.2">
      <c r="D2653" s="178"/>
    </row>
    <row r="2654" spans="4:4" x14ac:dyDescent="0.2">
      <c r="D2654" s="178"/>
    </row>
    <row r="2655" spans="4:4" x14ac:dyDescent="0.2">
      <c r="D2655" s="178"/>
    </row>
    <row r="2656" spans="4:4" x14ac:dyDescent="0.2">
      <c r="D2656" s="178"/>
    </row>
    <row r="2657" spans="4:4" x14ac:dyDescent="0.2">
      <c r="D2657" s="178"/>
    </row>
    <row r="2658" spans="4:4" x14ac:dyDescent="0.2">
      <c r="D2658" s="178"/>
    </row>
    <row r="2659" spans="4:4" x14ac:dyDescent="0.2">
      <c r="D2659" s="178"/>
    </row>
    <row r="2660" spans="4:4" x14ac:dyDescent="0.2">
      <c r="D2660" s="178"/>
    </row>
    <row r="2661" spans="4:4" x14ac:dyDescent="0.2">
      <c r="D2661" s="178"/>
    </row>
    <row r="2662" spans="4:4" x14ac:dyDescent="0.2">
      <c r="D2662" s="178"/>
    </row>
    <row r="2663" spans="4:4" x14ac:dyDescent="0.2">
      <c r="D2663" s="178"/>
    </row>
    <row r="2664" spans="4:4" x14ac:dyDescent="0.2">
      <c r="D2664" s="178"/>
    </row>
    <row r="2665" spans="4:4" x14ac:dyDescent="0.2">
      <c r="D2665" s="178"/>
    </row>
    <row r="2666" spans="4:4" x14ac:dyDescent="0.2">
      <c r="D2666" s="178"/>
    </row>
    <row r="2667" spans="4:4" x14ac:dyDescent="0.2">
      <c r="D2667" s="178"/>
    </row>
    <row r="2668" spans="4:4" x14ac:dyDescent="0.2">
      <c r="D2668" s="178"/>
    </row>
    <row r="2669" spans="4:4" x14ac:dyDescent="0.2">
      <c r="D2669" s="178"/>
    </row>
    <row r="2670" spans="4:4" x14ac:dyDescent="0.2">
      <c r="D2670" s="178"/>
    </row>
    <row r="2671" spans="4:4" x14ac:dyDescent="0.2">
      <c r="D2671" s="178"/>
    </row>
    <row r="2672" spans="4:4" x14ac:dyDescent="0.2">
      <c r="D2672" s="178"/>
    </row>
    <row r="2673" spans="4:4" x14ac:dyDescent="0.2">
      <c r="D2673" s="178"/>
    </row>
    <row r="2674" spans="4:4" x14ac:dyDescent="0.2">
      <c r="D2674" s="178"/>
    </row>
    <row r="2675" spans="4:4" x14ac:dyDescent="0.2">
      <c r="D2675" s="178"/>
    </row>
    <row r="2676" spans="4:4" x14ac:dyDescent="0.2">
      <c r="D2676" s="178"/>
    </row>
    <row r="2677" spans="4:4" x14ac:dyDescent="0.2">
      <c r="D2677" s="178"/>
    </row>
    <row r="2678" spans="4:4" x14ac:dyDescent="0.2">
      <c r="D2678" s="178"/>
    </row>
    <row r="2679" spans="4:4" x14ac:dyDescent="0.2">
      <c r="D2679" s="178"/>
    </row>
    <row r="2680" spans="4:4" x14ac:dyDescent="0.2">
      <c r="D2680" s="178"/>
    </row>
    <row r="2681" spans="4:4" x14ac:dyDescent="0.2">
      <c r="D2681" s="178"/>
    </row>
    <row r="2682" spans="4:4" x14ac:dyDescent="0.2">
      <c r="D2682" s="178"/>
    </row>
    <row r="2683" spans="4:4" x14ac:dyDescent="0.2">
      <c r="D2683" s="178"/>
    </row>
    <row r="2684" spans="4:4" x14ac:dyDescent="0.2">
      <c r="D2684" s="178"/>
    </row>
    <row r="2685" spans="4:4" x14ac:dyDescent="0.2">
      <c r="D2685" s="178"/>
    </row>
    <row r="2686" spans="4:4" x14ac:dyDescent="0.2">
      <c r="D2686" s="178"/>
    </row>
    <row r="2687" spans="4:4" x14ac:dyDescent="0.2">
      <c r="D2687" s="178"/>
    </row>
    <row r="2688" spans="4:4" x14ac:dyDescent="0.2">
      <c r="D2688" s="178"/>
    </row>
    <row r="2689" spans="4:4" x14ac:dyDescent="0.2">
      <c r="D2689" s="178"/>
    </row>
    <row r="2690" spans="4:4" x14ac:dyDescent="0.2">
      <c r="D2690" s="178"/>
    </row>
    <row r="2691" spans="4:4" x14ac:dyDescent="0.2">
      <c r="D2691" s="178"/>
    </row>
    <row r="2692" spans="4:4" x14ac:dyDescent="0.2">
      <c r="D2692" s="178"/>
    </row>
    <row r="2693" spans="4:4" x14ac:dyDescent="0.2">
      <c r="D2693" s="178"/>
    </row>
    <row r="2694" spans="4:4" x14ac:dyDescent="0.2">
      <c r="D2694" s="178"/>
    </row>
    <row r="2695" spans="4:4" x14ac:dyDescent="0.2">
      <c r="D2695" s="178"/>
    </row>
    <row r="2696" spans="4:4" x14ac:dyDescent="0.2">
      <c r="D2696" s="178"/>
    </row>
    <row r="2697" spans="4:4" x14ac:dyDescent="0.2">
      <c r="D2697" s="178"/>
    </row>
    <row r="2698" spans="4:4" x14ac:dyDescent="0.2">
      <c r="D2698" s="178"/>
    </row>
    <row r="2699" spans="4:4" x14ac:dyDescent="0.2">
      <c r="D2699" s="178"/>
    </row>
    <row r="2700" spans="4:4" x14ac:dyDescent="0.2">
      <c r="D2700" s="178"/>
    </row>
    <row r="2701" spans="4:4" x14ac:dyDescent="0.2">
      <c r="D2701" s="178"/>
    </row>
    <row r="2702" spans="4:4" x14ac:dyDescent="0.2">
      <c r="D2702" s="178"/>
    </row>
    <row r="2703" spans="4:4" x14ac:dyDescent="0.2">
      <c r="D2703" s="178"/>
    </row>
    <row r="2704" spans="4:4" x14ac:dyDescent="0.2">
      <c r="D2704" s="178"/>
    </row>
    <row r="2705" spans="4:4" x14ac:dyDescent="0.2">
      <c r="D2705" s="178"/>
    </row>
    <row r="2706" spans="4:4" x14ac:dyDescent="0.2">
      <c r="D2706" s="178"/>
    </row>
    <row r="2707" spans="4:4" x14ac:dyDescent="0.2">
      <c r="D2707" s="178"/>
    </row>
    <row r="2708" spans="4:4" x14ac:dyDescent="0.2">
      <c r="D2708" s="178"/>
    </row>
    <row r="2709" spans="4:4" x14ac:dyDescent="0.2">
      <c r="D2709" s="178"/>
    </row>
    <row r="2710" spans="4:4" x14ac:dyDescent="0.2">
      <c r="D2710" s="178"/>
    </row>
    <row r="2711" spans="4:4" x14ac:dyDescent="0.2">
      <c r="D2711" s="178"/>
    </row>
    <row r="2712" spans="4:4" x14ac:dyDescent="0.2">
      <c r="D2712" s="178"/>
    </row>
    <row r="2713" spans="4:4" x14ac:dyDescent="0.2">
      <c r="D2713" s="178"/>
    </row>
    <row r="2714" spans="4:4" x14ac:dyDescent="0.2">
      <c r="D2714" s="178"/>
    </row>
    <row r="2715" spans="4:4" x14ac:dyDescent="0.2">
      <c r="D2715" s="178"/>
    </row>
    <row r="2716" spans="4:4" x14ac:dyDescent="0.2">
      <c r="D2716" s="178"/>
    </row>
    <row r="2717" spans="4:4" x14ac:dyDescent="0.2">
      <c r="D2717" s="178"/>
    </row>
    <row r="2718" spans="4:4" x14ac:dyDescent="0.2">
      <c r="D2718" s="178"/>
    </row>
    <row r="2719" spans="4:4" x14ac:dyDescent="0.2">
      <c r="D2719" s="178"/>
    </row>
    <row r="2720" spans="4:4" x14ac:dyDescent="0.2">
      <c r="D2720" s="178"/>
    </row>
    <row r="2721" spans="4:4" x14ac:dyDescent="0.2">
      <c r="D2721" s="178"/>
    </row>
    <row r="2722" spans="4:4" x14ac:dyDescent="0.2">
      <c r="D2722" s="178"/>
    </row>
    <row r="2723" spans="4:4" x14ac:dyDescent="0.2">
      <c r="D2723" s="178"/>
    </row>
    <row r="2724" spans="4:4" x14ac:dyDescent="0.2">
      <c r="D2724" s="178"/>
    </row>
    <row r="2725" spans="4:4" x14ac:dyDescent="0.2">
      <c r="D2725" s="178"/>
    </row>
    <row r="2726" spans="4:4" x14ac:dyDescent="0.2">
      <c r="D2726" s="178"/>
    </row>
    <row r="2727" spans="4:4" x14ac:dyDescent="0.2">
      <c r="D2727" s="178"/>
    </row>
    <row r="2728" spans="4:4" x14ac:dyDescent="0.2">
      <c r="D2728" s="178"/>
    </row>
    <row r="2729" spans="4:4" x14ac:dyDescent="0.2">
      <c r="D2729" s="178"/>
    </row>
    <row r="2730" spans="4:4" x14ac:dyDescent="0.2">
      <c r="D2730" s="178"/>
    </row>
    <row r="2731" spans="4:4" x14ac:dyDescent="0.2">
      <c r="D2731" s="178"/>
    </row>
    <row r="2732" spans="4:4" x14ac:dyDescent="0.2">
      <c r="D2732" s="178"/>
    </row>
    <row r="2733" spans="4:4" x14ac:dyDescent="0.2">
      <c r="D2733" s="178"/>
    </row>
    <row r="2734" spans="4:4" x14ac:dyDescent="0.2">
      <c r="D2734" s="178"/>
    </row>
    <row r="2735" spans="4:4" x14ac:dyDescent="0.2">
      <c r="D2735" s="178"/>
    </row>
    <row r="2736" spans="4:4" x14ac:dyDescent="0.2">
      <c r="D2736" s="178"/>
    </row>
    <row r="2737" spans="4:4" x14ac:dyDescent="0.2">
      <c r="D2737" s="178"/>
    </row>
    <row r="2738" spans="4:4" x14ac:dyDescent="0.2">
      <c r="D2738" s="178"/>
    </row>
    <row r="2739" spans="4:4" x14ac:dyDescent="0.2">
      <c r="D2739" s="178"/>
    </row>
    <row r="2740" spans="4:4" x14ac:dyDescent="0.2">
      <c r="D2740" s="178"/>
    </row>
    <row r="2741" spans="4:4" x14ac:dyDescent="0.2">
      <c r="D2741" s="178"/>
    </row>
    <row r="2742" spans="4:4" x14ac:dyDescent="0.2">
      <c r="D2742" s="178"/>
    </row>
    <row r="2743" spans="4:4" x14ac:dyDescent="0.2">
      <c r="D2743" s="178"/>
    </row>
    <row r="2744" spans="4:4" x14ac:dyDescent="0.2">
      <c r="D2744" s="178"/>
    </row>
    <row r="2745" spans="4:4" x14ac:dyDescent="0.2">
      <c r="D2745" s="178"/>
    </row>
    <row r="2746" spans="4:4" x14ac:dyDescent="0.2">
      <c r="D2746" s="178"/>
    </row>
    <row r="2747" spans="4:4" x14ac:dyDescent="0.2">
      <c r="D2747" s="178"/>
    </row>
    <row r="2748" spans="4:4" x14ac:dyDescent="0.2">
      <c r="D2748" s="178"/>
    </row>
    <row r="2749" spans="4:4" x14ac:dyDescent="0.2">
      <c r="D2749" s="178"/>
    </row>
    <row r="2750" spans="4:4" x14ac:dyDescent="0.2">
      <c r="D2750" s="178"/>
    </row>
    <row r="2751" spans="4:4" x14ac:dyDescent="0.2">
      <c r="D2751" s="178"/>
    </row>
    <row r="2752" spans="4:4" x14ac:dyDescent="0.2">
      <c r="D2752" s="178"/>
    </row>
    <row r="2753" spans="4:4" x14ac:dyDescent="0.2">
      <c r="D2753" s="178"/>
    </row>
    <row r="2754" spans="4:4" x14ac:dyDescent="0.2">
      <c r="D2754" s="178"/>
    </row>
    <row r="2755" spans="4:4" x14ac:dyDescent="0.2">
      <c r="D2755" s="178"/>
    </row>
    <row r="2756" spans="4:4" x14ac:dyDescent="0.2">
      <c r="D2756" s="178"/>
    </row>
    <row r="2757" spans="4:4" x14ac:dyDescent="0.2">
      <c r="D2757" s="178"/>
    </row>
    <row r="2758" spans="4:4" x14ac:dyDescent="0.2">
      <c r="D2758" s="178"/>
    </row>
    <row r="2759" spans="4:4" x14ac:dyDescent="0.2">
      <c r="D2759" s="178"/>
    </row>
    <row r="2760" spans="4:4" x14ac:dyDescent="0.2">
      <c r="D2760" s="178"/>
    </row>
    <row r="2761" spans="4:4" x14ac:dyDescent="0.2">
      <c r="D2761" s="178"/>
    </row>
    <row r="2762" spans="4:4" x14ac:dyDescent="0.2">
      <c r="D2762" s="178"/>
    </row>
    <row r="2763" spans="4:4" x14ac:dyDescent="0.2">
      <c r="D2763" s="178"/>
    </row>
    <row r="2764" spans="4:4" x14ac:dyDescent="0.2">
      <c r="D2764" s="178"/>
    </row>
    <row r="2765" spans="4:4" x14ac:dyDescent="0.2">
      <c r="D2765" s="178"/>
    </row>
    <row r="2766" spans="4:4" x14ac:dyDescent="0.2">
      <c r="D2766" s="178"/>
    </row>
    <row r="2767" spans="4:4" x14ac:dyDescent="0.2">
      <c r="D2767" s="178"/>
    </row>
    <row r="2768" spans="4:4" x14ac:dyDescent="0.2">
      <c r="D2768" s="178"/>
    </row>
    <row r="2769" spans="4:4" x14ac:dyDescent="0.2">
      <c r="D2769" s="178"/>
    </row>
    <row r="2770" spans="4:4" x14ac:dyDescent="0.2">
      <c r="D2770" s="178"/>
    </row>
    <row r="2771" spans="4:4" x14ac:dyDescent="0.2">
      <c r="D2771" s="178"/>
    </row>
    <row r="2772" spans="4:4" x14ac:dyDescent="0.2">
      <c r="D2772" s="178"/>
    </row>
    <row r="2773" spans="4:4" x14ac:dyDescent="0.2">
      <c r="D2773" s="178"/>
    </row>
    <row r="2774" spans="4:4" x14ac:dyDescent="0.2">
      <c r="D2774" s="178"/>
    </row>
    <row r="2775" spans="4:4" x14ac:dyDescent="0.2">
      <c r="D2775" s="178"/>
    </row>
    <row r="2776" spans="4:4" x14ac:dyDescent="0.2">
      <c r="D2776" s="178"/>
    </row>
    <row r="2777" spans="4:4" x14ac:dyDescent="0.2">
      <c r="D2777" s="178"/>
    </row>
    <row r="2778" spans="4:4" x14ac:dyDescent="0.2">
      <c r="D2778" s="178"/>
    </row>
    <row r="2779" spans="4:4" x14ac:dyDescent="0.2">
      <c r="D2779" s="178"/>
    </row>
    <row r="2780" spans="4:4" x14ac:dyDescent="0.2">
      <c r="D2780" s="178"/>
    </row>
    <row r="2781" spans="4:4" x14ac:dyDescent="0.2">
      <c r="D2781" s="178"/>
    </row>
    <row r="2782" spans="4:4" x14ac:dyDescent="0.2">
      <c r="D2782" s="178"/>
    </row>
    <row r="2783" spans="4:4" x14ac:dyDescent="0.2">
      <c r="D2783" s="178"/>
    </row>
    <row r="2784" spans="4:4" x14ac:dyDescent="0.2">
      <c r="D2784" s="178"/>
    </row>
    <row r="2785" spans="4:4" x14ac:dyDescent="0.2">
      <c r="D2785" s="178"/>
    </row>
    <row r="2786" spans="4:4" x14ac:dyDescent="0.2">
      <c r="D2786" s="178"/>
    </row>
    <row r="2787" spans="4:4" x14ac:dyDescent="0.2">
      <c r="D2787" s="178"/>
    </row>
    <row r="2788" spans="4:4" x14ac:dyDescent="0.2">
      <c r="D2788" s="178"/>
    </row>
    <row r="2789" spans="4:4" x14ac:dyDescent="0.2">
      <c r="D2789" s="178"/>
    </row>
    <row r="2790" spans="4:4" x14ac:dyDescent="0.2">
      <c r="D2790" s="178"/>
    </row>
    <row r="2791" spans="4:4" x14ac:dyDescent="0.2">
      <c r="D2791" s="178"/>
    </row>
    <row r="2792" spans="4:4" x14ac:dyDescent="0.2">
      <c r="D2792" s="178"/>
    </row>
    <row r="2793" spans="4:4" x14ac:dyDescent="0.2">
      <c r="D2793" s="178"/>
    </row>
    <row r="2794" spans="4:4" x14ac:dyDescent="0.2">
      <c r="D2794" s="178"/>
    </row>
    <row r="2795" spans="4:4" x14ac:dyDescent="0.2">
      <c r="D2795" s="178"/>
    </row>
    <row r="2796" spans="4:4" x14ac:dyDescent="0.2">
      <c r="D2796" s="178"/>
    </row>
    <row r="2797" spans="4:4" x14ac:dyDescent="0.2">
      <c r="D2797" s="178"/>
    </row>
    <row r="2798" spans="4:4" x14ac:dyDescent="0.2">
      <c r="D2798" s="178"/>
    </row>
    <row r="2799" spans="4:4" x14ac:dyDescent="0.2">
      <c r="D2799" s="178"/>
    </row>
    <row r="2800" spans="4:4" x14ac:dyDescent="0.2">
      <c r="D2800" s="178"/>
    </row>
    <row r="2801" spans="4:4" x14ac:dyDescent="0.2">
      <c r="D2801" s="178"/>
    </row>
    <row r="2802" spans="4:4" x14ac:dyDescent="0.2">
      <c r="D2802" s="178"/>
    </row>
    <row r="2803" spans="4:4" x14ac:dyDescent="0.2">
      <c r="D2803" s="178"/>
    </row>
    <row r="2804" spans="4:4" x14ac:dyDescent="0.2">
      <c r="D2804" s="178"/>
    </row>
    <row r="2805" spans="4:4" x14ac:dyDescent="0.2">
      <c r="D2805" s="178"/>
    </row>
    <row r="2806" spans="4:4" x14ac:dyDescent="0.2">
      <c r="D2806" s="178"/>
    </row>
    <row r="2807" spans="4:4" x14ac:dyDescent="0.2">
      <c r="D2807" s="178"/>
    </row>
    <row r="2808" spans="4:4" x14ac:dyDescent="0.2">
      <c r="D2808" s="178"/>
    </row>
    <row r="2809" spans="4:4" x14ac:dyDescent="0.2">
      <c r="D2809" s="178"/>
    </row>
    <row r="2810" spans="4:4" x14ac:dyDescent="0.2">
      <c r="D2810" s="178"/>
    </row>
    <row r="2811" spans="4:4" x14ac:dyDescent="0.2">
      <c r="D2811" s="178"/>
    </row>
    <row r="2812" spans="4:4" x14ac:dyDescent="0.2">
      <c r="D2812" s="178"/>
    </row>
    <row r="2813" spans="4:4" x14ac:dyDescent="0.2">
      <c r="D2813" s="178"/>
    </row>
    <row r="2814" spans="4:4" x14ac:dyDescent="0.2">
      <c r="D2814" s="178"/>
    </row>
    <row r="2815" spans="4:4" x14ac:dyDescent="0.2">
      <c r="D2815" s="178"/>
    </row>
    <row r="2816" spans="4:4" x14ac:dyDescent="0.2">
      <c r="D2816" s="178"/>
    </row>
    <row r="2817" spans="4:4" x14ac:dyDescent="0.2">
      <c r="D2817" s="178"/>
    </row>
    <row r="2818" spans="4:4" x14ac:dyDescent="0.2">
      <c r="D2818" s="178"/>
    </row>
    <row r="2819" spans="4:4" x14ac:dyDescent="0.2">
      <c r="D2819" s="178"/>
    </row>
    <row r="2820" spans="4:4" x14ac:dyDescent="0.2">
      <c r="D2820" s="178"/>
    </row>
    <row r="2821" spans="4:4" x14ac:dyDescent="0.2">
      <c r="D2821" s="178"/>
    </row>
    <row r="2822" spans="4:4" x14ac:dyDescent="0.2">
      <c r="D2822" s="178"/>
    </row>
    <row r="2823" spans="4:4" x14ac:dyDescent="0.2">
      <c r="D2823" s="178"/>
    </row>
    <row r="2824" spans="4:4" x14ac:dyDescent="0.2">
      <c r="D2824" s="178"/>
    </row>
    <row r="2825" spans="4:4" x14ac:dyDescent="0.2">
      <c r="D2825" s="178"/>
    </row>
    <row r="2826" spans="4:4" x14ac:dyDescent="0.2">
      <c r="D2826" s="178"/>
    </row>
    <row r="2827" spans="4:4" x14ac:dyDescent="0.2">
      <c r="D2827" s="178"/>
    </row>
    <row r="2828" spans="4:4" x14ac:dyDescent="0.2">
      <c r="D2828" s="178"/>
    </row>
    <row r="2829" spans="4:4" x14ac:dyDescent="0.2">
      <c r="D2829" s="178"/>
    </row>
    <row r="2830" spans="4:4" x14ac:dyDescent="0.2">
      <c r="D2830" s="178"/>
    </row>
    <row r="2831" spans="4:4" x14ac:dyDescent="0.2">
      <c r="D2831" s="178"/>
    </row>
    <row r="2832" spans="4:4" x14ac:dyDescent="0.2">
      <c r="D2832" s="178"/>
    </row>
    <row r="2833" spans="4:4" x14ac:dyDescent="0.2">
      <c r="D2833" s="178"/>
    </row>
    <row r="2834" spans="4:4" x14ac:dyDescent="0.2">
      <c r="D2834" s="178"/>
    </row>
    <row r="2835" spans="4:4" x14ac:dyDescent="0.2">
      <c r="D2835" s="178"/>
    </row>
    <row r="2836" spans="4:4" x14ac:dyDescent="0.2">
      <c r="D2836" s="178"/>
    </row>
    <row r="2837" spans="4:4" x14ac:dyDescent="0.2">
      <c r="D2837" s="178"/>
    </row>
    <row r="2838" spans="4:4" x14ac:dyDescent="0.2">
      <c r="D2838" s="178"/>
    </row>
    <row r="2839" spans="4:4" x14ac:dyDescent="0.2">
      <c r="D2839" s="178"/>
    </row>
    <row r="2840" spans="4:4" x14ac:dyDescent="0.2">
      <c r="D2840" s="178"/>
    </row>
    <row r="2841" spans="4:4" x14ac:dyDescent="0.2">
      <c r="D2841" s="178"/>
    </row>
    <row r="2842" spans="4:4" x14ac:dyDescent="0.2">
      <c r="D2842" s="178"/>
    </row>
    <row r="2843" spans="4:4" x14ac:dyDescent="0.2">
      <c r="D2843" s="178"/>
    </row>
    <row r="2844" spans="4:4" x14ac:dyDescent="0.2">
      <c r="D2844" s="178"/>
    </row>
    <row r="2845" spans="4:4" x14ac:dyDescent="0.2">
      <c r="D2845" s="178"/>
    </row>
    <row r="2846" spans="4:4" x14ac:dyDescent="0.2">
      <c r="D2846" s="178"/>
    </row>
    <row r="2847" spans="4:4" x14ac:dyDescent="0.2">
      <c r="D2847" s="178"/>
    </row>
    <row r="2848" spans="4:4" x14ac:dyDescent="0.2">
      <c r="D2848" s="178"/>
    </row>
    <row r="2849" spans="4:4" x14ac:dyDescent="0.2">
      <c r="D2849" s="178"/>
    </row>
    <row r="2850" spans="4:4" x14ac:dyDescent="0.2">
      <c r="D2850" s="178"/>
    </row>
    <row r="2851" spans="4:4" x14ac:dyDescent="0.2">
      <c r="D2851" s="178"/>
    </row>
    <row r="2852" spans="4:4" x14ac:dyDescent="0.2">
      <c r="D2852" s="178"/>
    </row>
    <row r="2853" spans="4:4" x14ac:dyDescent="0.2">
      <c r="D2853" s="178"/>
    </row>
    <row r="2854" spans="4:4" x14ac:dyDescent="0.2">
      <c r="D2854" s="178"/>
    </row>
    <row r="2855" spans="4:4" x14ac:dyDescent="0.2">
      <c r="D2855" s="178"/>
    </row>
    <row r="2856" spans="4:4" x14ac:dyDescent="0.2">
      <c r="D2856" s="178"/>
    </row>
    <row r="2857" spans="4:4" x14ac:dyDescent="0.2">
      <c r="D2857" s="178"/>
    </row>
    <row r="2858" spans="4:4" x14ac:dyDescent="0.2">
      <c r="D2858" s="178"/>
    </row>
    <row r="2859" spans="4:4" x14ac:dyDescent="0.2">
      <c r="D2859" s="178"/>
    </row>
    <row r="2860" spans="4:4" x14ac:dyDescent="0.2">
      <c r="D2860" s="178"/>
    </row>
    <row r="2861" spans="4:4" x14ac:dyDescent="0.2">
      <c r="D2861" s="178"/>
    </row>
    <row r="2862" spans="4:4" x14ac:dyDescent="0.2">
      <c r="D2862" s="178"/>
    </row>
    <row r="2863" spans="4:4" x14ac:dyDescent="0.2">
      <c r="D2863" s="178"/>
    </row>
    <row r="2864" spans="4:4" x14ac:dyDescent="0.2">
      <c r="D2864" s="178"/>
    </row>
    <row r="2865" spans="4:4" x14ac:dyDescent="0.2">
      <c r="D2865" s="178"/>
    </row>
    <row r="2866" spans="4:4" x14ac:dyDescent="0.2">
      <c r="D2866" s="178"/>
    </row>
    <row r="2867" spans="4:4" x14ac:dyDescent="0.2">
      <c r="D2867" s="178"/>
    </row>
    <row r="2868" spans="4:4" x14ac:dyDescent="0.2">
      <c r="D2868" s="178"/>
    </row>
    <row r="2869" spans="4:4" x14ac:dyDescent="0.2">
      <c r="D2869" s="178"/>
    </row>
    <row r="2870" spans="4:4" x14ac:dyDescent="0.2">
      <c r="D2870" s="178"/>
    </row>
    <row r="2871" spans="4:4" x14ac:dyDescent="0.2">
      <c r="D2871" s="178"/>
    </row>
    <row r="2872" spans="4:4" x14ac:dyDescent="0.2">
      <c r="D2872" s="178"/>
    </row>
    <row r="2873" spans="4:4" x14ac:dyDescent="0.2">
      <c r="D2873" s="178"/>
    </row>
    <row r="2874" spans="4:4" x14ac:dyDescent="0.2">
      <c r="D2874" s="178"/>
    </row>
    <row r="2875" spans="4:4" x14ac:dyDescent="0.2">
      <c r="D2875" s="178"/>
    </row>
    <row r="2876" spans="4:4" x14ac:dyDescent="0.2">
      <c r="D2876" s="178"/>
    </row>
    <row r="2877" spans="4:4" x14ac:dyDescent="0.2">
      <c r="D2877" s="178"/>
    </row>
    <row r="2878" spans="4:4" x14ac:dyDescent="0.2">
      <c r="D2878" s="178"/>
    </row>
    <row r="2879" spans="4:4" x14ac:dyDescent="0.2">
      <c r="D2879" s="178"/>
    </row>
    <row r="2880" spans="4:4" x14ac:dyDescent="0.2">
      <c r="D2880" s="178"/>
    </row>
    <row r="2881" spans="4:4" x14ac:dyDescent="0.2">
      <c r="D2881" s="178"/>
    </row>
    <row r="2882" spans="4:4" x14ac:dyDescent="0.2">
      <c r="D2882" s="178"/>
    </row>
    <row r="2883" spans="4:4" x14ac:dyDescent="0.2">
      <c r="D2883" s="178"/>
    </row>
    <row r="2884" spans="4:4" x14ac:dyDescent="0.2">
      <c r="D2884" s="178"/>
    </row>
    <row r="2885" spans="4:4" x14ac:dyDescent="0.2">
      <c r="D2885" s="178"/>
    </row>
    <row r="2886" spans="4:4" x14ac:dyDescent="0.2">
      <c r="D2886" s="178"/>
    </row>
    <row r="2887" spans="4:4" x14ac:dyDescent="0.2">
      <c r="D2887" s="178"/>
    </row>
    <row r="2888" spans="4:4" x14ac:dyDescent="0.2">
      <c r="D2888" s="178"/>
    </row>
    <row r="2889" spans="4:4" x14ac:dyDescent="0.2">
      <c r="D2889" s="178"/>
    </row>
    <row r="2890" spans="4:4" x14ac:dyDescent="0.2">
      <c r="D2890" s="178"/>
    </row>
    <row r="2891" spans="4:4" x14ac:dyDescent="0.2">
      <c r="D2891" s="178"/>
    </row>
    <row r="2892" spans="4:4" x14ac:dyDescent="0.2">
      <c r="D2892" s="178"/>
    </row>
    <row r="2893" spans="4:4" x14ac:dyDescent="0.2">
      <c r="D2893" s="178"/>
    </row>
    <row r="2894" spans="4:4" x14ac:dyDescent="0.2">
      <c r="D2894" s="178"/>
    </row>
    <row r="2895" spans="4:4" x14ac:dyDescent="0.2">
      <c r="D2895" s="178"/>
    </row>
    <row r="2896" spans="4:4" x14ac:dyDescent="0.2">
      <c r="D2896" s="178"/>
    </row>
    <row r="2897" spans="4:4" x14ac:dyDescent="0.2">
      <c r="D2897" s="178"/>
    </row>
    <row r="2898" spans="4:4" x14ac:dyDescent="0.2">
      <c r="D2898" s="178"/>
    </row>
    <row r="2899" spans="4:4" x14ac:dyDescent="0.2">
      <c r="D2899" s="178"/>
    </row>
    <row r="2900" spans="4:4" x14ac:dyDescent="0.2">
      <c r="D2900" s="178"/>
    </row>
    <row r="2901" spans="4:4" x14ac:dyDescent="0.2">
      <c r="D2901" s="178"/>
    </row>
    <row r="2902" spans="4:4" x14ac:dyDescent="0.2">
      <c r="D2902" s="178"/>
    </row>
    <row r="2903" spans="4:4" x14ac:dyDescent="0.2">
      <c r="D2903" s="178"/>
    </row>
    <row r="2904" spans="4:4" x14ac:dyDescent="0.2">
      <c r="D2904" s="178"/>
    </row>
    <row r="2905" spans="4:4" x14ac:dyDescent="0.2">
      <c r="D2905" s="178"/>
    </row>
    <row r="2906" spans="4:4" x14ac:dyDescent="0.2">
      <c r="D2906" s="178"/>
    </row>
    <row r="2907" spans="4:4" x14ac:dyDescent="0.2">
      <c r="D2907" s="178"/>
    </row>
    <row r="2908" spans="4:4" x14ac:dyDescent="0.2">
      <c r="D2908" s="178"/>
    </row>
    <row r="2909" spans="4:4" x14ac:dyDescent="0.2">
      <c r="D2909" s="178"/>
    </row>
    <row r="2910" spans="4:4" x14ac:dyDescent="0.2">
      <c r="D2910" s="178"/>
    </row>
    <row r="2911" spans="4:4" x14ac:dyDescent="0.2">
      <c r="D2911" s="178"/>
    </row>
    <row r="2912" spans="4:4" x14ac:dyDescent="0.2">
      <c r="D2912" s="178"/>
    </row>
    <row r="2913" spans="4:4" x14ac:dyDescent="0.2">
      <c r="D2913" s="178"/>
    </row>
    <row r="2914" spans="4:4" x14ac:dyDescent="0.2">
      <c r="D2914" s="178"/>
    </row>
    <row r="2915" spans="4:4" x14ac:dyDescent="0.2">
      <c r="D2915" s="178"/>
    </row>
    <row r="2916" spans="4:4" x14ac:dyDescent="0.2">
      <c r="D2916" s="178"/>
    </row>
    <row r="2917" spans="4:4" x14ac:dyDescent="0.2">
      <c r="D2917" s="178"/>
    </row>
    <row r="2918" spans="4:4" x14ac:dyDescent="0.2">
      <c r="D2918" s="178"/>
    </row>
    <row r="2919" spans="4:4" x14ac:dyDescent="0.2">
      <c r="D2919" s="178"/>
    </row>
    <row r="2920" spans="4:4" x14ac:dyDescent="0.2">
      <c r="D2920" s="178"/>
    </row>
    <row r="2921" spans="4:4" x14ac:dyDescent="0.2">
      <c r="D2921" s="178"/>
    </row>
    <row r="2922" spans="4:4" x14ac:dyDescent="0.2">
      <c r="D2922" s="178"/>
    </row>
    <row r="2923" spans="4:4" x14ac:dyDescent="0.2">
      <c r="D2923" s="178"/>
    </row>
    <row r="2924" spans="4:4" x14ac:dyDescent="0.2">
      <c r="D2924" s="178"/>
    </row>
    <row r="2925" spans="4:4" x14ac:dyDescent="0.2">
      <c r="D2925" s="178"/>
    </row>
    <row r="2926" spans="4:4" x14ac:dyDescent="0.2">
      <c r="D2926" s="178"/>
    </row>
    <row r="2927" spans="4:4" x14ac:dyDescent="0.2">
      <c r="D2927" s="178"/>
    </row>
    <row r="2928" spans="4:4" x14ac:dyDescent="0.2">
      <c r="D2928" s="178"/>
    </row>
    <row r="2929" spans="4:4" x14ac:dyDescent="0.2">
      <c r="D2929" s="178"/>
    </row>
    <row r="2930" spans="4:4" x14ac:dyDescent="0.2">
      <c r="D2930" s="178"/>
    </row>
    <row r="2931" spans="4:4" x14ac:dyDescent="0.2">
      <c r="D2931" s="178"/>
    </row>
    <row r="2932" spans="4:4" x14ac:dyDescent="0.2">
      <c r="D2932" s="178"/>
    </row>
    <row r="2933" spans="4:4" x14ac:dyDescent="0.2">
      <c r="D2933" s="178"/>
    </row>
    <row r="2934" spans="4:4" x14ac:dyDescent="0.2">
      <c r="D2934" s="178"/>
    </row>
    <row r="2935" spans="4:4" x14ac:dyDescent="0.2">
      <c r="D2935" s="178"/>
    </row>
    <row r="2936" spans="4:4" x14ac:dyDescent="0.2">
      <c r="D2936" s="178"/>
    </row>
    <row r="2937" spans="4:4" x14ac:dyDescent="0.2">
      <c r="D2937" s="178"/>
    </row>
    <row r="2938" spans="4:4" x14ac:dyDescent="0.2">
      <c r="D2938" s="178"/>
    </row>
    <row r="2939" spans="4:4" x14ac:dyDescent="0.2">
      <c r="D2939" s="178"/>
    </row>
    <row r="2940" spans="4:4" x14ac:dyDescent="0.2">
      <c r="D2940" s="178"/>
    </row>
    <row r="2941" spans="4:4" x14ac:dyDescent="0.2">
      <c r="D2941" s="178"/>
    </row>
    <row r="2942" spans="4:4" x14ac:dyDescent="0.2">
      <c r="D2942" s="178"/>
    </row>
    <row r="2943" spans="4:4" x14ac:dyDescent="0.2">
      <c r="D2943" s="178"/>
    </row>
    <row r="2944" spans="4:4" x14ac:dyDescent="0.2">
      <c r="D2944" s="178"/>
    </row>
    <row r="2945" spans="4:4" x14ac:dyDescent="0.2">
      <c r="D2945" s="178"/>
    </row>
    <row r="2946" spans="4:4" x14ac:dyDescent="0.2">
      <c r="D2946" s="178"/>
    </row>
    <row r="2947" spans="4:4" x14ac:dyDescent="0.2">
      <c r="D2947" s="178"/>
    </row>
    <row r="2948" spans="4:4" x14ac:dyDescent="0.2">
      <c r="D2948" s="178"/>
    </row>
    <row r="2949" spans="4:4" x14ac:dyDescent="0.2">
      <c r="D2949" s="178"/>
    </row>
    <row r="2950" spans="4:4" x14ac:dyDescent="0.2">
      <c r="D2950" s="178"/>
    </row>
    <row r="2951" spans="4:4" x14ac:dyDescent="0.2">
      <c r="D2951" s="178"/>
    </row>
    <row r="2952" spans="4:4" x14ac:dyDescent="0.2">
      <c r="D2952" s="178"/>
    </row>
    <row r="2953" spans="4:4" x14ac:dyDescent="0.2">
      <c r="D2953" s="178"/>
    </row>
    <row r="2954" spans="4:4" x14ac:dyDescent="0.2">
      <c r="D2954" s="178"/>
    </row>
    <row r="2955" spans="4:4" x14ac:dyDescent="0.2">
      <c r="D2955" s="178"/>
    </row>
    <row r="2956" spans="4:4" x14ac:dyDescent="0.2">
      <c r="D2956" s="178"/>
    </row>
    <row r="2957" spans="4:4" x14ac:dyDescent="0.2">
      <c r="D2957" s="178"/>
    </row>
    <row r="2958" spans="4:4" x14ac:dyDescent="0.2">
      <c r="D2958" s="178"/>
    </row>
    <row r="2959" spans="4:4" x14ac:dyDescent="0.2">
      <c r="D2959" s="178"/>
    </row>
    <row r="2960" spans="4:4" x14ac:dyDescent="0.2">
      <c r="D2960" s="178"/>
    </row>
    <row r="2961" spans="4:4" x14ac:dyDescent="0.2">
      <c r="D2961" s="178"/>
    </row>
    <row r="2962" spans="4:4" x14ac:dyDescent="0.2">
      <c r="D2962" s="178"/>
    </row>
    <row r="2963" spans="4:4" x14ac:dyDescent="0.2">
      <c r="D2963" s="178"/>
    </row>
    <row r="2964" spans="4:4" x14ac:dyDescent="0.2">
      <c r="D2964" s="178"/>
    </row>
    <row r="2965" spans="4:4" x14ac:dyDescent="0.2">
      <c r="D2965" s="178"/>
    </row>
    <row r="2966" spans="4:4" x14ac:dyDescent="0.2">
      <c r="D2966" s="178"/>
    </row>
    <row r="2967" spans="4:4" x14ac:dyDescent="0.2">
      <c r="D2967" s="178"/>
    </row>
    <row r="2968" spans="4:4" x14ac:dyDescent="0.2">
      <c r="D2968" s="178"/>
    </row>
    <row r="2969" spans="4:4" x14ac:dyDescent="0.2">
      <c r="D2969" s="178"/>
    </row>
    <row r="2970" spans="4:4" x14ac:dyDescent="0.2">
      <c r="D2970" s="178"/>
    </row>
    <row r="2971" spans="4:4" x14ac:dyDescent="0.2">
      <c r="D2971" s="178"/>
    </row>
    <row r="2972" spans="4:4" x14ac:dyDescent="0.2">
      <c r="D2972" s="178"/>
    </row>
    <row r="2973" spans="4:4" x14ac:dyDescent="0.2">
      <c r="D2973" s="178"/>
    </row>
    <row r="2974" spans="4:4" x14ac:dyDescent="0.2">
      <c r="D2974" s="178"/>
    </row>
    <row r="2975" spans="4:4" x14ac:dyDescent="0.2">
      <c r="D2975" s="178"/>
    </row>
    <row r="2976" spans="4:4" x14ac:dyDescent="0.2">
      <c r="D2976" s="178"/>
    </row>
    <row r="2977" spans="4:4" x14ac:dyDescent="0.2">
      <c r="D2977" s="178"/>
    </row>
    <row r="2978" spans="4:4" x14ac:dyDescent="0.2">
      <c r="D2978" s="178"/>
    </row>
    <row r="2979" spans="4:4" x14ac:dyDescent="0.2">
      <c r="D2979" s="178"/>
    </row>
    <row r="2980" spans="4:4" x14ac:dyDescent="0.2">
      <c r="D2980" s="178"/>
    </row>
    <row r="2981" spans="4:4" x14ac:dyDescent="0.2">
      <c r="D2981" s="178"/>
    </row>
    <row r="2982" spans="4:4" x14ac:dyDescent="0.2">
      <c r="D2982" s="178"/>
    </row>
    <row r="2983" spans="4:4" x14ac:dyDescent="0.2">
      <c r="D2983" s="178"/>
    </row>
    <row r="2984" spans="4:4" x14ac:dyDescent="0.2">
      <c r="D2984" s="178"/>
    </row>
    <row r="2985" spans="4:4" x14ac:dyDescent="0.2">
      <c r="D2985" s="178"/>
    </row>
    <row r="2986" spans="4:4" x14ac:dyDescent="0.2">
      <c r="D2986" s="178"/>
    </row>
    <row r="2987" spans="4:4" x14ac:dyDescent="0.2">
      <c r="D2987" s="178"/>
    </row>
    <row r="2988" spans="4:4" x14ac:dyDescent="0.2">
      <c r="D2988" s="178"/>
    </row>
    <row r="2989" spans="4:4" x14ac:dyDescent="0.2">
      <c r="D2989" s="178"/>
    </row>
    <row r="2990" spans="4:4" x14ac:dyDescent="0.2">
      <c r="D2990" s="178"/>
    </row>
    <row r="2991" spans="4:4" x14ac:dyDescent="0.2">
      <c r="D2991" s="178"/>
    </row>
    <row r="2992" spans="4:4" x14ac:dyDescent="0.2">
      <c r="D2992" s="178"/>
    </row>
    <row r="2993" spans="4:4" x14ac:dyDescent="0.2">
      <c r="D2993" s="178"/>
    </row>
    <row r="2994" spans="4:4" x14ac:dyDescent="0.2">
      <c r="D2994" s="178"/>
    </row>
    <row r="2995" spans="4:4" x14ac:dyDescent="0.2">
      <c r="D2995" s="178"/>
    </row>
    <row r="2996" spans="4:4" x14ac:dyDescent="0.2">
      <c r="D2996" s="178"/>
    </row>
    <row r="2997" spans="4:4" x14ac:dyDescent="0.2">
      <c r="D2997" s="178"/>
    </row>
    <row r="2998" spans="4:4" x14ac:dyDescent="0.2">
      <c r="D2998" s="178"/>
    </row>
    <row r="2999" spans="4:4" x14ac:dyDescent="0.2">
      <c r="D2999" s="178"/>
    </row>
    <row r="3000" spans="4:4" x14ac:dyDescent="0.2">
      <c r="D3000" s="178"/>
    </row>
    <row r="3001" spans="4:4" x14ac:dyDescent="0.2">
      <c r="D3001" s="178"/>
    </row>
    <row r="3002" spans="4:4" x14ac:dyDescent="0.2">
      <c r="D3002" s="178"/>
    </row>
    <row r="3003" spans="4:4" x14ac:dyDescent="0.2">
      <c r="D3003" s="178"/>
    </row>
    <row r="3004" spans="4:4" x14ac:dyDescent="0.2">
      <c r="D3004" s="178"/>
    </row>
    <row r="3005" spans="4:4" x14ac:dyDescent="0.2">
      <c r="D3005" s="178"/>
    </row>
    <row r="3006" spans="4:4" x14ac:dyDescent="0.2">
      <c r="D3006" s="178"/>
    </row>
    <row r="3007" spans="4:4" x14ac:dyDescent="0.2">
      <c r="D3007" s="178"/>
    </row>
    <row r="3008" spans="4:4" x14ac:dyDescent="0.2">
      <c r="D3008" s="178"/>
    </row>
    <row r="3009" spans="4:4" x14ac:dyDescent="0.2">
      <c r="D3009" s="178"/>
    </row>
    <row r="3010" spans="4:4" x14ac:dyDescent="0.2">
      <c r="D3010" s="178"/>
    </row>
    <row r="3011" spans="4:4" x14ac:dyDescent="0.2">
      <c r="D3011" s="178"/>
    </row>
    <row r="3012" spans="4:4" x14ac:dyDescent="0.2">
      <c r="D3012" s="178"/>
    </row>
    <row r="3013" spans="4:4" x14ac:dyDescent="0.2">
      <c r="D3013" s="178"/>
    </row>
    <row r="3014" spans="4:4" x14ac:dyDescent="0.2">
      <c r="D3014" s="178"/>
    </row>
    <row r="3015" spans="4:4" x14ac:dyDescent="0.2">
      <c r="D3015" s="178"/>
    </row>
    <row r="3016" spans="4:4" x14ac:dyDescent="0.2">
      <c r="D3016" s="178"/>
    </row>
    <row r="3017" spans="4:4" x14ac:dyDescent="0.2">
      <c r="D3017" s="178"/>
    </row>
    <row r="3018" spans="4:4" x14ac:dyDescent="0.2">
      <c r="D3018" s="178"/>
    </row>
    <row r="3019" spans="4:4" x14ac:dyDescent="0.2">
      <c r="D3019" s="178"/>
    </row>
    <row r="3020" spans="4:4" x14ac:dyDescent="0.2">
      <c r="D3020" s="178"/>
    </row>
    <row r="3021" spans="4:4" x14ac:dyDescent="0.2">
      <c r="D3021" s="178"/>
    </row>
    <row r="3022" spans="4:4" x14ac:dyDescent="0.2">
      <c r="D3022" s="178"/>
    </row>
    <row r="3023" spans="4:4" x14ac:dyDescent="0.2">
      <c r="D3023" s="178"/>
    </row>
    <row r="3024" spans="4:4" x14ac:dyDescent="0.2">
      <c r="D3024" s="178"/>
    </row>
    <row r="3025" spans="4:4" x14ac:dyDescent="0.2">
      <c r="D3025" s="178"/>
    </row>
    <row r="3026" spans="4:4" x14ac:dyDescent="0.2">
      <c r="D3026" s="178"/>
    </row>
    <row r="3027" spans="4:4" x14ac:dyDescent="0.2">
      <c r="D3027" s="178"/>
    </row>
    <row r="3028" spans="4:4" x14ac:dyDescent="0.2">
      <c r="D3028" s="178"/>
    </row>
    <row r="3029" spans="4:4" x14ac:dyDescent="0.2">
      <c r="D3029" s="178"/>
    </row>
    <row r="3030" spans="4:4" x14ac:dyDescent="0.2">
      <c r="D3030" s="178"/>
    </row>
    <row r="3031" spans="4:4" x14ac:dyDescent="0.2">
      <c r="D3031" s="178"/>
    </row>
    <row r="3032" spans="4:4" x14ac:dyDescent="0.2">
      <c r="D3032" s="178"/>
    </row>
    <row r="3033" spans="4:4" x14ac:dyDescent="0.2">
      <c r="D3033" s="178"/>
    </row>
    <row r="3034" spans="4:4" x14ac:dyDescent="0.2">
      <c r="D3034" s="178"/>
    </row>
    <row r="3035" spans="4:4" x14ac:dyDescent="0.2">
      <c r="D3035" s="178"/>
    </row>
    <row r="3036" spans="4:4" x14ac:dyDescent="0.2">
      <c r="D3036" s="178"/>
    </row>
    <row r="3037" spans="4:4" x14ac:dyDescent="0.2">
      <c r="D3037" s="178"/>
    </row>
    <row r="3038" spans="4:4" x14ac:dyDescent="0.2">
      <c r="D3038" s="178"/>
    </row>
    <row r="3039" spans="4:4" x14ac:dyDescent="0.2">
      <c r="D3039" s="178"/>
    </row>
    <row r="3040" spans="4:4" x14ac:dyDescent="0.2">
      <c r="D3040" s="178"/>
    </row>
    <row r="3041" spans="4:4" x14ac:dyDescent="0.2">
      <c r="D3041" s="178"/>
    </row>
    <row r="3042" spans="4:4" x14ac:dyDescent="0.2">
      <c r="D3042" s="178"/>
    </row>
    <row r="3043" spans="4:4" x14ac:dyDescent="0.2">
      <c r="D3043" s="178"/>
    </row>
    <row r="3044" spans="4:4" x14ac:dyDescent="0.2">
      <c r="D3044" s="178"/>
    </row>
    <row r="3045" spans="4:4" x14ac:dyDescent="0.2">
      <c r="D3045" s="178"/>
    </row>
    <row r="3046" spans="4:4" x14ac:dyDescent="0.2">
      <c r="D3046" s="178"/>
    </row>
    <row r="3047" spans="4:4" x14ac:dyDescent="0.2">
      <c r="D3047" s="178"/>
    </row>
    <row r="3048" spans="4:4" x14ac:dyDescent="0.2">
      <c r="D3048" s="178"/>
    </row>
    <row r="3049" spans="4:4" x14ac:dyDescent="0.2">
      <c r="D3049" s="178"/>
    </row>
    <row r="3050" spans="4:4" x14ac:dyDescent="0.2">
      <c r="D3050" s="178"/>
    </row>
    <row r="3051" spans="4:4" x14ac:dyDescent="0.2">
      <c r="D3051" s="178"/>
    </row>
    <row r="3052" spans="4:4" x14ac:dyDescent="0.2">
      <c r="D3052" s="178"/>
    </row>
    <row r="3053" spans="4:4" x14ac:dyDescent="0.2">
      <c r="D3053" s="178"/>
    </row>
    <row r="3054" spans="4:4" x14ac:dyDescent="0.2">
      <c r="D3054" s="178"/>
    </row>
    <row r="3055" spans="4:4" x14ac:dyDescent="0.2">
      <c r="D3055" s="178"/>
    </row>
    <row r="3056" spans="4:4" x14ac:dyDescent="0.2">
      <c r="D3056" s="178"/>
    </row>
    <row r="3057" spans="4:4" x14ac:dyDescent="0.2">
      <c r="D3057" s="178"/>
    </row>
    <row r="3058" spans="4:4" x14ac:dyDescent="0.2">
      <c r="D3058" s="178"/>
    </row>
    <row r="3059" spans="4:4" x14ac:dyDescent="0.2">
      <c r="D3059" s="178"/>
    </row>
    <row r="3060" spans="4:4" x14ac:dyDescent="0.2">
      <c r="D3060" s="178"/>
    </row>
    <row r="3061" spans="4:4" x14ac:dyDescent="0.2">
      <c r="D3061" s="178"/>
    </row>
    <row r="3062" spans="4:4" x14ac:dyDescent="0.2">
      <c r="D3062" s="178"/>
    </row>
    <row r="3063" spans="4:4" x14ac:dyDescent="0.2">
      <c r="D3063" s="178"/>
    </row>
    <row r="3064" spans="4:4" x14ac:dyDescent="0.2">
      <c r="D3064" s="178"/>
    </row>
    <row r="3065" spans="4:4" x14ac:dyDescent="0.2">
      <c r="D3065" s="178"/>
    </row>
    <row r="3066" spans="4:4" x14ac:dyDescent="0.2">
      <c r="D3066" s="178"/>
    </row>
    <row r="3067" spans="4:4" x14ac:dyDescent="0.2">
      <c r="D3067" s="178"/>
    </row>
    <row r="3068" spans="4:4" x14ac:dyDescent="0.2">
      <c r="D3068" s="178"/>
    </row>
    <row r="3069" spans="4:4" x14ac:dyDescent="0.2">
      <c r="D3069" s="178"/>
    </row>
    <row r="3070" spans="4:4" x14ac:dyDescent="0.2">
      <c r="D3070" s="178"/>
    </row>
    <row r="3071" spans="4:4" x14ac:dyDescent="0.2">
      <c r="D3071" s="178"/>
    </row>
    <row r="3072" spans="4:4" x14ac:dyDescent="0.2">
      <c r="D3072" s="178"/>
    </row>
    <row r="3073" spans="4:4" x14ac:dyDescent="0.2">
      <c r="D3073" s="178"/>
    </row>
    <row r="3074" spans="4:4" x14ac:dyDescent="0.2">
      <c r="D3074" s="178"/>
    </row>
    <row r="3075" spans="4:4" x14ac:dyDescent="0.2">
      <c r="D3075" s="178"/>
    </row>
    <row r="3076" spans="4:4" x14ac:dyDescent="0.2">
      <c r="D3076" s="178"/>
    </row>
    <row r="3077" spans="4:4" x14ac:dyDescent="0.2">
      <c r="D3077" s="178"/>
    </row>
    <row r="3078" spans="4:4" x14ac:dyDescent="0.2">
      <c r="D3078" s="178"/>
    </row>
    <row r="3079" spans="4:4" x14ac:dyDescent="0.2">
      <c r="D3079" s="178"/>
    </row>
    <row r="3080" spans="4:4" x14ac:dyDescent="0.2">
      <c r="D3080" s="178"/>
    </row>
    <row r="3081" spans="4:4" x14ac:dyDescent="0.2">
      <c r="D3081" s="178"/>
    </row>
    <row r="3082" spans="4:4" x14ac:dyDescent="0.2">
      <c r="D3082" s="178"/>
    </row>
    <row r="3083" spans="4:4" x14ac:dyDescent="0.2">
      <c r="D3083" s="178"/>
    </row>
    <row r="3084" spans="4:4" x14ac:dyDescent="0.2">
      <c r="D3084" s="178"/>
    </row>
    <row r="3085" spans="4:4" x14ac:dyDescent="0.2">
      <c r="D3085" s="178"/>
    </row>
    <row r="3086" spans="4:4" x14ac:dyDescent="0.2">
      <c r="D3086" s="178"/>
    </row>
    <row r="3087" spans="4:4" x14ac:dyDescent="0.2">
      <c r="D3087" s="178"/>
    </row>
    <row r="3088" spans="4:4" x14ac:dyDescent="0.2">
      <c r="D3088" s="178"/>
    </row>
    <row r="3089" spans="4:4" x14ac:dyDescent="0.2">
      <c r="D3089" s="178"/>
    </row>
    <row r="3090" spans="4:4" x14ac:dyDescent="0.2">
      <c r="D3090" s="178"/>
    </row>
    <row r="3091" spans="4:4" x14ac:dyDescent="0.2">
      <c r="D3091" s="178"/>
    </row>
    <row r="3092" spans="4:4" x14ac:dyDescent="0.2">
      <c r="D3092" s="178"/>
    </row>
    <row r="3093" spans="4:4" x14ac:dyDescent="0.2">
      <c r="D3093" s="178"/>
    </row>
    <row r="3094" spans="4:4" x14ac:dyDescent="0.2">
      <c r="D3094" s="178"/>
    </row>
    <row r="3095" spans="4:4" x14ac:dyDescent="0.2">
      <c r="D3095" s="178"/>
    </row>
    <row r="3096" spans="4:4" x14ac:dyDescent="0.2">
      <c r="D3096" s="178"/>
    </row>
    <row r="3097" spans="4:4" x14ac:dyDescent="0.2">
      <c r="D3097" s="178"/>
    </row>
    <row r="3098" spans="4:4" x14ac:dyDescent="0.2">
      <c r="D3098" s="178"/>
    </row>
    <row r="3099" spans="4:4" x14ac:dyDescent="0.2">
      <c r="D3099" s="178"/>
    </row>
    <row r="3100" spans="4:4" x14ac:dyDescent="0.2">
      <c r="D3100" s="178"/>
    </row>
    <row r="3101" spans="4:4" x14ac:dyDescent="0.2">
      <c r="D3101" s="178"/>
    </row>
    <row r="3102" spans="4:4" x14ac:dyDescent="0.2">
      <c r="D3102" s="178"/>
    </row>
    <row r="3103" spans="4:4" x14ac:dyDescent="0.2">
      <c r="D3103" s="178"/>
    </row>
    <row r="3104" spans="4:4" x14ac:dyDescent="0.2">
      <c r="D3104" s="178"/>
    </row>
    <row r="3105" spans="4:4" x14ac:dyDescent="0.2">
      <c r="D3105" s="178"/>
    </row>
    <row r="3106" spans="4:4" x14ac:dyDescent="0.2">
      <c r="D3106" s="178"/>
    </row>
    <row r="3107" spans="4:4" x14ac:dyDescent="0.2">
      <c r="D3107" s="178"/>
    </row>
    <row r="3108" spans="4:4" x14ac:dyDescent="0.2">
      <c r="D3108" s="178"/>
    </row>
    <row r="3109" spans="4:4" x14ac:dyDescent="0.2">
      <c r="D3109" s="178"/>
    </row>
    <row r="3110" spans="4:4" x14ac:dyDescent="0.2">
      <c r="D3110" s="178"/>
    </row>
    <row r="3111" spans="4:4" x14ac:dyDescent="0.2">
      <c r="D3111" s="178"/>
    </row>
    <row r="3112" spans="4:4" x14ac:dyDescent="0.2">
      <c r="D3112" s="178"/>
    </row>
    <row r="3113" spans="4:4" x14ac:dyDescent="0.2">
      <c r="D3113" s="178"/>
    </row>
    <row r="3114" spans="4:4" x14ac:dyDescent="0.2">
      <c r="D3114" s="178"/>
    </row>
    <row r="3115" spans="4:4" x14ac:dyDescent="0.2">
      <c r="D3115" s="178"/>
    </row>
    <row r="3116" spans="4:4" x14ac:dyDescent="0.2">
      <c r="D3116" s="178"/>
    </row>
    <row r="3117" spans="4:4" x14ac:dyDescent="0.2">
      <c r="D3117" s="178"/>
    </row>
    <row r="3118" spans="4:4" x14ac:dyDescent="0.2">
      <c r="D3118" s="178"/>
    </row>
    <row r="3119" spans="4:4" x14ac:dyDescent="0.2">
      <c r="D3119" s="178"/>
    </row>
    <row r="3120" spans="4:4" x14ac:dyDescent="0.2">
      <c r="D3120" s="178"/>
    </row>
    <row r="3121" spans="4:4" x14ac:dyDescent="0.2">
      <c r="D3121" s="178"/>
    </row>
    <row r="3122" spans="4:4" x14ac:dyDescent="0.2">
      <c r="D3122" s="178"/>
    </row>
    <row r="3123" spans="4:4" x14ac:dyDescent="0.2">
      <c r="D3123" s="178"/>
    </row>
    <row r="3124" spans="4:4" x14ac:dyDescent="0.2">
      <c r="D3124" s="178"/>
    </row>
    <row r="3125" spans="4:4" x14ac:dyDescent="0.2">
      <c r="D3125" s="178"/>
    </row>
    <row r="3126" spans="4:4" x14ac:dyDescent="0.2">
      <c r="D3126" s="178"/>
    </row>
    <row r="3127" spans="4:4" x14ac:dyDescent="0.2">
      <c r="D3127" s="178"/>
    </row>
    <row r="3128" spans="4:4" x14ac:dyDescent="0.2">
      <c r="D3128" s="178"/>
    </row>
    <row r="3129" spans="4:4" x14ac:dyDescent="0.2">
      <c r="D3129" s="178"/>
    </row>
    <row r="3130" spans="4:4" x14ac:dyDescent="0.2">
      <c r="D3130" s="178"/>
    </row>
    <row r="3131" spans="4:4" x14ac:dyDescent="0.2">
      <c r="D3131" s="178"/>
    </row>
    <row r="3132" spans="4:4" x14ac:dyDescent="0.2">
      <c r="D3132" s="178"/>
    </row>
    <row r="3133" spans="4:4" x14ac:dyDescent="0.2">
      <c r="D3133" s="178"/>
    </row>
    <row r="3134" spans="4:4" x14ac:dyDescent="0.2">
      <c r="D3134" s="178"/>
    </row>
    <row r="3135" spans="4:4" x14ac:dyDescent="0.2">
      <c r="D3135" s="178"/>
    </row>
    <row r="3136" spans="4:4" x14ac:dyDescent="0.2">
      <c r="D3136" s="178"/>
    </row>
    <row r="3137" spans="4:4" x14ac:dyDescent="0.2">
      <c r="D3137" s="178"/>
    </row>
    <row r="3138" spans="4:4" x14ac:dyDescent="0.2">
      <c r="D3138" s="178"/>
    </row>
    <row r="3139" spans="4:4" x14ac:dyDescent="0.2">
      <c r="D3139" s="178"/>
    </row>
    <row r="3140" spans="4:4" x14ac:dyDescent="0.2">
      <c r="D3140" s="178"/>
    </row>
    <row r="3141" spans="4:4" x14ac:dyDescent="0.2">
      <c r="D3141" s="178"/>
    </row>
    <row r="3142" spans="4:4" x14ac:dyDescent="0.2">
      <c r="D3142" s="178"/>
    </row>
    <row r="3143" spans="4:4" x14ac:dyDescent="0.2">
      <c r="D3143" s="178"/>
    </row>
    <row r="3144" spans="4:4" x14ac:dyDescent="0.2">
      <c r="D3144" s="178"/>
    </row>
    <row r="3145" spans="4:4" x14ac:dyDescent="0.2">
      <c r="D3145" s="178"/>
    </row>
    <row r="3146" spans="4:4" x14ac:dyDescent="0.2">
      <c r="D3146" s="178"/>
    </row>
    <row r="3147" spans="4:4" x14ac:dyDescent="0.2">
      <c r="D3147" s="178"/>
    </row>
    <row r="3148" spans="4:4" x14ac:dyDescent="0.2">
      <c r="D3148" s="178"/>
    </row>
    <row r="3149" spans="4:4" x14ac:dyDescent="0.2">
      <c r="D3149" s="178"/>
    </row>
    <row r="3150" spans="4:4" x14ac:dyDescent="0.2">
      <c r="D3150" s="178"/>
    </row>
    <row r="3151" spans="4:4" x14ac:dyDescent="0.2">
      <c r="D3151" s="178"/>
    </row>
    <row r="3152" spans="4:4" x14ac:dyDescent="0.2">
      <c r="D3152" s="178"/>
    </row>
    <row r="3153" spans="4:4" x14ac:dyDescent="0.2">
      <c r="D3153" s="178"/>
    </row>
    <row r="3154" spans="4:4" x14ac:dyDescent="0.2">
      <c r="D3154" s="178"/>
    </row>
    <row r="3155" spans="4:4" x14ac:dyDescent="0.2">
      <c r="D3155" s="178"/>
    </row>
    <row r="3156" spans="4:4" x14ac:dyDescent="0.2">
      <c r="D3156" s="178"/>
    </row>
    <row r="3157" spans="4:4" x14ac:dyDescent="0.2">
      <c r="D3157" s="178"/>
    </row>
    <row r="3158" spans="4:4" x14ac:dyDescent="0.2">
      <c r="D3158" s="178"/>
    </row>
    <row r="3159" spans="4:4" x14ac:dyDescent="0.2">
      <c r="D3159" s="178"/>
    </row>
    <row r="3160" spans="4:4" x14ac:dyDescent="0.2">
      <c r="D3160" s="178"/>
    </row>
    <row r="3161" spans="4:4" x14ac:dyDescent="0.2">
      <c r="D3161" s="178"/>
    </row>
    <row r="3162" spans="4:4" x14ac:dyDescent="0.2">
      <c r="D3162" s="178"/>
    </row>
    <row r="3163" spans="4:4" x14ac:dyDescent="0.2">
      <c r="D3163" s="178"/>
    </row>
    <row r="3164" spans="4:4" x14ac:dyDescent="0.2">
      <c r="D3164" s="178"/>
    </row>
    <row r="3165" spans="4:4" x14ac:dyDescent="0.2">
      <c r="D3165" s="178"/>
    </row>
    <row r="3166" spans="4:4" x14ac:dyDescent="0.2">
      <c r="D3166" s="178"/>
    </row>
    <row r="3167" spans="4:4" x14ac:dyDescent="0.2">
      <c r="D3167" s="178"/>
    </row>
    <row r="3168" spans="4:4" x14ac:dyDescent="0.2">
      <c r="D3168" s="178"/>
    </row>
    <row r="3169" spans="4:4" x14ac:dyDescent="0.2">
      <c r="D3169" s="178"/>
    </row>
    <row r="3170" spans="4:4" x14ac:dyDescent="0.2">
      <c r="D3170" s="178"/>
    </row>
    <row r="3171" spans="4:4" x14ac:dyDescent="0.2">
      <c r="D3171" s="178"/>
    </row>
    <row r="3172" spans="4:4" x14ac:dyDescent="0.2">
      <c r="D3172" s="178"/>
    </row>
    <row r="3173" spans="4:4" x14ac:dyDescent="0.2">
      <c r="D3173" s="178"/>
    </row>
    <row r="3174" spans="4:4" x14ac:dyDescent="0.2">
      <c r="D3174" s="178"/>
    </row>
    <row r="3175" spans="4:4" x14ac:dyDescent="0.2">
      <c r="D3175" s="178"/>
    </row>
    <row r="3176" spans="4:4" x14ac:dyDescent="0.2">
      <c r="D3176" s="178"/>
    </row>
    <row r="3177" spans="4:4" x14ac:dyDescent="0.2">
      <c r="D3177" s="178"/>
    </row>
    <row r="3178" spans="4:4" x14ac:dyDescent="0.2">
      <c r="D3178" s="178"/>
    </row>
    <row r="3179" spans="4:4" x14ac:dyDescent="0.2">
      <c r="D3179" s="178"/>
    </row>
    <row r="3180" spans="4:4" x14ac:dyDescent="0.2">
      <c r="D3180" s="178"/>
    </row>
    <row r="3181" spans="4:4" x14ac:dyDescent="0.2">
      <c r="D3181" s="178"/>
    </row>
    <row r="3182" spans="4:4" x14ac:dyDescent="0.2">
      <c r="D3182" s="178"/>
    </row>
    <row r="3183" spans="4:4" x14ac:dyDescent="0.2">
      <c r="D3183" s="178"/>
    </row>
    <row r="3184" spans="4:4" x14ac:dyDescent="0.2">
      <c r="D3184" s="178"/>
    </row>
    <row r="3185" spans="4:4" x14ac:dyDescent="0.2">
      <c r="D3185" s="178"/>
    </row>
    <row r="3186" spans="4:4" x14ac:dyDescent="0.2">
      <c r="D3186" s="178"/>
    </row>
    <row r="3187" spans="4:4" x14ac:dyDescent="0.2">
      <c r="D3187" s="178"/>
    </row>
    <row r="3188" spans="4:4" x14ac:dyDescent="0.2">
      <c r="D3188" s="178"/>
    </row>
    <row r="3189" spans="4:4" x14ac:dyDescent="0.2">
      <c r="D3189" s="178"/>
    </row>
    <row r="3190" spans="4:4" x14ac:dyDescent="0.2">
      <c r="D3190" s="178"/>
    </row>
    <row r="3191" spans="4:4" x14ac:dyDescent="0.2">
      <c r="D3191" s="178"/>
    </row>
    <row r="3192" spans="4:4" x14ac:dyDescent="0.2">
      <c r="D3192" s="178"/>
    </row>
    <row r="3193" spans="4:4" x14ac:dyDescent="0.2">
      <c r="D3193" s="178"/>
    </row>
    <row r="3194" spans="4:4" x14ac:dyDescent="0.2">
      <c r="D3194" s="178"/>
    </row>
    <row r="3195" spans="4:4" x14ac:dyDescent="0.2">
      <c r="D3195" s="178"/>
    </row>
    <row r="3196" spans="4:4" x14ac:dyDescent="0.2">
      <c r="D3196" s="178"/>
    </row>
    <row r="3197" spans="4:4" x14ac:dyDescent="0.2">
      <c r="D3197" s="178"/>
    </row>
    <row r="3198" spans="4:4" x14ac:dyDescent="0.2">
      <c r="D3198" s="178"/>
    </row>
    <row r="3199" spans="4:4" x14ac:dyDescent="0.2">
      <c r="D3199" s="178"/>
    </row>
    <row r="3200" spans="4:4" x14ac:dyDescent="0.2">
      <c r="D3200" s="178"/>
    </row>
    <row r="3201" spans="4:4" x14ac:dyDescent="0.2">
      <c r="D3201" s="178"/>
    </row>
    <row r="3202" spans="4:4" x14ac:dyDescent="0.2">
      <c r="D3202" s="178"/>
    </row>
    <row r="3203" spans="4:4" x14ac:dyDescent="0.2">
      <c r="D3203" s="178"/>
    </row>
    <row r="3204" spans="4:4" x14ac:dyDescent="0.2">
      <c r="D3204" s="178"/>
    </row>
    <row r="3205" spans="4:4" x14ac:dyDescent="0.2">
      <c r="D3205" s="178"/>
    </row>
    <row r="3206" spans="4:4" x14ac:dyDescent="0.2">
      <c r="D3206" s="178"/>
    </row>
    <row r="3207" spans="4:4" x14ac:dyDescent="0.2">
      <c r="D3207" s="178"/>
    </row>
    <row r="3208" spans="4:4" x14ac:dyDescent="0.2">
      <c r="D3208" s="178"/>
    </row>
    <row r="3209" spans="4:4" x14ac:dyDescent="0.2">
      <c r="D3209" s="178"/>
    </row>
    <row r="3210" spans="4:4" x14ac:dyDescent="0.2">
      <c r="D3210" s="178"/>
    </row>
    <row r="3211" spans="4:4" x14ac:dyDescent="0.2">
      <c r="D3211" s="178"/>
    </row>
    <row r="3212" spans="4:4" x14ac:dyDescent="0.2">
      <c r="D3212" s="178"/>
    </row>
    <row r="3213" spans="4:4" x14ac:dyDescent="0.2">
      <c r="D3213" s="178"/>
    </row>
    <row r="3214" spans="4:4" x14ac:dyDescent="0.2">
      <c r="D3214" s="178"/>
    </row>
    <row r="3215" spans="4:4" x14ac:dyDescent="0.2">
      <c r="D3215" s="178"/>
    </row>
    <row r="3216" spans="4:4" x14ac:dyDescent="0.2">
      <c r="D3216" s="178"/>
    </row>
    <row r="3217" spans="4:4" x14ac:dyDescent="0.2">
      <c r="D3217" s="178"/>
    </row>
    <row r="3218" spans="4:4" x14ac:dyDescent="0.2">
      <c r="D3218" s="178"/>
    </row>
    <row r="3219" spans="4:4" x14ac:dyDescent="0.2">
      <c r="D3219" s="178"/>
    </row>
    <row r="3220" spans="4:4" x14ac:dyDescent="0.2">
      <c r="D3220" s="178"/>
    </row>
    <row r="3221" spans="4:4" x14ac:dyDescent="0.2">
      <c r="D3221" s="178"/>
    </row>
    <row r="3222" spans="4:4" x14ac:dyDescent="0.2">
      <c r="D3222" s="178"/>
    </row>
    <row r="3223" spans="4:4" x14ac:dyDescent="0.2">
      <c r="D3223" s="178"/>
    </row>
    <row r="3224" spans="4:4" x14ac:dyDescent="0.2">
      <c r="D3224" s="178"/>
    </row>
    <row r="3225" spans="4:4" x14ac:dyDescent="0.2">
      <c r="D3225" s="178"/>
    </row>
    <row r="3226" spans="4:4" x14ac:dyDescent="0.2">
      <c r="D3226" s="178"/>
    </row>
    <row r="3227" spans="4:4" x14ac:dyDescent="0.2">
      <c r="D3227" s="178"/>
    </row>
    <row r="3228" spans="4:4" x14ac:dyDescent="0.2">
      <c r="D3228" s="178"/>
    </row>
    <row r="3229" spans="4:4" x14ac:dyDescent="0.2">
      <c r="D3229" s="178"/>
    </row>
    <row r="3230" spans="4:4" x14ac:dyDescent="0.2">
      <c r="D3230" s="178"/>
    </row>
    <row r="3231" spans="4:4" x14ac:dyDescent="0.2">
      <c r="D3231" s="178"/>
    </row>
    <row r="3232" spans="4:4" x14ac:dyDescent="0.2">
      <c r="D3232" s="178"/>
    </row>
    <row r="3233" spans="4:4" x14ac:dyDescent="0.2">
      <c r="D3233" s="178"/>
    </row>
    <row r="3234" spans="4:4" x14ac:dyDescent="0.2">
      <c r="D3234" s="178"/>
    </row>
    <row r="3235" spans="4:4" x14ac:dyDescent="0.2">
      <c r="D3235" s="178"/>
    </row>
    <row r="3236" spans="4:4" x14ac:dyDescent="0.2">
      <c r="D3236" s="178"/>
    </row>
    <row r="3237" spans="4:4" x14ac:dyDescent="0.2">
      <c r="D3237" s="178"/>
    </row>
    <row r="3238" spans="4:4" x14ac:dyDescent="0.2">
      <c r="D3238" s="178"/>
    </row>
    <row r="3239" spans="4:4" x14ac:dyDescent="0.2">
      <c r="D3239" s="178"/>
    </row>
    <row r="3240" spans="4:4" x14ac:dyDescent="0.2">
      <c r="D3240" s="178"/>
    </row>
    <row r="3241" spans="4:4" x14ac:dyDescent="0.2">
      <c r="D3241" s="178"/>
    </row>
    <row r="3242" spans="4:4" x14ac:dyDescent="0.2">
      <c r="D3242" s="178"/>
    </row>
    <row r="3243" spans="4:4" x14ac:dyDescent="0.2">
      <c r="D3243" s="178"/>
    </row>
    <row r="3244" spans="4:4" x14ac:dyDescent="0.2">
      <c r="D3244" s="178"/>
    </row>
    <row r="3245" spans="4:4" x14ac:dyDescent="0.2">
      <c r="D3245" s="178"/>
    </row>
    <row r="3246" spans="4:4" x14ac:dyDescent="0.2">
      <c r="D3246" s="178"/>
    </row>
    <row r="3247" spans="4:4" x14ac:dyDescent="0.2">
      <c r="D3247" s="178"/>
    </row>
    <row r="3248" spans="4:4" x14ac:dyDescent="0.2">
      <c r="D3248" s="178"/>
    </row>
    <row r="3249" spans="4:4" x14ac:dyDescent="0.2">
      <c r="D3249" s="178"/>
    </row>
    <row r="3250" spans="4:4" x14ac:dyDescent="0.2">
      <c r="D3250" s="178"/>
    </row>
    <row r="3251" spans="4:4" x14ac:dyDescent="0.2">
      <c r="D3251" s="178"/>
    </row>
    <row r="3252" spans="4:4" x14ac:dyDescent="0.2">
      <c r="D3252" s="178"/>
    </row>
    <row r="3253" spans="4:4" x14ac:dyDescent="0.2">
      <c r="D3253" s="178"/>
    </row>
    <row r="3254" spans="4:4" x14ac:dyDescent="0.2">
      <c r="D3254" s="178"/>
    </row>
    <row r="3255" spans="4:4" x14ac:dyDescent="0.2">
      <c r="D3255" s="178"/>
    </row>
    <row r="3256" spans="4:4" x14ac:dyDescent="0.2">
      <c r="D3256" s="178"/>
    </row>
    <row r="3257" spans="4:4" x14ac:dyDescent="0.2">
      <c r="D3257" s="178"/>
    </row>
    <row r="3258" spans="4:4" x14ac:dyDescent="0.2">
      <c r="D3258" s="178"/>
    </row>
    <row r="3259" spans="4:4" x14ac:dyDescent="0.2">
      <c r="D3259" s="178"/>
    </row>
    <row r="3260" spans="4:4" x14ac:dyDescent="0.2">
      <c r="D3260" s="178"/>
    </row>
    <row r="3261" spans="4:4" x14ac:dyDescent="0.2">
      <c r="D3261" s="178"/>
    </row>
    <row r="3262" spans="4:4" x14ac:dyDescent="0.2">
      <c r="D3262" s="178"/>
    </row>
    <row r="3263" spans="4:4" x14ac:dyDescent="0.2">
      <c r="D3263" s="178"/>
    </row>
    <row r="3264" spans="4:4" x14ac:dyDescent="0.2">
      <c r="D3264" s="178"/>
    </row>
    <row r="3265" spans="4:4" x14ac:dyDescent="0.2">
      <c r="D3265" s="178"/>
    </row>
    <row r="3266" spans="4:4" x14ac:dyDescent="0.2">
      <c r="D3266" s="178"/>
    </row>
    <row r="3267" spans="4:4" x14ac:dyDescent="0.2">
      <c r="D3267" s="178"/>
    </row>
    <row r="3268" spans="4:4" x14ac:dyDescent="0.2">
      <c r="D3268" s="178"/>
    </row>
    <row r="3269" spans="4:4" x14ac:dyDescent="0.2">
      <c r="D3269" s="178"/>
    </row>
    <row r="3270" spans="4:4" x14ac:dyDescent="0.2">
      <c r="D3270" s="178"/>
    </row>
    <row r="3271" spans="4:4" x14ac:dyDescent="0.2">
      <c r="D3271" s="178"/>
    </row>
    <row r="3272" spans="4:4" x14ac:dyDescent="0.2">
      <c r="D3272" s="178"/>
    </row>
    <row r="3273" spans="4:4" x14ac:dyDescent="0.2">
      <c r="D3273" s="178"/>
    </row>
    <row r="3274" spans="4:4" x14ac:dyDescent="0.2">
      <c r="D3274" s="178"/>
    </row>
    <row r="3275" spans="4:4" x14ac:dyDescent="0.2">
      <c r="D3275" s="178"/>
    </row>
    <row r="3276" spans="4:4" x14ac:dyDescent="0.2">
      <c r="D3276" s="178"/>
    </row>
    <row r="3277" spans="4:4" x14ac:dyDescent="0.2">
      <c r="D3277" s="178"/>
    </row>
    <row r="3278" spans="4:4" x14ac:dyDescent="0.2">
      <c r="D3278" s="178"/>
    </row>
    <row r="3279" spans="4:4" x14ac:dyDescent="0.2">
      <c r="D3279" s="178"/>
    </row>
    <row r="3280" spans="4:4" x14ac:dyDescent="0.2">
      <c r="D3280" s="178"/>
    </row>
    <row r="3281" spans="4:4" x14ac:dyDescent="0.2">
      <c r="D3281" s="178"/>
    </row>
    <row r="3282" spans="4:4" x14ac:dyDescent="0.2">
      <c r="D3282" s="178"/>
    </row>
    <row r="3283" spans="4:4" x14ac:dyDescent="0.2">
      <c r="D3283" s="178"/>
    </row>
    <row r="3284" spans="4:4" x14ac:dyDescent="0.2">
      <c r="D3284" s="178"/>
    </row>
    <row r="3285" spans="4:4" x14ac:dyDescent="0.2">
      <c r="D3285" s="178"/>
    </row>
    <row r="3286" spans="4:4" x14ac:dyDescent="0.2">
      <c r="D3286" s="178"/>
    </row>
    <row r="3287" spans="4:4" x14ac:dyDescent="0.2">
      <c r="D3287" s="178"/>
    </row>
    <row r="3288" spans="4:4" x14ac:dyDescent="0.2">
      <c r="D3288" s="178"/>
    </row>
    <row r="3289" spans="4:4" x14ac:dyDescent="0.2">
      <c r="D3289" s="178"/>
    </row>
    <row r="3290" spans="4:4" x14ac:dyDescent="0.2">
      <c r="D3290" s="178"/>
    </row>
    <row r="3291" spans="4:4" x14ac:dyDescent="0.2">
      <c r="D3291" s="178"/>
    </row>
    <row r="3292" spans="4:4" x14ac:dyDescent="0.2">
      <c r="D3292" s="178"/>
    </row>
    <row r="3293" spans="4:4" x14ac:dyDescent="0.2">
      <c r="D3293" s="178"/>
    </row>
    <row r="3294" spans="4:4" x14ac:dyDescent="0.2">
      <c r="D3294" s="178"/>
    </row>
    <row r="3295" spans="4:4" x14ac:dyDescent="0.2">
      <c r="D3295" s="178"/>
    </row>
    <row r="3296" spans="4:4" x14ac:dyDescent="0.2">
      <c r="D3296" s="178"/>
    </row>
    <row r="3297" spans="4:4" x14ac:dyDescent="0.2">
      <c r="D3297" s="178"/>
    </row>
    <row r="3298" spans="4:4" x14ac:dyDescent="0.2">
      <c r="D3298" s="178"/>
    </row>
    <row r="3299" spans="4:4" x14ac:dyDescent="0.2">
      <c r="D3299" s="178"/>
    </row>
    <row r="3300" spans="4:4" x14ac:dyDescent="0.2">
      <c r="D3300" s="178"/>
    </row>
    <row r="3301" spans="4:4" x14ac:dyDescent="0.2">
      <c r="D3301" s="178"/>
    </row>
    <row r="3302" spans="4:4" x14ac:dyDescent="0.2">
      <c r="D3302" s="178"/>
    </row>
    <row r="3303" spans="4:4" x14ac:dyDescent="0.2">
      <c r="D3303" s="178"/>
    </row>
    <row r="3304" spans="4:4" x14ac:dyDescent="0.2">
      <c r="D3304" s="178"/>
    </row>
    <row r="3305" spans="4:4" x14ac:dyDescent="0.2">
      <c r="D3305" s="178"/>
    </row>
    <row r="3306" spans="4:4" x14ac:dyDescent="0.2">
      <c r="D3306" s="178"/>
    </row>
    <row r="3307" spans="4:4" x14ac:dyDescent="0.2">
      <c r="D3307" s="178"/>
    </row>
    <row r="3308" spans="4:4" x14ac:dyDescent="0.2">
      <c r="D3308" s="178"/>
    </row>
    <row r="3309" spans="4:4" x14ac:dyDescent="0.2">
      <c r="D3309" s="178"/>
    </row>
    <row r="3310" spans="4:4" x14ac:dyDescent="0.2">
      <c r="D3310" s="178"/>
    </row>
    <row r="3311" spans="4:4" x14ac:dyDescent="0.2">
      <c r="D3311" s="178"/>
    </row>
    <row r="3312" spans="4:4" x14ac:dyDescent="0.2">
      <c r="D3312" s="178"/>
    </row>
    <row r="3313" spans="4:4" x14ac:dyDescent="0.2">
      <c r="D3313" s="178"/>
    </row>
    <row r="3314" spans="4:4" x14ac:dyDescent="0.2">
      <c r="D3314" s="178"/>
    </row>
    <row r="3315" spans="4:4" x14ac:dyDescent="0.2">
      <c r="D3315" s="178"/>
    </row>
    <row r="3316" spans="4:4" x14ac:dyDescent="0.2">
      <c r="D3316" s="178"/>
    </row>
    <row r="3317" spans="4:4" x14ac:dyDescent="0.2">
      <c r="D3317" s="178"/>
    </row>
    <row r="3318" spans="4:4" x14ac:dyDescent="0.2">
      <c r="D3318" s="178"/>
    </row>
    <row r="3319" spans="4:4" x14ac:dyDescent="0.2">
      <c r="D3319" s="178"/>
    </row>
    <row r="3320" spans="4:4" x14ac:dyDescent="0.2">
      <c r="D3320" s="178"/>
    </row>
    <row r="3321" spans="4:4" x14ac:dyDescent="0.2">
      <c r="D3321" s="178"/>
    </row>
    <row r="3322" spans="4:4" x14ac:dyDescent="0.2">
      <c r="D3322" s="178"/>
    </row>
    <row r="3323" spans="4:4" x14ac:dyDescent="0.2">
      <c r="D3323" s="178"/>
    </row>
    <row r="3324" spans="4:4" x14ac:dyDescent="0.2">
      <c r="D3324" s="178"/>
    </row>
    <row r="3325" spans="4:4" x14ac:dyDescent="0.2">
      <c r="D3325" s="178"/>
    </row>
    <row r="3326" spans="4:4" x14ac:dyDescent="0.2">
      <c r="D3326" s="178"/>
    </row>
    <row r="3327" spans="4:4" x14ac:dyDescent="0.2">
      <c r="D3327" s="178"/>
    </row>
    <row r="3328" spans="4:4" x14ac:dyDescent="0.2">
      <c r="D3328" s="178"/>
    </row>
    <row r="3329" spans="4:4" x14ac:dyDescent="0.2">
      <c r="D3329" s="178"/>
    </row>
    <row r="3330" spans="4:4" x14ac:dyDescent="0.2">
      <c r="D3330" s="178"/>
    </row>
    <row r="3331" spans="4:4" x14ac:dyDescent="0.2">
      <c r="D3331" s="178"/>
    </row>
    <row r="3332" spans="4:4" x14ac:dyDescent="0.2">
      <c r="D3332" s="178"/>
    </row>
    <row r="3333" spans="4:4" x14ac:dyDescent="0.2">
      <c r="D3333" s="178"/>
    </row>
    <row r="3334" spans="4:4" x14ac:dyDescent="0.2">
      <c r="D3334" s="178"/>
    </row>
    <row r="3335" spans="4:4" x14ac:dyDescent="0.2">
      <c r="D3335" s="178"/>
    </row>
    <row r="3336" spans="4:4" x14ac:dyDescent="0.2">
      <c r="D3336" s="178"/>
    </row>
    <row r="3337" spans="4:4" x14ac:dyDescent="0.2">
      <c r="D3337" s="178"/>
    </row>
    <row r="3338" spans="4:4" x14ac:dyDescent="0.2">
      <c r="D3338" s="178"/>
    </row>
    <row r="3339" spans="4:4" x14ac:dyDescent="0.2">
      <c r="D3339" s="178"/>
    </row>
    <row r="3340" spans="4:4" x14ac:dyDescent="0.2">
      <c r="D3340" s="178"/>
    </row>
    <row r="3341" spans="4:4" x14ac:dyDescent="0.2">
      <c r="D3341" s="178"/>
    </row>
    <row r="3342" spans="4:4" x14ac:dyDescent="0.2">
      <c r="D3342" s="178"/>
    </row>
    <row r="3343" spans="4:4" x14ac:dyDescent="0.2">
      <c r="D3343" s="178"/>
    </row>
    <row r="3344" spans="4:4" x14ac:dyDescent="0.2">
      <c r="D3344" s="178"/>
    </row>
    <row r="3345" spans="4:4" x14ac:dyDescent="0.2">
      <c r="D3345" s="178"/>
    </row>
    <row r="3346" spans="4:4" x14ac:dyDescent="0.2">
      <c r="D3346" s="178"/>
    </row>
    <row r="3347" spans="4:4" x14ac:dyDescent="0.2">
      <c r="D3347" s="178"/>
    </row>
    <row r="3348" spans="4:4" x14ac:dyDescent="0.2">
      <c r="D3348" s="178"/>
    </row>
    <row r="3349" spans="4:4" x14ac:dyDescent="0.2">
      <c r="D3349" s="178"/>
    </row>
    <row r="3350" spans="4:4" x14ac:dyDescent="0.2">
      <c r="D3350" s="178"/>
    </row>
    <row r="3351" spans="4:4" x14ac:dyDescent="0.2">
      <c r="D3351" s="178"/>
    </row>
    <row r="3352" spans="4:4" x14ac:dyDescent="0.2">
      <c r="D3352" s="178"/>
    </row>
    <row r="3353" spans="4:4" x14ac:dyDescent="0.2">
      <c r="D3353" s="178"/>
    </row>
    <row r="3354" spans="4:4" x14ac:dyDescent="0.2">
      <c r="D3354" s="178"/>
    </row>
    <row r="3355" spans="4:4" x14ac:dyDescent="0.2">
      <c r="D3355" s="178"/>
    </row>
    <row r="3356" spans="4:4" x14ac:dyDescent="0.2">
      <c r="D3356" s="178"/>
    </row>
    <row r="3357" spans="4:4" x14ac:dyDescent="0.2">
      <c r="D3357" s="178"/>
    </row>
    <row r="3358" spans="4:4" x14ac:dyDescent="0.2">
      <c r="D3358" s="178"/>
    </row>
    <row r="3359" spans="4:4" x14ac:dyDescent="0.2">
      <c r="D3359" s="178"/>
    </row>
    <row r="3360" spans="4:4" x14ac:dyDescent="0.2">
      <c r="D3360" s="178"/>
    </row>
    <row r="3361" spans="4:4" x14ac:dyDescent="0.2">
      <c r="D3361" s="178"/>
    </row>
    <row r="3362" spans="4:4" x14ac:dyDescent="0.2">
      <c r="D3362" s="178"/>
    </row>
    <row r="3363" spans="4:4" x14ac:dyDescent="0.2">
      <c r="D3363" s="178"/>
    </row>
    <row r="3364" spans="4:4" x14ac:dyDescent="0.2">
      <c r="D3364" s="178"/>
    </row>
    <row r="3365" spans="4:4" x14ac:dyDescent="0.2">
      <c r="D3365" s="178"/>
    </row>
    <row r="3366" spans="4:4" x14ac:dyDescent="0.2">
      <c r="D3366" s="178"/>
    </row>
    <row r="3367" spans="4:4" x14ac:dyDescent="0.2">
      <c r="D3367" s="178"/>
    </row>
    <row r="3368" spans="4:4" x14ac:dyDescent="0.2">
      <c r="D3368" s="178"/>
    </row>
    <row r="3369" spans="4:4" x14ac:dyDescent="0.2">
      <c r="D3369" s="178"/>
    </row>
    <row r="3370" spans="4:4" x14ac:dyDescent="0.2">
      <c r="D3370" s="178"/>
    </row>
    <row r="3371" spans="4:4" x14ac:dyDescent="0.2">
      <c r="D3371" s="178"/>
    </row>
    <row r="3372" spans="4:4" x14ac:dyDescent="0.2">
      <c r="D3372" s="178"/>
    </row>
    <row r="3373" spans="4:4" x14ac:dyDescent="0.2">
      <c r="D3373" s="178"/>
    </row>
    <row r="3374" spans="4:4" x14ac:dyDescent="0.2">
      <c r="D3374" s="178"/>
    </row>
    <row r="3375" spans="4:4" x14ac:dyDescent="0.2">
      <c r="D3375" s="178"/>
    </row>
    <row r="3376" spans="4:4" x14ac:dyDescent="0.2">
      <c r="D3376" s="178"/>
    </row>
    <row r="3377" spans="4:4" x14ac:dyDescent="0.2">
      <c r="D3377" s="178"/>
    </row>
    <row r="3378" spans="4:4" x14ac:dyDescent="0.2">
      <c r="D3378" s="178"/>
    </row>
    <row r="3379" spans="4:4" x14ac:dyDescent="0.2">
      <c r="D3379" s="178"/>
    </row>
    <row r="3380" spans="4:4" x14ac:dyDescent="0.2">
      <c r="D3380" s="178"/>
    </row>
    <row r="3381" spans="4:4" x14ac:dyDescent="0.2">
      <c r="D3381" s="178"/>
    </row>
    <row r="3382" spans="4:4" x14ac:dyDescent="0.2">
      <c r="D3382" s="178"/>
    </row>
    <row r="3383" spans="4:4" x14ac:dyDescent="0.2">
      <c r="D3383" s="178"/>
    </row>
    <row r="3384" spans="4:4" x14ac:dyDescent="0.2">
      <c r="D3384" s="178"/>
    </row>
    <row r="3385" spans="4:4" x14ac:dyDescent="0.2">
      <c r="D3385" s="178"/>
    </row>
    <row r="3386" spans="4:4" x14ac:dyDescent="0.2">
      <c r="D3386" s="178"/>
    </row>
    <row r="3387" spans="4:4" x14ac:dyDescent="0.2">
      <c r="D3387" s="178"/>
    </row>
    <row r="3388" spans="4:4" x14ac:dyDescent="0.2">
      <c r="D3388" s="178"/>
    </row>
    <row r="3389" spans="4:4" x14ac:dyDescent="0.2">
      <c r="D3389" s="178"/>
    </row>
    <row r="3390" spans="4:4" x14ac:dyDescent="0.2">
      <c r="D3390" s="178"/>
    </row>
    <row r="3391" spans="4:4" x14ac:dyDescent="0.2">
      <c r="D3391" s="178"/>
    </row>
    <row r="3392" spans="4:4" x14ac:dyDescent="0.2">
      <c r="D3392" s="178"/>
    </row>
    <row r="3393" spans="4:4" x14ac:dyDescent="0.2">
      <c r="D3393" s="178"/>
    </row>
    <row r="3394" spans="4:4" x14ac:dyDescent="0.2">
      <c r="D3394" s="178"/>
    </row>
    <row r="3395" spans="4:4" x14ac:dyDescent="0.2">
      <c r="D3395" s="178"/>
    </row>
    <row r="3396" spans="4:4" x14ac:dyDescent="0.2">
      <c r="D3396" s="178"/>
    </row>
    <row r="3397" spans="4:4" x14ac:dyDescent="0.2">
      <c r="D3397" s="178"/>
    </row>
    <row r="3398" spans="4:4" x14ac:dyDescent="0.2">
      <c r="D3398" s="178"/>
    </row>
    <row r="3399" spans="4:4" x14ac:dyDescent="0.2">
      <c r="D3399" s="178"/>
    </row>
    <row r="3400" spans="4:4" x14ac:dyDescent="0.2">
      <c r="D3400" s="178"/>
    </row>
    <row r="3401" spans="4:4" x14ac:dyDescent="0.2">
      <c r="D3401" s="178"/>
    </row>
    <row r="3402" spans="4:4" x14ac:dyDescent="0.2">
      <c r="D3402" s="178"/>
    </row>
    <row r="3403" spans="4:4" x14ac:dyDescent="0.2">
      <c r="D3403" s="178"/>
    </row>
    <row r="3404" spans="4:4" x14ac:dyDescent="0.2">
      <c r="D3404" s="178"/>
    </row>
    <row r="3405" spans="4:4" x14ac:dyDescent="0.2">
      <c r="D3405" s="178"/>
    </row>
    <row r="3406" spans="4:4" x14ac:dyDescent="0.2">
      <c r="D3406" s="178"/>
    </row>
    <row r="3407" spans="4:4" x14ac:dyDescent="0.2">
      <c r="D3407" s="178"/>
    </row>
    <row r="3408" spans="4:4" x14ac:dyDescent="0.2">
      <c r="D3408" s="178"/>
    </row>
    <row r="3409" spans="4:4" x14ac:dyDescent="0.2">
      <c r="D3409" s="178"/>
    </row>
    <row r="3410" spans="4:4" x14ac:dyDescent="0.2">
      <c r="D3410" s="178"/>
    </row>
    <row r="3411" spans="4:4" x14ac:dyDescent="0.2">
      <c r="D3411" s="178"/>
    </row>
    <row r="3412" spans="4:4" x14ac:dyDescent="0.2">
      <c r="D3412" s="178"/>
    </row>
    <row r="3413" spans="4:4" x14ac:dyDescent="0.2">
      <c r="D3413" s="178"/>
    </row>
    <row r="3414" spans="4:4" x14ac:dyDescent="0.2">
      <c r="D3414" s="178"/>
    </row>
    <row r="3415" spans="4:4" x14ac:dyDescent="0.2">
      <c r="D3415" s="178"/>
    </row>
    <row r="3416" spans="4:4" x14ac:dyDescent="0.2">
      <c r="D3416" s="178"/>
    </row>
    <row r="3417" spans="4:4" x14ac:dyDescent="0.2">
      <c r="D3417" s="178"/>
    </row>
    <row r="3418" spans="4:4" x14ac:dyDescent="0.2">
      <c r="D3418" s="178"/>
    </row>
    <row r="3419" spans="4:4" x14ac:dyDescent="0.2">
      <c r="D3419" s="178"/>
    </row>
    <row r="3420" spans="4:4" x14ac:dyDescent="0.2">
      <c r="D3420" s="178"/>
    </row>
    <row r="3421" spans="4:4" x14ac:dyDescent="0.2">
      <c r="D3421" s="178"/>
    </row>
    <row r="3422" spans="4:4" x14ac:dyDescent="0.2">
      <c r="D3422" s="178"/>
    </row>
    <row r="3423" spans="4:4" x14ac:dyDescent="0.2">
      <c r="D3423" s="178"/>
    </row>
    <row r="3424" spans="4:4" x14ac:dyDescent="0.2">
      <c r="D3424" s="178"/>
    </row>
    <row r="3425" spans="4:4" x14ac:dyDescent="0.2">
      <c r="D3425" s="178"/>
    </row>
    <row r="3426" spans="4:4" x14ac:dyDescent="0.2">
      <c r="D3426" s="178"/>
    </row>
    <row r="3427" spans="4:4" x14ac:dyDescent="0.2">
      <c r="D3427" s="178"/>
    </row>
    <row r="3428" spans="4:4" x14ac:dyDescent="0.2">
      <c r="D3428" s="178"/>
    </row>
    <row r="3429" spans="4:4" x14ac:dyDescent="0.2">
      <c r="D3429" s="178"/>
    </row>
    <row r="3430" spans="4:4" x14ac:dyDescent="0.2">
      <c r="D3430" s="178"/>
    </row>
    <row r="3431" spans="4:4" x14ac:dyDescent="0.2">
      <c r="D3431" s="178"/>
    </row>
    <row r="3432" spans="4:4" x14ac:dyDescent="0.2">
      <c r="D3432" s="178"/>
    </row>
    <row r="3433" spans="4:4" x14ac:dyDescent="0.2">
      <c r="D3433" s="178"/>
    </row>
    <row r="3434" spans="4:4" x14ac:dyDescent="0.2">
      <c r="D3434" s="178"/>
    </row>
    <row r="3435" spans="4:4" x14ac:dyDescent="0.2">
      <c r="D3435" s="178"/>
    </row>
    <row r="3436" spans="4:4" x14ac:dyDescent="0.2">
      <c r="D3436" s="178"/>
    </row>
    <row r="3437" spans="4:4" x14ac:dyDescent="0.2">
      <c r="D3437" s="178"/>
    </row>
    <row r="3438" spans="4:4" x14ac:dyDescent="0.2">
      <c r="D3438" s="178"/>
    </row>
    <row r="3439" spans="4:4" x14ac:dyDescent="0.2">
      <c r="D3439" s="178"/>
    </row>
    <row r="3440" spans="4:4" x14ac:dyDescent="0.2">
      <c r="D3440" s="178"/>
    </row>
    <row r="3441" spans="4:4" x14ac:dyDescent="0.2">
      <c r="D3441" s="178"/>
    </row>
    <row r="3442" spans="4:4" x14ac:dyDescent="0.2">
      <c r="D3442" s="178"/>
    </row>
    <row r="3443" spans="4:4" x14ac:dyDescent="0.2">
      <c r="D3443" s="178"/>
    </row>
    <row r="3444" spans="4:4" x14ac:dyDescent="0.2">
      <c r="D3444" s="178"/>
    </row>
    <row r="3445" spans="4:4" x14ac:dyDescent="0.2">
      <c r="D3445" s="178"/>
    </row>
    <row r="3446" spans="4:4" x14ac:dyDescent="0.2">
      <c r="D3446" s="178"/>
    </row>
    <row r="3447" spans="4:4" x14ac:dyDescent="0.2">
      <c r="D3447" s="178"/>
    </row>
    <row r="3448" spans="4:4" x14ac:dyDescent="0.2">
      <c r="D3448" s="178"/>
    </row>
    <row r="3449" spans="4:4" x14ac:dyDescent="0.2">
      <c r="D3449" s="178"/>
    </row>
    <row r="3450" spans="4:4" x14ac:dyDescent="0.2">
      <c r="D3450" s="178"/>
    </row>
    <row r="3451" spans="4:4" x14ac:dyDescent="0.2">
      <c r="D3451" s="178"/>
    </row>
    <row r="3452" spans="4:4" x14ac:dyDescent="0.2">
      <c r="D3452" s="178"/>
    </row>
    <row r="3453" spans="4:4" x14ac:dyDescent="0.2">
      <c r="D3453" s="178"/>
    </row>
    <row r="3454" spans="4:4" x14ac:dyDescent="0.2">
      <c r="D3454" s="178"/>
    </row>
    <row r="3455" spans="4:4" x14ac:dyDescent="0.2">
      <c r="D3455" s="178"/>
    </row>
    <row r="3456" spans="4:4" x14ac:dyDescent="0.2">
      <c r="D3456" s="178"/>
    </row>
    <row r="3457" spans="4:4" x14ac:dyDescent="0.2">
      <c r="D3457" s="178"/>
    </row>
    <row r="3458" spans="4:4" x14ac:dyDescent="0.2">
      <c r="D3458" s="178"/>
    </row>
    <row r="3459" spans="4:4" x14ac:dyDescent="0.2">
      <c r="D3459" s="178"/>
    </row>
    <row r="3460" spans="4:4" x14ac:dyDescent="0.2">
      <c r="D3460" s="178"/>
    </row>
    <row r="3461" spans="4:4" x14ac:dyDescent="0.2">
      <c r="D3461" s="178"/>
    </row>
    <row r="3462" spans="4:4" x14ac:dyDescent="0.2">
      <c r="D3462" s="178"/>
    </row>
    <row r="3463" spans="4:4" x14ac:dyDescent="0.2">
      <c r="D3463" s="178"/>
    </row>
    <row r="3464" spans="4:4" x14ac:dyDescent="0.2">
      <c r="D3464" s="178"/>
    </row>
    <row r="3465" spans="4:4" x14ac:dyDescent="0.2">
      <c r="D3465" s="178"/>
    </row>
    <row r="3466" spans="4:4" x14ac:dyDescent="0.2">
      <c r="D3466" s="178"/>
    </row>
    <row r="3467" spans="4:4" x14ac:dyDescent="0.2">
      <c r="D3467" s="178"/>
    </row>
    <row r="3468" spans="4:4" x14ac:dyDescent="0.2">
      <c r="D3468" s="178"/>
    </row>
    <row r="3469" spans="4:4" x14ac:dyDescent="0.2">
      <c r="D3469" s="178"/>
    </row>
    <row r="3470" spans="4:4" x14ac:dyDescent="0.2">
      <c r="D3470" s="178"/>
    </row>
    <row r="3471" spans="4:4" x14ac:dyDescent="0.2">
      <c r="D3471" s="178"/>
    </row>
    <row r="3472" spans="4:4" x14ac:dyDescent="0.2">
      <c r="D3472" s="178"/>
    </row>
    <row r="3473" spans="4:4" x14ac:dyDescent="0.2">
      <c r="D3473" s="178"/>
    </row>
    <row r="3474" spans="4:4" x14ac:dyDescent="0.2">
      <c r="D3474" s="178"/>
    </row>
    <row r="3475" spans="4:4" x14ac:dyDescent="0.2">
      <c r="D3475" s="178"/>
    </row>
    <row r="3476" spans="4:4" x14ac:dyDescent="0.2">
      <c r="D3476" s="178"/>
    </row>
    <row r="3477" spans="4:4" x14ac:dyDescent="0.2">
      <c r="D3477" s="178"/>
    </row>
    <row r="3478" spans="4:4" x14ac:dyDescent="0.2">
      <c r="D3478" s="178"/>
    </row>
    <row r="3479" spans="4:4" x14ac:dyDescent="0.2">
      <c r="D3479" s="178"/>
    </row>
    <row r="3480" spans="4:4" x14ac:dyDescent="0.2">
      <c r="D3480" s="178"/>
    </row>
    <row r="3481" spans="4:4" x14ac:dyDescent="0.2">
      <c r="D3481" s="178"/>
    </row>
    <row r="3482" spans="4:4" x14ac:dyDescent="0.2">
      <c r="D3482" s="178"/>
    </row>
    <row r="3483" spans="4:4" x14ac:dyDescent="0.2">
      <c r="D3483" s="178"/>
    </row>
    <row r="3484" spans="4:4" x14ac:dyDescent="0.2">
      <c r="D3484" s="178"/>
    </row>
    <row r="3485" spans="4:4" x14ac:dyDescent="0.2">
      <c r="D3485" s="178"/>
    </row>
    <row r="3486" spans="4:4" x14ac:dyDescent="0.2">
      <c r="D3486" s="178"/>
    </row>
    <row r="3487" spans="4:4" x14ac:dyDescent="0.2">
      <c r="D3487" s="178"/>
    </row>
    <row r="3488" spans="4:4" x14ac:dyDescent="0.2">
      <c r="D3488" s="178"/>
    </row>
    <row r="3489" spans="4:4" x14ac:dyDescent="0.2">
      <c r="D3489" s="178"/>
    </row>
    <row r="3490" spans="4:4" x14ac:dyDescent="0.2">
      <c r="D3490" s="178"/>
    </row>
    <row r="3491" spans="4:4" x14ac:dyDescent="0.2">
      <c r="D3491" s="178"/>
    </row>
    <row r="3492" spans="4:4" x14ac:dyDescent="0.2">
      <c r="D3492" s="178"/>
    </row>
    <row r="3493" spans="4:4" x14ac:dyDescent="0.2">
      <c r="D3493" s="178"/>
    </row>
    <row r="3494" spans="4:4" x14ac:dyDescent="0.2">
      <c r="D3494" s="178"/>
    </row>
    <row r="3495" spans="4:4" x14ac:dyDescent="0.2">
      <c r="D3495" s="178"/>
    </row>
    <row r="3496" spans="4:4" x14ac:dyDescent="0.2">
      <c r="D3496" s="178"/>
    </row>
    <row r="3497" spans="4:4" x14ac:dyDescent="0.2">
      <c r="D3497" s="178"/>
    </row>
    <row r="3498" spans="4:4" x14ac:dyDescent="0.2">
      <c r="D3498" s="178"/>
    </row>
    <row r="3499" spans="4:4" x14ac:dyDescent="0.2">
      <c r="D3499" s="178"/>
    </row>
    <row r="3500" spans="4:4" x14ac:dyDescent="0.2">
      <c r="D3500" s="178"/>
    </row>
    <row r="3501" spans="4:4" x14ac:dyDescent="0.2">
      <c r="D3501" s="178"/>
    </row>
    <row r="3502" spans="4:4" x14ac:dyDescent="0.2">
      <c r="D3502" s="178"/>
    </row>
    <row r="3503" spans="4:4" x14ac:dyDescent="0.2">
      <c r="D3503" s="178"/>
    </row>
    <row r="3504" spans="4:4" x14ac:dyDescent="0.2">
      <c r="D3504" s="178"/>
    </row>
    <row r="3505" spans="4:4" x14ac:dyDescent="0.2">
      <c r="D3505" s="178"/>
    </row>
    <row r="3506" spans="4:4" x14ac:dyDescent="0.2">
      <c r="D3506" s="178"/>
    </row>
    <row r="3507" spans="4:4" x14ac:dyDescent="0.2">
      <c r="D3507" s="178"/>
    </row>
    <row r="3508" spans="4:4" x14ac:dyDescent="0.2">
      <c r="D3508" s="178"/>
    </row>
    <row r="3509" spans="4:4" x14ac:dyDescent="0.2">
      <c r="D3509" s="178"/>
    </row>
    <row r="3510" spans="4:4" x14ac:dyDescent="0.2">
      <c r="D3510" s="178"/>
    </row>
    <row r="3511" spans="4:4" x14ac:dyDescent="0.2">
      <c r="D3511" s="178"/>
    </row>
    <row r="3512" spans="4:4" x14ac:dyDescent="0.2">
      <c r="D3512" s="178"/>
    </row>
    <row r="3513" spans="4:4" x14ac:dyDescent="0.2">
      <c r="D3513" s="178"/>
    </row>
    <row r="3514" spans="4:4" x14ac:dyDescent="0.2">
      <c r="D3514" s="178"/>
    </row>
    <row r="3515" spans="4:4" x14ac:dyDescent="0.2">
      <c r="D3515" s="178"/>
    </row>
    <row r="3516" spans="4:4" x14ac:dyDescent="0.2">
      <c r="D3516" s="178"/>
    </row>
    <row r="3517" spans="4:4" x14ac:dyDescent="0.2">
      <c r="D3517" s="178"/>
    </row>
    <row r="3518" spans="4:4" x14ac:dyDescent="0.2">
      <c r="D3518" s="178"/>
    </row>
    <row r="3519" spans="4:4" x14ac:dyDescent="0.2">
      <c r="D3519" s="178"/>
    </row>
    <row r="3520" spans="4:4" x14ac:dyDescent="0.2">
      <c r="D3520" s="178"/>
    </row>
    <row r="3521" spans="4:4" x14ac:dyDescent="0.2">
      <c r="D3521" s="178"/>
    </row>
    <row r="3522" spans="4:4" x14ac:dyDescent="0.2">
      <c r="D3522" s="178"/>
    </row>
    <row r="3523" spans="4:4" x14ac:dyDescent="0.2">
      <c r="D3523" s="178"/>
    </row>
    <row r="3524" spans="4:4" x14ac:dyDescent="0.2">
      <c r="D3524" s="178"/>
    </row>
    <row r="3525" spans="4:4" x14ac:dyDescent="0.2">
      <c r="D3525" s="178"/>
    </row>
    <row r="3526" spans="4:4" x14ac:dyDescent="0.2">
      <c r="D3526" s="178"/>
    </row>
    <row r="3527" spans="4:4" x14ac:dyDescent="0.2">
      <c r="D3527" s="178"/>
    </row>
    <row r="3528" spans="4:4" x14ac:dyDescent="0.2">
      <c r="D3528" s="178"/>
    </row>
    <row r="3529" spans="4:4" x14ac:dyDescent="0.2">
      <c r="D3529" s="178"/>
    </row>
    <row r="3530" spans="4:4" x14ac:dyDescent="0.2">
      <c r="D3530" s="178"/>
    </row>
    <row r="3531" spans="4:4" x14ac:dyDescent="0.2">
      <c r="D3531" s="178"/>
    </row>
    <row r="3532" spans="4:4" x14ac:dyDescent="0.2">
      <c r="D3532" s="178"/>
    </row>
    <row r="3533" spans="4:4" x14ac:dyDescent="0.2">
      <c r="D3533" s="178"/>
    </row>
    <row r="3534" spans="4:4" x14ac:dyDescent="0.2">
      <c r="D3534" s="178"/>
    </row>
    <row r="3535" spans="4:4" x14ac:dyDescent="0.2">
      <c r="D3535" s="178"/>
    </row>
    <row r="3536" spans="4:4" x14ac:dyDescent="0.2">
      <c r="D3536" s="178"/>
    </row>
    <row r="3537" spans="4:4" x14ac:dyDescent="0.2">
      <c r="D3537" s="178"/>
    </row>
    <row r="3538" spans="4:4" x14ac:dyDescent="0.2">
      <c r="D3538" s="178"/>
    </row>
    <row r="3539" spans="4:4" x14ac:dyDescent="0.2">
      <c r="D3539" s="178"/>
    </row>
    <row r="3540" spans="4:4" x14ac:dyDescent="0.2">
      <c r="D3540" s="178"/>
    </row>
    <row r="3541" spans="4:4" x14ac:dyDescent="0.2">
      <c r="D3541" s="178"/>
    </row>
    <row r="3542" spans="4:4" x14ac:dyDescent="0.2">
      <c r="D3542" s="178"/>
    </row>
    <row r="3543" spans="4:4" x14ac:dyDescent="0.2">
      <c r="D3543" s="178"/>
    </row>
    <row r="3544" spans="4:4" x14ac:dyDescent="0.2">
      <c r="D3544" s="178"/>
    </row>
    <row r="3545" spans="4:4" x14ac:dyDescent="0.2">
      <c r="D3545" s="178"/>
    </row>
    <row r="3546" spans="4:4" x14ac:dyDescent="0.2">
      <c r="D3546" s="178"/>
    </row>
    <row r="3547" spans="4:4" x14ac:dyDescent="0.2">
      <c r="D3547" s="178"/>
    </row>
    <row r="3548" spans="4:4" x14ac:dyDescent="0.2">
      <c r="D3548" s="178"/>
    </row>
    <row r="3549" spans="4:4" x14ac:dyDescent="0.2">
      <c r="D3549" s="178"/>
    </row>
    <row r="3550" spans="4:4" x14ac:dyDescent="0.2">
      <c r="D3550" s="178"/>
    </row>
    <row r="3551" spans="4:4" x14ac:dyDescent="0.2">
      <c r="D3551" s="178"/>
    </row>
    <row r="3552" spans="4:4" x14ac:dyDescent="0.2">
      <c r="D3552" s="178"/>
    </row>
    <row r="3553" spans="4:4" x14ac:dyDescent="0.2">
      <c r="D3553" s="178"/>
    </row>
    <row r="3554" spans="4:4" x14ac:dyDescent="0.2">
      <c r="D3554" s="178"/>
    </row>
    <row r="3555" spans="4:4" x14ac:dyDescent="0.2">
      <c r="D3555" s="178"/>
    </row>
    <row r="3556" spans="4:4" x14ac:dyDescent="0.2">
      <c r="D3556" s="178"/>
    </row>
    <row r="3557" spans="4:4" x14ac:dyDescent="0.2">
      <c r="D3557" s="178"/>
    </row>
    <row r="3558" spans="4:4" x14ac:dyDescent="0.2">
      <c r="D3558" s="178"/>
    </row>
    <row r="3559" spans="4:4" x14ac:dyDescent="0.2">
      <c r="D3559" s="178"/>
    </row>
    <row r="3560" spans="4:4" x14ac:dyDescent="0.2">
      <c r="D3560" s="178"/>
    </row>
    <row r="3561" spans="4:4" x14ac:dyDescent="0.2">
      <c r="D3561" s="178"/>
    </row>
    <row r="3562" spans="4:4" x14ac:dyDescent="0.2">
      <c r="D3562" s="178"/>
    </row>
    <row r="3563" spans="4:4" x14ac:dyDescent="0.2">
      <c r="D3563" s="178"/>
    </row>
    <row r="3564" spans="4:4" x14ac:dyDescent="0.2">
      <c r="D3564" s="178"/>
    </row>
    <row r="3565" spans="4:4" x14ac:dyDescent="0.2">
      <c r="D3565" s="178"/>
    </row>
    <row r="3566" spans="4:4" x14ac:dyDescent="0.2">
      <c r="D3566" s="178"/>
    </row>
    <row r="3567" spans="4:4" x14ac:dyDescent="0.2">
      <c r="D3567" s="178"/>
    </row>
    <row r="3568" spans="4:4" x14ac:dyDescent="0.2">
      <c r="D3568" s="178"/>
    </row>
    <row r="3569" spans="4:4" x14ac:dyDescent="0.2">
      <c r="D3569" s="178"/>
    </row>
    <row r="3570" spans="4:4" x14ac:dyDescent="0.2">
      <c r="D3570" s="178"/>
    </row>
    <row r="3571" spans="4:4" x14ac:dyDescent="0.2">
      <c r="D3571" s="178"/>
    </row>
    <row r="3572" spans="4:4" x14ac:dyDescent="0.2">
      <c r="D3572" s="178"/>
    </row>
    <row r="3573" spans="4:4" x14ac:dyDescent="0.2">
      <c r="D3573" s="178"/>
    </row>
    <row r="3574" spans="4:4" x14ac:dyDescent="0.2">
      <c r="D3574" s="178"/>
    </row>
    <row r="3575" spans="4:4" x14ac:dyDescent="0.2">
      <c r="D3575" s="178"/>
    </row>
    <row r="3576" spans="4:4" x14ac:dyDescent="0.2">
      <c r="D3576" s="178"/>
    </row>
    <row r="3577" spans="4:4" x14ac:dyDescent="0.2">
      <c r="D3577" s="178"/>
    </row>
    <row r="3578" spans="4:4" x14ac:dyDescent="0.2">
      <c r="D3578" s="178"/>
    </row>
    <row r="3579" spans="4:4" x14ac:dyDescent="0.2">
      <c r="D3579" s="178"/>
    </row>
    <row r="3580" spans="4:4" x14ac:dyDescent="0.2">
      <c r="D3580" s="178"/>
    </row>
    <row r="3581" spans="4:4" x14ac:dyDescent="0.2">
      <c r="D3581" s="178"/>
    </row>
    <row r="3582" spans="4:4" x14ac:dyDescent="0.2">
      <c r="D3582" s="178"/>
    </row>
    <row r="3583" spans="4:4" x14ac:dyDescent="0.2">
      <c r="D3583" s="178"/>
    </row>
    <row r="3584" spans="4:4" x14ac:dyDescent="0.2">
      <c r="D3584" s="178"/>
    </row>
    <row r="3585" spans="4:4" x14ac:dyDescent="0.2">
      <c r="D3585" s="178"/>
    </row>
    <row r="3586" spans="4:4" x14ac:dyDescent="0.2">
      <c r="D3586" s="178"/>
    </row>
    <row r="3587" spans="4:4" x14ac:dyDescent="0.2">
      <c r="D3587" s="178"/>
    </row>
    <row r="3588" spans="4:4" x14ac:dyDescent="0.2">
      <c r="D3588" s="178"/>
    </row>
    <row r="3589" spans="4:4" x14ac:dyDescent="0.2">
      <c r="D3589" s="178"/>
    </row>
    <row r="3590" spans="4:4" x14ac:dyDescent="0.2">
      <c r="D3590" s="178"/>
    </row>
    <row r="3591" spans="4:4" x14ac:dyDescent="0.2">
      <c r="D3591" s="178"/>
    </row>
    <row r="3592" spans="4:4" x14ac:dyDescent="0.2">
      <c r="D3592" s="178"/>
    </row>
    <row r="3593" spans="4:4" x14ac:dyDescent="0.2">
      <c r="D3593" s="178"/>
    </row>
    <row r="3594" spans="4:4" x14ac:dyDescent="0.2">
      <c r="D3594" s="178"/>
    </row>
    <row r="3595" spans="4:4" x14ac:dyDescent="0.2">
      <c r="D3595" s="178"/>
    </row>
    <row r="3596" spans="4:4" x14ac:dyDescent="0.2">
      <c r="D3596" s="178"/>
    </row>
    <row r="3597" spans="4:4" x14ac:dyDescent="0.2">
      <c r="D3597" s="178"/>
    </row>
    <row r="3598" spans="4:4" x14ac:dyDescent="0.2">
      <c r="D3598" s="178"/>
    </row>
    <row r="3599" spans="4:4" x14ac:dyDescent="0.2">
      <c r="D3599" s="178"/>
    </row>
    <row r="3600" spans="4:4" x14ac:dyDescent="0.2">
      <c r="D3600" s="178"/>
    </row>
    <row r="3601" spans="4:4" x14ac:dyDescent="0.2">
      <c r="D3601" s="178"/>
    </row>
    <row r="3602" spans="4:4" x14ac:dyDescent="0.2">
      <c r="D3602" s="178"/>
    </row>
    <row r="3603" spans="4:4" x14ac:dyDescent="0.2">
      <c r="D3603" s="178"/>
    </row>
    <row r="3604" spans="4:4" x14ac:dyDescent="0.2">
      <c r="D3604" s="178"/>
    </row>
    <row r="3605" spans="4:4" x14ac:dyDescent="0.2">
      <c r="D3605" s="178"/>
    </row>
    <row r="3606" spans="4:4" x14ac:dyDescent="0.2">
      <c r="D3606" s="178"/>
    </row>
    <row r="3607" spans="4:4" x14ac:dyDescent="0.2">
      <c r="D3607" s="178"/>
    </row>
    <row r="3608" spans="4:4" x14ac:dyDescent="0.2">
      <c r="D3608" s="178"/>
    </row>
    <row r="3609" spans="4:4" x14ac:dyDescent="0.2">
      <c r="D3609" s="178"/>
    </row>
    <row r="3610" spans="4:4" x14ac:dyDescent="0.2">
      <c r="D3610" s="178"/>
    </row>
    <row r="3611" spans="4:4" x14ac:dyDescent="0.2">
      <c r="D3611" s="178"/>
    </row>
    <row r="3612" spans="4:4" x14ac:dyDescent="0.2">
      <c r="D3612" s="178"/>
    </row>
    <row r="3613" spans="4:4" x14ac:dyDescent="0.2">
      <c r="D3613" s="178"/>
    </row>
    <row r="3614" spans="4:4" x14ac:dyDescent="0.2">
      <c r="D3614" s="178"/>
    </row>
    <row r="3615" spans="4:4" x14ac:dyDescent="0.2">
      <c r="D3615" s="178"/>
    </row>
    <row r="3616" spans="4:4" x14ac:dyDescent="0.2">
      <c r="D3616" s="178"/>
    </row>
    <row r="3617" spans="4:4" x14ac:dyDescent="0.2">
      <c r="D3617" s="178"/>
    </row>
    <row r="3618" spans="4:4" x14ac:dyDescent="0.2">
      <c r="D3618" s="178"/>
    </row>
    <row r="3619" spans="4:4" x14ac:dyDescent="0.2">
      <c r="D3619" s="178"/>
    </row>
    <row r="3620" spans="4:4" x14ac:dyDescent="0.2">
      <c r="D3620" s="178"/>
    </row>
    <row r="3621" spans="4:4" x14ac:dyDescent="0.2">
      <c r="D3621" s="178"/>
    </row>
    <row r="3622" spans="4:4" x14ac:dyDescent="0.2">
      <c r="D3622" s="178"/>
    </row>
    <row r="3623" spans="4:4" x14ac:dyDescent="0.2">
      <c r="D3623" s="178"/>
    </row>
    <row r="3624" spans="4:4" x14ac:dyDescent="0.2">
      <c r="D3624" s="178"/>
    </row>
    <row r="3625" spans="4:4" x14ac:dyDescent="0.2">
      <c r="D3625" s="178"/>
    </row>
    <row r="3626" spans="4:4" x14ac:dyDescent="0.2">
      <c r="D3626" s="178"/>
    </row>
    <row r="3627" spans="4:4" x14ac:dyDescent="0.2">
      <c r="D3627" s="178"/>
    </row>
    <row r="3628" spans="4:4" x14ac:dyDescent="0.2">
      <c r="D3628" s="178"/>
    </row>
    <row r="3629" spans="4:4" x14ac:dyDescent="0.2">
      <c r="D3629" s="178"/>
    </row>
    <row r="3630" spans="4:4" x14ac:dyDescent="0.2">
      <c r="D3630" s="178"/>
    </row>
    <row r="3631" spans="4:4" x14ac:dyDescent="0.2">
      <c r="D3631" s="178"/>
    </row>
    <row r="3632" spans="4:4" x14ac:dyDescent="0.2">
      <c r="D3632" s="178"/>
    </row>
    <row r="3633" spans="4:4" x14ac:dyDescent="0.2">
      <c r="D3633" s="178"/>
    </row>
    <row r="3634" spans="4:4" x14ac:dyDescent="0.2">
      <c r="D3634" s="178"/>
    </row>
    <row r="3635" spans="4:4" x14ac:dyDescent="0.2">
      <c r="D3635" s="178"/>
    </row>
    <row r="3636" spans="4:4" x14ac:dyDescent="0.2">
      <c r="D3636" s="178"/>
    </row>
    <row r="3637" spans="4:4" x14ac:dyDescent="0.2">
      <c r="D3637" s="178"/>
    </row>
    <row r="3638" spans="4:4" x14ac:dyDescent="0.2">
      <c r="D3638" s="178"/>
    </row>
    <row r="3639" spans="4:4" x14ac:dyDescent="0.2">
      <c r="D3639" s="178"/>
    </row>
    <row r="3640" spans="4:4" x14ac:dyDescent="0.2">
      <c r="D3640" s="178"/>
    </row>
    <row r="3641" spans="4:4" x14ac:dyDescent="0.2">
      <c r="D3641" s="178"/>
    </row>
    <row r="3642" spans="4:4" x14ac:dyDescent="0.2">
      <c r="D3642" s="178"/>
    </row>
    <row r="3643" spans="4:4" x14ac:dyDescent="0.2">
      <c r="D3643" s="178"/>
    </row>
    <row r="3644" spans="4:4" x14ac:dyDescent="0.2">
      <c r="D3644" s="178"/>
    </row>
    <row r="3645" spans="4:4" x14ac:dyDescent="0.2">
      <c r="D3645" s="178"/>
    </row>
    <row r="3646" spans="4:4" x14ac:dyDescent="0.2">
      <c r="D3646" s="178"/>
    </row>
    <row r="3647" spans="4:4" x14ac:dyDescent="0.2">
      <c r="D3647" s="178"/>
    </row>
    <row r="3648" spans="4:4" x14ac:dyDescent="0.2">
      <c r="D3648" s="178"/>
    </row>
    <row r="3649" spans="4:4" x14ac:dyDescent="0.2">
      <c r="D3649" s="178"/>
    </row>
    <row r="3650" spans="4:4" x14ac:dyDescent="0.2">
      <c r="D3650" s="178"/>
    </row>
    <row r="3651" spans="4:4" x14ac:dyDescent="0.2">
      <c r="D3651" s="178"/>
    </row>
    <row r="3652" spans="4:4" x14ac:dyDescent="0.2">
      <c r="D3652" s="178"/>
    </row>
    <row r="3653" spans="4:4" x14ac:dyDescent="0.2">
      <c r="D3653" s="178"/>
    </row>
    <row r="3654" spans="4:4" x14ac:dyDescent="0.2">
      <c r="D3654" s="178"/>
    </row>
    <row r="3655" spans="4:4" x14ac:dyDescent="0.2">
      <c r="D3655" s="178"/>
    </row>
    <row r="3656" spans="4:4" x14ac:dyDescent="0.2">
      <c r="D3656" s="178"/>
    </row>
    <row r="3657" spans="4:4" x14ac:dyDescent="0.2">
      <c r="D3657" s="178"/>
    </row>
    <row r="3658" spans="4:4" x14ac:dyDescent="0.2">
      <c r="D3658" s="178"/>
    </row>
    <row r="3659" spans="4:4" x14ac:dyDescent="0.2">
      <c r="D3659" s="178"/>
    </row>
    <row r="3660" spans="4:4" x14ac:dyDescent="0.2">
      <c r="D3660" s="178"/>
    </row>
    <row r="3661" spans="4:4" x14ac:dyDescent="0.2">
      <c r="D3661" s="178"/>
    </row>
    <row r="3662" spans="4:4" x14ac:dyDescent="0.2">
      <c r="D3662" s="178"/>
    </row>
    <row r="3663" spans="4:4" x14ac:dyDescent="0.2">
      <c r="D3663" s="178"/>
    </row>
    <row r="3664" spans="4:4" x14ac:dyDescent="0.2">
      <c r="D3664" s="178"/>
    </row>
    <row r="3665" spans="4:4" x14ac:dyDescent="0.2">
      <c r="D3665" s="178"/>
    </row>
    <row r="3666" spans="4:4" x14ac:dyDescent="0.2">
      <c r="D3666" s="178"/>
    </row>
    <row r="3667" spans="4:4" x14ac:dyDescent="0.2">
      <c r="D3667" s="178"/>
    </row>
    <row r="3668" spans="4:4" x14ac:dyDescent="0.2">
      <c r="D3668" s="178"/>
    </row>
    <row r="3669" spans="4:4" x14ac:dyDescent="0.2">
      <c r="D3669" s="178"/>
    </row>
    <row r="3670" spans="4:4" x14ac:dyDescent="0.2">
      <c r="D3670" s="178"/>
    </row>
    <row r="3671" spans="4:4" x14ac:dyDescent="0.2">
      <c r="D3671" s="178"/>
    </row>
    <row r="3672" spans="4:4" x14ac:dyDescent="0.2">
      <c r="D3672" s="178"/>
    </row>
    <row r="3673" spans="4:4" x14ac:dyDescent="0.2">
      <c r="D3673" s="178"/>
    </row>
    <row r="3674" spans="4:4" x14ac:dyDescent="0.2">
      <c r="D3674" s="178"/>
    </row>
    <row r="3675" spans="4:4" x14ac:dyDescent="0.2">
      <c r="D3675" s="178"/>
    </row>
    <row r="3676" spans="4:4" x14ac:dyDescent="0.2">
      <c r="D3676" s="178"/>
    </row>
    <row r="3677" spans="4:4" x14ac:dyDescent="0.2">
      <c r="D3677" s="178"/>
    </row>
    <row r="3678" spans="4:4" x14ac:dyDescent="0.2">
      <c r="D3678" s="178"/>
    </row>
    <row r="3679" spans="4:4" x14ac:dyDescent="0.2">
      <c r="D3679" s="178"/>
    </row>
    <row r="3680" spans="4:4" x14ac:dyDescent="0.2">
      <c r="D3680" s="178"/>
    </row>
    <row r="3681" spans="4:4" x14ac:dyDescent="0.2">
      <c r="D3681" s="178"/>
    </row>
    <row r="3682" spans="4:4" x14ac:dyDescent="0.2">
      <c r="D3682" s="178"/>
    </row>
    <row r="3683" spans="4:4" x14ac:dyDescent="0.2">
      <c r="D3683" s="178"/>
    </row>
    <row r="3684" spans="4:4" x14ac:dyDescent="0.2">
      <c r="D3684" s="178"/>
    </row>
    <row r="3685" spans="4:4" x14ac:dyDescent="0.2">
      <c r="D3685" s="178"/>
    </row>
    <row r="3686" spans="4:4" x14ac:dyDescent="0.2">
      <c r="D3686" s="178"/>
    </row>
    <row r="3687" spans="4:4" x14ac:dyDescent="0.2">
      <c r="D3687" s="178"/>
    </row>
    <row r="3688" spans="4:4" x14ac:dyDescent="0.2">
      <c r="D3688" s="178"/>
    </row>
    <row r="3689" spans="4:4" x14ac:dyDescent="0.2">
      <c r="D3689" s="178"/>
    </row>
    <row r="3690" spans="4:4" x14ac:dyDescent="0.2">
      <c r="D3690" s="178"/>
    </row>
    <row r="3691" spans="4:4" x14ac:dyDescent="0.2">
      <c r="D3691" s="178"/>
    </row>
    <row r="3692" spans="4:4" x14ac:dyDescent="0.2">
      <c r="D3692" s="178"/>
    </row>
    <row r="3693" spans="4:4" x14ac:dyDescent="0.2">
      <c r="D3693" s="178"/>
    </row>
    <row r="3694" spans="4:4" x14ac:dyDescent="0.2">
      <c r="D3694" s="178"/>
    </row>
    <row r="3695" spans="4:4" x14ac:dyDescent="0.2">
      <c r="D3695" s="178"/>
    </row>
    <row r="3696" spans="4:4" x14ac:dyDescent="0.2">
      <c r="D3696" s="178"/>
    </row>
    <row r="3697" spans="4:4" x14ac:dyDescent="0.2">
      <c r="D3697" s="178"/>
    </row>
    <row r="3698" spans="4:4" x14ac:dyDescent="0.2">
      <c r="D3698" s="178"/>
    </row>
    <row r="3699" spans="4:4" x14ac:dyDescent="0.2">
      <c r="D3699" s="178"/>
    </row>
    <row r="3700" spans="4:4" x14ac:dyDescent="0.2">
      <c r="D3700" s="178"/>
    </row>
    <row r="3701" spans="4:4" x14ac:dyDescent="0.2">
      <c r="D3701" s="178"/>
    </row>
    <row r="3702" spans="4:4" x14ac:dyDescent="0.2">
      <c r="D3702" s="178"/>
    </row>
    <row r="3703" spans="4:4" x14ac:dyDescent="0.2">
      <c r="D3703" s="178"/>
    </row>
    <row r="3704" spans="4:4" x14ac:dyDescent="0.2">
      <c r="D3704" s="178"/>
    </row>
    <row r="3705" spans="4:4" x14ac:dyDescent="0.2">
      <c r="D3705" s="178"/>
    </row>
    <row r="3706" spans="4:4" x14ac:dyDescent="0.2">
      <c r="D3706" s="178"/>
    </row>
    <row r="3707" spans="4:4" x14ac:dyDescent="0.2">
      <c r="D3707" s="178"/>
    </row>
    <row r="3708" spans="4:4" x14ac:dyDescent="0.2">
      <c r="D3708" s="178"/>
    </row>
    <row r="3709" spans="4:4" x14ac:dyDescent="0.2">
      <c r="D3709" s="178"/>
    </row>
    <row r="3710" spans="4:4" x14ac:dyDescent="0.2">
      <c r="D3710" s="178"/>
    </row>
    <row r="3711" spans="4:4" x14ac:dyDescent="0.2">
      <c r="D3711" s="178"/>
    </row>
    <row r="3712" spans="4:4" x14ac:dyDescent="0.2">
      <c r="D3712" s="178"/>
    </row>
    <row r="3713" spans="4:4" x14ac:dyDescent="0.2">
      <c r="D3713" s="178"/>
    </row>
    <row r="3714" spans="4:4" x14ac:dyDescent="0.2">
      <c r="D3714" s="178"/>
    </row>
    <row r="3715" spans="4:4" x14ac:dyDescent="0.2">
      <c r="D3715" s="178"/>
    </row>
    <row r="3716" spans="4:4" x14ac:dyDescent="0.2">
      <c r="D3716" s="178"/>
    </row>
    <row r="3717" spans="4:4" x14ac:dyDescent="0.2">
      <c r="D3717" s="178"/>
    </row>
    <row r="3718" spans="4:4" x14ac:dyDescent="0.2">
      <c r="D3718" s="178"/>
    </row>
    <row r="3719" spans="4:4" x14ac:dyDescent="0.2">
      <c r="D3719" s="178"/>
    </row>
    <row r="3720" spans="4:4" x14ac:dyDescent="0.2">
      <c r="D3720" s="178"/>
    </row>
    <row r="3721" spans="4:4" x14ac:dyDescent="0.2">
      <c r="D3721" s="178"/>
    </row>
    <row r="3722" spans="4:4" x14ac:dyDescent="0.2">
      <c r="D3722" s="178"/>
    </row>
    <row r="3723" spans="4:4" x14ac:dyDescent="0.2">
      <c r="D3723" s="178"/>
    </row>
    <row r="3724" spans="4:4" x14ac:dyDescent="0.2">
      <c r="D3724" s="178"/>
    </row>
    <row r="3725" spans="4:4" x14ac:dyDescent="0.2">
      <c r="D3725" s="178"/>
    </row>
    <row r="3726" spans="4:4" x14ac:dyDescent="0.2">
      <c r="D3726" s="178"/>
    </row>
    <row r="3727" spans="4:4" x14ac:dyDescent="0.2">
      <c r="D3727" s="178"/>
    </row>
    <row r="3728" spans="4:4" x14ac:dyDescent="0.2">
      <c r="D3728" s="178"/>
    </row>
    <row r="3729" spans="4:4" x14ac:dyDescent="0.2">
      <c r="D3729" s="178"/>
    </row>
    <row r="3730" spans="4:4" x14ac:dyDescent="0.2">
      <c r="D3730" s="178"/>
    </row>
    <row r="3731" spans="4:4" x14ac:dyDescent="0.2">
      <c r="D3731" s="178"/>
    </row>
    <row r="3732" spans="4:4" x14ac:dyDescent="0.2">
      <c r="D3732" s="178"/>
    </row>
    <row r="3733" spans="4:4" x14ac:dyDescent="0.2">
      <c r="D3733" s="178"/>
    </row>
    <row r="3734" spans="4:4" x14ac:dyDescent="0.2">
      <c r="D3734" s="178"/>
    </row>
    <row r="3735" spans="4:4" x14ac:dyDescent="0.2">
      <c r="D3735" s="178"/>
    </row>
    <row r="3736" spans="4:4" x14ac:dyDescent="0.2">
      <c r="D3736" s="178"/>
    </row>
    <row r="3737" spans="4:4" x14ac:dyDescent="0.2">
      <c r="D3737" s="178"/>
    </row>
    <row r="3738" spans="4:4" x14ac:dyDescent="0.2">
      <c r="D3738" s="178"/>
    </row>
    <row r="3739" spans="4:4" x14ac:dyDescent="0.2">
      <c r="D3739" s="178"/>
    </row>
    <row r="3740" spans="4:4" x14ac:dyDescent="0.2">
      <c r="D3740" s="178"/>
    </row>
    <row r="3741" spans="4:4" x14ac:dyDescent="0.2">
      <c r="D3741" s="178"/>
    </row>
    <row r="3742" spans="4:4" x14ac:dyDescent="0.2">
      <c r="D3742" s="178"/>
    </row>
    <row r="3743" spans="4:4" x14ac:dyDescent="0.2">
      <c r="D3743" s="178"/>
    </row>
    <row r="3744" spans="4:4" x14ac:dyDescent="0.2">
      <c r="D3744" s="178"/>
    </row>
    <row r="3745" spans="4:4" x14ac:dyDescent="0.2">
      <c r="D3745" s="178"/>
    </row>
    <row r="3746" spans="4:4" x14ac:dyDescent="0.2">
      <c r="D3746" s="178"/>
    </row>
    <row r="3747" spans="4:4" x14ac:dyDescent="0.2">
      <c r="D3747" s="178"/>
    </row>
    <row r="3748" spans="4:4" x14ac:dyDescent="0.2">
      <c r="D3748" s="178"/>
    </row>
    <row r="3749" spans="4:4" x14ac:dyDescent="0.2">
      <c r="D3749" s="178"/>
    </row>
    <row r="3750" spans="4:4" x14ac:dyDescent="0.2">
      <c r="D3750" s="178"/>
    </row>
    <row r="3751" spans="4:4" x14ac:dyDescent="0.2">
      <c r="D3751" s="178"/>
    </row>
    <row r="3752" spans="4:4" x14ac:dyDescent="0.2">
      <c r="D3752" s="178"/>
    </row>
    <row r="3753" spans="4:4" x14ac:dyDescent="0.2">
      <c r="D3753" s="178"/>
    </row>
    <row r="3754" spans="4:4" x14ac:dyDescent="0.2">
      <c r="D3754" s="178"/>
    </row>
    <row r="3755" spans="4:4" x14ac:dyDescent="0.2">
      <c r="D3755" s="178"/>
    </row>
    <row r="3756" spans="4:4" x14ac:dyDescent="0.2">
      <c r="D3756" s="178"/>
    </row>
    <row r="3757" spans="4:4" x14ac:dyDescent="0.2">
      <c r="D3757" s="178"/>
    </row>
    <row r="3758" spans="4:4" x14ac:dyDescent="0.2">
      <c r="D3758" s="178"/>
    </row>
    <row r="3759" spans="4:4" x14ac:dyDescent="0.2">
      <c r="D3759" s="178"/>
    </row>
    <row r="3760" spans="4:4" x14ac:dyDescent="0.2">
      <c r="D3760" s="178"/>
    </row>
    <row r="3761" spans="4:4" x14ac:dyDescent="0.2">
      <c r="D3761" s="178"/>
    </row>
    <row r="3762" spans="4:4" x14ac:dyDescent="0.2">
      <c r="D3762" s="178"/>
    </row>
    <row r="3763" spans="4:4" x14ac:dyDescent="0.2">
      <c r="D3763" s="178"/>
    </row>
    <row r="3764" spans="4:4" x14ac:dyDescent="0.2">
      <c r="D3764" s="178"/>
    </row>
    <row r="3765" spans="4:4" x14ac:dyDescent="0.2">
      <c r="D3765" s="178"/>
    </row>
    <row r="3766" spans="4:4" x14ac:dyDescent="0.2">
      <c r="D3766" s="178"/>
    </row>
    <row r="3767" spans="4:4" x14ac:dyDescent="0.2">
      <c r="D3767" s="178"/>
    </row>
    <row r="3768" spans="4:4" x14ac:dyDescent="0.2">
      <c r="D3768" s="178"/>
    </row>
    <row r="3769" spans="4:4" x14ac:dyDescent="0.2">
      <c r="D3769" s="178"/>
    </row>
    <row r="3770" spans="4:4" x14ac:dyDescent="0.2">
      <c r="D3770" s="178"/>
    </row>
    <row r="3771" spans="4:4" x14ac:dyDescent="0.2">
      <c r="D3771" s="178"/>
    </row>
    <row r="3772" spans="4:4" x14ac:dyDescent="0.2">
      <c r="D3772" s="178"/>
    </row>
    <row r="3773" spans="4:4" x14ac:dyDescent="0.2">
      <c r="D3773" s="178"/>
    </row>
    <row r="3774" spans="4:4" x14ac:dyDescent="0.2">
      <c r="D3774" s="178"/>
    </row>
    <row r="3775" spans="4:4" x14ac:dyDescent="0.2">
      <c r="D3775" s="178"/>
    </row>
    <row r="3776" spans="4:4" x14ac:dyDescent="0.2">
      <c r="D3776" s="178"/>
    </row>
    <row r="3777" spans="4:4" x14ac:dyDescent="0.2">
      <c r="D3777" s="178"/>
    </row>
    <row r="3778" spans="4:4" x14ac:dyDescent="0.2">
      <c r="D3778" s="178"/>
    </row>
    <row r="3779" spans="4:4" x14ac:dyDescent="0.2">
      <c r="D3779" s="178"/>
    </row>
    <row r="3780" spans="4:4" x14ac:dyDescent="0.2">
      <c r="D3780" s="178"/>
    </row>
    <row r="3781" spans="4:4" x14ac:dyDescent="0.2">
      <c r="D3781" s="178"/>
    </row>
    <row r="3782" spans="4:4" x14ac:dyDescent="0.2">
      <c r="D3782" s="178"/>
    </row>
    <row r="3783" spans="4:4" x14ac:dyDescent="0.2">
      <c r="D3783" s="178"/>
    </row>
    <row r="3784" spans="4:4" x14ac:dyDescent="0.2">
      <c r="D3784" s="178"/>
    </row>
    <row r="3785" spans="4:4" x14ac:dyDescent="0.2">
      <c r="D3785" s="178"/>
    </row>
    <row r="3786" spans="4:4" x14ac:dyDescent="0.2">
      <c r="D3786" s="178"/>
    </row>
    <row r="3787" spans="4:4" x14ac:dyDescent="0.2">
      <c r="D3787" s="178"/>
    </row>
    <row r="3788" spans="4:4" x14ac:dyDescent="0.2">
      <c r="D3788" s="178"/>
    </row>
    <row r="3789" spans="4:4" x14ac:dyDescent="0.2">
      <c r="D3789" s="178"/>
    </row>
    <row r="3790" spans="4:4" x14ac:dyDescent="0.2">
      <c r="D3790" s="178"/>
    </row>
    <row r="3791" spans="4:4" x14ac:dyDescent="0.2">
      <c r="D3791" s="178"/>
    </row>
    <row r="3792" spans="4:4" x14ac:dyDescent="0.2">
      <c r="D3792" s="178"/>
    </row>
    <row r="3793" spans="4:4" x14ac:dyDescent="0.2">
      <c r="D3793" s="178"/>
    </row>
    <row r="3794" spans="4:4" x14ac:dyDescent="0.2">
      <c r="D3794" s="178"/>
    </row>
    <row r="3795" spans="4:4" x14ac:dyDescent="0.2">
      <c r="D3795" s="178"/>
    </row>
    <row r="3796" spans="4:4" x14ac:dyDescent="0.2">
      <c r="D3796" s="178"/>
    </row>
    <row r="3797" spans="4:4" x14ac:dyDescent="0.2">
      <c r="D3797" s="178"/>
    </row>
    <row r="3798" spans="4:4" x14ac:dyDescent="0.2">
      <c r="D3798" s="178"/>
    </row>
    <row r="3799" spans="4:4" x14ac:dyDescent="0.2">
      <c r="D3799" s="178"/>
    </row>
    <row r="3800" spans="4:4" x14ac:dyDescent="0.2">
      <c r="D3800" s="178"/>
    </row>
    <row r="3801" spans="4:4" x14ac:dyDescent="0.2">
      <c r="D3801" s="178"/>
    </row>
    <row r="3802" spans="4:4" x14ac:dyDescent="0.2">
      <c r="D3802" s="178"/>
    </row>
    <row r="3803" spans="4:4" x14ac:dyDescent="0.2">
      <c r="D3803" s="178"/>
    </row>
    <row r="3804" spans="4:4" x14ac:dyDescent="0.2">
      <c r="D3804" s="178"/>
    </row>
    <row r="3805" spans="4:4" x14ac:dyDescent="0.2">
      <c r="D3805" s="178"/>
    </row>
    <row r="3806" spans="4:4" x14ac:dyDescent="0.2">
      <c r="D3806" s="178"/>
    </row>
    <row r="3807" spans="4:4" x14ac:dyDescent="0.2">
      <c r="D3807" s="178"/>
    </row>
    <row r="3808" spans="4:4" x14ac:dyDescent="0.2">
      <c r="D3808" s="178"/>
    </row>
    <row r="3809" spans="4:4" x14ac:dyDescent="0.2">
      <c r="D3809" s="178"/>
    </row>
    <row r="3810" spans="4:4" x14ac:dyDescent="0.2">
      <c r="D3810" s="178"/>
    </row>
    <row r="3811" spans="4:4" x14ac:dyDescent="0.2">
      <c r="D3811" s="178"/>
    </row>
    <row r="3812" spans="4:4" x14ac:dyDescent="0.2">
      <c r="D3812" s="178"/>
    </row>
    <row r="3813" spans="4:4" x14ac:dyDescent="0.2">
      <c r="D3813" s="178"/>
    </row>
    <row r="3814" spans="4:4" x14ac:dyDescent="0.2">
      <c r="D3814" s="178"/>
    </row>
    <row r="3815" spans="4:4" x14ac:dyDescent="0.2">
      <c r="D3815" s="178"/>
    </row>
    <row r="3816" spans="4:4" x14ac:dyDescent="0.2">
      <c r="D3816" s="178"/>
    </row>
    <row r="3817" spans="4:4" x14ac:dyDescent="0.2">
      <c r="D3817" s="178"/>
    </row>
    <row r="3818" spans="4:4" x14ac:dyDescent="0.2">
      <c r="D3818" s="178"/>
    </row>
    <row r="3819" spans="4:4" x14ac:dyDescent="0.2">
      <c r="D3819" s="178"/>
    </row>
    <row r="3820" spans="4:4" x14ac:dyDescent="0.2">
      <c r="D3820" s="178"/>
    </row>
    <row r="3821" spans="4:4" x14ac:dyDescent="0.2">
      <c r="D3821" s="178"/>
    </row>
    <row r="3822" spans="4:4" x14ac:dyDescent="0.2">
      <c r="D3822" s="178"/>
    </row>
    <row r="3823" spans="4:4" x14ac:dyDescent="0.2">
      <c r="D3823" s="178"/>
    </row>
    <row r="3824" spans="4:4" x14ac:dyDescent="0.2">
      <c r="D3824" s="178"/>
    </row>
    <row r="3825" spans="4:4" x14ac:dyDescent="0.2">
      <c r="D3825" s="178"/>
    </row>
    <row r="3826" spans="4:4" x14ac:dyDescent="0.2">
      <c r="D3826" s="178"/>
    </row>
    <row r="3827" spans="4:4" x14ac:dyDescent="0.2">
      <c r="D3827" s="178"/>
    </row>
    <row r="3828" spans="4:4" x14ac:dyDescent="0.2">
      <c r="D3828" s="178"/>
    </row>
    <row r="3829" spans="4:4" x14ac:dyDescent="0.2">
      <c r="D3829" s="178"/>
    </row>
    <row r="3830" spans="4:4" x14ac:dyDescent="0.2">
      <c r="D3830" s="178"/>
    </row>
    <row r="3831" spans="4:4" x14ac:dyDescent="0.2">
      <c r="D3831" s="178"/>
    </row>
    <row r="3832" spans="4:4" x14ac:dyDescent="0.2">
      <c r="D3832" s="178"/>
    </row>
    <row r="3833" spans="4:4" x14ac:dyDescent="0.2">
      <c r="D3833" s="178"/>
    </row>
    <row r="3834" spans="4:4" x14ac:dyDescent="0.2">
      <c r="D3834" s="178"/>
    </row>
    <row r="3835" spans="4:4" x14ac:dyDescent="0.2">
      <c r="D3835" s="178"/>
    </row>
    <row r="3836" spans="4:4" x14ac:dyDescent="0.2">
      <c r="D3836" s="178"/>
    </row>
    <row r="3837" spans="4:4" x14ac:dyDescent="0.2">
      <c r="D3837" s="178"/>
    </row>
    <row r="3838" spans="4:4" x14ac:dyDescent="0.2">
      <c r="D3838" s="178"/>
    </row>
    <row r="3839" spans="4:4" x14ac:dyDescent="0.2">
      <c r="D3839" s="178"/>
    </row>
    <row r="3840" spans="4:4" x14ac:dyDescent="0.2">
      <c r="D3840" s="178"/>
    </row>
    <row r="3841" spans="4:4" x14ac:dyDescent="0.2">
      <c r="D3841" s="178"/>
    </row>
    <row r="3842" spans="4:4" x14ac:dyDescent="0.2">
      <c r="D3842" s="178"/>
    </row>
    <row r="3843" spans="4:4" x14ac:dyDescent="0.2">
      <c r="D3843" s="178"/>
    </row>
    <row r="3844" spans="4:4" x14ac:dyDescent="0.2">
      <c r="D3844" s="178"/>
    </row>
    <row r="3845" spans="4:4" x14ac:dyDescent="0.2">
      <c r="D3845" s="178"/>
    </row>
    <row r="3846" spans="4:4" x14ac:dyDescent="0.2">
      <c r="D3846" s="178"/>
    </row>
    <row r="3847" spans="4:4" x14ac:dyDescent="0.2">
      <c r="D3847" s="178"/>
    </row>
    <row r="3848" spans="4:4" x14ac:dyDescent="0.2">
      <c r="D3848" s="178"/>
    </row>
    <row r="3849" spans="4:4" x14ac:dyDescent="0.2">
      <c r="D3849" s="178"/>
    </row>
    <row r="3850" spans="4:4" x14ac:dyDescent="0.2">
      <c r="D3850" s="178"/>
    </row>
    <row r="3851" spans="4:4" x14ac:dyDescent="0.2">
      <c r="D3851" s="178"/>
    </row>
    <row r="3852" spans="4:4" x14ac:dyDescent="0.2">
      <c r="D3852" s="178"/>
    </row>
    <row r="3853" spans="4:4" x14ac:dyDescent="0.2">
      <c r="D3853" s="178"/>
    </row>
    <row r="3854" spans="4:4" x14ac:dyDescent="0.2">
      <c r="D3854" s="178"/>
    </row>
    <row r="3855" spans="4:4" x14ac:dyDescent="0.2">
      <c r="D3855" s="178"/>
    </row>
    <row r="3856" spans="4:4" x14ac:dyDescent="0.2">
      <c r="D3856" s="178"/>
    </row>
    <row r="3857" spans="4:4" x14ac:dyDescent="0.2">
      <c r="D3857" s="178"/>
    </row>
    <row r="3858" spans="4:4" x14ac:dyDescent="0.2">
      <c r="D3858" s="178"/>
    </row>
    <row r="3859" spans="4:4" x14ac:dyDescent="0.2">
      <c r="D3859" s="178"/>
    </row>
    <row r="3860" spans="4:4" x14ac:dyDescent="0.2">
      <c r="D3860" s="178"/>
    </row>
    <row r="3861" spans="4:4" x14ac:dyDescent="0.2">
      <c r="D3861" s="178"/>
    </row>
    <row r="3862" spans="4:4" x14ac:dyDescent="0.2">
      <c r="D3862" s="178"/>
    </row>
    <row r="3863" spans="4:4" x14ac:dyDescent="0.2">
      <c r="D3863" s="178"/>
    </row>
    <row r="3864" spans="4:4" x14ac:dyDescent="0.2">
      <c r="D3864" s="178"/>
    </row>
    <row r="3865" spans="4:4" x14ac:dyDescent="0.2">
      <c r="D3865" s="178"/>
    </row>
    <row r="3866" spans="4:4" x14ac:dyDescent="0.2">
      <c r="D3866" s="178"/>
    </row>
    <row r="3867" spans="4:4" x14ac:dyDescent="0.2">
      <c r="D3867" s="178"/>
    </row>
    <row r="3868" spans="4:4" x14ac:dyDescent="0.2">
      <c r="D3868" s="178"/>
    </row>
    <row r="3869" spans="4:4" x14ac:dyDescent="0.2">
      <c r="D3869" s="178"/>
    </row>
    <row r="3870" spans="4:4" x14ac:dyDescent="0.2">
      <c r="D3870" s="178"/>
    </row>
    <row r="3871" spans="4:4" x14ac:dyDescent="0.2">
      <c r="D3871" s="178"/>
    </row>
    <row r="3872" spans="4:4" x14ac:dyDescent="0.2">
      <c r="D3872" s="178"/>
    </row>
    <row r="3873" spans="4:4" x14ac:dyDescent="0.2">
      <c r="D3873" s="178"/>
    </row>
    <row r="3874" spans="4:4" x14ac:dyDescent="0.2">
      <c r="D3874" s="178"/>
    </row>
    <row r="3875" spans="4:4" x14ac:dyDescent="0.2">
      <c r="D3875" s="178"/>
    </row>
    <row r="3876" spans="4:4" x14ac:dyDescent="0.2">
      <c r="D3876" s="178"/>
    </row>
    <row r="3877" spans="4:4" x14ac:dyDescent="0.2">
      <c r="D3877" s="178"/>
    </row>
    <row r="3878" spans="4:4" x14ac:dyDescent="0.2">
      <c r="D3878" s="178"/>
    </row>
    <row r="3879" spans="4:4" x14ac:dyDescent="0.2">
      <c r="D3879" s="178"/>
    </row>
    <row r="3880" spans="4:4" x14ac:dyDescent="0.2">
      <c r="D3880" s="178"/>
    </row>
    <row r="3881" spans="4:4" x14ac:dyDescent="0.2">
      <c r="D3881" s="178"/>
    </row>
    <row r="3882" spans="4:4" x14ac:dyDescent="0.2">
      <c r="D3882" s="178"/>
    </row>
    <row r="3883" spans="4:4" x14ac:dyDescent="0.2">
      <c r="D3883" s="178"/>
    </row>
    <row r="3884" spans="4:4" x14ac:dyDescent="0.2">
      <c r="D3884" s="178"/>
    </row>
    <row r="3885" spans="4:4" x14ac:dyDescent="0.2">
      <c r="D3885" s="178"/>
    </row>
    <row r="3886" spans="4:4" x14ac:dyDescent="0.2">
      <c r="D3886" s="178"/>
    </row>
    <row r="3887" spans="4:4" x14ac:dyDescent="0.2">
      <c r="D3887" s="178"/>
    </row>
    <row r="3888" spans="4:4" x14ac:dyDescent="0.2">
      <c r="D3888" s="178"/>
    </row>
    <row r="3889" spans="4:4" x14ac:dyDescent="0.2">
      <c r="D3889" s="178"/>
    </row>
    <row r="3890" spans="4:4" x14ac:dyDescent="0.2">
      <c r="D3890" s="178"/>
    </row>
    <row r="3891" spans="4:4" x14ac:dyDescent="0.2">
      <c r="D3891" s="178"/>
    </row>
    <row r="3892" spans="4:4" x14ac:dyDescent="0.2">
      <c r="D3892" s="178"/>
    </row>
    <row r="3893" spans="4:4" x14ac:dyDescent="0.2">
      <c r="D3893" s="178"/>
    </row>
    <row r="3894" spans="4:4" x14ac:dyDescent="0.2">
      <c r="D3894" s="178"/>
    </row>
    <row r="3895" spans="4:4" x14ac:dyDescent="0.2">
      <c r="D3895" s="178"/>
    </row>
    <row r="3896" spans="4:4" x14ac:dyDescent="0.2">
      <c r="D3896" s="178"/>
    </row>
    <row r="3897" spans="4:4" x14ac:dyDescent="0.2">
      <c r="D3897" s="178"/>
    </row>
    <row r="3898" spans="4:4" x14ac:dyDescent="0.2">
      <c r="D3898" s="178"/>
    </row>
    <row r="3899" spans="4:4" x14ac:dyDescent="0.2">
      <c r="D3899" s="178"/>
    </row>
    <row r="3900" spans="4:4" x14ac:dyDescent="0.2">
      <c r="D3900" s="178"/>
    </row>
    <row r="3901" spans="4:4" x14ac:dyDescent="0.2">
      <c r="D3901" s="178"/>
    </row>
    <row r="3902" spans="4:4" x14ac:dyDescent="0.2">
      <c r="D3902" s="178"/>
    </row>
    <row r="3903" spans="4:4" x14ac:dyDescent="0.2">
      <c r="D3903" s="178"/>
    </row>
    <row r="3904" spans="4:4" x14ac:dyDescent="0.2">
      <c r="D3904" s="178"/>
    </row>
    <row r="3905" spans="4:4" x14ac:dyDescent="0.2">
      <c r="D3905" s="178"/>
    </row>
    <row r="3906" spans="4:4" x14ac:dyDescent="0.2">
      <c r="D3906" s="178"/>
    </row>
    <row r="3907" spans="4:4" x14ac:dyDescent="0.2">
      <c r="D3907" s="178"/>
    </row>
    <row r="3908" spans="4:4" x14ac:dyDescent="0.2">
      <c r="D3908" s="178"/>
    </row>
    <row r="3909" spans="4:4" x14ac:dyDescent="0.2">
      <c r="D3909" s="178"/>
    </row>
    <row r="3910" spans="4:4" x14ac:dyDescent="0.2">
      <c r="D3910" s="178"/>
    </row>
    <row r="3911" spans="4:4" x14ac:dyDescent="0.2">
      <c r="D3911" s="178"/>
    </row>
    <row r="3912" spans="4:4" x14ac:dyDescent="0.2">
      <c r="D3912" s="178"/>
    </row>
    <row r="3913" spans="4:4" x14ac:dyDescent="0.2">
      <c r="D3913" s="178"/>
    </row>
    <row r="3914" spans="4:4" x14ac:dyDescent="0.2">
      <c r="D3914" s="178"/>
    </row>
    <row r="3915" spans="4:4" x14ac:dyDescent="0.2">
      <c r="D3915" s="178"/>
    </row>
    <row r="3916" spans="4:4" x14ac:dyDescent="0.2">
      <c r="D3916" s="178"/>
    </row>
    <row r="3917" spans="4:4" x14ac:dyDescent="0.2">
      <c r="D3917" s="178"/>
    </row>
    <row r="3918" spans="4:4" x14ac:dyDescent="0.2">
      <c r="D3918" s="178"/>
    </row>
    <row r="3919" spans="4:4" x14ac:dyDescent="0.2">
      <c r="D3919" s="178"/>
    </row>
    <row r="3920" spans="4:4" x14ac:dyDescent="0.2">
      <c r="D3920" s="178"/>
    </row>
    <row r="3921" spans="4:4" x14ac:dyDescent="0.2">
      <c r="D3921" s="178"/>
    </row>
    <row r="3922" spans="4:4" x14ac:dyDescent="0.2">
      <c r="D3922" s="178"/>
    </row>
    <row r="3923" spans="4:4" x14ac:dyDescent="0.2">
      <c r="D3923" s="178"/>
    </row>
    <row r="3924" spans="4:4" x14ac:dyDescent="0.2">
      <c r="D3924" s="178"/>
    </row>
    <row r="3925" spans="4:4" x14ac:dyDescent="0.2">
      <c r="D3925" s="178"/>
    </row>
    <row r="3926" spans="4:4" x14ac:dyDescent="0.2">
      <c r="D3926" s="178"/>
    </row>
    <row r="3927" spans="4:4" x14ac:dyDescent="0.2">
      <c r="D3927" s="178"/>
    </row>
    <row r="3928" spans="4:4" x14ac:dyDescent="0.2">
      <c r="D3928" s="178"/>
    </row>
    <row r="3929" spans="4:4" x14ac:dyDescent="0.2">
      <c r="D3929" s="178"/>
    </row>
    <row r="3930" spans="4:4" x14ac:dyDescent="0.2">
      <c r="D3930" s="178"/>
    </row>
    <row r="3931" spans="4:4" x14ac:dyDescent="0.2">
      <c r="D3931" s="178"/>
    </row>
    <row r="3932" spans="4:4" x14ac:dyDescent="0.2">
      <c r="D3932" s="178"/>
    </row>
    <row r="3933" spans="4:4" x14ac:dyDescent="0.2">
      <c r="D3933" s="178"/>
    </row>
    <row r="3934" spans="4:4" x14ac:dyDescent="0.2">
      <c r="D3934" s="178"/>
    </row>
    <row r="3935" spans="4:4" x14ac:dyDescent="0.2">
      <c r="D3935" s="178"/>
    </row>
    <row r="3936" spans="4:4" x14ac:dyDescent="0.2">
      <c r="D3936" s="178"/>
    </row>
    <row r="3937" spans="4:4" x14ac:dyDescent="0.2">
      <c r="D3937" s="178"/>
    </row>
    <row r="3938" spans="4:4" x14ac:dyDescent="0.2">
      <c r="D3938" s="178"/>
    </row>
    <row r="3939" spans="4:4" x14ac:dyDescent="0.2">
      <c r="D3939" s="178"/>
    </row>
    <row r="3940" spans="4:4" x14ac:dyDescent="0.2">
      <c r="D3940" s="178"/>
    </row>
    <row r="3941" spans="4:4" x14ac:dyDescent="0.2">
      <c r="D3941" s="178"/>
    </row>
    <row r="3942" spans="4:4" x14ac:dyDescent="0.2">
      <c r="D3942" s="178"/>
    </row>
    <row r="3943" spans="4:4" x14ac:dyDescent="0.2">
      <c r="D3943" s="178"/>
    </row>
    <row r="3944" spans="4:4" x14ac:dyDescent="0.2">
      <c r="D3944" s="178"/>
    </row>
    <row r="3945" spans="4:4" x14ac:dyDescent="0.2">
      <c r="D3945" s="178"/>
    </row>
    <row r="3946" spans="4:4" x14ac:dyDescent="0.2">
      <c r="D3946" s="178"/>
    </row>
    <row r="3947" spans="4:4" x14ac:dyDescent="0.2">
      <c r="D3947" s="178"/>
    </row>
    <row r="3948" spans="4:4" x14ac:dyDescent="0.2">
      <c r="D3948" s="178"/>
    </row>
    <row r="3949" spans="4:4" x14ac:dyDescent="0.2">
      <c r="D3949" s="178"/>
    </row>
    <row r="3950" spans="4:4" x14ac:dyDescent="0.2">
      <c r="D3950" s="178"/>
    </row>
    <row r="3951" spans="4:4" x14ac:dyDescent="0.2">
      <c r="D3951" s="178"/>
    </row>
    <row r="3952" spans="4:4" x14ac:dyDescent="0.2">
      <c r="D3952" s="178"/>
    </row>
    <row r="3953" spans="4:4" x14ac:dyDescent="0.2">
      <c r="D3953" s="178"/>
    </row>
    <row r="3954" spans="4:4" x14ac:dyDescent="0.2">
      <c r="D3954" s="178"/>
    </row>
    <row r="3955" spans="4:4" x14ac:dyDescent="0.2">
      <c r="D3955" s="178"/>
    </row>
    <row r="3956" spans="4:4" x14ac:dyDescent="0.2">
      <c r="D3956" s="178"/>
    </row>
    <row r="3957" spans="4:4" x14ac:dyDescent="0.2">
      <c r="D3957" s="178"/>
    </row>
    <row r="3958" spans="4:4" x14ac:dyDescent="0.2">
      <c r="D3958" s="178"/>
    </row>
    <row r="3959" spans="4:4" x14ac:dyDescent="0.2">
      <c r="D3959" s="178"/>
    </row>
    <row r="3960" spans="4:4" x14ac:dyDescent="0.2">
      <c r="D3960" s="178"/>
    </row>
    <row r="3961" spans="4:4" x14ac:dyDescent="0.2">
      <c r="D3961" s="178"/>
    </row>
    <row r="3962" spans="4:4" x14ac:dyDescent="0.2">
      <c r="D3962" s="178"/>
    </row>
    <row r="3963" spans="4:4" x14ac:dyDescent="0.2">
      <c r="D3963" s="178"/>
    </row>
    <row r="3964" spans="4:4" x14ac:dyDescent="0.2">
      <c r="D3964" s="178"/>
    </row>
    <row r="3965" spans="4:4" x14ac:dyDescent="0.2">
      <c r="D3965" s="178"/>
    </row>
    <row r="3966" spans="4:4" x14ac:dyDescent="0.2">
      <c r="D3966" s="178"/>
    </row>
    <row r="3967" spans="4:4" x14ac:dyDescent="0.2">
      <c r="D3967" s="178"/>
    </row>
    <row r="3968" spans="4:4" x14ac:dyDescent="0.2">
      <c r="D3968" s="178"/>
    </row>
    <row r="3969" spans="4:4" x14ac:dyDescent="0.2">
      <c r="D3969" s="178"/>
    </row>
    <row r="3970" spans="4:4" x14ac:dyDescent="0.2">
      <c r="D3970" s="178"/>
    </row>
    <row r="3971" spans="4:4" x14ac:dyDescent="0.2">
      <c r="D3971" s="178"/>
    </row>
    <row r="3972" spans="4:4" x14ac:dyDescent="0.2">
      <c r="D3972" s="178"/>
    </row>
    <row r="3973" spans="4:4" x14ac:dyDescent="0.2">
      <c r="D3973" s="178"/>
    </row>
    <row r="3974" spans="4:4" x14ac:dyDescent="0.2">
      <c r="D3974" s="178"/>
    </row>
    <row r="3975" spans="4:4" x14ac:dyDescent="0.2">
      <c r="D3975" s="178"/>
    </row>
    <row r="3976" spans="4:4" x14ac:dyDescent="0.2">
      <c r="D3976" s="178"/>
    </row>
    <row r="3977" spans="4:4" x14ac:dyDescent="0.2">
      <c r="D3977" s="178"/>
    </row>
    <row r="3978" spans="4:4" x14ac:dyDescent="0.2">
      <c r="D3978" s="178"/>
    </row>
    <row r="3979" spans="4:4" x14ac:dyDescent="0.2">
      <c r="D3979" s="178"/>
    </row>
    <row r="3980" spans="4:4" x14ac:dyDescent="0.2">
      <c r="D3980" s="178"/>
    </row>
    <row r="3981" spans="4:4" x14ac:dyDescent="0.2">
      <c r="D3981" s="178"/>
    </row>
    <row r="3982" spans="4:4" x14ac:dyDescent="0.2">
      <c r="D3982" s="178"/>
    </row>
    <row r="3983" spans="4:4" x14ac:dyDescent="0.2">
      <c r="D3983" s="178"/>
    </row>
    <row r="3984" spans="4:4" x14ac:dyDescent="0.2">
      <c r="D3984" s="178"/>
    </row>
    <row r="3985" spans="4:4" x14ac:dyDescent="0.2">
      <c r="D3985" s="178"/>
    </row>
    <row r="3986" spans="4:4" x14ac:dyDescent="0.2">
      <c r="D3986" s="178"/>
    </row>
    <row r="3987" spans="4:4" x14ac:dyDescent="0.2">
      <c r="D3987" s="178"/>
    </row>
    <row r="3988" spans="4:4" x14ac:dyDescent="0.2">
      <c r="D3988" s="178"/>
    </row>
    <row r="3989" spans="4:4" x14ac:dyDescent="0.2">
      <c r="D3989" s="178"/>
    </row>
    <row r="3990" spans="4:4" x14ac:dyDescent="0.2">
      <c r="D3990" s="178"/>
    </row>
    <row r="3991" spans="4:4" x14ac:dyDescent="0.2">
      <c r="D3991" s="178"/>
    </row>
    <row r="3992" spans="4:4" x14ac:dyDescent="0.2">
      <c r="D3992" s="178"/>
    </row>
    <row r="3993" spans="4:4" x14ac:dyDescent="0.2">
      <c r="D3993" s="178"/>
    </row>
    <row r="3994" spans="4:4" x14ac:dyDescent="0.2">
      <c r="D3994" s="178"/>
    </row>
    <row r="3995" spans="4:4" x14ac:dyDescent="0.2">
      <c r="D3995" s="178"/>
    </row>
    <row r="3996" spans="4:4" x14ac:dyDescent="0.2">
      <c r="D3996" s="178"/>
    </row>
    <row r="3997" spans="4:4" x14ac:dyDescent="0.2">
      <c r="D3997" s="178"/>
    </row>
    <row r="3998" spans="4:4" x14ac:dyDescent="0.2">
      <c r="D3998" s="178"/>
    </row>
    <row r="3999" spans="4:4" x14ac:dyDescent="0.2">
      <c r="D3999" s="178"/>
    </row>
    <row r="4000" spans="4:4" x14ac:dyDescent="0.2">
      <c r="D4000" s="178"/>
    </row>
    <row r="4001" spans="4:4" x14ac:dyDescent="0.2">
      <c r="D4001" s="178"/>
    </row>
    <row r="4002" spans="4:4" x14ac:dyDescent="0.2">
      <c r="D4002" s="178"/>
    </row>
    <row r="4003" spans="4:4" x14ac:dyDescent="0.2">
      <c r="D4003" s="178"/>
    </row>
    <row r="4004" spans="4:4" x14ac:dyDescent="0.2">
      <c r="D4004" s="178"/>
    </row>
    <row r="4005" spans="4:4" x14ac:dyDescent="0.2">
      <c r="D4005" s="178"/>
    </row>
    <row r="4006" spans="4:4" x14ac:dyDescent="0.2">
      <c r="D4006" s="178"/>
    </row>
    <row r="4007" spans="4:4" x14ac:dyDescent="0.2">
      <c r="D4007" s="178"/>
    </row>
    <row r="4008" spans="4:4" x14ac:dyDescent="0.2">
      <c r="D4008" s="178"/>
    </row>
    <row r="4009" spans="4:4" x14ac:dyDescent="0.2">
      <c r="D4009" s="178"/>
    </row>
    <row r="4010" spans="4:4" x14ac:dyDescent="0.2">
      <c r="D4010" s="178"/>
    </row>
    <row r="4011" spans="4:4" x14ac:dyDescent="0.2">
      <c r="D4011" s="178"/>
    </row>
    <row r="4012" spans="4:4" x14ac:dyDescent="0.2">
      <c r="D4012" s="178"/>
    </row>
    <row r="4013" spans="4:4" x14ac:dyDescent="0.2">
      <c r="D4013" s="178"/>
    </row>
    <row r="4014" spans="4:4" x14ac:dyDescent="0.2">
      <c r="D4014" s="178"/>
    </row>
    <row r="4015" spans="4:4" x14ac:dyDescent="0.2">
      <c r="D4015" s="178"/>
    </row>
    <row r="4016" spans="4:4" x14ac:dyDescent="0.2">
      <c r="D4016" s="178"/>
    </row>
    <row r="4017" spans="4:4" x14ac:dyDescent="0.2">
      <c r="D4017" s="178"/>
    </row>
    <row r="4018" spans="4:4" x14ac:dyDescent="0.2">
      <c r="D4018" s="178"/>
    </row>
    <row r="4019" spans="4:4" x14ac:dyDescent="0.2">
      <c r="D4019" s="178"/>
    </row>
    <row r="4020" spans="4:4" x14ac:dyDescent="0.2">
      <c r="D4020" s="178"/>
    </row>
    <row r="4021" spans="4:4" x14ac:dyDescent="0.2">
      <c r="D4021" s="178"/>
    </row>
    <row r="4022" spans="4:4" x14ac:dyDescent="0.2">
      <c r="D4022" s="178"/>
    </row>
    <row r="4023" spans="4:4" x14ac:dyDescent="0.2">
      <c r="D4023" s="178"/>
    </row>
    <row r="4024" spans="4:4" x14ac:dyDescent="0.2">
      <c r="D4024" s="178"/>
    </row>
    <row r="4025" spans="4:4" x14ac:dyDescent="0.2">
      <c r="D4025" s="178"/>
    </row>
    <row r="4026" spans="4:4" x14ac:dyDescent="0.2">
      <c r="D4026" s="178"/>
    </row>
    <row r="4027" spans="4:4" x14ac:dyDescent="0.2">
      <c r="D4027" s="178"/>
    </row>
    <row r="4028" spans="4:4" x14ac:dyDescent="0.2">
      <c r="D4028" s="178"/>
    </row>
    <row r="4029" spans="4:4" x14ac:dyDescent="0.2">
      <c r="D4029" s="178"/>
    </row>
    <row r="4030" spans="4:4" x14ac:dyDescent="0.2">
      <c r="D4030" s="178"/>
    </row>
    <row r="4031" spans="4:4" x14ac:dyDescent="0.2">
      <c r="D4031" s="178"/>
    </row>
    <row r="4032" spans="4:4" x14ac:dyDescent="0.2">
      <c r="D4032" s="178"/>
    </row>
    <row r="4033" spans="4:4" x14ac:dyDescent="0.2">
      <c r="D4033" s="178"/>
    </row>
    <row r="4034" spans="4:4" x14ac:dyDescent="0.2">
      <c r="D4034" s="178"/>
    </row>
    <row r="4035" spans="4:4" x14ac:dyDescent="0.2">
      <c r="D4035" s="178"/>
    </row>
    <row r="4036" spans="4:4" x14ac:dyDescent="0.2">
      <c r="D4036" s="178"/>
    </row>
    <row r="4037" spans="4:4" x14ac:dyDescent="0.2">
      <c r="D4037" s="178"/>
    </row>
    <row r="4038" spans="4:4" x14ac:dyDescent="0.2">
      <c r="D4038" s="178"/>
    </row>
    <row r="4039" spans="4:4" x14ac:dyDescent="0.2">
      <c r="D4039" s="178"/>
    </row>
    <row r="4040" spans="4:4" x14ac:dyDescent="0.2">
      <c r="D4040" s="178"/>
    </row>
    <row r="4041" spans="4:4" x14ac:dyDescent="0.2">
      <c r="D4041" s="178"/>
    </row>
    <row r="4042" spans="4:4" x14ac:dyDescent="0.2">
      <c r="D4042" s="178"/>
    </row>
    <row r="4043" spans="4:4" x14ac:dyDescent="0.2">
      <c r="D4043" s="178"/>
    </row>
    <row r="4044" spans="4:4" x14ac:dyDescent="0.2">
      <c r="D4044" s="178"/>
    </row>
    <row r="4045" spans="4:4" x14ac:dyDescent="0.2">
      <c r="D4045" s="178"/>
    </row>
    <row r="4046" spans="4:4" x14ac:dyDescent="0.2">
      <c r="D4046" s="178"/>
    </row>
    <row r="4047" spans="4:4" x14ac:dyDescent="0.2">
      <c r="D4047" s="178"/>
    </row>
    <row r="4048" spans="4:4" x14ac:dyDescent="0.2">
      <c r="D4048" s="178"/>
    </row>
    <row r="4049" spans="4:4" x14ac:dyDescent="0.2">
      <c r="D4049" s="178"/>
    </row>
    <row r="4050" spans="4:4" x14ac:dyDescent="0.2">
      <c r="D4050" s="178"/>
    </row>
    <row r="4051" spans="4:4" x14ac:dyDescent="0.2">
      <c r="D4051" s="178"/>
    </row>
    <row r="4052" spans="4:4" x14ac:dyDescent="0.2">
      <c r="D4052" s="178"/>
    </row>
    <row r="4053" spans="4:4" x14ac:dyDescent="0.2">
      <c r="D4053" s="178"/>
    </row>
    <row r="4054" spans="4:4" x14ac:dyDescent="0.2">
      <c r="D4054" s="178"/>
    </row>
    <row r="4055" spans="4:4" x14ac:dyDescent="0.2">
      <c r="D4055" s="178"/>
    </row>
    <row r="4056" spans="4:4" x14ac:dyDescent="0.2">
      <c r="D4056" s="178"/>
    </row>
    <row r="4057" spans="4:4" x14ac:dyDescent="0.2">
      <c r="D4057" s="178"/>
    </row>
    <row r="4058" spans="4:4" x14ac:dyDescent="0.2">
      <c r="D4058" s="178"/>
    </row>
    <row r="4059" spans="4:4" x14ac:dyDescent="0.2">
      <c r="D4059" s="178"/>
    </row>
    <row r="4060" spans="4:4" x14ac:dyDescent="0.2">
      <c r="D4060" s="178"/>
    </row>
    <row r="4061" spans="4:4" x14ac:dyDescent="0.2">
      <c r="D4061" s="178"/>
    </row>
    <row r="4062" spans="4:4" x14ac:dyDescent="0.2">
      <c r="D4062" s="178"/>
    </row>
    <row r="4063" spans="4:4" x14ac:dyDescent="0.2">
      <c r="D4063" s="178"/>
    </row>
    <row r="4064" spans="4:4" x14ac:dyDescent="0.2">
      <c r="D4064" s="178"/>
    </row>
    <row r="4065" spans="4:4" x14ac:dyDescent="0.2">
      <c r="D4065" s="178"/>
    </row>
    <row r="4066" spans="4:4" x14ac:dyDescent="0.2">
      <c r="D4066" s="178"/>
    </row>
    <row r="4067" spans="4:4" x14ac:dyDescent="0.2">
      <c r="D4067" s="178"/>
    </row>
    <row r="4068" spans="4:4" x14ac:dyDescent="0.2">
      <c r="D4068" s="178"/>
    </row>
    <row r="4069" spans="4:4" x14ac:dyDescent="0.2">
      <c r="D4069" s="178"/>
    </row>
    <row r="4070" spans="4:4" x14ac:dyDescent="0.2">
      <c r="D4070" s="178"/>
    </row>
    <row r="4071" spans="4:4" x14ac:dyDescent="0.2">
      <c r="D4071" s="178"/>
    </row>
    <row r="4072" spans="4:4" x14ac:dyDescent="0.2">
      <c r="D4072" s="178"/>
    </row>
    <row r="4073" spans="4:4" x14ac:dyDescent="0.2">
      <c r="D4073" s="178"/>
    </row>
    <row r="4074" spans="4:4" x14ac:dyDescent="0.2">
      <c r="D4074" s="178"/>
    </row>
    <row r="4075" spans="4:4" x14ac:dyDescent="0.2">
      <c r="D4075" s="178"/>
    </row>
    <row r="4076" spans="4:4" x14ac:dyDescent="0.2">
      <c r="D4076" s="178"/>
    </row>
    <row r="4077" spans="4:4" x14ac:dyDescent="0.2">
      <c r="D4077" s="178"/>
    </row>
    <row r="4078" spans="4:4" x14ac:dyDescent="0.2">
      <c r="D4078" s="178"/>
    </row>
    <row r="4079" spans="4:4" x14ac:dyDescent="0.2">
      <c r="D4079" s="178"/>
    </row>
    <row r="4080" spans="4:4" x14ac:dyDescent="0.2">
      <c r="D4080" s="178"/>
    </row>
    <row r="4081" spans="4:4" x14ac:dyDescent="0.2">
      <c r="D4081" s="178"/>
    </row>
    <row r="4082" spans="4:4" x14ac:dyDescent="0.2">
      <c r="D4082" s="178"/>
    </row>
    <row r="4083" spans="4:4" x14ac:dyDescent="0.2">
      <c r="D4083" s="178"/>
    </row>
    <row r="4084" spans="4:4" x14ac:dyDescent="0.2">
      <c r="D4084" s="178"/>
    </row>
    <row r="4085" spans="4:4" x14ac:dyDescent="0.2">
      <c r="D4085" s="178"/>
    </row>
    <row r="4086" spans="4:4" x14ac:dyDescent="0.2">
      <c r="D4086" s="178"/>
    </row>
    <row r="4087" spans="4:4" x14ac:dyDescent="0.2">
      <c r="D4087" s="178"/>
    </row>
    <row r="4088" spans="4:4" x14ac:dyDescent="0.2">
      <c r="D4088" s="178"/>
    </row>
    <row r="4089" spans="4:4" x14ac:dyDescent="0.2">
      <c r="D4089" s="178"/>
    </row>
    <row r="4090" spans="4:4" x14ac:dyDescent="0.2">
      <c r="D4090" s="178"/>
    </row>
    <row r="4091" spans="4:4" x14ac:dyDescent="0.2">
      <c r="D4091" s="178"/>
    </row>
    <row r="4092" spans="4:4" x14ac:dyDescent="0.2">
      <c r="D4092" s="178"/>
    </row>
    <row r="4093" spans="4:4" x14ac:dyDescent="0.2">
      <c r="D4093" s="178"/>
    </row>
    <row r="4094" spans="4:4" x14ac:dyDescent="0.2">
      <c r="D4094" s="178"/>
    </row>
    <row r="4095" spans="4:4" x14ac:dyDescent="0.2">
      <c r="D4095" s="178"/>
    </row>
    <row r="4096" spans="4:4" x14ac:dyDescent="0.2">
      <c r="D4096" s="178"/>
    </row>
    <row r="4097" spans="4:4" x14ac:dyDescent="0.2">
      <c r="D4097" s="178"/>
    </row>
    <row r="4098" spans="4:4" x14ac:dyDescent="0.2">
      <c r="D4098" s="178"/>
    </row>
    <row r="4099" spans="4:4" x14ac:dyDescent="0.2">
      <c r="D4099" s="178"/>
    </row>
    <row r="4100" spans="4:4" x14ac:dyDescent="0.2">
      <c r="D4100" s="178"/>
    </row>
    <row r="4101" spans="4:4" x14ac:dyDescent="0.2">
      <c r="D4101" s="178"/>
    </row>
    <row r="4102" spans="4:4" x14ac:dyDescent="0.2">
      <c r="D4102" s="178"/>
    </row>
    <row r="4103" spans="4:4" x14ac:dyDescent="0.2">
      <c r="D4103" s="178"/>
    </row>
    <row r="4104" spans="4:4" x14ac:dyDescent="0.2">
      <c r="D4104" s="178"/>
    </row>
    <row r="4105" spans="4:4" x14ac:dyDescent="0.2">
      <c r="D4105" s="178"/>
    </row>
    <row r="4106" spans="4:4" x14ac:dyDescent="0.2">
      <c r="D4106" s="178"/>
    </row>
    <row r="4107" spans="4:4" x14ac:dyDescent="0.2">
      <c r="D4107" s="178"/>
    </row>
    <row r="4108" spans="4:4" x14ac:dyDescent="0.2">
      <c r="D4108" s="178"/>
    </row>
    <row r="4109" spans="4:4" x14ac:dyDescent="0.2">
      <c r="D4109" s="178"/>
    </row>
    <row r="4110" spans="4:4" x14ac:dyDescent="0.2">
      <c r="D4110" s="178"/>
    </row>
    <row r="4111" spans="4:4" x14ac:dyDescent="0.2">
      <c r="D4111" s="178"/>
    </row>
    <row r="4112" spans="4:4" x14ac:dyDescent="0.2">
      <c r="D4112" s="178"/>
    </row>
    <row r="4113" spans="4:4" x14ac:dyDescent="0.2">
      <c r="D4113" s="178"/>
    </row>
    <row r="4114" spans="4:4" x14ac:dyDescent="0.2">
      <c r="D4114" s="178"/>
    </row>
    <row r="4115" spans="4:4" x14ac:dyDescent="0.2">
      <c r="D4115" s="178"/>
    </row>
    <row r="4116" spans="4:4" x14ac:dyDescent="0.2">
      <c r="D4116" s="178"/>
    </row>
    <row r="4117" spans="4:4" x14ac:dyDescent="0.2">
      <c r="D4117" s="178"/>
    </row>
    <row r="4118" spans="4:4" x14ac:dyDescent="0.2">
      <c r="D4118" s="178"/>
    </row>
    <row r="4119" spans="4:4" x14ac:dyDescent="0.2">
      <c r="D4119" s="178"/>
    </row>
    <row r="4120" spans="4:4" x14ac:dyDescent="0.2">
      <c r="D4120" s="178"/>
    </row>
    <row r="4121" spans="4:4" x14ac:dyDescent="0.2">
      <c r="D4121" s="178"/>
    </row>
    <row r="4122" spans="4:4" x14ac:dyDescent="0.2">
      <c r="D4122" s="178"/>
    </row>
    <row r="4123" spans="4:4" x14ac:dyDescent="0.2">
      <c r="D4123" s="178"/>
    </row>
    <row r="4124" spans="4:4" x14ac:dyDescent="0.2">
      <c r="D4124" s="178"/>
    </row>
    <row r="4125" spans="4:4" x14ac:dyDescent="0.2">
      <c r="D4125" s="178"/>
    </row>
    <row r="4126" spans="4:4" x14ac:dyDescent="0.2">
      <c r="D4126" s="178"/>
    </row>
    <row r="4127" spans="4:4" x14ac:dyDescent="0.2">
      <c r="D4127" s="178"/>
    </row>
    <row r="4128" spans="4:4" x14ac:dyDescent="0.2">
      <c r="D4128" s="178"/>
    </row>
    <row r="4129" spans="4:4" x14ac:dyDescent="0.2">
      <c r="D4129" s="178"/>
    </row>
    <row r="4130" spans="4:4" x14ac:dyDescent="0.2">
      <c r="D4130" s="178"/>
    </row>
    <row r="4131" spans="4:4" x14ac:dyDescent="0.2">
      <c r="D4131" s="178"/>
    </row>
    <row r="4132" spans="4:4" x14ac:dyDescent="0.2">
      <c r="D4132" s="178"/>
    </row>
    <row r="4133" spans="4:4" x14ac:dyDescent="0.2">
      <c r="D4133" s="178"/>
    </row>
    <row r="4134" spans="4:4" x14ac:dyDescent="0.2">
      <c r="D4134" s="178"/>
    </row>
    <row r="4135" spans="4:4" x14ac:dyDescent="0.2">
      <c r="D4135" s="178"/>
    </row>
    <row r="4136" spans="4:4" x14ac:dyDescent="0.2">
      <c r="D4136" s="178"/>
    </row>
    <row r="4137" spans="4:4" x14ac:dyDescent="0.2">
      <c r="D4137" s="178"/>
    </row>
    <row r="4138" spans="4:4" x14ac:dyDescent="0.2">
      <c r="D4138" s="178"/>
    </row>
    <row r="4139" spans="4:4" x14ac:dyDescent="0.2">
      <c r="D4139" s="178"/>
    </row>
    <row r="4140" spans="4:4" x14ac:dyDescent="0.2">
      <c r="D4140" s="178"/>
    </row>
    <row r="4141" spans="4:4" x14ac:dyDescent="0.2">
      <c r="D4141" s="178"/>
    </row>
    <row r="4142" spans="4:4" x14ac:dyDescent="0.2">
      <c r="D4142" s="178"/>
    </row>
    <row r="4143" spans="4:4" x14ac:dyDescent="0.2">
      <c r="D4143" s="178"/>
    </row>
    <row r="4144" spans="4:4" x14ac:dyDescent="0.2">
      <c r="D4144" s="178"/>
    </row>
    <row r="4145" spans="4:4" x14ac:dyDescent="0.2">
      <c r="D4145" s="178"/>
    </row>
    <row r="4146" spans="4:4" x14ac:dyDescent="0.2">
      <c r="D4146" s="178"/>
    </row>
    <row r="4147" spans="4:4" x14ac:dyDescent="0.2">
      <c r="D4147" s="178"/>
    </row>
    <row r="4148" spans="4:4" x14ac:dyDescent="0.2">
      <c r="D4148" s="178"/>
    </row>
    <row r="4149" spans="4:4" x14ac:dyDescent="0.2">
      <c r="D4149" s="178"/>
    </row>
    <row r="4150" spans="4:4" x14ac:dyDescent="0.2">
      <c r="D4150" s="178"/>
    </row>
    <row r="4151" spans="4:4" x14ac:dyDescent="0.2">
      <c r="D4151" s="178"/>
    </row>
    <row r="4152" spans="4:4" x14ac:dyDescent="0.2">
      <c r="D4152" s="178"/>
    </row>
    <row r="4153" spans="4:4" x14ac:dyDescent="0.2">
      <c r="D4153" s="178"/>
    </row>
    <row r="4154" spans="4:4" x14ac:dyDescent="0.2">
      <c r="D4154" s="178"/>
    </row>
    <row r="4155" spans="4:4" x14ac:dyDescent="0.2">
      <c r="D4155" s="178"/>
    </row>
    <row r="4156" spans="4:4" x14ac:dyDescent="0.2">
      <c r="D4156" s="178"/>
    </row>
    <row r="4157" spans="4:4" x14ac:dyDescent="0.2">
      <c r="D4157" s="178"/>
    </row>
    <row r="4158" spans="4:4" x14ac:dyDescent="0.2">
      <c r="D4158" s="178"/>
    </row>
    <row r="4159" spans="4:4" x14ac:dyDescent="0.2">
      <c r="D4159" s="178"/>
    </row>
    <row r="4160" spans="4:4" x14ac:dyDescent="0.2">
      <c r="D4160" s="178"/>
    </row>
    <row r="4161" spans="4:4" x14ac:dyDescent="0.2">
      <c r="D4161" s="178"/>
    </row>
    <row r="4162" spans="4:4" x14ac:dyDescent="0.2">
      <c r="D4162" s="178"/>
    </row>
    <row r="4163" spans="4:4" x14ac:dyDescent="0.2">
      <c r="D4163" s="178"/>
    </row>
    <row r="4164" spans="4:4" x14ac:dyDescent="0.2">
      <c r="D4164" s="178"/>
    </row>
    <row r="4165" spans="4:4" x14ac:dyDescent="0.2">
      <c r="D4165" s="178"/>
    </row>
    <row r="4166" spans="4:4" x14ac:dyDescent="0.2">
      <c r="D4166" s="178"/>
    </row>
    <row r="4167" spans="4:4" x14ac:dyDescent="0.2">
      <c r="D4167" s="178"/>
    </row>
    <row r="4168" spans="4:4" x14ac:dyDescent="0.2">
      <c r="D4168" s="178"/>
    </row>
    <row r="4169" spans="4:4" x14ac:dyDescent="0.2">
      <c r="D4169" s="178"/>
    </row>
    <row r="4170" spans="4:4" x14ac:dyDescent="0.2">
      <c r="D4170" s="178"/>
    </row>
    <row r="4171" spans="4:4" x14ac:dyDescent="0.2">
      <c r="D4171" s="178"/>
    </row>
    <row r="4172" spans="4:4" x14ac:dyDescent="0.2">
      <c r="D4172" s="178"/>
    </row>
    <row r="4173" spans="4:4" x14ac:dyDescent="0.2">
      <c r="D4173" s="178"/>
    </row>
    <row r="4174" spans="4:4" x14ac:dyDescent="0.2">
      <c r="D4174" s="178"/>
    </row>
    <row r="4175" spans="4:4" x14ac:dyDescent="0.2">
      <c r="D4175" s="178"/>
    </row>
    <row r="4176" spans="4:4" x14ac:dyDescent="0.2">
      <c r="D4176" s="178"/>
    </row>
    <row r="4177" spans="4:4" x14ac:dyDescent="0.2">
      <c r="D4177" s="178"/>
    </row>
    <row r="4178" spans="4:4" x14ac:dyDescent="0.2">
      <c r="D4178" s="178"/>
    </row>
    <row r="4179" spans="4:4" x14ac:dyDescent="0.2">
      <c r="D4179" s="178"/>
    </row>
    <row r="4180" spans="4:4" x14ac:dyDescent="0.2">
      <c r="D4180" s="178"/>
    </row>
    <row r="4181" spans="4:4" x14ac:dyDescent="0.2">
      <c r="D4181" s="178"/>
    </row>
    <row r="4182" spans="4:4" x14ac:dyDescent="0.2">
      <c r="D4182" s="178"/>
    </row>
    <row r="4183" spans="4:4" x14ac:dyDescent="0.2">
      <c r="D4183" s="178"/>
    </row>
    <row r="4184" spans="4:4" x14ac:dyDescent="0.2">
      <c r="D4184" s="178"/>
    </row>
    <row r="4185" spans="4:4" x14ac:dyDescent="0.2">
      <c r="D4185" s="178"/>
    </row>
    <row r="4186" spans="4:4" x14ac:dyDescent="0.2">
      <c r="D4186" s="178"/>
    </row>
    <row r="4187" spans="4:4" x14ac:dyDescent="0.2">
      <c r="D4187" s="178"/>
    </row>
    <row r="4188" spans="4:4" x14ac:dyDescent="0.2">
      <c r="D4188" s="178"/>
    </row>
    <row r="4189" spans="4:4" x14ac:dyDescent="0.2">
      <c r="D4189" s="178"/>
    </row>
    <row r="4190" spans="4:4" x14ac:dyDescent="0.2">
      <c r="D4190" s="178"/>
    </row>
    <row r="4191" spans="4:4" x14ac:dyDescent="0.2">
      <c r="D4191" s="178"/>
    </row>
    <row r="4192" spans="4:4" x14ac:dyDescent="0.2">
      <c r="D4192" s="178"/>
    </row>
    <row r="4193" spans="4:4" x14ac:dyDescent="0.2">
      <c r="D4193" s="178"/>
    </row>
    <row r="4194" spans="4:4" x14ac:dyDescent="0.2">
      <c r="D4194" s="178"/>
    </row>
    <row r="4195" spans="4:4" x14ac:dyDescent="0.2">
      <c r="D4195" s="178"/>
    </row>
    <row r="4196" spans="4:4" x14ac:dyDescent="0.2">
      <c r="D4196" s="178"/>
    </row>
    <row r="4197" spans="4:4" x14ac:dyDescent="0.2">
      <c r="D4197" s="178"/>
    </row>
    <row r="4198" spans="4:4" x14ac:dyDescent="0.2">
      <c r="D4198" s="178"/>
    </row>
    <row r="4199" spans="4:4" x14ac:dyDescent="0.2">
      <c r="D4199" s="178"/>
    </row>
    <row r="4200" spans="4:4" x14ac:dyDescent="0.2">
      <c r="D4200" s="178"/>
    </row>
    <row r="4201" spans="4:4" x14ac:dyDescent="0.2">
      <c r="D4201" s="178"/>
    </row>
    <row r="4202" spans="4:4" x14ac:dyDescent="0.2">
      <c r="D4202" s="178"/>
    </row>
    <row r="4203" spans="4:4" x14ac:dyDescent="0.2">
      <c r="D4203" s="178"/>
    </row>
    <row r="4204" spans="4:4" x14ac:dyDescent="0.2">
      <c r="D4204" s="178"/>
    </row>
    <row r="4205" spans="4:4" x14ac:dyDescent="0.2">
      <c r="D4205" s="178"/>
    </row>
    <row r="4206" spans="4:4" x14ac:dyDescent="0.2">
      <c r="D4206" s="178"/>
    </row>
    <row r="4207" spans="4:4" x14ac:dyDescent="0.2">
      <c r="D4207" s="178"/>
    </row>
    <row r="4208" spans="4:4" x14ac:dyDescent="0.2">
      <c r="D4208" s="178"/>
    </row>
    <row r="4209" spans="4:4" x14ac:dyDescent="0.2">
      <c r="D4209" s="178"/>
    </row>
    <row r="4210" spans="4:4" x14ac:dyDescent="0.2">
      <c r="D4210" s="178"/>
    </row>
    <row r="4211" spans="4:4" x14ac:dyDescent="0.2">
      <c r="D4211" s="178"/>
    </row>
    <row r="4212" spans="4:4" x14ac:dyDescent="0.2">
      <c r="D4212" s="178"/>
    </row>
    <row r="4213" spans="4:4" x14ac:dyDescent="0.2">
      <c r="D4213" s="178"/>
    </row>
    <row r="4214" spans="4:4" x14ac:dyDescent="0.2">
      <c r="D4214" s="178"/>
    </row>
    <row r="4215" spans="4:4" x14ac:dyDescent="0.2">
      <c r="D4215" s="178"/>
    </row>
    <row r="4216" spans="4:4" x14ac:dyDescent="0.2">
      <c r="D4216" s="178"/>
    </row>
    <row r="4217" spans="4:4" x14ac:dyDescent="0.2">
      <c r="D4217" s="178"/>
    </row>
    <row r="4218" spans="4:4" x14ac:dyDescent="0.2">
      <c r="D4218" s="178"/>
    </row>
    <row r="4219" spans="4:4" x14ac:dyDescent="0.2">
      <c r="D4219" s="178"/>
    </row>
    <row r="4220" spans="4:4" x14ac:dyDescent="0.2">
      <c r="D4220" s="178"/>
    </row>
    <row r="4221" spans="4:4" x14ac:dyDescent="0.2">
      <c r="D4221" s="178"/>
    </row>
    <row r="4222" spans="4:4" x14ac:dyDescent="0.2">
      <c r="D4222" s="178"/>
    </row>
    <row r="4223" spans="4:4" x14ac:dyDescent="0.2">
      <c r="D4223" s="178"/>
    </row>
    <row r="4224" spans="4:4" x14ac:dyDescent="0.2">
      <c r="D4224" s="178"/>
    </row>
    <row r="4225" spans="4:4" x14ac:dyDescent="0.2">
      <c r="D4225" s="178"/>
    </row>
    <row r="4226" spans="4:4" x14ac:dyDescent="0.2">
      <c r="D4226" s="178"/>
    </row>
    <row r="4227" spans="4:4" x14ac:dyDescent="0.2">
      <c r="D4227" s="178"/>
    </row>
    <row r="4228" spans="4:4" x14ac:dyDescent="0.2">
      <c r="D4228" s="178"/>
    </row>
    <row r="4229" spans="4:4" x14ac:dyDescent="0.2">
      <c r="D4229" s="178"/>
    </row>
    <row r="4230" spans="4:4" x14ac:dyDescent="0.2">
      <c r="D4230" s="178"/>
    </row>
    <row r="4231" spans="4:4" x14ac:dyDescent="0.2">
      <c r="D4231" s="178"/>
    </row>
    <row r="4232" spans="4:4" x14ac:dyDescent="0.2">
      <c r="D4232" s="178"/>
    </row>
    <row r="4233" spans="4:4" x14ac:dyDescent="0.2">
      <c r="D4233" s="178"/>
    </row>
    <row r="4234" spans="4:4" x14ac:dyDescent="0.2">
      <c r="D4234" s="178"/>
    </row>
    <row r="4235" spans="4:4" x14ac:dyDescent="0.2">
      <c r="D4235" s="178"/>
    </row>
    <row r="4236" spans="4:4" x14ac:dyDescent="0.2">
      <c r="D4236" s="178"/>
    </row>
    <row r="4237" spans="4:4" x14ac:dyDescent="0.2">
      <c r="D4237" s="178"/>
    </row>
    <row r="4238" spans="4:4" x14ac:dyDescent="0.2">
      <c r="D4238" s="178"/>
    </row>
    <row r="4239" spans="4:4" x14ac:dyDescent="0.2">
      <c r="D4239" s="178"/>
    </row>
    <row r="4240" spans="4:4" x14ac:dyDescent="0.2">
      <c r="D4240" s="178"/>
    </row>
    <row r="4241" spans="4:4" x14ac:dyDescent="0.2">
      <c r="D4241" s="178"/>
    </row>
    <row r="4242" spans="4:4" x14ac:dyDescent="0.2">
      <c r="D4242" s="178"/>
    </row>
    <row r="4243" spans="4:4" x14ac:dyDescent="0.2">
      <c r="D4243" s="178"/>
    </row>
    <row r="4244" spans="4:4" x14ac:dyDescent="0.2">
      <c r="D4244" s="178"/>
    </row>
    <row r="4245" spans="4:4" x14ac:dyDescent="0.2">
      <c r="D4245" s="178"/>
    </row>
    <row r="4246" spans="4:4" x14ac:dyDescent="0.2">
      <c r="D4246" s="178"/>
    </row>
    <row r="4247" spans="4:4" x14ac:dyDescent="0.2">
      <c r="D4247" s="178"/>
    </row>
    <row r="4248" spans="4:4" x14ac:dyDescent="0.2">
      <c r="D4248" s="178"/>
    </row>
    <row r="4249" spans="4:4" x14ac:dyDescent="0.2">
      <c r="D4249" s="178"/>
    </row>
    <row r="4250" spans="4:4" x14ac:dyDescent="0.2">
      <c r="D4250" s="178"/>
    </row>
    <row r="4251" spans="4:4" x14ac:dyDescent="0.2">
      <c r="D4251" s="178"/>
    </row>
    <row r="4252" spans="4:4" x14ac:dyDescent="0.2">
      <c r="D4252" s="178"/>
    </row>
    <row r="4253" spans="4:4" x14ac:dyDescent="0.2">
      <c r="D4253" s="178"/>
    </row>
    <row r="4254" spans="4:4" x14ac:dyDescent="0.2">
      <c r="D4254" s="178"/>
    </row>
    <row r="4255" spans="4:4" x14ac:dyDescent="0.2">
      <c r="D4255" s="178"/>
    </row>
    <row r="4256" spans="4:4" x14ac:dyDescent="0.2">
      <c r="D4256" s="178"/>
    </row>
    <row r="4257" spans="4:4" x14ac:dyDescent="0.2">
      <c r="D4257" s="178"/>
    </row>
    <row r="4258" spans="4:4" x14ac:dyDescent="0.2">
      <c r="D4258" s="178"/>
    </row>
    <row r="4259" spans="4:4" x14ac:dyDescent="0.2">
      <c r="D4259" s="178"/>
    </row>
    <row r="4260" spans="4:4" x14ac:dyDescent="0.2">
      <c r="D4260" s="178"/>
    </row>
    <row r="4261" spans="4:4" x14ac:dyDescent="0.2">
      <c r="D4261" s="178"/>
    </row>
    <row r="4262" spans="4:4" x14ac:dyDescent="0.2">
      <c r="D4262" s="178"/>
    </row>
    <row r="4263" spans="4:4" x14ac:dyDescent="0.2">
      <c r="D4263" s="178"/>
    </row>
    <row r="4264" spans="4:4" x14ac:dyDescent="0.2">
      <c r="D4264" s="178"/>
    </row>
    <row r="4265" spans="4:4" x14ac:dyDescent="0.2">
      <c r="D4265" s="178"/>
    </row>
    <row r="4266" spans="4:4" x14ac:dyDescent="0.2">
      <c r="D4266" s="178"/>
    </row>
    <row r="4267" spans="4:4" x14ac:dyDescent="0.2">
      <c r="D4267" s="178"/>
    </row>
    <row r="4268" spans="4:4" x14ac:dyDescent="0.2">
      <c r="D4268" s="178"/>
    </row>
    <row r="4269" spans="4:4" x14ac:dyDescent="0.2">
      <c r="D4269" s="178"/>
    </row>
    <row r="4270" spans="4:4" x14ac:dyDescent="0.2">
      <c r="D4270" s="178"/>
    </row>
    <row r="4271" spans="4:4" x14ac:dyDescent="0.2">
      <c r="D4271" s="178"/>
    </row>
    <row r="4272" spans="4:4" x14ac:dyDescent="0.2">
      <c r="D4272" s="178"/>
    </row>
    <row r="4273" spans="4:4" x14ac:dyDescent="0.2">
      <c r="D4273" s="178"/>
    </row>
    <row r="4274" spans="4:4" x14ac:dyDescent="0.2">
      <c r="D4274" s="178"/>
    </row>
    <row r="4275" spans="4:4" x14ac:dyDescent="0.2">
      <c r="D4275" s="178"/>
    </row>
    <row r="4276" spans="4:4" x14ac:dyDescent="0.2">
      <c r="D4276" s="178"/>
    </row>
    <row r="4277" spans="4:4" x14ac:dyDescent="0.2">
      <c r="D4277" s="178"/>
    </row>
    <row r="4278" spans="4:4" x14ac:dyDescent="0.2">
      <c r="D4278" s="178"/>
    </row>
    <row r="4279" spans="4:4" x14ac:dyDescent="0.2">
      <c r="D4279" s="178"/>
    </row>
    <row r="4280" spans="4:4" x14ac:dyDescent="0.2">
      <c r="D4280" s="178"/>
    </row>
    <row r="4281" spans="4:4" x14ac:dyDescent="0.2">
      <c r="D4281" s="178"/>
    </row>
    <row r="4282" spans="4:4" x14ac:dyDescent="0.2">
      <c r="D4282" s="178"/>
    </row>
    <row r="4283" spans="4:4" x14ac:dyDescent="0.2">
      <c r="D4283" s="178"/>
    </row>
    <row r="4284" spans="4:4" x14ac:dyDescent="0.2">
      <c r="D4284" s="178"/>
    </row>
    <row r="4285" spans="4:4" x14ac:dyDescent="0.2">
      <c r="D4285" s="178"/>
    </row>
    <row r="4286" spans="4:4" x14ac:dyDescent="0.2">
      <c r="D4286" s="178"/>
    </row>
    <row r="4287" spans="4:4" x14ac:dyDescent="0.2">
      <c r="D4287" s="178"/>
    </row>
    <row r="4288" spans="4:4" x14ac:dyDescent="0.2">
      <c r="D4288" s="178"/>
    </row>
    <row r="4289" spans="4:4" x14ac:dyDescent="0.2">
      <c r="D4289" s="178"/>
    </row>
    <row r="4290" spans="4:4" x14ac:dyDescent="0.2">
      <c r="D4290" s="178"/>
    </row>
    <row r="4291" spans="4:4" x14ac:dyDescent="0.2">
      <c r="D4291" s="178"/>
    </row>
    <row r="4292" spans="4:4" x14ac:dyDescent="0.2">
      <c r="D4292" s="178"/>
    </row>
    <row r="4293" spans="4:4" x14ac:dyDescent="0.2">
      <c r="D4293" s="178"/>
    </row>
    <row r="4294" spans="4:4" x14ac:dyDescent="0.2">
      <c r="D4294" s="178"/>
    </row>
    <row r="4295" spans="4:4" x14ac:dyDescent="0.2">
      <c r="D4295" s="178"/>
    </row>
    <row r="4296" spans="4:4" x14ac:dyDescent="0.2">
      <c r="D4296" s="178"/>
    </row>
    <row r="4297" spans="4:4" x14ac:dyDescent="0.2">
      <c r="D4297" s="178"/>
    </row>
    <row r="4298" spans="4:4" x14ac:dyDescent="0.2">
      <c r="D4298" s="178"/>
    </row>
    <row r="4299" spans="4:4" x14ac:dyDescent="0.2">
      <c r="D4299" s="178"/>
    </row>
    <row r="4300" spans="4:4" x14ac:dyDescent="0.2">
      <c r="D4300" s="178"/>
    </row>
    <row r="4301" spans="4:4" x14ac:dyDescent="0.2">
      <c r="D4301" s="178"/>
    </row>
    <row r="4302" spans="4:4" x14ac:dyDescent="0.2">
      <c r="D4302" s="178"/>
    </row>
    <row r="4303" spans="4:4" x14ac:dyDescent="0.2">
      <c r="D4303" s="178"/>
    </row>
    <row r="4304" spans="4:4" x14ac:dyDescent="0.2">
      <c r="D4304" s="178"/>
    </row>
    <row r="4305" spans="4:4" x14ac:dyDescent="0.2">
      <c r="D4305" s="178"/>
    </row>
    <row r="4306" spans="4:4" x14ac:dyDescent="0.2">
      <c r="D4306" s="178"/>
    </row>
    <row r="4307" spans="4:4" x14ac:dyDescent="0.2">
      <c r="D4307" s="178"/>
    </row>
    <row r="4308" spans="4:4" x14ac:dyDescent="0.2">
      <c r="D4308" s="178"/>
    </row>
    <row r="4309" spans="4:4" x14ac:dyDescent="0.2">
      <c r="D4309" s="178"/>
    </row>
    <row r="4310" spans="4:4" x14ac:dyDescent="0.2">
      <c r="D4310" s="178"/>
    </row>
    <row r="4311" spans="4:4" x14ac:dyDescent="0.2">
      <c r="D4311" s="178"/>
    </row>
    <row r="4312" spans="4:4" x14ac:dyDescent="0.2">
      <c r="D4312" s="178"/>
    </row>
    <row r="4313" spans="4:4" x14ac:dyDescent="0.2">
      <c r="D4313" s="178"/>
    </row>
    <row r="4314" spans="4:4" x14ac:dyDescent="0.2">
      <c r="D4314" s="178"/>
    </row>
    <row r="4315" spans="4:4" x14ac:dyDescent="0.2">
      <c r="D4315" s="178"/>
    </row>
    <row r="4316" spans="4:4" x14ac:dyDescent="0.2">
      <c r="D4316" s="178"/>
    </row>
    <row r="4317" spans="4:4" x14ac:dyDescent="0.2">
      <c r="D4317" s="178"/>
    </row>
    <row r="4318" spans="4:4" x14ac:dyDescent="0.2">
      <c r="D4318" s="178"/>
    </row>
    <row r="4319" spans="4:4" x14ac:dyDescent="0.2">
      <c r="D4319" s="178"/>
    </row>
    <row r="4320" spans="4:4" x14ac:dyDescent="0.2">
      <c r="D4320" s="178"/>
    </row>
    <row r="4321" spans="4:4" x14ac:dyDescent="0.2">
      <c r="D4321" s="178"/>
    </row>
    <row r="4322" spans="4:4" x14ac:dyDescent="0.2">
      <c r="D4322" s="178"/>
    </row>
    <row r="4323" spans="4:4" x14ac:dyDescent="0.2">
      <c r="D4323" s="178"/>
    </row>
    <row r="4324" spans="4:4" x14ac:dyDescent="0.2">
      <c r="D4324" s="178"/>
    </row>
    <row r="4325" spans="4:4" x14ac:dyDescent="0.2">
      <c r="D4325" s="178"/>
    </row>
    <row r="4326" spans="4:4" x14ac:dyDescent="0.2">
      <c r="D4326" s="178"/>
    </row>
    <row r="4327" spans="4:4" x14ac:dyDescent="0.2">
      <c r="D4327" s="178"/>
    </row>
    <row r="4328" spans="4:4" x14ac:dyDescent="0.2">
      <c r="D4328" s="178"/>
    </row>
    <row r="4329" spans="4:4" x14ac:dyDescent="0.2">
      <c r="D4329" s="178"/>
    </row>
    <row r="4330" spans="4:4" x14ac:dyDescent="0.2">
      <c r="D4330" s="178"/>
    </row>
    <row r="4331" spans="4:4" x14ac:dyDescent="0.2">
      <c r="D4331" s="178"/>
    </row>
    <row r="4332" spans="4:4" x14ac:dyDescent="0.2">
      <c r="D4332" s="178"/>
    </row>
    <row r="4333" spans="4:4" x14ac:dyDescent="0.2">
      <c r="D4333" s="178"/>
    </row>
    <row r="4334" spans="4:4" x14ac:dyDescent="0.2">
      <c r="D4334" s="178"/>
    </row>
    <row r="4335" spans="4:4" x14ac:dyDescent="0.2">
      <c r="D4335" s="178"/>
    </row>
    <row r="4336" spans="4:4" x14ac:dyDescent="0.2">
      <c r="D4336" s="178"/>
    </row>
    <row r="4337" spans="4:4" x14ac:dyDescent="0.2">
      <c r="D4337" s="178"/>
    </row>
    <row r="4338" spans="4:4" x14ac:dyDescent="0.2">
      <c r="D4338" s="178"/>
    </row>
    <row r="4339" spans="4:4" x14ac:dyDescent="0.2">
      <c r="D4339" s="178"/>
    </row>
    <row r="4340" spans="4:4" x14ac:dyDescent="0.2">
      <c r="D4340" s="178"/>
    </row>
    <row r="4341" spans="4:4" x14ac:dyDescent="0.2">
      <c r="D4341" s="178"/>
    </row>
    <row r="4342" spans="4:4" x14ac:dyDescent="0.2">
      <c r="D4342" s="178"/>
    </row>
    <row r="4343" spans="4:4" x14ac:dyDescent="0.2">
      <c r="D4343" s="178"/>
    </row>
    <row r="4344" spans="4:4" x14ac:dyDescent="0.2">
      <c r="D4344" s="178"/>
    </row>
    <row r="4345" spans="4:4" x14ac:dyDescent="0.2">
      <c r="D4345" s="178"/>
    </row>
    <row r="4346" spans="4:4" x14ac:dyDescent="0.2">
      <c r="D4346" s="178"/>
    </row>
    <row r="4347" spans="4:4" x14ac:dyDescent="0.2">
      <c r="D4347" s="178"/>
    </row>
    <row r="4348" spans="4:4" x14ac:dyDescent="0.2">
      <c r="D4348" s="178"/>
    </row>
    <row r="4349" spans="4:4" x14ac:dyDescent="0.2">
      <c r="D4349" s="178"/>
    </row>
    <row r="4350" spans="4:4" x14ac:dyDescent="0.2">
      <c r="D4350" s="178"/>
    </row>
    <row r="4351" spans="4:4" x14ac:dyDescent="0.2">
      <c r="D4351" s="178"/>
    </row>
    <row r="4352" spans="4:4" x14ac:dyDescent="0.2">
      <c r="D4352" s="178"/>
    </row>
    <row r="4353" spans="4:4" x14ac:dyDescent="0.2">
      <c r="D4353" s="178"/>
    </row>
    <row r="4354" spans="4:4" x14ac:dyDescent="0.2">
      <c r="D4354" s="178"/>
    </row>
    <row r="4355" spans="4:4" x14ac:dyDescent="0.2">
      <c r="D4355" s="178"/>
    </row>
    <row r="4356" spans="4:4" x14ac:dyDescent="0.2">
      <c r="D4356" s="178"/>
    </row>
    <row r="4357" spans="4:4" x14ac:dyDescent="0.2">
      <c r="D4357" s="178"/>
    </row>
    <row r="4358" spans="4:4" x14ac:dyDescent="0.2">
      <c r="D4358" s="178"/>
    </row>
    <row r="4359" spans="4:4" x14ac:dyDescent="0.2">
      <c r="D4359" s="178"/>
    </row>
    <row r="4360" spans="4:4" x14ac:dyDescent="0.2">
      <c r="D4360" s="178"/>
    </row>
    <row r="4361" spans="4:4" x14ac:dyDescent="0.2">
      <c r="D4361" s="178"/>
    </row>
    <row r="4362" spans="4:4" x14ac:dyDescent="0.2">
      <c r="D4362" s="178"/>
    </row>
    <row r="4363" spans="4:4" x14ac:dyDescent="0.2">
      <c r="D4363" s="178"/>
    </row>
    <row r="4364" spans="4:4" x14ac:dyDescent="0.2">
      <c r="D4364" s="178"/>
    </row>
    <row r="4365" spans="4:4" x14ac:dyDescent="0.2">
      <c r="D4365" s="178"/>
    </row>
    <row r="4366" spans="4:4" x14ac:dyDescent="0.2">
      <c r="D4366" s="178"/>
    </row>
    <row r="4367" spans="4:4" x14ac:dyDescent="0.2">
      <c r="D4367" s="178"/>
    </row>
    <row r="4368" spans="4:4" x14ac:dyDescent="0.2">
      <c r="D4368" s="178"/>
    </row>
    <row r="4369" spans="4:4" x14ac:dyDescent="0.2">
      <c r="D4369" s="178"/>
    </row>
    <row r="4370" spans="4:4" x14ac:dyDescent="0.2">
      <c r="D4370" s="178"/>
    </row>
    <row r="4371" spans="4:4" x14ac:dyDescent="0.2">
      <c r="D4371" s="178"/>
    </row>
    <row r="4372" spans="4:4" x14ac:dyDescent="0.2">
      <c r="D4372" s="178"/>
    </row>
    <row r="4373" spans="4:4" x14ac:dyDescent="0.2">
      <c r="D4373" s="178"/>
    </row>
    <row r="4374" spans="4:4" x14ac:dyDescent="0.2">
      <c r="D4374" s="178"/>
    </row>
    <row r="4375" spans="4:4" x14ac:dyDescent="0.2">
      <c r="D4375" s="178"/>
    </row>
    <row r="4376" spans="4:4" x14ac:dyDescent="0.2">
      <c r="D4376" s="178"/>
    </row>
    <row r="4377" spans="4:4" x14ac:dyDescent="0.2">
      <c r="D4377" s="178"/>
    </row>
    <row r="4378" spans="4:4" x14ac:dyDescent="0.2">
      <c r="D4378" s="178"/>
    </row>
    <row r="4379" spans="4:4" x14ac:dyDescent="0.2">
      <c r="D4379" s="178"/>
    </row>
    <row r="4380" spans="4:4" x14ac:dyDescent="0.2">
      <c r="D4380" s="178"/>
    </row>
    <row r="4381" spans="4:4" x14ac:dyDescent="0.2">
      <c r="D4381" s="178"/>
    </row>
    <row r="4382" spans="4:4" x14ac:dyDescent="0.2">
      <c r="D4382" s="178"/>
    </row>
    <row r="4383" spans="4:4" x14ac:dyDescent="0.2">
      <c r="D4383" s="178"/>
    </row>
    <row r="4384" spans="4:4" x14ac:dyDescent="0.2">
      <c r="D4384" s="178"/>
    </row>
    <row r="4385" spans="4:4" x14ac:dyDescent="0.2">
      <c r="D4385" s="178"/>
    </row>
    <row r="4386" spans="4:4" x14ac:dyDescent="0.2">
      <c r="D4386" s="178"/>
    </row>
    <row r="4387" spans="4:4" x14ac:dyDescent="0.2">
      <c r="D4387" s="178"/>
    </row>
    <row r="4388" spans="4:4" x14ac:dyDescent="0.2">
      <c r="D4388" s="178"/>
    </row>
    <row r="4389" spans="4:4" x14ac:dyDescent="0.2">
      <c r="D4389" s="178"/>
    </row>
    <row r="4390" spans="4:4" x14ac:dyDescent="0.2">
      <c r="D4390" s="178"/>
    </row>
    <row r="4391" spans="4:4" x14ac:dyDescent="0.2">
      <c r="D4391" s="178"/>
    </row>
    <row r="4392" spans="4:4" x14ac:dyDescent="0.2">
      <c r="D4392" s="178"/>
    </row>
    <row r="4393" spans="4:4" x14ac:dyDescent="0.2">
      <c r="D4393" s="178"/>
    </row>
    <row r="4394" spans="4:4" x14ac:dyDescent="0.2">
      <c r="D4394" s="178"/>
    </row>
    <row r="4395" spans="4:4" x14ac:dyDescent="0.2">
      <c r="D4395" s="178"/>
    </row>
    <row r="4396" spans="4:4" x14ac:dyDescent="0.2">
      <c r="D4396" s="178"/>
    </row>
    <row r="4397" spans="4:4" x14ac:dyDescent="0.2">
      <c r="D4397" s="178"/>
    </row>
    <row r="4398" spans="4:4" x14ac:dyDescent="0.2">
      <c r="D4398" s="178"/>
    </row>
    <row r="4399" spans="4:4" x14ac:dyDescent="0.2">
      <c r="D4399" s="178"/>
    </row>
    <row r="4400" spans="4:4" x14ac:dyDescent="0.2">
      <c r="D4400" s="178"/>
    </row>
    <row r="4401" spans="4:4" x14ac:dyDescent="0.2">
      <c r="D4401" s="178"/>
    </row>
    <row r="4402" spans="4:4" x14ac:dyDescent="0.2">
      <c r="D4402" s="178"/>
    </row>
    <row r="4403" spans="4:4" x14ac:dyDescent="0.2">
      <c r="D4403" s="178"/>
    </row>
    <row r="4404" spans="4:4" x14ac:dyDescent="0.2">
      <c r="D4404" s="178"/>
    </row>
    <row r="4405" spans="4:4" x14ac:dyDescent="0.2">
      <c r="D4405" s="178"/>
    </row>
    <row r="4406" spans="4:4" x14ac:dyDescent="0.2">
      <c r="D4406" s="178"/>
    </row>
    <row r="4407" spans="4:4" x14ac:dyDescent="0.2">
      <c r="D4407" s="178"/>
    </row>
    <row r="4408" spans="4:4" x14ac:dyDescent="0.2">
      <c r="D4408" s="178"/>
    </row>
    <row r="4409" spans="4:4" x14ac:dyDescent="0.2">
      <c r="D4409" s="178"/>
    </row>
    <row r="4410" spans="4:4" x14ac:dyDescent="0.2">
      <c r="D4410" s="178"/>
    </row>
    <row r="4411" spans="4:4" x14ac:dyDescent="0.2">
      <c r="D4411" s="178"/>
    </row>
    <row r="4412" spans="4:4" x14ac:dyDescent="0.2">
      <c r="D4412" s="178"/>
    </row>
    <row r="4413" spans="4:4" x14ac:dyDescent="0.2">
      <c r="D4413" s="178"/>
    </row>
    <row r="4414" spans="4:4" x14ac:dyDescent="0.2">
      <c r="D4414" s="178"/>
    </row>
    <row r="4415" spans="4:4" x14ac:dyDescent="0.2">
      <c r="D4415" s="178"/>
    </row>
    <row r="4416" spans="4:4" x14ac:dyDescent="0.2">
      <c r="D4416" s="178"/>
    </row>
    <row r="4417" spans="4:4" x14ac:dyDescent="0.2">
      <c r="D4417" s="178"/>
    </row>
    <row r="4418" spans="4:4" x14ac:dyDescent="0.2">
      <c r="D4418" s="178"/>
    </row>
    <row r="4419" spans="4:4" x14ac:dyDescent="0.2">
      <c r="D4419" s="178"/>
    </row>
    <row r="4420" spans="4:4" x14ac:dyDescent="0.2">
      <c r="D4420" s="178"/>
    </row>
    <row r="4421" spans="4:4" x14ac:dyDescent="0.2">
      <c r="D4421" s="178"/>
    </row>
    <row r="4422" spans="4:4" x14ac:dyDescent="0.2">
      <c r="D4422" s="178"/>
    </row>
    <row r="4423" spans="4:4" x14ac:dyDescent="0.2">
      <c r="D4423" s="178"/>
    </row>
    <row r="4424" spans="4:4" x14ac:dyDescent="0.2">
      <c r="D4424" s="178"/>
    </row>
    <row r="4425" spans="4:4" x14ac:dyDescent="0.2">
      <c r="D4425" s="178"/>
    </row>
    <row r="4426" spans="4:4" x14ac:dyDescent="0.2">
      <c r="D4426" s="178"/>
    </row>
    <row r="4427" spans="4:4" x14ac:dyDescent="0.2">
      <c r="D4427" s="178"/>
    </row>
    <row r="4428" spans="4:4" x14ac:dyDescent="0.2">
      <c r="D4428" s="178"/>
    </row>
    <row r="4429" spans="4:4" x14ac:dyDescent="0.2">
      <c r="D4429" s="178"/>
    </row>
    <row r="4430" spans="4:4" x14ac:dyDescent="0.2">
      <c r="D4430" s="178"/>
    </row>
    <row r="4431" spans="4:4" x14ac:dyDescent="0.2">
      <c r="D4431" s="178"/>
    </row>
    <row r="4432" spans="4:4" x14ac:dyDescent="0.2">
      <c r="D4432" s="178"/>
    </row>
    <row r="4433" spans="4:4" x14ac:dyDescent="0.2">
      <c r="D4433" s="178"/>
    </row>
    <row r="4434" spans="4:4" x14ac:dyDescent="0.2">
      <c r="D4434" s="178"/>
    </row>
    <row r="4435" spans="4:4" x14ac:dyDescent="0.2">
      <c r="D4435" s="178"/>
    </row>
    <row r="4436" spans="4:4" x14ac:dyDescent="0.2">
      <c r="D4436" s="178"/>
    </row>
    <row r="4437" spans="4:4" x14ac:dyDescent="0.2">
      <c r="D4437" s="178"/>
    </row>
    <row r="4438" spans="4:4" x14ac:dyDescent="0.2">
      <c r="D4438" s="178"/>
    </row>
    <row r="4439" spans="4:4" x14ac:dyDescent="0.2">
      <c r="D4439" s="178"/>
    </row>
    <row r="4440" spans="4:4" x14ac:dyDescent="0.2">
      <c r="D4440" s="178"/>
    </row>
    <row r="4441" spans="4:4" x14ac:dyDescent="0.2">
      <c r="D4441" s="178"/>
    </row>
    <row r="4442" spans="4:4" x14ac:dyDescent="0.2">
      <c r="D4442" s="178"/>
    </row>
    <row r="4443" spans="4:4" x14ac:dyDescent="0.2">
      <c r="D4443" s="178"/>
    </row>
    <row r="4444" spans="4:4" x14ac:dyDescent="0.2">
      <c r="D4444" s="178"/>
    </row>
    <row r="4445" spans="4:4" x14ac:dyDescent="0.2">
      <c r="D4445" s="178"/>
    </row>
    <row r="4446" spans="4:4" x14ac:dyDescent="0.2">
      <c r="D4446" s="178"/>
    </row>
    <row r="4447" spans="4:4" x14ac:dyDescent="0.2">
      <c r="D4447" s="178"/>
    </row>
    <row r="4448" spans="4:4" x14ac:dyDescent="0.2">
      <c r="D4448" s="178"/>
    </row>
    <row r="4449" spans="4:4" x14ac:dyDescent="0.2">
      <c r="D4449" s="178"/>
    </row>
    <row r="4450" spans="4:4" x14ac:dyDescent="0.2">
      <c r="D4450" s="178"/>
    </row>
    <row r="4451" spans="4:4" x14ac:dyDescent="0.2">
      <c r="D4451" s="178"/>
    </row>
    <row r="4452" spans="4:4" x14ac:dyDescent="0.2">
      <c r="D4452" s="178"/>
    </row>
    <row r="4453" spans="4:4" x14ac:dyDescent="0.2">
      <c r="D4453" s="178"/>
    </row>
    <row r="4454" spans="4:4" x14ac:dyDescent="0.2">
      <c r="D4454" s="178"/>
    </row>
    <row r="4455" spans="4:4" x14ac:dyDescent="0.2">
      <c r="D4455" s="178"/>
    </row>
    <row r="4456" spans="4:4" x14ac:dyDescent="0.2">
      <c r="D4456" s="178"/>
    </row>
    <row r="4457" spans="4:4" x14ac:dyDescent="0.2">
      <c r="D4457" s="178"/>
    </row>
    <row r="4458" spans="4:4" x14ac:dyDescent="0.2">
      <c r="D4458" s="178"/>
    </row>
    <row r="4459" spans="4:4" x14ac:dyDescent="0.2">
      <c r="D4459" s="178"/>
    </row>
    <row r="4460" spans="4:4" x14ac:dyDescent="0.2">
      <c r="D4460" s="178"/>
    </row>
    <row r="4461" spans="4:4" x14ac:dyDescent="0.2">
      <c r="D4461" s="178"/>
    </row>
    <row r="4462" spans="4:4" x14ac:dyDescent="0.2">
      <c r="D4462" s="178"/>
    </row>
    <row r="4463" spans="4:4" x14ac:dyDescent="0.2">
      <c r="D4463" s="178"/>
    </row>
    <row r="4464" spans="4:4" x14ac:dyDescent="0.2">
      <c r="D4464" s="178"/>
    </row>
    <row r="4465" spans="4:4" x14ac:dyDescent="0.2">
      <c r="D4465" s="178"/>
    </row>
    <row r="4466" spans="4:4" x14ac:dyDescent="0.2">
      <c r="D4466" s="178"/>
    </row>
    <row r="4467" spans="4:4" x14ac:dyDescent="0.2">
      <c r="D4467" s="178"/>
    </row>
    <row r="4468" spans="4:4" x14ac:dyDescent="0.2">
      <c r="D4468" s="178"/>
    </row>
    <row r="4469" spans="4:4" x14ac:dyDescent="0.2">
      <c r="D4469" s="178"/>
    </row>
    <row r="4470" spans="4:4" x14ac:dyDescent="0.2">
      <c r="D4470" s="178"/>
    </row>
    <row r="4471" spans="4:4" x14ac:dyDescent="0.2">
      <c r="D4471" s="178"/>
    </row>
    <row r="4472" spans="4:4" x14ac:dyDescent="0.2">
      <c r="D4472" s="178"/>
    </row>
    <row r="4473" spans="4:4" x14ac:dyDescent="0.2">
      <c r="D4473" s="178"/>
    </row>
    <row r="4474" spans="4:4" x14ac:dyDescent="0.2">
      <c r="D4474" s="178"/>
    </row>
    <row r="4475" spans="4:4" x14ac:dyDescent="0.2">
      <c r="D4475" s="178"/>
    </row>
    <row r="4476" spans="4:4" x14ac:dyDescent="0.2">
      <c r="D4476" s="178"/>
    </row>
    <row r="4477" spans="4:4" x14ac:dyDescent="0.2">
      <c r="D4477" s="178"/>
    </row>
    <row r="4478" spans="4:4" x14ac:dyDescent="0.2">
      <c r="D4478" s="178"/>
    </row>
    <row r="4479" spans="4:4" x14ac:dyDescent="0.2">
      <c r="D4479" s="178"/>
    </row>
    <row r="4480" spans="4:4" x14ac:dyDescent="0.2">
      <c r="D4480" s="178"/>
    </row>
    <row r="4481" spans="4:4" x14ac:dyDescent="0.2">
      <c r="D4481" s="178"/>
    </row>
    <row r="4482" spans="4:4" x14ac:dyDescent="0.2">
      <c r="D4482" s="178"/>
    </row>
    <row r="4483" spans="4:4" x14ac:dyDescent="0.2">
      <c r="D4483" s="178"/>
    </row>
    <row r="4484" spans="4:4" x14ac:dyDescent="0.2">
      <c r="D4484" s="178"/>
    </row>
    <row r="4485" spans="4:4" x14ac:dyDescent="0.2">
      <c r="D4485" s="178"/>
    </row>
    <row r="4486" spans="4:4" x14ac:dyDescent="0.2">
      <c r="D4486" s="178"/>
    </row>
    <row r="4487" spans="4:4" x14ac:dyDescent="0.2">
      <c r="D4487" s="178"/>
    </row>
    <row r="4488" spans="4:4" x14ac:dyDescent="0.2">
      <c r="D4488" s="178"/>
    </row>
    <row r="4489" spans="4:4" x14ac:dyDescent="0.2">
      <c r="D4489" s="178"/>
    </row>
    <row r="4490" spans="4:4" x14ac:dyDescent="0.2">
      <c r="D4490" s="178"/>
    </row>
    <row r="4491" spans="4:4" x14ac:dyDescent="0.2">
      <c r="D4491" s="178"/>
    </row>
    <row r="4492" spans="4:4" x14ac:dyDescent="0.2">
      <c r="D4492" s="178"/>
    </row>
    <row r="4493" spans="4:4" x14ac:dyDescent="0.2">
      <c r="D4493" s="178"/>
    </row>
    <row r="4494" spans="4:4" x14ac:dyDescent="0.2">
      <c r="D4494" s="178"/>
    </row>
    <row r="4495" spans="4:4" x14ac:dyDescent="0.2">
      <c r="D4495" s="178"/>
    </row>
    <row r="4496" spans="4:4" x14ac:dyDescent="0.2">
      <c r="D4496" s="178"/>
    </row>
    <row r="4497" spans="4:4" x14ac:dyDescent="0.2">
      <c r="D4497" s="178"/>
    </row>
    <row r="4498" spans="4:4" x14ac:dyDescent="0.2">
      <c r="D4498" s="178"/>
    </row>
    <row r="4499" spans="4:4" x14ac:dyDescent="0.2">
      <c r="D4499" s="178"/>
    </row>
    <row r="4500" spans="4:4" x14ac:dyDescent="0.2">
      <c r="D4500" s="178"/>
    </row>
    <row r="4501" spans="4:4" x14ac:dyDescent="0.2">
      <c r="D4501" s="178"/>
    </row>
    <row r="4502" spans="4:4" x14ac:dyDescent="0.2">
      <c r="D4502" s="178"/>
    </row>
    <row r="4503" spans="4:4" x14ac:dyDescent="0.2">
      <c r="D4503" s="178"/>
    </row>
    <row r="4504" spans="4:4" x14ac:dyDescent="0.2">
      <c r="D4504" s="178"/>
    </row>
    <row r="4505" spans="4:4" x14ac:dyDescent="0.2">
      <c r="D4505" s="178"/>
    </row>
    <row r="4506" spans="4:4" x14ac:dyDescent="0.2">
      <c r="D4506" s="178"/>
    </row>
    <row r="4507" spans="4:4" x14ac:dyDescent="0.2">
      <c r="D4507" s="178"/>
    </row>
    <row r="4508" spans="4:4" x14ac:dyDescent="0.2">
      <c r="D4508" s="178"/>
    </row>
    <row r="4509" spans="4:4" x14ac:dyDescent="0.2">
      <c r="D4509" s="178"/>
    </row>
    <row r="4510" spans="4:4" x14ac:dyDescent="0.2">
      <c r="D4510" s="178"/>
    </row>
    <row r="4511" spans="4:4" x14ac:dyDescent="0.2">
      <c r="D4511" s="178"/>
    </row>
    <row r="4512" spans="4:4" x14ac:dyDescent="0.2">
      <c r="D4512" s="178"/>
    </row>
    <row r="4513" spans="4:4" x14ac:dyDescent="0.2">
      <c r="D4513" s="178"/>
    </row>
    <row r="4514" spans="4:4" x14ac:dyDescent="0.2">
      <c r="D4514" s="178"/>
    </row>
    <row r="4515" spans="4:4" x14ac:dyDescent="0.2">
      <c r="D4515" s="178"/>
    </row>
    <row r="4516" spans="4:4" x14ac:dyDescent="0.2">
      <c r="D4516" s="178"/>
    </row>
    <row r="4517" spans="4:4" x14ac:dyDescent="0.2">
      <c r="D4517" s="178"/>
    </row>
    <row r="4518" spans="4:4" x14ac:dyDescent="0.2">
      <c r="D4518" s="178"/>
    </row>
    <row r="4519" spans="4:4" x14ac:dyDescent="0.2">
      <c r="D4519" s="178"/>
    </row>
    <row r="4520" spans="4:4" x14ac:dyDescent="0.2">
      <c r="D4520" s="178"/>
    </row>
    <row r="4521" spans="4:4" x14ac:dyDescent="0.2">
      <c r="D4521" s="178"/>
    </row>
    <row r="4522" spans="4:4" x14ac:dyDescent="0.2">
      <c r="D4522" s="178"/>
    </row>
    <row r="4523" spans="4:4" x14ac:dyDescent="0.2">
      <c r="D4523" s="178"/>
    </row>
    <row r="4524" spans="4:4" x14ac:dyDescent="0.2">
      <c r="D4524" s="178"/>
    </row>
    <row r="4525" spans="4:4" x14ac:dyDescent="0.2">
      <c r="D4525" s="178"/>
    </row>
    <row r="4526" spans="4:4" x14ac:dyDescent="0.2">
      <c r="D4526" s="178"/>
    </row>
    <row r="4527" spans="4:4" x14ac:dyDescent="0.2">
      <c r="D4527" s="178"/>
    </row>
    <row r="4528" spans="4:4" x14ac:dyDescent="0.2">
      <c r="D4528" s="178"/>
    </row>
    <row r="4529" spans="4:4" x14ac:dyDescent="0.2">
      <c r="D4529" s="178"/>
    </row>
    <row r="4530" spans="4:4" x14ac:dyDescent="0.2">
      <c r="D4530" s="178"/>
    </row>
    <row r="4531" spans="4:4" x14ac:dyDescent="0.2">
      <c r="D4531" s="178"/>
    </row>
    <row r="4532" spans="4:4" x14ac:dyDescent="0.2">
      <c r="D4532" s="178"/>
    </row>
    <row r="4533" spans="4:4" x14ac:dyDescent="0.2">
      <c r="D4533" s="178"/>
    </row>
    <row r="4534" spans="4:4" x14ac:dyDescent="0.2">
      <c r="D4534" s="178"/>
    </row>
    <row r="4535" spans="4:4" x14ac:dyDescent="0.2">
      <c r="D4535" s="178"/>
    </row>
    <row r="4536" spans="4:4" x14ac:dyDescent="0.2">
      <c r="D4536" s="178"/>
    </row>
    <row r="4537" spans="4:4" x14ac:dyDescent="0.2">
      <c r="D4537" s="178"/>
    </row>
    <row r="4538" spans="4:4" x14ac:dyDescent="0.2">
      <c r="D4538" s="178"/>
    </row>
    <row r="4539" spans="4:4" x14ac:dyDescent="0.2">
      <c r="D4539" s="178"/>
    </row>
    <row r="4540" spans="4:4" x14ac:dyDescent="0.2">
      <c r="D4540" s="178"/>
    </row>
    <row r="4541" spans="4:4" x14ac:dyDescent="0.2">
      <c r="D4541" s="178"/>
    </row>
    <row r="4542" spans="4:4" x14ac:dyDescent="0.2">
      <c r="D4542" s="178"/>
    </row>
    <row r="4543" spans="4:4" x14ac:dyDescent="0.2">
      <c r="D4543" s="178"/>
    </row>
    <row r="4544" spans="4:4" x14ac:dyDescent="0.2">
      <c r="D4544" s="178"/>
    </row>
    <row r="4545" spans="4:4" x14ac:dyDescent="0.2">
      <c r="D4545" s="178"/>
    </row>
    <row r="4546" spans="4:4" x14ac:dyDescent="0.2">
      <c r="D4546" s="178"/>
    </row>
    <row r="4547" spans="4:4" x14ac:dyDescent="0.2">
      <c r="D4547" s="178"/>
    </row>
    <row r="4548" spans="4:4" x14ac:dyDescent="0.2">
      <c r="D4548" s="178"/>
    </row>
    <row r="4549" spans="4:4" x14ac:dyDescent="0.2">
      <c r="D4549" s="178"/>
    </row>
    <row r="4550" spans="4:4" x14ac:dyDescent="0.2">
      <c r="D4550" s="178"/>
    </row>
    <row r="4551" spans="4:4" x14ac:dyDescent="0.2">
      <c r="D4551" s="178"/>
    </row>
    <row r="4552" spans="4:4" x14ac:dyDescent="0.2">
      <c r="D4552" s="178"/>
    </row>
    <row r="4553" spans="4:4" x14ac:dyDescent="0.2">
      <c r="D4553" s="178"/>
    </row>
    <row r="4554" spans="4:4" x14ac:dyDescent="0.2">
      <c r="D4554" s="178"/>
    </row>
    <row r="4555" spans="4:4" x14ac:dyDescent="0.2">
      <c r="D4555" s="178"/>
    </row>
    <row r="4556" spans="4:4" x14ac:dyDescent="0.2">
      <c r="D4556" s="178"/>
    </row>
    <row r="4557" spans="4:4" x14ac:dyDescent="0.2">
      <c r="D4557" s="178"/>
    </row>
    <row r="4558" spans="4:4" x14ac:dyDescent="0.2">
      <c r="D4558" s="178"/>
    </row>
    <row r="4559" spans="4:4" x14ac:dyDescent="0.2">
      <c r="D4559" s="178"/>
    </row>
    <row r="4560" spans="4:4" x14ac:dyDescent="0.2">
      <c r="D4560" s="178"/>
    </row>
    <row r="4561" spans="4:4" x14ac:dyDescent="0.2">
      <c r="D4561" s="178"/>
    </row>
    <row r="4562" spans="4:4" x14ac:dyDescent="0.2">
      <c r="D4562" s="178"/>
    </row>
    <row r="4563" spans="4:4" x14ac:dyDescent="0.2">
      <c r="D4563" s="178"/>
    </row>
    <row r="4564" spans="4:4" x14ac:dyDescent="0.2">
      <c r="D4564" s="178"/>
    </row>
    <row r="4565" spans="4:4" x14ac:dyDescent="0.2">
      <c r="D4565" s="178"/>
    </row>
    <row r="4566" spans="4:4" x14ac:dyDescent="0.2">
      <c r="D4566" s="178"/>
    </row>
    <row r="4567" spans="4:4" x14ac:dyDescent="0.2">
      <c r="D4567" s="178"/>
    </row>
    <row r="4568" spans="4:4" x14ac:dyDescent="0.2">
      <c r="D4568" s="178"/>
    </row>
    <row r="4569" spans="4:4" x14ac:dyDescent="0.2">
      <c r="D4569" s="178"/>
    </row>
    <row r="4570" spans="4:4" x14ac:dyDescent="0.2">
      <c r="D4570" s="178"/>
    </row>
    <row r="4571" spans="4:4" x14ac:dyDescent="0.2">
      <c r="D4571" s="178"/>
    </row>
    <row r="4572" spans="4:4" x14ac:dyDescent="0.2">
      <c r="D4572" s="178"/>
    </row>
    <row r="4573" spans="4:4" x14ac:dyDescent="0.2">
      <c r="D4573" s="178"/>
    </row>
    <row r="4574" spans="4:4" x14ac:dyDescent="0.2">
      <c r="D4574" s="178"/>
    </row>
    <row r="4575" spans="4:4" x14ac:dyDescent="0.2">
      <c r="D4575" s="178"/>
    </row>
    <row r="4576" spans="4:4" x14ac:dyDescent="0.2">
      <c r="D4576" s="178"/>
    </row>
    <row r="4577" spans="4:4" x14ac:dyDescent="0.2">
      <c r="D4577" s="178"/>
    </row>
    <row r="4578" spans="4:4" x14ac:dyDescent="0.2">
      <c r="D4578" s="178"/>
    </row>
    <row r="4579" spans="4:4" x14ac:dyDescent="0.2">
      <c r="D4579" s="178"/>
    </row>
    <row r="4580" spans="4:4" x14ac:dyDescent="0.2">
      <c r="D4580" s="178"/>
    </row>
    <row r="4581" spans="4:4" x14ac:dyDescent="0.2">
      <c r="D4581" s="178"/>
    </row>
    <row r="4582" spans="4:4" x14ac:dyDescent="0.2">
      <c r="D4582" s="178"/>
    </row>
    <row r="4583" spans="4:4" x14ac:dyDescent="0.2">
      <c r="D4583" s="178"/>
    </row>
    <row r="4584" spans="4:4" x14ac:dyDescent="0.2">
      <c r="D4584" s="178"/>
    </row>
    <row r="4585" spans="4:4" x14ac:dyDescent="0.2">
      <c r="D4585" s="178"/>
    </row>
    <row r="4586" spans="4:4" x14ac:dyDescent="0.2">
      <c r="D4586" s="178"/>
    </row>
    <row r="4587" spans="4:4" x14ac:dyDescent="0.2">
      <c r="D4587" s="178"/>
    </row>
    <row r="4588" spans="4:4" x14ac:dyDescent="0.2">
      <c r="D4588" s="178"/>
    </row>
    <row r="4589" spans="4:4" x14ac:dyDescent="0.2">
      <c r="D4589" s="178"/>
    </row>
    <row r="4590" spans="4:4" x14ac:dyDescent="0.2">
      <c r="D4590" s="178"/>
    </row>
    <row r="4591" spans="4:4" x14ac:dyDescent="0.2">
      <c r="D4591" s="178"/>
    </row>
    <row r="4592" spans="4:4" x14ac:dyDescent="0.2">
      <c r="D4592" s="178"/>
    </row>
    <row r="4593" spans="4:4" x14ac:dyDescent="0.2">
      <c r="D4593" s="178"/>
    </row>
    <row r="4594" spans="4:4" x14ac:dyDescent="0.2">
      <c r="D4594" s="178"/>
    </row>
    <row r="4595" spans="4:4" x14ac:dyDescent="0.2">
      <c r="D4595" s="178"/>
    </row>
    <row r="4596" spans="4:4" x14ac:dyDescent="0.2">
      <c r="D4596" s="178"/>
    </row>
    <row r="4597" spans="4:4" x14ac:dyDescent="0.2">
      <c r="D4597" s="178"/>
    </row>
    <row r="4598" spans="4:4" x14ac:dyDescent="0.2">
      <c r="D4598" s="178"/>
    </row>
    <row r="4599" spans="4:4" x14ac:dyDescent="0.2">
      <c r="D4599" s="178"/>
    </row>
    <row r="4600" spans="4:4" x14ac:dyDescent="0.2">
      <c r="D4600" s="178"/>
    </row>
    <row r="4601" spans="4:4" x14ac:dyDescent="0.2">
      <c r="D4601" s="178"/>
    </row>
    <row r="4602" spans="4:4" x14ac:dyDescent="0.2">
      <c r="D4602" s="178"/>
    </row>
    <row r="4603" spans="4:4" x14ac:dyDescent="0.2">
      <c r="D4603" s="178"/>
    </row>
    <row r="4604" spans="4:4" x14ac:dyDescent="0.2">
      <c r="D4604" s="178"/>
    </row>
    <row r="4605" spans="4:4" x14ac:dyDescent="0.2">
      <c r="D4605" s="178"/>
    </row>
    <row r="4606" spans="4:4" x14ac:dyDescent="0.2">
      <c r="D4606" s="178"/>
    </row>
    <row r="4607" spans="4:4" x14ac:dyDescent="0.2">
      <c r="D4607" s="178"/>
    </row>
    <row r="4608" spans="4:4" x14ac:dyDescent="0.2">
      <c r="D4608" s="178"/>
    </row>
    <row r="4609" spans="4:4" x14ac:dyDescent="0.2">
      <c r="D4609" s="178"/>
    </row>
    <row r="4610" spans="4:4" x14ac:dyDescent="0.2">
      <c r="D4610" s="178"/>
    </row>
    <row r="4611" spans="4:4" x14ac:dyDescent="0.2">
      <c r="D4611" s="178"/>
    </row>
    <row r="4612" spans="4:4" x14ac:dyDescent="0.2">
      <c r="D4612" s="178"/>
    </row>
    <row r="4613" spans="4:4" x14ac:dyDescent="0.2">
      <c r="D4613" s="178"/>
    </row>
    <row r="4614" spans="4:4" x14ac:dyDescent="0.2">
      <c r="D4614" s="178"/>
    </row>
    <row r="4615" spans="4:4" x14ac:dyDescent="0.2">
      <c r="D4615" s="178"/>
    </row>
    <row r="4616" spans="4:4" x14ac:dyDescent="0.2">
      <c r="D4616" s="178"/>
    </row>
    <row r="4617" spans="4:4" x14ac:dyDescent="0.2">
      <c r="D4617" s="178"/>
    </row>
    <row r="4618" spans="4:4" x14ac:dyDescent="0.2">
      <c r="D4618" s="178"/>
    </row>
    <row r="4619" spans="4:4" x14ac:dyDescent="0.2">
      <c r="D4619" s="178"/>
    </row>
    <row r="4620" spans="4:4" x14ac:dyDescent="0.2">
      <c r="D4620" s="178"/>
    </row>
    <row r="4621" spans="4:4" x14ac:dyDescent="0.2">
      <c r="D4621" s="178"/>
    </row>
    <row r="4622" spans="4:4" x14ac:dyDescent="0.2">
      <c r="D4622" s="178"/>
    </row>
    <row r="4623" spans="4:4" x14ac:dyDescent="0.2">
      <c r="D4623" s="178"/>
    </row>
    <row r="4624" spans="4:4" x14ac:dyDescent="0.2">
      <c r="D4624" s="178"/>
    </row>
    <row r="4625" spans="4:4" x14ac:dyDescent="0.2">
      <c r="D4625" s="178"/>
    </row>
    <row r="4626" spans="4:4" x14ac:dyDescent="0.2">
      <c r="D4626" s="178"/>
    </row>
    <row r="4627" spans="4:4" x14ac:dyDescent="0.2">
      <c r="D4627" s="178"/>
    </row>
    <row r="4628" spans="4:4" x14ac:dyDescent="0.2">
      <c r="D4628" s="178"/>
    </row>
    <row r="4629" spans="4:4" x14ac:dyDescent="0.2">
      <c r="D4629" s="178"/>
    </row>
    <row r="4630" spans="4:4" x14ac:dyDescent="0.2">
      <c r="D4630" s="178"/>
    </row>
    <row r="4631" spans="4:4" x14ac:dyDescent="0.2">
      <c r="D4631" s="178"/>
    </row>
    <row r="4632" spans="4:4" x14ac:dyDescent="0.2">
      <c r="D4632" s="178"/>
    </row>
    <row r="4633" spans="4:4" x14ac:dyDescent="0.2">
      <c r="D4633" s="178"/>
    </row>
    <row r="4634" spans="4:4" x14ac:dyDescent="0.2">
      <c r="D4634" s="178"/>
    </row>
    <row r="4635" spans="4:4" x14ac:dyDescent="0.2">
      <c r="D4635" s="178"/>
    </row>
    <row r="4636" spans="4:4" x14ac:dyDescent="0.2">
      <c r="D4636" s="178"/>
    </row>
    <row r="4637" spans="4:4" x14ac:dyDescent="0.2">
      <c r="D4637" s="178"/>
    </row>
    <row r="4638" spans="4:4" x14ac:dyDescent="0.2">
      <c r="D4638" s="178"/>
    </row>
    <row r="4639" spans="4:4" x14ac:dyDescent="0.2">
      <c r="D4639" s="178"/>
    </row>
    <row r="4640" spans="4:4" x14ac:dyDescent="0.2">
      <c r="D4640" s="178"/>
    </row>
    <row r="4641" spans="4:4" x14ac:dyDescent="0.2">
      <c r="D4641" s="178"/>
    </row>
    <row r="4642" spans="4:4" x14ac:dyDescent="0.2">
      <c r="D4642" s="178"/>
    </row>
    <row r="4643" spans="4:4" x14ac:dyDescent="0.2">
      <c r="D4643" s="178"/>
    </row>
    <row r="4644" spans="4:4" x14ac:dyDescent="0.2">
      <c r="D4644" s="178"/>
    </row>
    <row r="4645" spans="4:4" x14ac:dyDescent="0.2">
      <c r="D4645" s="178"/>
    </row>
    <row r="4646" spans="4:4" x14ac:dyDescent="0.2">
      <c r="D4646" s="178"/>
    </row>
    <row r="4647" spans="4:4" x14ac:dyDescent="0.2">
      <c r="D4647" s="178"/>
    </row>
    <row r="4648" spans="4:4" x14ac:dyDescent="0.2">
      <c r="D4648" s="178"/>
    </row>
    <row r="4649" spans="4:4" x14ac:dyDescent="0.2">
      <c r="D4649" s="178"/>
    </row>
    <row r="4650" spans="4:4" x14ac:dyDescent="0.2">
      <c r="D4650" s="178"/>
    </row>
    <row r="4651" spans="4:4" x14ac:dyDescent="0.2">
      <c r="D4651" s="178"/>
    </row>
    <row r="4652" spans="4:4" x14ac:dyDescent="0.2">
      <c r="D4652" s="178"/>
    </row>
    <row r="4653" spans="4:4" x14ac:dyDescent="0.2">
      <c r="D4653" s="178"/>
    </row>
    <row r="4654" spans="4:4" x14ac:dyDescent="0.2">
      <c r="D4654" s="178"/>
    </row>
    <row r="4655" spans="4:4" x14ac:dyDescent="0.2">
      <c r="D4655" s="178"/>
    </row>
    <row r="4656" spans="4:4" x14ac:dyDescent="0.2">
      <c r="D4656" s="178"/>
    </row>
    <row r="4657" spans="4:4" x14ac:dyDescent="0.2">
      <c r="D4657" s="178"/>
    </row>
    <row r="4658" spans="4:4" x14ac:dyDescent="0.2">
      <c r="D4658" s="178"/>
    </row>
    <row r="4659" spans="4:4" x14ac:dyDescent="0.2">
      <c r="D4659" s="178"/>
    </row>
    <row r="4660" spans="4:4" x14ac:dyDescent="0.2">
      <c r="D4660" s="178"/>
    </row>
    <row r="4661" spans="4:4" x14ac:dyDescent="0.2">
      <c r="D4661" s="178"/>
    </row>
    <row r="4662" spans="4:4" x14ac:dyDescent="0.2">
      <c r="D4662" s="178"/>
    </row>
    <row r="4663" spans="4:4" x14ac:dyDescent="0.2">
      <c r="D4663" s="178"/>
    </row>
    <row r="4664" spans="4:4" x14ac:dyDescent="0.2">
      <c r="D4664" s="178"/>
    </row>
    <row r="4665" spans="4:4" x14ac:dyDescent="0.2">
      <c r="D4665" s="178"/>
    </row>
    <row r="4666" spans="4:4" x14ac:dyDescent="0.2">
      <c r="D4666" s="178"/>
    </row>
    <row r="4667" spans="4:4" x14ac:dyDescent="0.2">
      <c r="D4667" s="178"/>
    </row>
    <row r="4668" spans="4:4" x14ac:dyDescent="0.2">
      <c r="D4668" s="178"/>
    </row>
    <row r="4669" spans="4:4" x14ac:dyDescent="0.2">
      <c r="D4669" s="178"/>
    </row>
    <row r="4670" spans="4:4" x14ac:dyDescent="0.2">
      <c r="D4670" s="178"/>
    </row>
    <row r="4671" spans="4:4" x14ac:dyDescent="0.2">
      <c r="D4671" s="178"/>
    </row>
    <row r="4672" spans="4:4" x14ac:dyDescent="0.2">
      <c r="D4672" s="178"/>
    </row>
    <row r="4673" spans="4:4" x14ac:dyDescent="0.2">
      <c r="D4673" s="178"/>
    </row>
    <row r="4674" spans="4:4" x14ac:dyDescent="0.2">
      <c r="D4674" s="178"/>
    </row>
    <row r="4675" spans="4:4" x14ac:dyDescent="0.2">
      <c r="D4675" s="178"/>
    </row>
    <row r="4676" spans="4:4" x14ac:dyDescent="0.2">
      <c r="D4676" s="178"/>
    </row>
    <row r="4677" spans="4:4" x14ac:dyDescent="0.2">
      <c r="D4677" s="178"/>
    </row>
    <row r="4678" spans="4:4" x14ac:dyDescent="0.2">
      <c r="D4678" s="178"/>
    </row>
    <row r="4679" spans="4:4" x14ac:dyDescent="0.2">
      <c r="D4679" s="178"/>
    </row>
    <row r="4680" spans="4:4" x14ac:dyDescent="0.2">
      <c r="D4680" s="178"/>
    </row>
    <row r="4681" spans="4:4" x14ac:dyDescent="0.2">
      <c r="D4681" s="178"/>
    </row>
    <row r="4682" spans="4:4" x14ac:dyDescent="0.2">
      <c r="D4682" s="178"/>
    </row>
    <row r="4683" spans="4:4" x14ac:dyDescent="0.2">
      <c r="D4683" s="178"/>
    </row>
    <row r="4684" spans="4:4" x14ac:dyDescent="0.2">
      <c r="D4684" s="178"/>
    </row>
    <row r="4685" spans="4:4" x14ac:dyDescent="0.2">
      <c r="D4685" s="178"/>
    </row>
    <row r="4686" spans="4:4" x14ac:dyDescent="0.2">
      <c r="D4686" s="178"/>
    </row>
    <row r="4687" spans="4:4" x14ac:dyDescent="0.2">
      <c r="D4687" s="178"/>
    </row>
    <row r="4688" spans="4:4" x14ac:dyDescent="0.2">
      <c r="D4688" s="178"/>
    </row>
    <row r="4689" spans="4:4" x14ac:dyDescent="0.2">
      <c r="D4689" s="178"/>
    </row>
    <row r="4690" spans="4:4" x14ac:dyDescent="0.2">
      <c r="D4690" s="178"/>
    </row>
    <row r="4691" spans="4:4" x14ac:dyDescent="0.2">
      <c r="D4691" s="178"/>
    </row>
    <row r="4692" spans="4:4" x14ac:dyDescent="0.2">
      <c r="D4692" s="178"/>
    </row>
    <row r="4693" spans="4:4" x14ac:dyDescent="0.2">
      <c r="D4693" s="178"/>
    </row>
    <row r="4694" spans="4:4" x14ac:dyDescent="0.2">
      <c r="D4694" s="178"/>
    </row>
    <row r="4695" spans="4:4" x14ac:dyDescent="0.2">
      <c r="D4695" s="178"/>
    </row>
    <row r="4696" spans="4:4" x14ac:dyDescent="0.2">
      <c r="D4696" s="178"/>
    </row>
    <row r="4697" spans="4:4" x14ac:dyDescent="0.2">
      <c r="D4697" s="178"/>
    </row>
    <row r="4698" spans="4:4" x14ac:dyDescent="0.2">
      <c r="D4698" s="178"/>
    </row>
    <row r="4699" spans="4:4" x14ac:dyDescent="0.2">
      <c r="D4699" s="178"/>
    </row>
    <row r="4700" spans="4:4" x14ac:dyDescent="0.2">
      <c r="D4700" s="178"/>
    </row>
    <row r="4701" spans="4:4" x14ac:dyDescent="0.2">
      <c r="D4701" s="178"/>
    </row>
    <row r="4702" spans="4:4" x14ac:dyDescent="0.2">
      <c r="D4702" s="178"/>
    </row>
    <row r="4703" spans="4:4" x14ac:dyDescent="0.2">
      <c r="D4703" s="178"/>
    </row>
    <row r="4704" spans="4:4" x14ac:dyDescent="0.2">
      <c r="D4704" s="178"/>
    </row>
    <row r="4705" spans="4:4" x14ac:dyDescent="0.2">
      <c r="D4705" s="178"/>
    </row>
    <row r="4706" spans="4:4" x14ac:dyDescent="0.2">
      <c r="D4706" s="178"/>
    </row>
    <row r="4707" spans="4:4" x14ac:dyDescent="0.2">
      <c r="D4707" s="178"/>
    </row>
    <row r="4708" spans="4:4" x14ac:dyDescent="0.2">
      <c r="D4708" s="178"/>
    </row>
    <row r="4709" spans="4:4" x14ac:dyDescent="0.2">
      <c r="D4709" s="178"/>
    </row>
    <row r="4710" spans="4:4" x14ac:dyDescent="0.2">
      <c r="D4710" s="178"/>
    </row>
    <row r="4711" spans="4:4" x14ac:dyDescent="0.2">
      <c r="D4711" s="178"/>
    </row>
    <row r="4712" spans="4:4" x14ac:dyDescent="0.2">
      <c r="D4712" s="178"/>
    </row>
    <row r="4713" spans="4:4" x14ac:dyDescent="0.2">
      <c r="D4713" s="178"/>
    </row>
    <row r="4714" spans="4:4" x14ac:dyDescent="0.2">
      <c r="D4714" s="178"/>
    </row>
    <row r="4715" spans="4:4" x14ac:dyDescent="0.2">
      <c r="D4715" s="178"/>
    </row>
    <row r="4716" spans="4:4" x14ac:dyDescent="0.2">
      <c r="D4716" s="178"/>
    </row>
    <row r="4717" spans="4:4" x14ac:dyDescent="0.2">
      <c r="D4717" s="178"/>
    </row>
    <row r="4718" spans="4:4" x14ac:dyDescent="0.2">
      <c r="D4718" s="178"/>
    </row>
    <row r="4719" spans="4:4" x14ac:dyDescent="0.2">
      <c r="D4719" s="178"/>
    </row>
    <row r="4720" spans="4:4" x14ac:dyDescent="0.2">
      <c r="D4720" s="178"/>
    </row>
    <row r="4721" spans="4:4" x14ac:dyDescent="0.2">
      <c r="D4721" s="178"/>
    </row>
    <row r="4722" spans="4:4" x14ac:dyDescent="0.2">
      <c r="D4722" s="178"/>
    </row>
    <row r="4723" spans="4:4" x14ac:dyDescent="0.2">
      <c r="D4723" s="178"/>
    </row>
    <row r="4724" spans="4:4" x14ac:dyDescent="0.2">
      <c r="D4724" s="178"/>
    </row>
    <row r="4725" spans="4:4" x14ac:dyDescent="0.2">
      <c r="D4725" s="178"/>
    </row>
    <row r="4726" spans="4:4" x14ac:dyDescent="0.2">
      <c r="D4726" s="178"/>
    </row>
    <row r="4727" spans="4:4" x14ac:dyDescent="0.2">
      <c r="D4727" s="178"/>
    </row>
    <row r="4728" spans="4:4" x14ac:dyDescent="0.2">
      <c r="D4728" s="178"/>
    </row>
    <row r="4729" spans="4:4" x14ac:dyDescent="0.2">
      <c r="D4729" s="178"/>
    </row>
    <row r="4730" spans="4:4" x14ac:dyDescent="0.2">
      <c r="D4730" s="178"/>
    </row>
    <row r="4731" spans="4:4" x14ac:dyDescent="0.2">
      <c r="D4731" s="178"/>
    </row>
    <row r="4732" spans="4:4" x14ac:dyDescent="0.2">
      <c r="D4732" s="178"/>
    </row>
    <row r="4733" spans="4:4" x14ac:dyDescent="0.2">
      <c r="D4733" s="178"/>
    </row>
    <row r="4734" spans="4:4" x14ac:dyDescent="0.2">
      <c r="D4734" s="178"/>
    </row>
    <row r="4735" spans="4:4" x14ac:dyDescent="0.2">
      <c r="D4735" s="178"/>
    </row>
    <row r="4736" spans="4:4" x14ac:dyDescent="0.2">
      <c r="D4736" s="178"/>
    </row>
    <row r="4737" spans="4:4" x14ac:dyDescent="0.2">
      <c r="D4737" s="178"/>
    </row>
    <row r="4738" spans="4:4" x14ac:dyDescent="0.2">
      <c r="D4738" s="178"/>
    </row>
    <row r="4739" spans="4:4" x14ac:dyDescent="0.2">
      <c r="D4739" s="178"/>
    </row>
    <row r="4740" spans="4:4" x14ac:dyDescent="0.2">
      <c r="D4740" s="178"/>
    </row>
    <row r="4741" spans="4:4" x14ac:dyDescent="0.2">
      <c r="D4741" s="178"/>
    </row>
    <row r="4742" spans="4:4" x14ac:dyDescent="0.2">
      <c r="D4742" s="178"/>
    </row>
    <row r="4743" spans="4:4" x14ac:dyDescent="0.2">
      <c r="D4743" s="178"/>
    </row>
    <row r="4744" spans="4:4" x14ac:dyDescent="0.2">
      <c r="D4744" s="178"/>
    </row>
    <row r="4745" spans="4:4" x14ac:dyDescent="0.2">
      <c r="D4745" s="178"/>
    </row>
    <row r="4746" spans="4:4" x14ac:dyDescent="0.2">
      <c r="D4746" s="178"/>
    </row>
    <row r="4747" spans="4:4" x14ac:dyDescent="0.2">
      <c r="D4747" s="178"/>
    </row>
    <row r="4748" spans="4:4" x14ac:dyDescent="0.2">
      <c r="D4748" s="178"/>
    </row>
    <row r="4749" spans="4:4" x14ac:dyDescent="0.2">
      <c r="D4749" s="178"/>
    </row>
    <row r="4750" spans="4:4" x14ac:dyDescent="0.2">
      <c r="D4750" s="178"/>
    </row>
    <row r="4751" spans="4:4" x14ac:dyDescent="0.2">
      <c r="D4751" s="178"/>
    </row>
    <row r="4752" spans="4:4" x14ac:dyDescent="0.2">
      <c r="D4752" s="178"/>
    </row>
    <row r="4753" spans="4:4" x14ac:dyDescent="0.2">
      <c r="D4753" s="178"/>
    </row>
    <row r="4754" spans="4:4" x14ac:dyDescent="0.2">
      <c r="D4754" s="178"/>
    </row>
    <row r="4755" spans="4:4" x14ac:dyDescent="0.2">
      <c r="D4755" s="178"/>
    </row>
    <row r="4756" spans="4:4" x14ac:dyDescent="0.2">
      <c r="D4756" s="178"/>
    </row>
    <row r="4757" spans="4:4" x14ac:dyDescent="0.2">
      <c r="D4757" s="178"/>
    </row>
    <row r="4758" spans="4:4" x14ac:dyDescent="0.2">
      <c r="D4758" s="178"/>
    </row>
    <row r="4759" spans="4:4" x14ac:dyDescent="0.2">
      <c r="D4759" s="178"/>
    </row>
    <row r="4760" spans="4:4" x14ac:dyDescent="0.2">
      <c r="D4760" s="178"/>
    </row>
    <row r="4761" spans="4:4" x14ac:dyDescent="0.2">
      <c r="D4761" s="178"/>
    </row>
    <row r="4762" spans="4:4" x14ac:dyDescent="0.2">
      <c r="D4762" s="178"/>
    </row>
    <row r="4763" spans="4:4" x14ac:dyDescent="0.2">
      <c r="D4763" s="178"/>
    </row>
    <row r="4764" spans="4:4" x14ac:dyDescent="0.2">
      <c r="D4764" s="178"/>
    </row>
    <row r="4765" spans="4:4" x14ac:dyDescent="0.2">
      <c r="D4765" s="178"/>
    </row>
    <row r="4766" spans="4:4" x14ac:dyDescent="0.2">
      <c r="D4766" s="178"/>
    </row>
    <row r="4767" spans="4:4" x14ac:dyDescent="0.2">
      <c r="D4767" s="178"/>
    </row>
    <row r="4768" spans="4:4" x14ac:dyDescent="0.2">
      <c r="D4768" s="178"/>
    </row>
    <row r="4769" spans="4:4" x14ac:dyDescent="0.2">
      <c r="D4769" s="178"/>
    </row>
    <row r="4770" spans="4:4" x14ac:dyDescent="0.2">
      <c r="D4770" s="178"/>
    </row>
    <row r="4771" spans="4:4" x14ac:dyDescent="0.2">
      <c r="D4771" s="178"/>
    </row>
    <row r="4772" spans="4:4" x14ac:dyDescent="0.2">
      <c r="D4772" s="178"/>
    </row>
    <row r="4773" spans="4:4" x14ac:dyDescent="0.2">
      <c r="D4773" s="178"/>
    </row>
    <row r="4774" spans="4:4" x14ac:dyDescent="0.2">
      <c r="D4774" s="178"/>
    </row>
    <row r="4775" spans="4:4" x14ac:dyDescent="0.2">
      <c r="D4775" s="178"/>
    </row>
    <row r="4776" spans="4:4" x14ac:dyDescent="0.2">
      <c r="D4776" s="178"/>
    </row>
    <row r="4777" spans="4:4" x14ac:dyDescent="0.2">
      <c r="D4777" s="178"/>
    </row>
    <row r="4778" spans="4:4" x14ac:dyDescent="0.2">
      <c r="D4778" s="178"/>
    </row>
    <row r="4779" spans="4:4" x14ac:dyDescent="0.2">
      <c r="D4779" s="178"/>
    </row>
    <row r="4780" spans="4:4" x14ac:dyDescent="0.2">
      <c r="D4780" s="178"/>
    </row>
    <row r="4781" spans="4:4" x14ac:dyDescent="0.2">
      <c r="D4781" s="178"/>
    </row>
    <row r="4782" spans="4:4" x14ac:dyDescent="0.2">
      <c r="D4782" s="178"/>
    </row>
    <row r="4783" spans="4:4" x14ac:dyDescent="0.2">
      <c r="D4783" s="178"/>
    </row>
    <row r="4784" spans="4:4" x14ac:dyDescent="0.2">
      <c r="D4784" s="178"/>
    </row>
    <row r="4785" spans="4:4" x14ac:dyDescent="0.2">
      <c r="D4785" s="178"/>
    </row>
    <row r="4786" spans="4:4" x14ac:dyDescent="0.2">
      <c r="D4786" s="178"/>
    </row>
    <row r="4787" spans="4:4" x14ac:dyDescent="0.2">
      <c r="D4787" s="178"/>
    </row>
    <row r="4788" spans="4:4" x14ac:dyDescent="0.2">
      <c r="D4788" s="178"/>
    </row>
    <row r="4789" spans="4:4" x14ac:dyDescent="0.2">
      <c r="D4789" s="178"/>
    </row>
    <row r="4790" spans="4:4" x14ac:dyDescent="0.2">
      <c r="D4790" s="178"/>
    </row>
    <row r="4791" spans="4:4" x14ac:dyDescent="0.2">
      <c r="D4791" s="178"/>
    </row>
    <row r="4792" spans="4:4" x14ac:dyDescent="0.2">
      <c r="D4792" s="178"/>
    </row>
    <row r="4793" spans="4:4" x14ac:dyDescent="0.2">
      <c r="D4793" s="178"/>
    </row>
    <row r="4794" spans="4:4" x14ac:dyDescent="0.2">
      <c r="D4794" s="178"/>
    </row>
    <row r="4795" spans="4:4" x14ac:dyDescent="0.2">
      <c r="D4795" s="178"/>
    </row>
    <row r="4796" spans="4:4" x14ac:dyDescent="0.2">
      <c r="D4796" s="178"/>
    </row>
    <row r="4797" spans="4:4" x14ac:dyDescent="0.2">
      <c r="D4797" s="178"/>
    </row>
    <row r="4798" spans="4:4" x14ac:dyDescent="0.2">
      <c r="D4798" s="178"/>
    </row>
    <row r="4799" spans="4:4" x14ac:dyDescent="0.2">
      <c r="D4799" s="178"/>
    </row>
    <row r="4800" spans="4:4" x14ac:dyDescent="0.2">
      <c r="D4800" s="178"/>
    </row>
    <row r="4801" spans="4:4" x14ac:dyDescent="0.2">
      <c r="D4801" s="178"/>
    </row>
    <row r="4802" spans="4:4" x14ac:dyDescent="0.2">
      <c r="D4802" s="178"/>
    </row>
    <row r="4803" spans="4:4" x14ac:dyDescent="0.2">
      <c r="D4803" s="178"/>
    </row>
    <row r="4804" spans="4:4" x14ac:dyDescent="0.2">
      <c r="D4804" s="178"/>
    </row>
    <row r="4805" spans="4:4" x14ac:dyDescent="0.2">
      <c r="D4805" s="178"/>
    </row>
    <row r="4806" spans="4:4" x14ac:dyDescent="0.2">
      <c r="D4806" s="178"/>
    </row>
    <row r="4807" spans="4:4" x14ac:dyDescent="0.2">
      <c r="D4807" s="178"/>
    </row>
    <row r="4808" spans="4:4" x14ac:dyDescent="0.2">
      <c r="D4808" s="178"/>
    </row>
    <row r="4809" spans="4:4" x14ac:dyDescent="0.2">
      <c r="D4809" s="178"/>
    </row>
    <row r="4810" spans="4:4" x14ac:dyDescent="0.2">
      <c r="D4810" s="178"/>
    </row>
    <row r="4811" spans="4:4" x14ac:dyDescent="0.2">
      <c r="D4811" s="178"/>
    </row>
    <row r="4812" spans="4:4" x14ac:dyDescent="0.2">
      <c r="D4812" s="178"/>
    </row>
    <row r="4813" spans="4:4" x14ac:dyDescent="0.2">
      <c r="D4813" s="178"/>
    </row>
    <row r="4814" spans="4:4" x14ac:dyDescent="0.2">
      <c r="D4814" s="178"/>
    </row>
    <row r="4815" spans="4:4" x14ac:dyDescent="0.2">
      <c r="D4815" s="178"/>
    </row>
    <row r="4816" spans="4:4" x14ac:dyDescent="0.2">
      <c r="D4816" s="178"/>
    </row>
    <row r="4817" spans="4:4" x14ac:dyDescent="0.2">
      <c r="D4817" s="178"/>
    </row>
    <row r="4818" spans="4:4" x14ac:dyDescent="0.2">
      <c r="D4818" s="178"/>
    </row>
    <row r="4819" spans="4:4" x14ac:dyDescent="0.2">
      <c r="D4819" s="178"/>
    </row>
    <row r="4820" spans="4:4" x14ac:dyDescent="0.2">
      <c r="D4820" s="178"/>
    </row>
    <row r="4821" spans="4:4" x14ac:dyDescent="0.2">
      <c r="D4821" s="178"/>
    </row>
    <row r="4822" spans="4:4" x14ac:dyDescent="0.2">
      <c r="D4822" s="178"/>
    </row>
    <row r="4823" spans="4:4" x14ac:dyDescent="0.2">
      <c r="D4823" s="178"/>
    </row>
    <row r="4824" spans="4:4" x14ac:dyDescent="0.2">
      <c r="D4824" s="178"/>
    </row>
    <row r="4825" spans="4:4" x14ac:dyDescent="0.2">
      <c r="D4825" s="178"/>
    </row>
    <row r="4826" spans="4:4" x14ac:dyDescent="0.2">
      <c r="D4826" s="178"/>
    </row>
    <row r="4827" spans="4:4" x14ac:dyDescent="0.2">
      <c r="D4827" s="178"/>
    </row>
    <row r="4828" spans="4:4" x14ac:dyDescent="0.2">
      <c r="D4828" s="178"/>
    </row>
    <row r="4829" spans="4:4" x14ac:dyDescent="0.2">
      <c r="D4829" s="178"/>
    </row>
    <row r="4830" spans="4:4" x14ac:dyDescent="0.2">
      <c r="D4830" s="178"/>
    </row>
    <row r="4831" spans="4:4" x14ac:dyDescent="0.2">
      <c r="D4831" s="178"/>
    </row>
    <row r="4832" spans="4:4" x14ac:dyDescent="0.2">
      <c r="D4832" s="178"/>
    </row>
    <row r="4833" spans="4:4" x14ac:dyDescent="0.2">
      <c r="D4833" s="178"/>
    </row>
    <row r="4834" spans="4:4" x14ac:dyDescent="0.2">
      <c r="D4834" s="178"/>
    </row>
    <row r="4835" spans="4:4" x14ac:dyDescent="0.2">
      <c r="D4835" s="178"/>
    </row>
    <row r="4836" spans="4:4" x14ac:dyDescent="0.2">
      <c r="D4836" s="178"/>
    </row>
    <row r="4837" spans="4:4" x14ac:dyDescent="0.2">
      <c r="D4837" s="178"/>
    </row>
    <row r="4838" spans="4:4" x14ac:dyDescent="0.2">
      <c r="D4838" s="178"/>
    </row>
    <row r="4839" spans="4:4" x14ac:dyDescent="0.2">
      <c r="D4839" s="178"/>
    </row>
    <row r="4840" spans="4:4" x14ac:dyDescent="0.2">
      <c r="D4840" s="178"/>
    </row>
    <row r="4841" spans="4:4" x14ac:dyDescent="0.2">
      <c r="D4841" s="178"/>
    </row>
    <row r="4842" spans="4:4" x14ac:dyDescent="0.2">
      <c r="D4842" s="178"/>
    </row>
    <row r="4843" spans="4:4" x14ac:dyDescent="0.2">
      <c r="D4843" s="178"/>
    </row>
    <row r="4844" spans="4:4" x14ac:dyDescent="0.2">
      <c r="D4844" s="178"/>
    </row>
    <row r="4845" spans="4:4" x14ac:dyDescent="0.2">
      <c r="D4845" s="178"/>
    </row>
    <row r="4846" spans="4:4" x14ac:dyDescent="0.2">
      <c r="D4846" s="178"/>
    </row>
    <row r="4847" spans="4:4" x14ac:dyDescent="0.2">
      <c r="D4847" s="178"/>
    </row>
    <row r="4848" spans="4:4" x14ac:dyDescent="0.2">
      <c r="D4848" s="178"/>
    </row>
    <row r="4849" spans="4:4" x14ac:dyDescent="0.2">
      <c r="D4849" s="178"/>
    </row>
    <row r="4850" spans="4:4" x14ac:dyDescent="0.2">
      <c r="D4850" s="178"/>
    </row>
    <row r="4851" spans="4:4" x14ac:dyDescent="0.2">
      <c r="D4851" s="178"/>
    </row>
    <row r="4852" spans="4:4" x14ac:dyDescent="0.2">
      <c r="D4852" s="178"/>
    </row>
    <row r="4853" spans="4:4" x14ac:dyDescent="0.2">
      <c r="D4853" s="178"/>
    </row>
    <row r="4854" spans="4:4" x14ac:dyDescent="0.2">
      <c r="D4854" s="178"/>
    </row>
    <row r="4855" spans="4:4" x14ac:dyDescent="0.2">
      <c r="D4855" s="178"/>
    </row>
    <row r="4856" spans="4:4" x14ac:dyDescent="0.2">
      <c r="D4856" s="178"/>
    </row>
    <row r="4857" spans="4:4" x14ac:dyDescent="0.2">
      <c r="D4857" s="178"/>
    </row>
    <row r="4858" spans="4:4" x14ac:dyDescent="0.2">
      <c r="D4858" s="178"/>
    </row>
    <row r="4859" spans="4:4" x14ac:dyDescent="0.2">
      <c r="D4859" s="178"/>
    </row>
    <row r="4860" spans="4:4" x14ac:dyDescent="0.2">
      <c r="D4860" s="178"/>
    </row>
    <row r="4861" spans="4:4" x14ac:dyDescent="0.2">
      <c r="D4861" s="178"/>
    </row>
    <row r="4862" spans="4:4" x14ac:dyDescent="0.2">
      <c r="D4862" s="178"/>
    </row>
    <row r="4863" spans="4:4" x14ac:dyDescent="0.2">
      <c r="D4863" s="178"/>
    </row>
    <row r="4864" spans="4:4" x14ac:dyDescent="0.2">
      <c r="D4864" s="178"/>
    </row>
    <row r="4865" spans="4:4" x14ac:dyDescent="0.2">
      <c r="D4865" s="178"/>
    </row>
    <row r="4866" spans="4:4" x14ac:dyDescent="0.2">
      <c r="D4866" s="178"/>
    </row>
    <row r="4867" spans="4:4" x14ac:dyDescent="0.2">
      <c r="D4867" s="178"/>
    </row>
    <row r="4868" spans="4:4" x14ac:dyDescent="0.2">
      <c r="D4868" s="178"/>
    </row>
    <row r="4869" spans="4:4" x14ac:dyDescent="0.2">
      <c r="D4869" s="178"/>
    </row>
    <row r="4870" spans="4:4" x14ac:dyDescent="0.2">
      <c r="D4870" s="178"/>
    </row>
    <row r="4871" spans="4:4" x14ac:dyDescent="0.2">
      <c r="D4871" s="178"/>
    </row>
    <row r="4872" spans="4:4" x14ac:dyDescent="0.2">
      <c r="D4872" s="178"/>
    </row>
    <row r="4873" spans="4:4" x14ac:dyDescent="0.2">
      <c r="D4873" s="178"/>
    </row>
    <row r="4874" spans="4:4" x14ac:dyDescent="0.2">
      <c r="D4874" s="178"/>
    </row>
    <row r="4875" spans="4:4" x14ac:dyDescent="0.2">
      <c r="D4875" s="178"/>
    </row>
    <row r="4876" spans="4:4" x14ac:dyDescent="0.2">
      <c r="D4876" s="178"/>
    </row>
    <row r="4877" spans="4:4" x14ac:dyDescent="0.2">
      <c r="D4877" s="178"/>
    </row>
    <row r="4878" spans="4:4" x14ac:dyDescent="0.2">
      <c r="D4878" s="178"/>
    </row>
    <row r="4879" spans="4:4" x14ac:dyDescent="0.2">
      <c r="D4879" s="178"/>
    </row>
    <row r="4880" spans="4:4" x14ac:dyDescent="0.2">
      <c r="D4880" s="178"/>
    </row>
    <row r="4881" spans="4:4" x14ac:dyDescent="0.2">
      <c r="D4881" s="178"/>
    </row>
    <row r="4882" spans="4:4" x14ac:dyDescent="0.2">
      <c r="D4882" s="178"/>
    </row>
    <row r="4883" spans="4:4" x14ac:dyDescent="0.2">
      <c r="D4883" s="178"/>
    </row>
    <row r="4884" spans="4:4" x14ac:dyDescent="0.2">
      <c r="D4884" s="178"/>
    </row>
    <row r="4885" spans="4:4" x14ac:dyDescent="0.2">
      <c r="D4885" s="178"/>
    </row>
    <row r="4886" spans="4:4" x14ac:dyDescent="0.2">
      <c r="D4886" s="178"/>
    </row>
    <row r="4887" spans="4:4" x14ac:dyDescent="0.2">
      <c r="D4887" s="178"/>
    </row>
    <row r="4888" spans="4:4" x14ac:dyDescent="0.2">
      <c r="D4888" s="178"/>
    </row>
    <row r="4889" spans="4:4" x14ac:dyDescent="0.2">
      <c r="D4889" s="178"/>
    </row>
    <row r="4890" spans="4:4" x14ac:dyDescent="0.2">
      <c r="D4890" s="178"/>
    </row>
    <row r="4891" spans="4:4" x14ac:dyDescent="0.2">
      <c r="D4891" s="178"/>
    </row>
    <row r="4892" spans="4:4" x14ac:dyDescent="0.2">
      <c r="D4892" s="178"/>
    </row>
    <row r="4893" spans="4:4" x14ac:dyDescent="0.2">
      <c r="D4893" s="178"/>
    </row>
    <row r="4894" spans="4:4" x14ac:dyDescent="0.2">
      <c r="D4894" s="178"/>
    </row>
    <row r="4895" spans="4:4" x14ac:dyDescent="0.2">
      <c r="D4895" s="178"/>
    </row>
    <row r="4896" spans="4:4" x14ac:dyDescent="0.2">
      <c r="D4896" s="178"/>
    </row>
    <row r="4897" spans="4:4" x14ac:dyDescent="0.2">
      <c r="D4897" s="178"/>
    </row>
    <row r="4898" spans="4:4" x14ac:dyDescent="0.2">
      <c r="D4898" s="178"/>
    </row>
    <row r="4899" spans="4:4" x14ac:dyDescent="0.2">
      <c r="D4899" s="178"/>
    </row>
    <row r="4900" spans="4:4" x14ac:dyDescent="0.2">
      <c r="D4900" s="178"/>
    </row>
    <row r="4901" spans="4:4" x14ac:dyDescent="0.2">
      <c r="D4901" s="178"/>
    </row>
    <row r="4902" spans="4:4" x14ac:dyDescent="0.2">
      <c r="D4902" s="178"/>
    </row>
    <row r="4903" spans="4:4" x14ac:dyDescent="0.2">
      <c r="D4903" s="178"/>
    </row>
    <row r="4904" spans="4:4" x14ac:dyDescent="0.2">
      <c r="D4904" s="178"/>
    </row>
    <row r="4905" spans="4:4" x14ac:dyDescent="0.2">
      <c r="D4905" s="178"/>
    </row>
    <row r="4906" spans="4:4" x14ac:dyDescent="0.2">
      <c r="D4906" s="178"/>
    </row>
    <row r="4907" spans="4:4" x14ac:dyDescent="0.2">
      <c r="D4907" s="178"/>
    </row>
    <row r="4908" spans="4:4" x14ac:dyDescent="0.2">
      <c r="D4908" s="178"/>
    </row>
    <row r="4909" spans="4:4" x14ac:dyDescent="0.2">
      <c r="D4909" s="178"/>
    </row>
    <row r="4910" spans="4:4" x14ac:dyDescent="0.2">
      <c r="D4910" s="178"/>
    </row>
    <row r="4911" spans="4:4" x14ac:dyDescent="0.2">
      <c r="D4911" s="178"/>
    </row>
    <row r="4912" spans="4:4" x14ac:dyDescent="0.2">
      <c r="D4912" s="178"/>
    </row>
    <row r="4913" spans="4:4" x14ac:dyDescent="0.2">
      <c r="D4913" s="178"/>
    </row>
    <row r="4914" spans="4:4" x14ac:dyDescent="0.2">
      <c r="D4914" s="178"/>
    </row>
    <row r="4915" spans="4:4" x14ac:dyDescent="0.2">
      <c r="D4915" s="178"/>
    </row>
    <row r="4916" spans="4:4" x14ac:dyDescent="0.2">
      <c r="D4916" s="178"/>
    </row>
    <row r="4917" spans="4:4" x14ac:dyDescent="0.2">
      <c r="D4917" s="178"/>
    </row>
    <row r="4918" spans="4:4" x14ac:dyDescent="0.2">
      <c r="D4918" s="178"/>
    </row>
    <row r="4919" spans="4:4" x14ac:dyDescent="0.2">
      <c r="D4919" s="178"/>
    </row>
    <row r="4920" spans="4:4" x14ac:dyDescent="0.2">
      <c r="D4920" s="178"/>
    </row>
    <row r="4921" spans="4:4" x14ac:dyDescent="0.2">
      <c r="D4921" s="178"/>
    </row>
    <row r="4922" spans="4:4" x14ac:dyDescent="0.2">
      <c r="D4922" s="178"/>
    </row>
    <row r="4923" spans="4:4" x14ac:dyDescent="0.2">
      <c r="D4923" s="178"/>
    </row>
    <row r="4924" spans="4:4" x14ac:dyDescent="0.2">
      <c r="D4924" s="178"/>
    </row>
    <row r="4925" spans="4:4" x14ac:dyDescent="0.2">
      <c r="D4925" s="178"/>
    </row>
    <row r="4926" spans="4:4" x14ac:dyDescent="0.2">
      <c r="D4926" s="178"/>
    </row>
    <row r="4927" spans="4:4" x14ac:dyDescent="0.2">
      <c r="D4927" s="178"/>
    </row>
    <row r="4928" spans="4:4" x14ac:dyDescent="0.2">
      <c r="D4928" s="178"/>
    </row>
    <row r="4929" spans="4:4" x14ac:dyDescent="0.2">
      <c r="D4929" s="178"/>
    </row>
    <row r="4930" spans="4:4" x14ac:dyDescent="0.2">
      <c r="D4930" s="178"/>
    </row>
    <row r="4931" spans="4:4" x14ac:dyDescent="0.2">
      <c r="D4931" s="178"/>
    </row>
    <row r="4932" spans="4:4" x14ac:dyDescent="0.2">
      <c r="D4932" s="178"/>
    </row>
    <row r="4933" spans="4:4" x14ac:dyDescent="0.2">
      <c r="D4933" s="178"/>
    </row>
    <row r="4934" spans="4:4" x14ac:dyDescent="0.2">
      <c r="D4934" s="178"/>
    </row>
    <row r="4935" spans="4:4" x14ac:dyDescent="0.2">
      <c r="D4935" s="178"/>
    </row>
    <row r="4936" spans="4:4" x14ac:dyDescent="0.2">
      <c r="D4936" s="178"/>
    </row>
    <row r="4937" spans="4:4" x14ac:dyDescent="0.2">
      <c r="D4937" s="178"/>
    </row>
    <row r="4938" spans="4:4" x14ac:dyDescent="0.2">
      <c r="D4938" s="178"/>
    </row>
    <row r="4939" spans="4:4" x14ac:dyDescent="0.2">
      <c r="D4939" s="178"/>
    </row>
    <row r="4940" spans="4:4" x14ac:dyDescent="0.2">
      <c r="D4940" s="178"/>
    </row>
    <row r="4941" spans="4:4" x14ac:dyDescent="0.2">
      <c r="D4941" s="178"/>
    </row>
    <row r="4942" spans="4:4" x14ac:dyDescent="0.2">
      <c r="D4942" s="178"/>
    </row>
    <row r="4943" spans="4:4" x14ac:dyDescent="0.2">
      <c r="D4943" s="178"/>
    </row>
    <row r="4944" spans="4:4" x14ac:dyDescent="0.2">
      <c r="D4944" s="178"/>
    </row>
    <row r="4945" spans="4:4" x14ac:dyDescent="0.2">
      <c r="D4945" s="178"/>
    </row>
    <row r="4946" spans="4:4" x14ac:dyDescent="0.2">
      <c r="D4946" s="178"/>
    </row>
    <row r="4947" spans="4:4" x14ac:dyDescent="0.2">
      <c r="D4947" s="178"/>
    </row>
    <row r="4948" spans="4:4" x14ac:dyDescent="0.2">
      <c r="D4948" s="178"/>
    </row>
    <row r="4949" spans="4:4" x14ac:dyDescent="0.2">
      <c r="D4949" s="178"/>
    </row>
    <row r="4950" spans="4:4" x14ac:dyDescent="0.2">
      <c r="D4950" s="178"/>
    </row>
    <row r="4951" spans="4:4" x14ac:dyDescent="0.2">
      <c r="D4951" s="178"/>
    </row>
    <row r="4952" spans="4:4" x14ac:dyDescent="0.2">
      <c r="D4952" s="178"/>
    </row>
    <row r="4953" spans="4:4" x14ac:dyDescent="0.2">
      <c r="D4953" s="178"/>
    </row>
    <row r="4954" spans="4:4" x14ac:dyDescent="0.2">
      <c r="D4954" s="178"/>
    </row>
    <row r="4955" spans="4:4" x14ac:dyDescent="0.2">
      <c r="D4955" s="178"/>
    </row>
    <row r="4956" spans="4:4" x14ac:dyDescent="0.2">
      <c r="D4956" s="178"/>
    </row>
    <row r="4957" spans="4:4" x14ac:dyDescent="0.2">
      <c r="D4957" s="178"/>
    </row>
    <row r="4958" spans="4:4" x14ac:dyDescent="0.2">
      <c r="D4958" s="178"/>
    </row>
    <row r="4959" spans="4:4" x14ac:dyDescent="0.2">
      <c r="D4959" s="178"/>
    </row>
    <row r="4960" spans="4:4" x14ac:dyDescent="0.2">
      <c r="D4960" s="178"/>
    </row>
    <row r="4961" spans="4:4" x14ac:dyDescent="0.2">
      <c r="D4961" s="178"/>
    </row>
    <row r="4962" spans="4:4" x14ac:dyDescent="0.2">
      <c r="D4962" s="178"/>
    </row>
    <row r="4963" spans="4:4" x14ac:dyDescent="0.2">
      <c r="D4963" s="178"/>
    </row>
    <row r="4964" spans="4:4" x14ac:dyDescent="0.2">
      <c r="D4964" s="178"/>
    </row>
    <row r="4965" spans="4:4" x14ac:dyDescent="0.2">
      <c r="D4965" s="178"/>
    </row>
    <row r="4966" spans="4:4" x14ac:dyDescent="0.2">
      <c r="D4966" s="178"/>
    </row>
    <row r="4967" spans="4:4" x14ac:dyDescent="0.2">
      <c r="D4967" s="178"/>
    </row>
    <row r="4968" spans="4:4" x14ac:dyDescent="0.2">
      <c r="D4968" s="178"/>
    </row>
    <row r="4969" spans="4:4" x14ac:dyDescent="0.2">
      <c r="D4969" s="178"/>
    </row>
    <row r="4970" spans="4:4" x14ac:dyDescent="0.2">
      <c r="D4970" s="178"/>
    </row>
    <row r="4971" spans="4:4" x14ac:dyDescent="0.2">
      <c r="D4971" s="178"/>
    </row>
    <row r="4972" spans="4:4" x14ac:dyDescent="0.2">
      <c r="D4972" s="178"/>
    </row>
    <row r="4973" spans="4:4" x14ac:dyDescent="0.2">
      <c r="D4973" s="178"/>
    </row>
    <row r="4974" spans="4:4" x14ac:dyDescent="0.2">
      <c r="D4974" s="178"/>
    </row>
    <row r="4975" spans="4:4" x14ac:dyDescent="0.2">
      <c r="D4975" s="178"/>
    </row>
    <row r="4976" spans="4:4" x14ac:dyDescent="0.2">
      <c r="D4976" s="178"/>
    </row>
    <row r="4977" spans="4:4" x14ac:dyDescent="0.2">
      <c r="D4977" s="178"/>
    </row>
    <row r="4978" spans="4:4" x14ac:dyDescent="0.2">
      <c r="D4978" s="178"/>
    </row>
    <row r="4979" spans="4:4" x14ac:dyDescent="0.2">
      <c r="D4979" s="178"/>
    </row>
    <row r="4980" spans="4:4" x14ac:dyDescent="0.2">
      <c r="D4980" s="178"/>
    </row>
    <row r="4981" spans="4:4" x14ac:dyDescent="0.2">
      <c r="D4981" s="178"/>
    </row>
    <row r="4982" spans="4:4" x14ac:dyDescent="0.2">
      <c r="D4982" s="178"/>
    </row>
    <row r="4983" spans="4:4" x14ac:dyDescent="0.2">
      <c r="D4983" s="178"/>
    </row>
    <row r="4984" spans="4:4" x14ac:dyDescent="0.2">
      <c r="D4984" s="178"/>
    </row>
    <row r="4985" spans="4:4" x14ac:dyDescent="0.2">
      <c r="D4985" s="178"/>
    </row>
    <row r="4986" spans="4:4" x14ac:dyDescent="0.2">
      <c r="D4986" s="178"/>
    </row>
    <row r="4987" spans="4:4" x14ac:dyDescent="0.2">
      <c r="D4987" s="178"/>
    </row>
    <row r="4988" spans="4:4" x14ac:dyDescent="0.2">
      <c r="D4988" s="178"/>
    </row>
    <row r="4989" spans="4:4" x14ac:dyDescent="0.2">
      <c r="D4989" s="178"/>
    </row>
    <row r="4990" spans="4:4" x14ac:dyDescent="0.2">
      <c r="D4990" s="178"/>
    </row>
    <row r="4991" spans="4:4" x14ac:dyDescent="0.2">
      <c r="D4991" s="178"/>
    </row>
    <row r="4992" spans="4:4" x14ac:dyDescent="0.2">
      <c r="D4992" s="178"/>
    </row>
    <row r="4993" spans="4:4" x14ac:dyDescent="0.2">
      <c r="D4993" s="178"/>
    </row>
    <row r="4994" spans="4:4" x14ac:dyDescent="0.2">
      <c r="D4994" s="178"/>
    </row>
    <row r="4995" spans="4:4" x14ac:dyDescent="0.2">
      <c r="D4995" s="178"/>
    </row>
    <row r="4996" spans="4:4" x14ac:dyDescent="0.2">
      <c r="D4996" s="178"/>
    </row>
    <row r="4997" spans="4:4" x14ac:dyDescent="0.2">
      <c r="D4997" s="178"/>
    </row>
    <row r="4998" spans="4:4" x14ac:dyDescent="0.2">
      <c r="D4998" s="178"/>
    </row>
  </sheetData>
  <sheetProtection password="CCE1" sheet="1" objects="1" scenarios="1"/>
  <protectedRanges>
    <protectedRange sqref="F10 F14 F18 F20 F23 F25 F27 F30 F33 F36 F40 F44:F45 F48 F53 F58 F61 F63:F69 F72 F75 F78:F83 F86 F90 F93:F98" name="Oblast1"/>
  </protectedRanges>
  <mergeCells count="53">
    <mergeCell ref="F87:G87"/>
    <mergeCell ref="B88:G88"/>
    <mergeCell ref="B89:G89"/>
    <mergeCell ref="F91:G91"/>
    <mergeCell ref="B92:G92"/>
    <mergeCell ref="B85:G85"/>
    <mergeCell ref="B57:G57"/>
    <mergeCell ref="C59:G59"/>
    <mergeCell ref="B60:G60"/>
    <mergeCell ref="B62:G62"/>
    <mergeCell ref="B70:G70"/>
    <mergeCell ref="B71:G71"/>
    <mergeCell ref="F73:G73"/>
    <mergeCell ref="B74:G74"/>
    <mergeCell ref="F76:G76"/>
    <mergeCell ref="B77:G77"/>
    <mergeCell ref="B84:G84"/>
    <mergeCell ref="B56:G56"/>
    <mergeCell ref="C41:G41"/>
    <mergeCell ref="C42:G42"/>
    <mergeCell ref="B43:G43"/>
    <mergeCell ref="B46:G46"/>
    <mergeCell ref="B47:G47"/>
    <mergeCell ref="C49:G49"/>
    <mergeCell ref="B50:G50"/>
    <mergeCell ref="B51:G51"/>
    <mergeCell ref="B52:G52"/>
    <mergeCell ref="C54:G54"/>
    <mergeCell ref="B55:G55"/>
    <mergeCell ref="B39:G39"/>
    <mergeCell ref="B22:G22"/>
    <mergeCell ref="B24:G24"/>
    <mergeCell ref="B26:G26"/>
    <mergeCell ref="B28:G28"/>
    <mergeCell ref="B29:G29"/>
    <mergeCell ref="C31:G31"/>
    <mergeCell ref="C32:G32"/>
    <mergeCell ref="C34:G34"/>
    <mergeCell ref="C35:G35"/>
    <mergeCell ref="C37:G37"/>
    <mergeCell ref="C38:G38"/>
    <mergeCell ref="F21:G21"/>
    <mergeCell ref="A1:G1"/>
    <mergeCell ref="C7:G7"/>
    <mergeCell ref="F8:G8"/>
    <mergeCell ref="B9:G9"/>
    <mergeCell ref="F11:G11"/>
    <mergeCell ref="B12:G12"/>
    <mergeCell ref="B13:G13"/>
    <mergeCell ref="C15:G15"/>
    <mergeCell ref="F16:G16"/>
    <mergeCell ref="B17:G17"/>
    <mergeCell ref="B19:G19"/>
  </mergeCells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Footer>Stránka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BG4999"/>
  <sheetViews>
    <sheetView view="pageBreakPreview" topLeftCell="A284" zoomScaleNormal="85" zoomScaleSheetLayoutView="100" workbookViewId="0">
      <selection activeCell="C286" sqref="C286"/>
    </sheetView>
  </sheetViews>
  <sheetFormatPr defaultRowHeight="12.75" outlineLevelRow="1" x14ac:dyDescent="0.2"/>
  <cols>
    <col min="1" max="1" width="4.28515625" customWidth="1"/>
    <col min="2" max="2" width="14.42578125" style="336" customWidth="1"/>
    <col min="3" max="3" width="63.7109375" style="336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8" width="9.140625" style="178"/>
    <col min="9" max="17" width="0" hidden="1" customWidth="1"/>
    <col min="28" max="40" width="0" hidden="1" customWidth="1"/>
    <col min="52" max="52" width="98.85546875" customWidth="1"/>
  </cols>
  <sheetData>
    <row r="1" spans="1:59" ht="16.5" thickBot="1" x14ac:dyDescent="0.3">
      <c r="A1" s="545" t="s">
        <v>3321</v>
      </c>
      <c r="B1" s="545"/>
      <c r="C1" s="621"/>
      <c r="D1" s="545"/>
      <c r="E1" s="545"/>
      <c r="F1" s="545"/>
      <c r="G1" s="545"/>
      <c r="AB1" t="s">
        <v>1852</v>
      </c>
    </row>
    <row r="2" spans="1:59" ht="13.5" thickTop="1" x14ac:dyDescent="0.2">
      <c r="A2" s="319" t="s">
        <v>102</v>
      </c>
      <c r="B2" s="320" t="s">
        <v>1853</v>
      </c>
      <c r="C2" s="321" t="s">
        <v>1854</v>
      </c>
      <c r="D2" s="322"/>
      <c r="E2" s="323"/>
      <c r="F2" s="323"/>
      <c r="G2" s="324"/>
    </row>
    <row r="3" spans="1:59" x14ac:dyDescent="0.2">
      <c r="A3" s="325" t="s">
        <v>7</v>
      </c>
      <c r="B3" s="326" t="s">
        <v>2342</v>
      </c>
      <c r="C3" s="327" t="s">
        <v>1912</v>
      </c>
      <c r="D3" s="328"/>
      <c r="E3" s="236"/>
      <c r="F3" s="236"/>
      <c r="G3" s="329"/>
    </row>
    <row r="4" spans="1:59" ht="13.5" thickBot="1" x14ac:dyDescent="0.25">
      <c r="A4" s="330" t="s">
        <v>8</v>
      </c>
      <c r="B4" s="331" t="s">
        <v>2342</v>
      </c>
      <c r="C4" s="332" t="s">
        <v>1912</v>
      </c>
      <c r="D4" s="333"/>
      <c r="E4" s="334"/>
      <c r="F4" s="334"/>
      <c r="G4" s="335"/>
    </row>
    <row r="5" spans="1:59" ht="14.25" thickTop="1" thickBot="1" x14ac:dyDescent="0.25">
      <c r="C5" s="337"/>
      <c r="D5" s="178"/>
    </row>
    <row r="6" spans="1:59" ht="27" thickTop="1" thickBot="1" x14ac:dyDescent="0.25">
      <c r="A6" s="338" t="s">
        <v>109</v>
      </c>
      <c r="B6" s="339" t="s">
        <v>110</v>
      </c>
      <c r="C6" s="340" t="s">
        <v>111</v>
      </c>
      <c r="D6" s="341" t="s">
        <v>112</v>
      </c>
      <c r="E6" s="342" t="s">
        <v>113</v>
      </c>
      <c r="F6" s="343" t="s">
        <v>114</v>
      </c>
      <c r="G6" s="338" t="s">
        <v>1857</v>
      </c>
      <c r="H6" s="344" t="s">
        <v>115</v>
      </c>
      <c r="I6" s="6"/>
    </row>
    <row r="7" spans="1:59" x14ac:dyDescent="0.2">
      <c r="A7" s="345"/>
      <c r="B7" s="346" t="s">
        <v>1787</v>
      </c>
      <c r="C7" s="622" t="s">
        <v>1788</v>
      </c>
      <c r="D7" s="623"/>
      <c r="E7" s="624"/>
      <c r="F7" s="625"/>
      <c r="G7" s="625"/>
      <c r="H7" s="347"/>
    </row>
    <row r="8" spans="1:59" x14ac:dyDescent="0.2">
      <c r="A8" s="348" t="s">
        <v>116</v>
      </c>
      <c r="B8" s="155" t="s">
        <v>1899</v>
      </c>
      <c r="C8" s="172" t="s">
        <v>1900</v>
      </c>
      <c r="D8" s="182"/>
      <c r="E8" s="349"/>
      <c r="F8" s="626">
        <f>SUM(G9:G15)</f>
        <v>0</v>
      </c>
      <c r="G8" s="627"/>
      <c r="H8" s="350"/>
    </row>
    <row r="9" spans="1:59" outlineLevel="1" x14ac:dyDescent="0.2">
      <c r="A9" s="288"/>
      <c r="B9" s="628" t="s">
        <v>1901</v>
      </c>
      <c r="C9" s="629"/>
      <c r="D9" s="630"/>
      <c r="E9" s="631"/>
      <c r="F9" s="632"/>
      <c r="G9" s="633"/>
      <c r="H9" s="35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>
        <v>0</v>
      </c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</row>
    <row r="10" spans="1:59" outlineLevel="1" x14ac:dyDescent="0.2">
      <c r="A10" s="288"/>
      <c r="B10" s="615" t="s">
        <v>1902</v>
      </c>
      <c r="C10" s="616"/>
      <c r="D10" s="617"/>
      <c r="E10" s="618"/>
      <c r="F10" s="619"/>
      <c r="G10" s="620"/>
      <c r="H10" s="35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</row>
    <row r="11" spans="1:59" outlineLevel="1" x14ac:dyDescent="0.2">
      <c r="A11" s="288">
        <v>1</v>
      </c>
      <c r="B11" s="154" t="s">
        <v>1903</v>
      </c>
      <c r="C11" s="170" t="s">
        <v>1904</v>
      </c>
      <c r="D11" s="181" t="s">
        <v>120</v>
      </c>
      <c r="E11" s="352">
        <v>12</v>
      </c>
      <c r="F11" s="353"/>
      <c r="G11" s="212">
        <f>ROUND(E11*F11,2)</f>
        <v>0</v>
      </c>
      <c r="H11" s="351" t="s">
        <v>951</v>
      </c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>
        <v>21</v>
      </c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</row>
    <row r="12" spans="1:59" outlineLevel="1" x14ac:dyDescent="0.2">
      <c r="A12" s="288"/>
      <c r="B12" s="615" t="s">
        <v>1905</v>
      </c>
      <c r="C12" s="616"/>
      <c r="D12" s="617"/>
      <c r="E12" s="618"/>
      <c r="F12" s="619"/>
      <c r="G12" s="620"/>
      <c r="H12" s="35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>
        <v>0</v>
      </c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</row>
    <row r="13" spans="1:59" outlineLevel="1" x14ac:dyDescent="0.2">
      <c r="A13" s="288"/>
      <c r="B13" s="615" t="s">
        <v>1906</v>
      </c>
      <c r="C13" s="616"/>
      <c r="D13" s="617"/>
      <c r="E13" s="618"/>
      <c r="F13" s="619"/>
      <c r="G13" s="620"/>
      <c r="H13" s="35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>
        <v>1</v>
      </c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</row>
    <row r="14" spans="1:59" outlineLevel="1" x14ac:dyDescent="0.2">
      <c r="A14" s="288">
        <v>2</v>
      </c>
      <c r="B14" s="154" t="s">
        <v>1910</v>
      </c>
      <c r="C14" s="170" t="s">
        <v>1911</v>
      </c>
      <c r="D14" s="181" t="s">
        <v>232</v>
      </c>
      <c r="E14" s="352">
        <v>38</v>
      </c>
      <c r="F14" s="353"/>
      <c r="G14" s="212">
        <f>ROUND(E14*F14,2)</f>
        <v>0</v>
      </c>
      <c r="H14" s="351" t="s">
        <v>951</v>
      </c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>
        <v>21</v>
      </c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</row>
    <row r="15" spans="1:59" outlineLevel="1" x14ac:dyDescent="0.2">
      <c r="A15" s="288"/>
      <c r="B15" s="154"/>
      <c r="C15" s="636" t="s">
        <v>1909</v>
      </c>
      <c r="D15" s="637"/>
      <c r="E15" s="638"/>
      <c r="F15" s="639"/>
      <c r="G15" s="640"/>
      <c r="H15" s="35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354" t="str">
        <f>C15</f>
        <v>Včetně pomocného lešení o výšce podlahy do 1900 mm a pro zatížení do 1,5 kPa  (150 kg/m2).</v>
      </c>
      <c r="BA15" s="211"/>
      <c r="BB15" s="211"/>
      <c r="BC15" s="211"/>
      <c r="BD15" s="211"/>
      <c r="BE15" s="211"/>
      <c r="BF15" s="211"/>
      <c r="BG15" s="211"/>
    </row>
    <row r="16" spans="1:59" x14ac:dyDescent="0.2">
      <c r="A16" s="348" t="s">
        <v>116</v>
      </c>
      <c r="B16" s="155" t="s">
        <v>80</v>
      </c>
      <c r="C16" s="172" t="s">
        <v>81</v>
      </c>
      <c r="D16" s="182"/>
      <c r="E16" s="349"/>
      <c r="F16" s="634">
        <f>SUM(G17:G41)</f>
        <v>0</v>
      </c>
      <c r="G16" s="635"/>
      <c r="H16" s="350"/>
    </row>
    <row r="17" spans="1:59" outlineLevel="1" x14ac:dyDescent="0.2">
      <c r="A17" s="288"/>
      <c r="B17" s="628" t="s">
        <v>1912</v>
      </c>
      <c r="C17" s="629"/>
      <c r="D17" s="630"/>
      <c r="E17" s="631"/>
      <c r="F17" s="632"/>
      <c r="G17" s="633"/>
      <c r="H17" s="35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>
        <v>0</v>
      </c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</row>
    <row r="18" spans="1:59" outlineLevel="1" x14ac:dyDescent="0.2">
      <c r="A18" s="288">
        <v>3</v>
      </c>
      <c r="B18" s="154" t="s">
        <v>2029</v>
      </c>
      <c r="C18" s="170" t="s">
        <v>2030</v>
      </c>
      <c r="D18" s="181" t="s">
        <v>1868</v>
      </c>
      <c r="E18" s="352">
        <v>907</v>
      </c>
      <c r="F18" s="353"/>
      <c r="G18" s="212">
        <f>ROUND(E18*F18,2)</f>
        <v>0</v>
      </c>
      <c r="H18" s="351" t="s">
        <v>1869</v>
      </c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>
        <v>21</v>
      </c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</row>
    <row r="19" spans="1:59" outlineLevel="1" x14ac:dyDescent="0.2">
      <c r="A19" s="288"/>
      <c r="B19" s="615" t="s">
        <v>1986</v>
      </c>
      <c r="C19" s="616"/>
      <c r="D19" s="617"/>
      <c r="E19" s="618"/>
      <c r="F19" s="619"/>
      <c r="G19" s="620"/>
      <c r="H19" s="35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>
        <v>0</v>
      </c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</row>
    <row r="20" spans="1:59" outlineLevel="1" x14ac:dyDescent="0.2">
      <c r="A20" s="288"/>
      <c r="B20" s="615" t="s">
        <v>1987</v>
      </c>
      <c r="C20" s="616"/>
      <c r="D20" s="617"/>
      <c r="E20" s="618"/>
      <c r="F20" s="619"/>
      <c r="G20" s="620"/>
      <c r="H20" s="35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>
        <v>1</v>
      </c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</row>
    <row r="21" spans="1:59" outlineLevel="1" x14ac:dyDescent="0.2">
      <c r="A21" s="288">
        <v>4</v>
      </c>
      <c r="B21" s="154" t="s">
        <v>2343</v>
      </c>
      <c r="C21" s="170" t="s">
        <v>2344</v>
      </c>
      <c r="D21" s="181" t="s">
        <v>232</v>
      </c>
      <c r="E21" s="352">
        <v>375</v>
      </c>
      <c r="F21" s="353"/>
      <c r="G21" s="212">
        <f>ROUND(E21*F21,2)</f>
        <v>0</v>
      </c>
      <c r="H21" s="351" t="s">
        <v>951</v>
      </c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>
        <v>21</v>
      </c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</row>
    <row r="22" spans="1:59" outlineLevel="1" x14ac:dyDescent="0.2">
      <c r="A22" s="288"/>
      <c r="B22" s="154"/>
      <c r="C22" s="636" t="s">
        <v>1990</v>
      </c>
      <c r="D22" s="637"/>
      <c r="E22" s="638"/>
      <c r="F22" s="639"/>
      <c r="G22" s="640"/>
      <c r="H22" s="35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354" t="str">
        <f>C22</f>
        <v>V položce je kalkulována dodávka izolační trubice, spon a lepicí pásky.</v>
      </c>
      <c r="BA22" s="211"/>
      <c r="BB22" s="211"/>
      <c r="BC22" s="211"/>
      <c r="BD22" s="211"/>
      <c r="BE22" s="211"/>
      <c r="BF22" s="211"/>
      <c r="BG22" s="211"/>
    </row>
    <row r="23" spans="1:59" outlineLevel="1" x14ac:dyDescent="0.2">
      <c r="A23" s="288"/>
      <c r="B23" s="615" t="s">
        <v>1986</v>
      </c>
      <c r="C23" s="616"/>
      <c r="D23" s="617"/>
      <c r="E23" s="618"/>
      <c r="F23" s="619"/>
      <c r="G23" s="620"/>
      <c r="H23" s="35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>
        <v>0</v>
      </c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</row>
    <row r="24" spans="1:59" outlineLevel="1" x14ac:dyDescent="0.2">
      <c r="A24" s="288"/>
      <c r="B24" s="615" t="s">
        <v>1987</v>
      </c>
      <c r="C24" s="616"/>
      <c r="D24" s="617"/>
      <c r="E24" s="618"/>
      <c r="F24" s="619"/>
      <c r="G24" s="620"/>
      <c r="H24" s="35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>
        <v>1</v>
      </c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</row>
    <row r="25" spans="1:59" outlineLevel="1" x14ac:dyDescent="0.2">
      <c r="A25" s="288">
        <v>5</v>
      </c>
      <c r="B25" s="154" t="s">
        <v>2345</v>
      </c>
      <c r="C25" s="170" t="s">
        <v>2346</v>
      </c>
      <c r="D25" s="181" t="s">
        <v>232</v>
      </c>
      <c r="E25" s="352">
        <v>205</v>
      </c>
      <c r="F25" s="353"/>
      <c r="G25" s="212">
        <f>ROUND(E25*F25,2)</f>
        <v>0</v>
      </c>
      <c r="H25" s="351" t="s">
        <v>951</v>
      </c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>
        <v>21</v>
      </c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</row>
    <row r="26" spans="1:59" outlineLevel="1" x14ac:dyDescent="0.2">
      <c r="A26" s="288"/>
      <c r="B26" s="154"/>
      <c r="C26" s="636" t="s">
        <v>1990</v>
      </c>
      <c r="D26" s="637"/>
      <c r="E26" s="638"/>
      <c r="F26" s="639"/>
      <c r="G26" s="640"/>
      <c r="H26" s="35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354" t="str">
        <f>C26</f>
        <v>V položce je kalkulována dodávka izolační trubice, spon a lepicí pásky.</v>
      </c>
      <c r="BA26" s="211"/>
      <c r="BB26" s="211"/>
      <c r="BC26" s="211"/>
      <c r="BD26" s="211"/>
      <c r="BE26" s="211"/>
      <c r="BF26" s="211"/>
      <c r="BG26" s="211"/>
    </row>
    <row r="27" spans="1:59" outlineLevel="1" x14ac:dyDescent="0.2">
      <c r="A27" s="288"/>
      <c r="B27" s="615" t="s">
        <v>1986</v>
      </c>
      <c r="C27" s="616"/>
      <c r="D27" s="617"/>
      <c r="E27" s="618"/>
      <c r="F27" s="619"/>
      <c r="G27" s="620"/>
      <c r="H27" s="35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>
        <v>0</v>
      </c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</row>
    <row r="28" spans="1:59" outlineLevel="1" x14ac:dyDescent="0.2">
      <c r="A28" s="288"/>
      <c r="B28" s="615" t="s">
        <v>1987</v>
      </c>
      <c r="C28" s="616"/>
      <c r="D28" s="617"/>
      <c r="E28" s="618"/>
      <c r="F28" s="619"/>
      <c r="G28" s="620"/>
      <c r="H28" s="35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>
        <v>1</v>
      </c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</row>
    <row r="29" spans="1:59" outlineLevel="1" x14ac:dyDescent="0.2">
      <c r="A29" s="288">
        <v>6</v>
      </c>
      <c r="B29" s="154" t="s">
        <v>2347</v>
      </c>
      <c r="C29" s="170" t="s">
        <v>2348</v>
      </c>
      <c r="D29" s="181" t="s">
        <v>232</v>
      </c>
      <c r="E29" s="352">
        <v>14</v>
      </c>
      <c r="F29" s="353"/>
      <c r="G29" s="212">
        <f>ROUND(E29*F29,2)</f>
        <v>0</v>
      </c>
      <c r="H29" s="351" t="s">
        <v>951</v>
      </c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>
        <v>21</v>
      </c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</row>
    <row r="30" spans="1:59" outlineLevel="1" x14ac:dyDescent="0.2">
      <c r="A30" s="288"/>
      <c r="B30" s="154"/>
      <c r="C30" s="636" t="s">
        <v>1990</v>
      </c>
      <c r="D30" s="637"/>
      <c r="E30" s="638"/>
      <c r="F30" s="639"/>
      <c r="G30" s="640"/>
      <c r="H30" s="35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354" t="str">
        <f>C30</f>
        <v>V položce je kalkulována dodávka izolační trubice, spon a lepicí pásky.</v>
      </c>
      <c r="BA30" s="211"/>
      <c r="BB30" s="211"/>
      <c r="BC30" s="211"/>
      <c r="BD30" s="211"/>
      <c r="BE30" s="211"/>
      <c r="BF30" s="211"/>
      <c r="BG30" s="211"/>
    </row>
    <row r="31" spans="1:59" ht="33.75" outlineLevel="1" x14ac:dyDescent="0.2">
      <c r="A31" s="288">
        <v>7</v>
      </c>
      <c r="B31" s="154" t="s">
        <v>2349</v>
      </c>
      <c r="C31" s="170" t="s">
        <v>2350</v>
      </c>
      <c r="D31" s="181" t="s">
        <v>232</v>
      </c>
      <c r="E31" s="352">
        <v>8</v>
      </c>
      <c r="F31" s="353"/>
      <c r="G31" s="212">
        <f t="shared" ref="G31:G38" si="0">ROUND(E31*F31,2)</f>
        <v>0</v>
      </c>
      <c r="H31" s="351" t="s">
        <v>1869</v>
      </c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>
        <v>21</v>
      </c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</row>
    <row r="32" spans="1:59" ht="33.75" outlineLevel="1" x14ac:dyDescent="0.2">
      <c r="A32" s="288">
        <v>8</v>
      </c>
      <c r="B32" s="154" t="s">
        <v>2351</v>
      </c>
      <c r="C32" s="170" t="s">
        <v>2352</v>
      </c>
      <c r="D32" s="181" t="s">
        <v>232</v>
      </c>
      <c r="E32" s="352">
        <v>122</v>
      </c>
      <c r="F32" s="353"/>
      <c r="G32" s="212">
        <f t="shared" si="0"/>
        <v>0</v>
      </c>
      <c r="H32" s="351" t="s">
        <v>1869</v>
      </c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>
        <v>21</v>
      </c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</row>
    <row r="33" spans="1:59" ht="33.75" outlineLevel="1" x14ac:dyDescent="0.2">
      <c r="A33" s="288">
        <v>9</v>
      </c>
      <c r="B33" s="154" t="s">
        <v>2353</v>
      </c>
      <c r="C33" s="170" t="s">
        <v>2354</v>
      </c>
      <c r="D33" s="181" t="s">
        <v>232</v>
      </c>
      <c r="E33" s="352">
        <v>54</v>
      </c>
      <c r="F33" s="353"/>
      <c r="G33" s="212">
        <f t="shared" si="0"/>
        <v>0</v>
      </c>
      <c r="H33" s="351" t="s">
        <v>951</v>
      </c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>
        <v>21</v>
      </c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</row>
    <row r="34" spans="1:59" ht="33.75" outlineLevel="1" x14ac:dyDescent="0.2">
      <c r="A34" s="288">
        <v>10</v>
      </c>
      <c r="B34" s="154" t="s">
        <v>2355</v>
      </c>
      <c r="C34" s="170" t="s">
        <v>2356</v>
      </c>
      <c r="D34" s="181" t="s">
        <v>232</v>
      </c>
      <c r="E34" s="352">
        <v>58</v>
      </c>
      <c r="F34" s="353"/>
      <c r="G34" s="212">
        <f t="shared" si="0"/>
        <v>0</v>
      </c>
      <c r="H34" s="351" t="s">
        <v>951</v>
      </c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>
        <v>21</v>
      </c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</row>
    <row r="35" spans="1:59" ht="33.75" outlineLevel="1" x14ac:dyDescent="0.2">
      <c r="A35" s="288">
        <v>11</v>
      </c>
      <c r="B35" s="154" t="s">
        <v>2357</v>
      </c>
      <c r="C35" s="170" t="s">
        <v>2358</v>
      </c>
      <c r="D35" s="181" t="s">
        <v>232</v>
      </c>
      <c r="E35" s="352">
        <v>30</v>
      </c>
      <c r="F35" s="353"/>
      <c r="G35" s="212">
        <f t="shared" si="0"/>
        <v>0</v>
      </c>
      <c r="H35" s="351" t="s">
        <v>951</v>
      </c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>
        <v>21</v>
      </c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</row>
    <row r="36" spans="1:59" ht="33.75" outlineLevel="1" x14ac:dyDescent="0.2">
      <c r="A36" s="288">
        <v>12</v>
      </c>
      <c r="B36" s="154" t="s">
        <v>2105</v>
      </c>
      <c r="C36" s="170" t="s">
        <v>2106</v>
      </c>
      <c r="D36" s="181" t="s">
        <v>232</v>
      </c>
      <c r="E36" s="352">
        <v>15</v>
      </c>
      <c r="F36" s="353"/>
      <c r="G36" s="212">
        <f t="shared" si="0"/>
        <v>0</v>
      </c>
      <c r="H36" s="351" t="s">
        <v>951</v>
      </c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>
        <v>21</v>
      </c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</row>
    <row r="37" spans="1:59" ht="33.75" outlineLevel="1" x14ac:dyDescent="0.2">
      <c r="A37" s="288">
        <v>13</v>
      </c>
      <c r="B37" s="154" t="s">
        <v>2359</v>
      </c>
      <c r="C37" s="170" t="s">
        <v>2360</v>
      </c>
      <c r="D37" s="181" t="s">
        <v>232</v>
      </c>
      <c r="E37" s="352">
        <v>26</v>
      </c>
      <c r="F37" s="353"/>
      <c r="G37" s="212">
        <f t="shared" si="0"/>
        <v>0</v>
      </c>
      <c r="H37" s="351" t="s">
        <v>951</v>
      </c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>
        <v>21</v>
      </c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</row>
    <row r="38" spans="1:59" ht="22.5" outlineLevel="1" x14ac:dyDescent="0.2">
      <c r="A38" s="288">
        <v>14</v>
      </c>
      <c r="B38" s="154" t="s">
        <v>2361</v>
      </c>
      <c r="C38" s="170" t="s">
        <v>2362</v>
      </c>
      <c r="D38" s="181" t="s">
        <v>127</v>
      </c>
      <c r="E38" s="352">
        <v>3</v>
      </c>
      <c r="F38" s="353"/>
      <c r="G38" s="212">
        <f t="shared" si="0"/>
        <v>0</v>
      </c>
      <c r="H38" s="351" t="s">
        <v>951</v>
      </c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>
        <v>21</v>
      </c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</row>
    <row r="39" spans="1:59" outlineLevel="1" x14ac:dyDescent="0.2">
      <c r="A39" s="288"/>
      <c r="B39" s="615" t="s">
        <v>2363</v>
      </c>
      <c r="C39" s="616"/>
      <c r="D39" s="617"/>
      <c r="E39" s="618"/>
      <c r="F39" s="619"/>
      <c r="G39" s="620"/>
      <c r="H39" s="35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>
        <v>0</v>
      </c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</row>
    <row r="40" spans="1:59" outlineLevel="1" x14ac:dyDescent="0.2">
      <c r="A40" s="288"/>
      <c r="B40" s="615" t="s">
        <v>2237</v>
      </c>
      <c r="C40" s="616"/>
      <c r="D40" s="617"/>
      <c r="E40" s="618"/>
      <c r="F40" s="619"/>
      <c r="G40" s="620"/>
      <c r="H40" s="35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</row>
    <row r="41" spans="1:59" outlineLevel="1" x14ac:dyDescent="0.2">
      <c r="A41" s="288">
        <v>15</v>
      </c>
      <c r="B41" s="154" t="s">
        <v>749</v>
      </c>
      <c r="C41" s="170" t="s">
        <v>2026</v>
      </c>
      <c r="D41" s="181" t="s">
        <v>0</v>
      </c>
      <c r="E41" s="352">
        <v>1.9</v>
      </c>
      <c r="F41" s="353"/>
      <c r="G41" s="212">
        <f>ROUND(E41*F41,2)</f>
        <v>0</v>
      </c>
      <c r="H41" s="351" t="s">
        <v>951</v>
      </c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>
        <v>21</v>
      </c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</row>
    <row r="42" spans="1:59" x14ac:dyDescent="0.2">
      <c r="A42" s="348" t="s">
        <v>116</v>
      </c>
      <c r="B42" s="155" t="s">
        <v>2259</v>
      </c>
      <c r="C42" s="172" t="s">
        <v>2260</v>
      </c>
      <c r="D42" s="182"/>
      <c r="E42" s="349"/>
      <c r="F42" s="634">
        <f>SUM(G43:G50)</f>
        <v>0</v>
      </c>
      <c r="G42" s="635"/>
      <c r="H42" s="350"/>
    </row>
    <row r="43" spans="1:59" outlineLevel="1" x14ac:dyDescent="0.2">
      <c r="A43" s="288"/>
      <c r="B43" s="628" t="s">
        <v>2364</v>
      </c>
      <c r="C43" s="629"/>
      <c r="D43" s="630"/>
      <c r="E43" s="631"/>
      <c r="F43" s="632"/>
      <c r="G43" s="633"/>
      <c r="H43" s="35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>
        <v>0</v>
      </c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</row>
    <row r="44" spans="1:59" outlineLevel="1" x14ac:dyDescent="0.2">
      <c r="A44" s="288">
        <v>16</v>
      </c>
      <c r="B44" s="154" t="s">
        <v>2365</v>
      </c>
      <c r="C44" s="170" t="s">
        <v>2366</v>
      </c>
      <c r="D44" s="181" t="s">
        <v>232</v>
      </c>
      <c r="E44" s="352">
        <v>488</v>
      </c>
      <c r="F44" s="353"/>
      <c r="G44" s="212">
        <f>ROUND(E44*F44,2)</f>
        <v>0</v>
      </c>
      <c r="H44" s="351" t="s">
        <v>951</v>
      </c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>
        <v>21</v>
      </c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</row>
    <row r="45" spans="1:59" outlineLevel="1" x14ac:dyDescent="0.2">
      <c r="A45" s="288"/>
      <c r="B45" s="615" t="s">
        <v>2367</v>
      </c>
      <c r="C45" s="616"/>
      <c r="D45" s="617"/>
      <c r="E45" s="618"/>
      <c r="F45" s="619"/>
      <c r="G45" s="620"/>
      <c r="H45" s="35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>
        <v>0</v>
      </c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</row>
    <row r="46" spans="1:59" outlineLevel="1" x14ac:dyDescent="0.2">
      <c r="A46" s="288">
        <v>17</v>
      </c>
      <c r="B46" s="154" t="s">
        <v>2368</v>
      </c>
      <c r="C46" s="170" t="s">
        <v>2369</v>
      </c>
      <c r="D46" s="181" t="s">
        <v>120</v>
      </c>
      <c r="E46" s="352">
        <v>40</v>
      </c>
      <c r="F46" s="353"/>
      <c r="G46" s="212">
        <f>ROUND(E46*F46,2)</f>
        <v>0</v>
      </c>
      <c r="H46" s="351" t="s">
        <v>951</v>
      </c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>
        <v>21</v>
      </c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</row>
    <row r="47" spans="1:59" outlineLevel="1" x14ac:dyDescent="0.2">
      <c r="A47" s="288"/>
      <c r="B47" s="615" t="s">
        <v>1912</v>
      </c>
      <c r="C47" s="616"/>
      <c r="D47" s="617"/>
      <c r="E47" s="618"/>
      <c r="F47" s="619"/>
      <c r="G47" s="620"/>
      <c r="H47" s="35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>
        <v>0</v>
      </c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</row>
    <row r="48" spans="1:59" outlineLevel="1" x14ac:dyDescent="0.2">
      <c r="A48" s="288">
        <v>18</v>
      </c>
      <c r="B48" s="154" t="s">
        <v>2264</v>
      </c>
      <c r="C48" s="170" t="s">
        <v>2370</v>
      </c>
      <c r="D48" s="181" t="s">
        <v>1918</v>
      </c>
      <c r="E48" s="352">
        <v>60</v>
      </c>
      <c r="F48" s="353"/>
      <c r="G48" s="212">
        <f>ROUND(E48*F48,2)</f>
        <v>0</v>
      </c>
      <c r="H48" s="351" t="s">
        <v>1869</v>
      </c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>
        <v>21</v>
      </c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</row>
    <row r="49" spans="1:59" outlineLevel="1" x14ac:dyDescent="0.2">
      <c r="A49" s="288"/>
      <c r="B49" s="615" t="s">
        <v>1915</v>
      </c>
      <c r="C49" s="616"/>
      <c r="D49" s="617"/>
      <c r="E49" s="618"/>
      <c r="F49" s="619"/>
      <c r="G49" s="620"/>
      <c r="H49" s="35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>
        <v>0</v>
      </c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</row>
    <row r="50" spans="1:59" ht="22.5" outlineLevel="1" x14ac:dyDescent="0.2">
      <c r="A50" s="288">
        <v>19</v>
      </c>
      <c r="B50" s="154" t="s">
        <v>2248</v>
      </c>
      <c r="C50" s="170" t="s">
        <v>2371</v>
      </c>
      <c r="D50" s="181" t="s">
        <v>1872</v>
      </c>
      <c r="E50" s="352">
        <v>1</v>
      </c>
      <c r="F50" s="353"/>
      <c r="G50" s="212">
        <f>ROUND(E50*F50,2)</f>
        <v>0</v>
      </c>
      <c r="H50" s="351" t="s">
        <v>1869</v>
      </c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>
        <v>21</v>
      </c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</row>
    <row r="51" spans="1:59" x14ac:dyDescent="0.2">
      <c r="A51" s="348" t="s">
        <v>116</v>
      </c>
      <c r="B51" s="155" t="s">
        <v>2372</v>
      </c>
      <c r="C51" s="172" t="s">
        <v>2373</v>
      </c>
      <c r="D51" s="182"/>
      <c r="E51" s="349"/>
      <c r="F51" s="634">
        <f>SUM(G52:G84)</f>
        <v>0</v>
      </c>
      <c r="G51" s="635"/>
      <c r="H51" s="350"/>
    </row>
    <row r="52" spans="1:59" outlineLevel="1" x14ac:dyDescent="0.2">
      <c r="A52" s="288"/>
      <c r="B52" s="628" t="s">
        <v>2374</v>
      </c>
      <c r="C52" s="629"/>
      <c r="D52" s="630"/>
      <c r="E52" s="631"/>
      <c r="F52" s="632"/>
      <c r="G52" s="633"/>
      <c r="H52" s="35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>
        <v>0</v>
      </c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</row>
    <row r="53" spans="1:59" outlineLevel="1" x14ac:dyDescent="0.2">
      <c r="A53" s="288"/>
      <c r="B53" s="615" t="s">
        <v>2375</v>
      </c>
      <c r="C53" s="616"/>
      <c r="D53" s="617"/>
      <c r="E53" s="618"/>
      <c r="F53" s="619"/>
      <c r="G53" s="620"/>
      <c r="H53" s="35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>
        <v>1</v>
      </c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</row>
    <row r="54" spans="1:59" outlineLevel="1" x14ac:dyDescent="0.2">
      <c r="A54" s="288">
        <v>20</v>
      </c>
      <c r="B54" s="154" t="s">
        <v>2376</v>
      </c>
      <c r="C54" s="170" t="s">
        <v>2377</v>
      </c>
      <c r="D54" s="181" t="s">
        <v>1872</v>
      </c>
      <c r="E54" s="352">
        <v>2</v>
      </c>
      <c r="F54" s="353"/>
      <c r="G54" s="212">
        <f>ROUND(E54*F54,2)</f>
        <v>0</v>
      </c>
      <c r="H54" s="351" t="s">
        <v>951</v>
      </c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>
        <v>21</v>
      </c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</row>
    <row r="55" spans="1:59" outlineLevel="1" x14ac:dyDescent="0.2">
      <c r="A55" s="288"/>
      <c r="B55" s="615" t="s">
        <v>2378</v>
      </c>
      <c r="C55" s="616"/>
      <c r="D55" s="617"/>
      <c r="E55" s="618"/>
      <c r="F55" s="619"/>
      <c r="G55" s="620"/>
      <c r="H55" s="35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>
        <v>0</v>
      </c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</row>
    <row r="56" spans="1:59" outlineLevel="1" x14ac:dyDescent="0.2">
      <c r="A56" s="288"/>
      <c r="B56" s="615" t="s">
        <v>2379</v>
      </c>
      <c r="C56" s="616"/>
      <c r="D56" s="617"/>
      <c r="E56" s="618"/>
      <c r="F56" s="619"/>
      <c r="G56" s="620"/>
      <c r="H56" s="35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</row>
    <row r="57" spans="1:59" outlineLevel="1" x14ac:dyDescent="0.2">
      <c r="A57" s="288">
        <v>21</v>
      </c>
      <c r="B57" s="154" t="s">
        <v>2380</v>
      </c>
      <c r="C57" s="170" t="s">
        <v>2381</v>
      </c>
      <c r="D57" s="181" t="s">
        <v>1872</v>
      </c>
      <c r="E57" s="352">
        <v>1</v>
      </c>
      <c r="F57" s="353"/>
      <c r="G57" s="212">
        <f>ROUND(E57*F57,2)</f>
        <v>0</v>
      </c>
      <c r="H57" s="351" t="s">
        <v>1869</v>
      </c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>
        <v>21</v>
      </c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</row>
    <row r="58" spans="1:59" outlineLevel="1" x14ac:dyDescent="0.2">
      <c r="A58" s="288"/>
      <c r="B58" s="615" t="s">
        <v>2382</v>
      </c>
      <c r="C58" s="616"/>
      <c r="D58" s="617"/>
      <c r="E58" s="618"/>
      <c r="F58" s="619"/>
      <c r="G58" s="620"/>
      <c r="H58" s="35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>
        <v>0</v>
      </c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</row>
    <row r="59" spans="1:59" outlineLevel="1" x14ac:dyDescent="0.2">
      <c r="A59" s="288">
        <v>22</v>
      </c>
      <c r="B59" s="154" t="s">
        <v>2383</v>
      </c>
      <c r="C59" s="170" t="s">
        <v>2384</v>
      </c>
      <c r="D59" s="181" t="s">
        <v>1872</v>
      </c>
      <c r="E59" s="352">
        <v>5</v>
      </c>
      <c r="F59" s="353"/>
      <c r="G59" s="212">
        <f t="shared" ref="G59:G67" si="1">ROUND(E59*F59,2)</f>
        <v>0</v>
      </c>
      <c r="H59" s="351" t="s">
        <v>1869</v>
      </c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>
        <v>21</v>
      </c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</row>
    <row r="60" spans="1:59" outlineLevel="1" x14ac:dyDescent="0.2">
      <c r="A60" s="288">
        <v>23</v>
      </c>
      <c r="B60" s="154" t="s">
        <v>2385</v>
      </c>
      <c r="C60" s="170" t="s">
        <v>2386</v>
      </c>
      <c r="D60" s="181" t="s">
        <v>1872</v>
      </c>
      <c r="E60" s="352">
        <v>1</v>
      </c>
      <c r="F60" s="353"/>
      <c r="G60" s="212">
        <f t="shared" si="1"/>
        <v>0</v>
      </c>
      <c r="H60" s="351" t="s">
        <v>1869</v>
      </c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>
        <v>21</v>
      </c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</row>
    <row r="61" spans="1:59" outlineLevel="1" x14ac:dyDescent="0.2">
      <c r="A61" s="288">
        <v>24</v>
      </c>
      <c r="B61" s="154" t="s">
        <v>2387</v>
      </c>
      <c r="C61" s="170" t="s">
        <v>2388</v>
      </c>
      <c r="D61" s="181" t="s">
        <v>1872</v>
      </c>
      <c r="E61" s="352">
        <v>2</v>
      </c>
      <c r="F61" s="353"/>
      <c r="G61" s="212">
        <f t="shared" si="1"/>
        <v>0</v>
      </c>
      <c r="H61" s="351" t="s">
        <v>1869</v>
      </c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>
        <v>21</v>
      </c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</row>
    <row r="62" spans="1:59" outlineLevel="1" x14ac:dyDescent="0.2">
      <c r="A62" s="288">
        <v>25</v>
      </c>
      <c r="B62" s="154" t="s">
        <v>2389</v>
      </c>
      <c r="C62" s="170" t="s">
        <v>2390</v>
      </c>
      <c r="D62" s="181" t="s">
        <v>1872</v>
      </c>
      <c r="E62" s="352">
        <v>1</v>
      </c>
      <c r="F62" s="353"/>
      <c r="G62" s="212">
        <f t="shared" si="1"/>
        <v>0</v>
      </c>
      <c r="H62" s="351" t="s">
        <v>1869</v>
      </c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>
        <v>21</v>
      </c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</row>
    <row r="63" spans="1:59" outlineLevel="1" x14ac:dyDescent="0.2">
      <c r="A63" s="288">
        <v>26</v>
      </c>
      <c r="B63" s="154" t="s">
        <v>2391</v>
      </c>
      <c r="C63" s="170" t="s">
        <v>2392</v>
      </c>
      <c r="D63" s="181" t="s">
        <v>1872</v>
      </c>
      <c r="E63" s="352">
        <v>7</v>
      </c>
      <c r="F63" s="353"/>
      <c r="G63" s="212">
        <f t="shared" si="1"/>
        <v>0</v>
      </c>
      <c r="H63" s="351" t="s">
        <v>1869</v>
      </c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>
        <v>21</v>
      </c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</row>
    <row r="64" spans="1:59" outlineLevel="1" x14ac:dyDescent="0.2">
      <c r="A64" s="288">
        <v>27</v>
      </c>
      <c r="B64" s="154" t="s">
        <v>2393</v>
      </c>
      <c r="C64" s="170" t="s">
        <v>2394</v>
      </c>
      <c r="D64" s="181" t="s">
        <v>1872</v>
      </c>
      <c r="E64" s="352">
        <v>1</v>
      </c>
      <c r="F64" s="353"/>
      <c r="G64" s="212">
        <f t="shared" si="1"/>
        <v>0</v>
      </c>
      <c r="H64" s="351" t="s">
        <v>1869</v>
      </c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>
        <v>21</v>
      </c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</row>
    <row r="65" spans="1:59" outlineLevel="1" x14ac:dyDescent="0.2">
      <c r="A65" s="288">
        <v>28</v>
      </c>
      <c r="B65" s="154" t="s">
        <v>2395</v>
      </c>
      <c r="C65" s="170" t="s">
        <v>2396</v>
      </c>
      <c r="D65" s="181" t="s">
        <v>1872</v>
      </c>
      <c r="E65" s="352">
        <v>2</v>
      </c>
      <c r="F65" s="353"/>
      <c r="G65" s="212">
        <f t="shared" si="1"/>
        <v>0</v>
      </c>
      <c r="H65" s="351" t="s">
        <v>1869</v>
      </c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>
        <v>21</v>
      </c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</row>
    <row r="66" spans="1:59" outlineLevel="1" x14ac:dyDescent="0.2">
      <c r="A66" s="288">
        <v>29</v>
      </c>
      <c r="B66" s="154" t="s">
        <v>2397</v>
      </c>
      <c r="C66" s="170" t="s">
        <v>2398</v>
      </c>
      <c r="D66" s="181" t="s">
        <v>1872</v>
      </c>
      <c r="E66" s="352">
        <v>2</v>
      </c>
      <c r="F66" s="353"/>
      <c r="G66" s="212">
        <f t="shared" si="1"/>
        <v>0</v>
      </c>
      <c r="H66" s="351" t="s">
        <v>1869</v>
      </c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>
        <v>21</v>
      </c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</row>
    <row r="67" spans="1:59" ht="22.5" outlineLevel="1" x14ac:dyDescent="0.2">
      <c r="A67" s="288">
        <v>30</v>
      </c>
      <c r="B67" s="154" t="s">
        <v>2399</v>
      </c>
      <c r="C67" s="170" t="s">
        <v>2400</v>
      </c>
      <c r="D67" s="181" t="s">
        <v>1872</v>
      </c>
      <c r="E67" s="352">
        <v>1</v>
      </c>
      <c r="F67" s="353"/>
      <c r="G67" s="212">
        <f t="shared" si="1"/>
        <v>0</v>
      </c>
      <c r="H67" s="351" t="s">
        <v>1869</v>
      </c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>
        <v>21</v>
      </c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</row>
    <row r="68" spans="1:59" outlineLevel="1" x14ac:dyDescent="0.2">
      <c r="A68" s="288"/>
      <c r="B68" s="615" t="s">
        <v>1915</v>
      </c>
      <c r="C68" s="616"/>
      <c r="D68" s="617"/>
      <c r="E68" s="618"/>
      <c r="F68" s="619"/>
      <c r="G68" s="620"/>
      <c r="H68" s="35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>
        <v>0</v>
      </c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211"/>
    </row>
    <row r="69" spans="1:59" outlineLevel="1" x14ac:dyDescent="0.2">
      <c r="A69" s="288">
        <v>31</v>
      </c>
      <c r="B69" s="154" t="s">
        <v>2401</v>
      </c>
      <c r="C69" s="170" t="s">
        <v>2402</v>
      </c>
      <c r="D69" s="181" t="s">
        <v>2095</v>
      </c>
      <c r="E69" s="352">
        <v>2</v>
      </c>
      <c r="F69" s="353"/>
      <c r="G69" s="212">
        <f t="shared" ref="G69:G81" si="2">ROUND(E69*F69,2)</f>
        <v>0</v>
      </c>
      <c r="H69" s="351" t="s">
        <v>1869</v>
      </c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>
        <v>21</v>
      </c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</row>
    <row r="70" spans="1:59" outlineLevel="1" x14ac:dyDescent="0.2">
      <c r="A70" s="288">
        <v>32</v>
      </c>
      <c r="B70" s="154" t="s">
        <v>2403</v>
      </c>
      <c r="C70" s="170" t="s">
        <v>2404</v>
      </c>
      <c r="D70" s="181" t="s">
        <v>1872</v>
      </c>
      <c r="E70" s="352">
        <v>2</v>
      </c>
      <c r="F70" s="353"/>
      <c r="G70" s="212">
        <f t="shared" si="2"/>
        <v>0</v>
      </c>
      <c r="H70" s="351" t="s">
        <v>1869</v>
      </c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>
        <v>21</v>
      </c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</row>
    <row r="71" spans="1:59" outlineLevel="1" x14ac:dyDescent="0.2">
      <c r="A71" s="288">
        <v>33</v>
      </c>
      <c r="B71" s="154" t="s">
        <v>2405</v>
      </c>
      <c r="C71" s="170" t="s">
        <v>2406</v>
      </c>
      <c r="D71" s="181" t="s">
        <v>1872</v>
      </c>
      <c r="E71" s="352">
        <v>1</v>
      </c>
      <c r="F71" s="353"/>
      <c r="G71" s="212">
        <f t="shared" si="2"/>
        <v>0</v>
      </c>
      <c r="H71" s="351" t="s">
        <v>1869</v>
      </c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>
        <v>21</v>
      </c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</row>
    <row r="72" spans="1:59" ht="22.5" outlineLevel="1" x14ac:dyDescent="0.2">
      <c r="A72" s="288">
        <v>34</v>
      </c>
      <c r="B72" s="154" t="s">
        <v>2407</v>
      </c>
      <c r="C72" s="170" t="s">
        <v>2408</v>
      </c>
      <c r="D72" s="181" t="s">
        <v>1872</v>
      </c>
      <c r="E72" s="352">
        <v>2</v>
      </c>
      <c r="F72" s="353"/>
      <c r="G72" s="212">
        <f t="shared" si="2"/>
        <v>0</v>
      </c>
      <c r="H72" s="351" t="s">
        <v>1869</v>
      </c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>
        <v>21</v>
      </c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</row>
    <row r="73" spans="1:59" outlineLevel="1" x14ac:dyDescent="0.2">
      <c r="A73" s="288">
        <v>35</v>
      </c>
      <c r="B73" s="154" t="s">
        <v>2409</v>
      </c>
      <c r="C73" s="170" t="s">
        <v>2410</v>
      </c>
      <c r="D73" s="181" t="s">
        <v>1872</v>
      </c>
      <c r="E73" s="352">
        <v>6</v>
      </c>
      <c r="F73" s="353"/>
      <c r="G73" s="212">
        <f t="shared" si="2"/>
        <v>0</v>
      </c>
      <c r="H73" s="351" t="s">
        <v>1869</v>
      </c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>
        <v>21</v>
      </c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</row>
    <row r="74" spans="1:59" outlineLevel="1" x14ac:dyDescent="0.2">
      <c r="A74" s="288">
        <v>36</v>
      </c>
      <c r="B74" s="154" t="s">
        <v>2411</v>
      </c>
      <c r="C74" s="170" t="s">
        <v>2412</v>
      </c>
      <c r="D74" s="181" t="s">
        <v>1872</v>
      </c>
      <c r="E74" s="352">
        <v>2</v>
      </c>
      <c r="F74" s="353"/>
      <c r="G74" s="212">
        <f t="shared" si="2"/>
        <v>0</v>
      </c>
      <c r="H74" s="351" t="s">
        <v>1869</v>
      </c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>
        <v>21</v>
      </c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</row>
    <row r="75" spans="1:59" outlineLevel="1" x14ac:dyDescent="0.2">
      <c r="A75" s="288">
        <v>37</v>
      </c>
      <c r="B75" s="154" t="s">
        <v>2413</v>
      </c>
      <c r="C75" s="170" t="s">
        <v>2414</v>
      </c>
      <c r="D75" s="181" t="s">
        <v>1872</v>
      </c>
      <c r="E75" s="352">
        <v>1</v>
      </c>
      <c r="F75" s="353"/>
      <c r="G75" s="212">
        <f t="shared" si="2"/>
        <v>0</v>
      </c>
      <c r="H75" s="351" t="s">
        <v>1869</v>
      </c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211"/>
      <c r="AL75" s="211">
        <v>21</v>
      </c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</row>
    <row r="76" spans="1:59" outlineLevel="1" x14ac:dyDescent="0.2">
      <c r="A76" s="288">
        <v>38</v>
      </c>
      <c r="B76" s="154" t="s">
        <v>2415</v>
      </c>
      <c r="C76" s="170" t="s">
        <v>2416</v>
      </c>
      <c r="D76" s="181" t="s">
        <v>1872</v>
      </c>
      <c r="E76" s="352">
        <v>2</v>
      </c>
      <c r="F76" s="353"/>
      <c r="G76" s="212">
        <f t="shared" si="2"/>
        <v>0</v>
      </c>
      <c r="H76" s="351" t="s">
        <v>1869</v>
      </c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>
        <v>21</v>
      </c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</row>
    <row r="77" spans="1:59" outlineLevel="1" x14ac:dyDescent="0.2">
      <c r="A77" s="288">
        <v>39</v>
      </c>
      <c r="B77" s="154" t="s">
        <v>2417</v>
      </c>
      <c r="C77" s="170" t="s">
        <v>2418</v>
      </c>
      <c r="D77" s="181" t="s">
        <v>1872</v>
      </c>
      <c r="E77" s="352">
        <v>1</v>
      </c>
      <c r="F77" s="353"/>
      <c r="G77" s="212">
        <f t="shared" si="2"/>
        <v>0</v>
      </c>
      <c r="H77" s="351" t="s">
        <v>1869</v>
      </c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  <c r="AJ77" s="211"/>
      <c r="AK77" s="211"/>
      <c r="AL77" s="211">
        <v>21</v>
      </c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</row>
    <row r="78" spans="1:59" outlineLevel="1" x14ac:dyDescent="0.2">
      <c r="A78" s="288">
        <v>40</v>
      </c>
      <c r="B78" s="154" t="s">
        <v>2419</v>
      </c>
      <c r="C78" s="170" t="s">
        <v>2420</v>
      </c>
      <c r="D78" s="181" t="s">
        <v>1872</v>
      </c>
      <c r="E78" s="352">
        <v>2</v>
      </c>
      <c r="F78" s="353"/>
      <c r="G78" s="212">
        <f t="shared" si="2"/>
        <v>0</v>
      </c>
      <c r="H78" s="351" t="s">
        <v>1869</v>
      </c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>
        <v>21</v>
      </c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</row>
    <row r="79" spans="1:59" outlineLevel="1" x14ac:dyDescent="0.2">
      <c r="A79" s="288">
        <v>41</v>
      </c>
      <c r="B79" s="154" t="s">
        <v>2421</v>
      </c>
      <c r="C79" s="170" t="s">
        <v>2422</v>
      </c>
      <c r="D79" s="181" t="s">
        <v>1872</v>
      </c>
      <c r="E79" s="352">
        <v>5</v>
      </c>
      <c r="F79" s="353"/>
      <c r="G79" s="212">
        <f t="shared" si="2"/>
        <v>0</v>
      </c>
      <c r="H79" s="351" t="s">
        <v>1869</v>
      </c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>
        <v>21</v>
      </c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</row>
    <row r="80" spans="1:59" outlineLevel="1" x14ac:dyDescent="0.2">
      <c r="A80" s="288">
        <v>42</v>
      </c>
      <c r="B80" s="154" t="s">
        <v>2423</v>
      </c>
      <c r="C80" s="170" t="s">
        <v>2424</v>
      </c>
      <c r="D80" s="181" t="s">
        <v>1872</v>
      </c>
      <c r="E80" s="352">
        <v>1</v>
      </c>
      <c r="F80" s="353"/>
      <c r="G80" s="212">
        <f t="shared" si="2"/>
        <v>0</v>
      </c>
      <c r="H80" s="351" t="s">
        <v>1869</v>
      </c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>
        <v>21</v>
      </c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211"/>
    </row>
    <row r="81" spans="1:59" outlineLevel="1" x14ac:dyDescent="0.2">
      <c r="A81" s="288">
        <v>43</v>
      </c>
      <c r="B81" s="154" t="s">
        <v>2425</v>
      </c>
      <c r="C81" s="170" t="s">
        <v>2426</v>
      </c>
      <c r="D81" s="181" t="s">
        <v>1872</v>
      </c>
      <c r="E81" s="352">
        <v>1</v>
      </c>
      <c r="F81" s="353"/>
      <c r="G81" s="212">
        <f t="shared" si="2"/>
        <v>0</v>
      </c>
      <c r="H81" s="351" t="s">
        <v>1869</v>
      </c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>
        <v>21</v>
      </c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11"/>
    </row>
    <row r="82" spans="1:59" outlineLevel="1" x14ac:dyDescent="0.2">
      <c r="A82" s="288"/>
      <c r="B82" s="615" t="s">
        <v>2427</v>
      </c>
      <c r="C82" s="616"/>
      <c r="D82" s="617"/>
      <c r="E82" s="618"/>
      <c r="F82" s="619"/>
      <c r="G82" s="620"/>
      <c r="H82" s="35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>
        <v>0</v>
      </c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</row>
    <row r="83" spans="1:59" outlineLevel="1" x14ac:dyDescent="0.2">
      <c r="A83" s="288"/>
      <c r="B83" s="615" t="s">
        <v>2110</v>
      </c>
      <c r="C83" s="616"/>
      <c r="D83" s="617"/>
      <c r="E83" s="618"/>
      <c r="F83" s="619"/>
      <c r="G83" s="620"/>
      <c r="H83" s="35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11"/>
    </row>
    <row r="84" spans="1:59" outlineLevel="1" x14ac:dyDescent="0.2">
      <c r="A84" s="288">
        <v>44</v>
      </c>
      <c r="B84" s="154" t="s">
        <v>2428</v>
      </c>
      <c r="C84" s="170" t="s">
        <v>2429</v>
      </c>
      <c r="D84" s="181" t="s">
        <v>0</v>
      </c>
      <c r="E84" s="352">
        <v>4.05</v>
      </c>
      <c r="F84" s="353"/>
      <c r="G84" s="212">
        <f>ROUND(E84*F84,2)</f>
        <v>0</v>
      </c>
      <c r="H84" s="351" t="s">
        <v>951</v>
      </c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>
        <v>21</v>
      </c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11"/>
    </row>
    <row r="85" spans="1:59" x14ac:dyDescent="0.2">
      <c r="A85" s="348" t="s">
        <v>116</v>
      </c>
      <c r="B85" s="155" t="s">
        <v>2430</v>
      </c>
      <c r="C85" s="172" t="s">
        <v>2431</v>
      </c>
      <c r="D85" s="182"/>
      <c r="E85" s="349"/>
      <c r="F85" s="634">
        <f>SUM(G86:G120)</f>
        <v>0</v>
      </c>
      <c r="G85" s="635"/>
      <c r="H85" s="350"/>
    </row>
    <row r="86" spans="1:59" outlineLevel="1" x14ac:dyDescent="0.2">
      <c r="A86" s="288"/>
      <c r="B86" s="628" t="s">
        <v>1912</v>
      </c>
      <c r="C86" s="629"/>
      <c r="D86" s="630"/>
      <c r="E86" s="631"/>
      <c r="F86" s="632"/>
      <c r="G86" s="633"/>
      <c r="H86" s="35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>
        <v>0</v>
      </c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11"/>
    </row>
    <row r="87" spans="1:59" ht="33.75" outlineLevel="1" x14ac:dyDescent="0.2">
      <c r="A87" s="288">
        <v>45</v>
      </c>
      <c r="B87" s="154" t="s">
        <v>2432</v>
      </c>
      <c r="C87" s="170" t="s">
        <v>2433</v>
      </c>
      <c r="D87" s="181" t="s">
        <v>1872</v>
      </c>
      <c r="E87" s="352">
        <v>1</v>
      </c>
      <c r="F87" s="353"/>
      <c r="G87" s="212">
        <f>ROUND(E87*F87,2)</f>
        <v>0</v>
      </c>
      <c r="H87" s="351" t="s">
        <v>1869</v>
      </c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>
        <v>21</v>
      </c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11"/>
    </row>
    <row r="88" spans="1:59" outlineLevel="1" x14ac:dyDescent="0.2">
      <c r="A88" s="288"/>
      <c r="B88" s="615" t="s">
        <v>2434</v>
      </c>
      <c r="C88" s="616"/>
      <c r="D88" s="617"/>
      <c r="E88" s="618"/>
      <c r="F88" s="619"/>
      <c r="G88" s="620"/>
      <c r="H88" s="35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>
        <v>0</v>
      </c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11"/>
    </row>
    <row r="89" spans="1:59" outlineLevel="1" x14ac:dyDescent="0.2">
      <c r="A89" s="288"/>
      <c r="B89" s="615" t="s">
        <v>2435</v>
      </c>
      <c r="C89" s="616"/>
      <c r="D89" s="617"/>
      <c r="E89" s="618"/>
      <c r="F89" s="619"/>
      <c r="G89" s="620"/>
      <c r="H89" s="35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>
        <v>1</v>
      </c>
      <c r="AC89" s="211"/>
      <c r="AD89" s="211"/>
      <c r="AE89" s="211"/>
      <c r="AF89" s="211"/>
      <c r="AG89" s="211"/>
      <c r="AH89" s="211"/>
      <c r="AI89" s="211"/>
      <c r="AJ89" s="211"/>
      <c r="AK89" s="211"/>
      <c r="AL89" s="211"/>
      <c r="AM89" s="21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11"/>
    </row>
    <row r="90" spans="1:59" outlineLevel="1" x14ac:dyDescent="0.2">
      <c r="A90" s="288">
        <v>46</v>
      </c>
      <c r="B90" s="154" t="s">
        <v>2436</v>
      </c>
      <c r="C90" s="170" t="s">
        <v>2437</v>
      </c>
      <c r="D90" s="181" t="s">
        <v>120</v>
      </c>
      <c r="E90" s="352">
        <v>2</v>
      </c>
      <c r="F90" s="353"/>
      <c r="G90" s="212">
        <f>ROUND(E90*F90,2)</f>
        <v>0</v>
      </c>
      <c r="H90" s="351" t="s">
        <v>951</v>
      </c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>
        <v>21</v>
      </c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11"/>
    </row>
    <row r="91" spans="1:59" outlineLevel="1" x14ac:dyDescent="0.2">
      <c r="A91" s="288"/>
      <c r="B91" s="615" t="s">
        <v>2434</v>
      </c>
      <c r="C91" s="616"/>
      <c r="D91" s="617"/>
      <c r="E91" s="618"/>
      <c r="F91" s="619"/>
      <c r="G91" s="620"/>
      <c r="H91" s="35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>
        <v>0</v>
      </c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1"/>
    </row>
    <row r="92" spans="1:59" outlineLevel="1" x14ac:dyDescent="0.2">
      <c r="A92" s="288"/>
      <c r="B92" s="615" t="s">
        <v>2435</v>
      </c>
      <c r="C92" s="616"/>
      <c r="D92" s="617"/>
      <c r="E92" s="618"/>
      <c r="F92" s="619"/>
      <c r="G92" s="620"/>
      <c r="H92" s="35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>
        <v>1</v>
      </c>
      <c r="AC92" s="211"/>
      <c r="AD92" s="211"/>
      <c r="AE92" s="211"/>
      <c r="AF92" s="211"/>
      <c r="AG92" s="211"/>
      <c r="AH92" s="211"/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211"/>
    </row>
    <row r="93" spans="1:59" outlineLevel="1" x14ac:dyDescent="0.2">
      <c r="A93" s="288">
        <v>47</v>
      </c>
      <c r="B93" s="154" t="s">
        <v>2438</v>
      </c>
      <c r="C93" s="170" t="s">
        <v>2439</v>
      </c>
      <c r="D93" s="181" t="s">
        <v>120</v>
      </c>
      <c r="E93" s="352">
        <v>6</v>
      </c>
      <c r="F93" s="353"/>
      <c r="G93" s="212">
        <f>ROUND(E93*F93,2)</f>
        <v>0</v>
      </c>
      <c r="H93" s="351" t="s">
        <v>951</v>
      </c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>
        <v>21</v>
      </c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11"/>
    </row>
    <row r="94" spans="1:59" outlineLevel="1" x14ac:dyDescent="0.2">
      <c r="A94" s="288"/>
      <c r="B94" s="615" t="s">
        <v>2434</v>
      </c>
      <c r="C94" s="616"/>
      <c r="D94" s="617"/>
      <c r="E94" s="618"/>
      <c r="F94" s="619"/>
      <c r="G94" s="620"/>
      <c r="H94" s="35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>
        <v>0</v>
      </c>
      <c r="AC94" s="211"/>
      <c r="AD94" s="211"/>
      <c r="AE94" s="211"/>
      <c r="AF94" s="211"/>
      <c r="AG94" s="211"/>
      <c r="AH94" s="211"/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11"/>
    </row>
    <row r="95" spans="1:59" outlineLevel="1" x14ac:dyDescent="0.2">
      <c r="A95" s="288"/>
      <c r="B95" s="615" t="s">
        <v>2435</v>
      </c>
      <c r="C95" s="616"/>
      <c r="D95" s="617"/>
      <c r="E95" s="618"/>
      <c r="F95" s="619"/>
      <c r="G95" s="620"/>
      <c r="H95" s="351"/>
      <c r="I95" s="211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>
        <v>1</v>
      </c>
      <c r="AC95" s="211"/>
      <c r="AD95" s="211"/>
      <c r="AE95" s="211"/>
      <c r="AF95" s="211"/>
      <c r="AG95" s="211"/>
      <c r="AH95" s="211"/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11"/>
    </row>
    <row r="96" spans="1:59" outlineLevel="1" x14ac:dyDescent="0.2">
      <c r="A96" s="288">
        <v>48</v>
      </c>
      <c r="B96" s="154" t="s">
        <v>2440</v>
      </c>
      <c r="C96" s="170" t="s">
        <v>2441</v>
      </c>
      <c r="D96" s="181" t="s">
        <v>120</v>
      </c>
      <c r="E96" s="352">
        <v>2</v>
      </c>
      <c r="F96" s="353"/>
      <c r="G96" s="212">
        <f>ROUND(E96*F96,2)</f>
        <v>0</v>
      </c>
      <c r="H96" s="351" t="s">
        <v>951</v>
      </c>
      <c r="I96" s="211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11"/>
      <c r="AH96" s="211"/>
      <c r="AI96" s="211"/>
      <c r="AJ96" s="211"/>
      <c r="AK96" s="211"/>
      <c r="AL96" s="211">
        <v>21</v>
      </c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11"/>
    </row>
    <row r="97" spans="1:59" outlineLevel="1" x14ac:dyDescent="0.2">
      <c r="A97" s="288"/>
      <c r="B97" s="615" t="s">
        <v>2434</v>
      </c>
      <c r="C97" s="616"/>
      <c r="D97" s="617"/>
      <c r="E97" s="618"/>
      <c r="F97" s="619"/>
      <c r="G97" s="620"/>
      <c r="H97" s="35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>
        <v>0</v>
      </c>
      <c r="AC97" s="211"/>
      <c r="AD97" s="211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11"/>
    </row>
    <row r="98" spans="1:59" outlineLevel="1" x14ac:dyDescent="0.2">
      <c r="A98" s="288">
        <v>49</v>
      </c>
      <c r="B98" s="154" t="s">
        <v>2442</v>
      </c>
      <c r="C98" s="170" t="s">
        <v>2443</v>
      </c>
      <c r="D98" s="181" t="s">
        <v>1868</v>
      </c>
      <c r="E98" s="352">
        <v>2.15</v>
      </c>
      <c r="F98" s="353"/>
      <c r="G98" s="212">
        <f>ROUND(E98*F98,2)</f>
        <v>0</v>
      </c>
      <c r="H98" s="351" t="s">
        <v>1869</v>
      </c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>
        <v>21</v>
      </c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11"/>
    </row>
    <row r="99" spans="1:59" outlineLevel="1" x14ac:dyDescent="0.2">
      <c r="A99" s="288">
        <v>50</v>
      </c>
      <c r="B99" s="154" t="s">
        <v>2444</v>
      </c>
      <c r="C99" s="170" t="s">
        <v>2445</v>
      </c>
      <c r="D99" s="181" t="s">
        <v>1872</v>
      </c>
      <c r="E99" s="352">
        <v>2</v>
      </c>
      <c r="F99" s="353"/>
      <c r="G99" s="212">
        <f>ROUND(E99*F99,2)</f>
        <v>0</v>
      </c>
      <c r="H99" s="351" t="s">
        <v>1869</v>
      </c>
      <c r="I99" s="211"/>
      <c r="J99" s="211"/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11"/>
      <c r="AH99" s="211"/>
      <c r="AI99" s="211"/>
      <c r="AJ99" s="211"/>
      <c r="AK99" s="211"/>
      <c r="AL99" s="211">
        <v>21</v>
      </c>
      <c r="AM99" s="21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11"/>
    </row>
    <row r="100" spans="1:59" outlineLevel="1" x14ac:dyDescent="0.2">
      <c r="A100" s="288">
        <v>51</v>
      </c>
      <c r="B100" s="154" t="s">
        <v>2446</v>
      </c>
      <c r="C100" s="170" t="s">
        <v>2447</v>
      </c>
      <c r="D100" s="181" t="s">
        <v>1872</v>
      </c>
      <c r="E100" s="352">
        <v>1</v>
      </c>
      <c r="F100" s="353"/>
      <c r="G100" s="212">
        <f>ROUND(E100*F100,2)</f>
        <v>0</v>
      </c>
      <c r="H100" s="351" t="s">
        <v>1869</v>
      </c>
      <c r="I100" s="211"/>
      <c r="J100" s="211"/>
      <c r="K100" s="211"/>
      <c r="L100" s="211"/>
      <c r="M100" s="211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/>
      <c r="AI100" s="211"/>
      <c r="AJ100" s="211"/>
      <c r="AK100" s="211"/>
      <c r="AL100" s="211">
        <v>21</v>
      </c>
      <c r="AM100" s="21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</row>
    <row r="101" spans="1:59" outlineLevel="1" x14ac:dyDescent="0.2">
      <c r="A101" s="288"/>
      <c r="B101" s="154"/>
      <c r="C101" s="636" t="s">
        <v>2448</v>
      </c>
      <c r="D101" s="637"/>
      <c r="E101" s="638"/>
      <c r="F101" s="639"/>
      <c r="G101" s="640"/>
      <c r="H101" s="35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354" t="str">
        <f>C101</f>
        <v>Včetně tělesa základní délky 1 m, dna a odvodňovacího hrdla.</v>
      </c>
      <c r="BA101" s="211"/>
      <c r="BB101" s="211"/>
      <c r="BC101" s="211"/>
      <c r="BD101" s="211"/>
      <c r="BE101" s="211"/>
      <c r="BF101" s="211"/>
      <c r="BG101" s="211"/>
    </row>
    <row r="102" spans="1:59" outlineLevel="1" x14ac:dyDescent="0.2">
      <c r="A102" s="288">
        <v>52</v>
      </c>
      <c r="B102" s="154" t="s">
        <v>2449</v>
      </c>
      <c r="C102" s="170" t="s">
        <v>2450</v>
      </c>
      <c r="D102" s="181" t="s">
        <v>1872</v>
      </c>
      <c r="E102" s="352">
        <v>1</v>
      </c>
      <c r="F102" s="353"/>
      <c r="G102" s="212">
        <f>ROUND(E102*F102,2)</f>
        <v>0</v>
      </c>
      <c r="H102" s="351" t="s">
        <v>1869</v>
      </c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/>
      <c r="AI102" s="211"/>
      <c r="AJ102" s="211"/>
      <c r="AK102" s="211"/>
      <c r="AL102" s="211">
        <v>21</v>
      </c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11"/>
    </row>
    <row r="103" spans="1:59" outlineLevel="1" x14ac:dyDescent="0.2">
      <c r="A103" s="288"/>
      <c r="B103" s="615" t="s">
        <v>2451</v>
      </c>
      <c r="C103" s="616"/>
      <c r="D103" s="617"/>
      <c r="E103" s="618"/>
      <c r="F103" s="619"/>
      <c r="G103" s="620"/>
      <c r="H103" s="35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  <c r="AA103" s="211"/>
      <c r="AB103" s="211">
        <v>0</v>
      </c>
      <c r="AC103" s="211"/>
      <c r="AD103" s="211"/>
      <c r="AE103" s="211"/>
      <c r="AF103" s="211"/>
      <c r="AG103" s="211"/>
      <c r="AH103" s="21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1"/>
    </row>
    <row r="104" spans="1:59" outlineLevel="1" x14ac:dyDescent="0.2">
      <c r="A104" s="288">
        <v>53</v>
      </c>
      <c r="B104" s="154" t="s">
        <v>2452</v>
      </c>
      <c r="C104" s="170" t="s">
        <v>2453</v>
      </c>
      <c r="D104" s="181" t="s">
        <v>2095</v>
      </c>
      <c r="E104" s="352">
        <v>1</v>
      </c>
      <c r="F104" s="353"/>
      <c r="G104" s="212">
        <f>ROUND(E104*F104,2)</f>
        <v>0</v>
      </c>
      <c r="H104" s="351" t="s">
        <v>951</v>
      </c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  <c r="AI104" s="211"/>
      <c r="AJ104" s="211"/>
      <c r="AK104" s="211"/>
      <c r="AL104" s="211">
        <v>21</v>
      </c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211"/>
    </row>
    <row r="105" spans="1:59" outlineLevel="1" x14ac:dyDescent="0.2">
      <c r="A105" s="288"/>
      <c r="B105" s="615" t="s">
        <v>2454</v>
      </c>
      <c r="C105" s="616"/>
      <c r="D105" s="617"/>
      <c r="E105" s="618"/>
      <c r="F105" s="619"/>
      <c r="G105" s="620"/>
      <c r="H105" s="35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211"/>
      <c r="X105" s="211"/>
      <c r="Y105" s="211"/>
      <c r="Z105" s="211"/>
      <c r="AA105" s="211"/>
      <c r="AB105" s="211">
        <v>0</v>
      </c>
      <c r="AC105" s="211"/>
      <c r="AD105" s="211"/>
      <c r="AE105" s="211"/>
      <c r="AF105" s="211"/>
      <c r="AG105" s="211"/>
      <c r="AH105" s="211"/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11"/>
    </row>
    <row r="106" spans="1:59" outlineLevel="1" x14ac:dyDescent="0.2">
      <c r="A106" s="288">
        <v>54</v>
      </c>
      <c r="B106" s="154" t="s">
        <v>2455</v>
      </c>
      <c r="C106" s="170" t="s">
        <v>2456</v>
      </c>
      <c r="D106" s="181" t="s">
        <v>2095</v>
      </c>
      <c r="E106" s="352">
        <v>1</v>
      </c>
      <c r="F106" s="353"/>
      <c r="G106" s="212">
        <f>ROUND(E106*F106,2)</f>
        <v>0</v>
      </c>
      <c r="H106" s="351" t="s">
        <v>1869</v>
      </c>
      <c r="I106" s="211"/>
      <c r="J106" s="211"/>
      <c r="K106" s="211"/>
      <c r="L106" s="211"/>
      <c r="M106" s="211"/>
      <c r="N106" s="211"/>
      <c r="O106" s="211"/>
      <c r="P106" s="211"/>
      <c r="Q106" s="211"/>
      <c r="R106" s="211"/>
      <c r="S106" s="211"/>
      <c r="T106" s="211"/>
      <c r="U106" s="211"/>
      <c r="V106" s="211"/>
      <c r="W106" s="211"/>
      <c r="X106" s="211"/>
      <c r="Y106" s="211"/>
      <c r="Z106" s="211"/>
      <c r="AA106" s="211"/>
      <c r="AB106" s="211"/>
      <c r="AC106" s="211"/>
      <c r="AD106" s="211"/>
      <c r="AE106" s="211"/>
      <c r="AF106" s="211"/>
      <c r="AG106" s="211"/>
      <c r="AH106" s="211"/>
      <c r="AI106" s="211"/>
      <c r="AJ106" s="211"/>
      <c r="AK106" s="211"/>
      <c r="AL106" s="211">
        <v>21</v>
      </c>
      <c r="AM106" s="21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11"/>
    </row>
    <row r="107" spans="1:59" outlineLevel="1" x14ac:dyDescent="0.2">
      <c r="A107" s="288"/>
      <c r="B107" s="615" t="s">
        <v>2457</v>
      </c>
      <c r="C107" s="616"/>
      <c r="D107" s="617"/>
      <c r="E107" s="618"/>
      <c r="F107" s="619"/>
      <c r="G107" s="620"/>
      <c r="H107" s="351"/>
      <c r="I107" s="211"/>
      <c r="J107" s="211"/>
      <c r="K107" s="211"/>
      <c r="L107" s="211"/>
      <c r="M107" s="211"/>
      <c r="N107" s="211"/>
      <c r="O107" s="211"/>
      <c r="P107" s="211"/>
      <c r="Q107" s="211"/>
      <c r="R107" s="211"/>
      <c r="S107" s="211"/>
      <c r="T107" s="211"/>
      <c r="U107" s="211"/>
      <c r="V107" s="211"/>
      <c r="W107" s="211"/>
      <c r="X107" s="211"/>
      <c r="Y107" s="211"/>
      <c r="Z107" s="211"/>
      <c r="AA107" s="211"/>
      <c r="AB107" s="211">
        <v>0</v>
      </c>
      <c r="AC107" s="211"/>
      <c r="AD107" s="211"/>
      <c r="AE107" s="211"/>
      <c r="AF107" s="211"/>
      <c r="AG107" s="211"/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11"/>
    </row>
    <row r="108" spans="1:59" ht="33.75" outlineLevel="1" x14ac:dyDescent="0.2">
      <c r="A108" s="288">
        <v>55</v>
      </c>
      <c r="B108" s="154" t="s">
        <v>2458</v>
      </c>
      <c r="C108" s="170" t="s">
        <v>2459</v>
      </c>
      <c r="D108" s="181" t="s">
        <v>1872</v>
      </c>
      <c r="E108" s="352">
        <v>2</v>
      </c>
      <c r="F108" s="353"/>
      <c r="G108" s="212">
        <f t="shared" ref="G108:G118" si="3">ROUND(E108*F108,2)</f>
        <v>0</v>
      </c>
      <c r="H108" s="351" t="s">
        <v>1869</v>
      </c>
      <c r="I108" s="211"/>
      <c r="J108" s="211"/>
      <c r="K108" s="211"/>
      <c r="L108" s="211"/>
      <c r="M108" s="211"/>
      <c r="N108" s="211"/>
      <c r="O108" s="211"/>
      <c r="P108" s="211"/>
      <c r="Q108" s="211"/>
      <c r="R108" s="211"/>
      <c r="S108" s="211"/>
      <c r="T108" s="211"/>
      <c r="U108" s="211"/>
      <c r="V108" s="211"/>
      <c r="W108" s="211"/>
      <c r="X108" s="211"/>
      <c r="Y108" s="211"/>
      <c r="Z108" s="211"/>
      <c r="AA108" s="211"/>
      <c r="AB108" s="211"/>
      <c r="AC108" s="211"/>
      <c r="AD108" s="211"/>
      <c r="AE108" s="211"/>
      <c r="AF108" s="211"/>
      <c r="AG108" s="211"/>
      <c r="AH108" s="211"/>
      <c r="AI108" s="211"/>
      <c r="AJ108" s="211"/>
      <c r="AK108" s="211"/>
      <c r="AL108" s="211">
        <v>21</v>
      </c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11"/>
    </row>
    <row r="109" spans="1:59" ht="33.75" outlineLevel="1" x14ac:dyDescent="0.2">
      <c r="A109" s="288">
        <v>56</v>
      </c>
      <c r="B109" s="154" t="s">
        <v>2460</v>
      </c>
      <c r="C109" s="170" t="s">
        <v>2461</v>
      </c>
      <c r="D109" s="181" t="s">
        <v>2095</v>
      </c>
      <c r="E109" s="352">
        <v>1</v>
      </c>
      <c r="F109" s="353"/>
      <c r="G109" s="212">
        <f t="shared" si="3"/>
        <v>0</v>
      </c>
      <c r="H109" s="351" t="s">
        <v>1869</v>
      </c>
      <c r="I109" s="211"/>
      <c r="J109" s="211"/>
      <c r="K109" s="211"/>
      <c r="L109" s="211"/>
      <c r="M109" s="211"/>
      <c r="N109" s="211"/>
      <c r="O109" s="211"/>
      <c r="P109" s="211"/>
      <c r="Q109" s="211"/>
      <c r="R109" s="211"/>
      <c r="S109" s="211"/>
      <c r="T109" s="211"/>
      <c r="U109" s="211"/>
      <c r="V109" s="211"/>
      <c r="W109" s="211"/>
      <c r="X109" s="211"/>
      <c r="Y109" s="211"/>
      <c r="Z109" s="211"/>
      <c r="AA109" s="211"/>
      <c r="AB109" s="211"/>
      <c r="AC109" s="211"/>
      <c r="AD109" s="211"/>
      <c r="AE109" s="211"/>
      <c r="AF109" s="211"/>
      <c r="AG109" s="211"/>
      <c r="AH109" s="211"/>
      <c r="AI109" s="211"/>
      <c r="AJ109" s="211"/>
      <c r="AK109" s="211"/>
      <c r="AL109" s="211">
        <v>21</v>
      </c>
      <c r="AM109" s="21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11"/>
    </row>
    <row r="110" spans="1:59" ht="33.75" outlineLevel="1" x14ac:dyDescent="0.2">
      <c r="A110" s="288">
        <v>57</v>
      </c>
      <c r="B110" s="154" t="s">
        <v>2462</v>
      </c>
      <c r="C110" s="170" t="s">
        <v>2463</v>
      </c>
      <c r="D110" s="181" t="s">
        <v>1872</v>
      </c>
      <c r="E110" s="352">
        <v>1</v>
      </c>
      <c r="F110" s="353"/>
      <c r="G110" s="212">
        <f t="shared" si="3"/>
        <v>0</v>
      </c>
      <c r="H110" s="351" t="s">
        <v>1869</v>
      </c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1"/>
      <c r="T110" s="211"/>
      <c r="U110" s="211"/>
      <c r="V110" s="211"/>
      <c r="W110" s="211"/>
      <c r="X110" s="211"/>
      <c r="Y110" s="211"/>
      <c r="Z110" s="211"/>
      <c r="AA110" s="211"/>
      <c r="AB110" s="211"/>
      <c r="AC110" s="211"/>
      <c r="AD110" s="211"/>
      <c r="AE110" s="211"/>
      <c r="AF110" s="211"/>
      <c r="AG110" s="211"/>
      <c r="AH110" s="211"/>
      <c r="AI110" s="211"/>
      <c r="AJ110" s="211"/>
      <c r="AK110" s="211"/>
      <c r="AL110" s="211">
        <v>21</v>
      </c>
      <c r="AM110" s="21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11"/>
    </row>
    <row r="111" spans="1:59" ht="45" outlineLevel="1" x14ac:dyDescent="0.2">
      <c r="A111" s="288">
        <v>58</v>
      </c>
      <c r="B111" s="154" t="s">
        <v>2464</v>
      </c>
      <c r="C111" s="170" t="s">
        <v>2465</v>
      </c>
      <c r="D111" s="181" t="s">
        <v>120</v>
      </c>
      <c r="E111" s="352">
        <v>1</v>
      </c>
      <c r="F111" s="353"/>
      <c r="G111" s="212">
        <f t="shared" si="3"/>
        <v>0</v>
      </c>
      <c r="H111" s="351" t="s">
        <v>951</v>
      </c>
      <c r="I111" s="211"/>
      <c r="J111" s="211"/>
      <c r="K111" s="211"/>
      <c r="L111" s="211"/>
      <c r="M111" s="211"/>
      <c r="N111" s="211"/>
      <c r="O111" s="211"/>
      <c r="P111" s="211"/>
      <c r="Q111" s="211"/>
      <c r="R111" s="211"/>
      <c r="S111" s="211"/>
      <c r="T111" s="211"/>
      <c r="U111" s="211"/>
      <c r="V111" s="211"/>
      <c r="W111" s="211"/>
      <c r="X111" s="211"/>
      <c r="Y111" s="211"/>
      <c r="Z111" s="211"/>
      <c r="AA111" s="211"/>
      <c r="AB111" s="211"/>
      <c r="AC111" s="211"/>
      <c r="AD111" s="211"/>
      <c r="AE111" s="211"/>
      <c r="AF111" s="211"/>
      <c r="AG111" s="211"/>
      <c r="AH111" s="211"/>
      <c r="AI111" s="211"/>
      <c r="AJ111" s="211"/>
      <c r="AK111" s="211"/>
      <c r="AL111" s="211">
        <v>21</v>
      </c>
      <c r="AM111" s="21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11"/>
    </row>
    <row r="112" spans="1:59" outlineLevel="1" x14ac:dyDescent="0.2">
      <c r="A112" s="288">
        <v>59</v>
      </c>
      <c r="B112" s="154" t="s">
        <v>2466</v>
      </c>
      <c r="C112" s="170" t="s">
        <v>2467</v>
      </c>
      <c r="D112" s="181" t="s">
        <v>1872</v>
      </c>
      <c r="E112" s="352">
        <v>1</v>
      </c>
      <c r="F112" s="353"/>
      <c r="G112" s="212">
        <f t="shared" si="3"/>
        <v>0</v>
      </c>
      <c r="H112" s="351" t="s">
        <v>1869</v>
      </c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1"/>
      <c r="T112" s="211"/>
      <c r="U112" s="211"/>
      <c r="V112" s="211"/>
      <c r="W112" s="211"/>
      <c r="X112" s="211"/>
      <c r="Y112" s="211"/>
      <c r="Z112" s="211"/>
      <c r="AA112" s="211"/>
      <c r="AB112" s="211"/>
      <c r="AC112" s="211"/>
      <c r="AD112" s="211"/>
      <c r="AE112" s="211"/>
      <c r="AF112" s="211"/>
      <c r="AG112" s="211"/>
      <c r="AH112" s="211"/>
      <c r="AI112" s="211"/>
      <c r="AJ112" s="211"/>
      <c r="AK112" s="211"/>
      <c r="AL112" s="211">
        <v>21</v>
      </c>
      <c r="AM112" s="21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11"/>
    </row>
    <row r="113" spans="1:59" ht="22.5" outlineLevel="1" x14ac:dyDescent="0.2">
      <c r="A113" s="288">
        <v>60</v>
      </c>
      <c r="B113" s="154" t="s">
        <v>2468</v>
      </c>
      <c r="C113" s="170" t="s">
        <v>2469</v>
      </c>
      <c r="D113" s="181" t="s">
        <v>1872</v>
      </c>
      <c r="E113" s="352">
        <v>1</v>
      </c>
      <c r="F113" s="353"/>
      <c r="G113" s="212">
        <f t="shared" si="3"/>
        <v>0</v>
      </c>
      <c r="H113" s="351" t="s">
        <v>1869</v>
      </c>
      <c r="I113" s="211"/>
      <c r="J113" s="211"/>
      <c r="K113" s="211"/>
      <c r="L113" s="211"/>
      <c r="M113" s="211"/>
      <c r="N113" s="211"/>
      <c r="O113" s="211"/>
      <c r="P113" s="211"/>
      <c r="Q113" s="211"/>
      <c r="R113" s="211"/>
      <c r="S113" s="211"/>
      <c r="T113" s="211"/>
      <c r="U113" s="211"/>
      <c r="V113" s="211"/>
      <c r="W113" s="211"/>
      <c r="X113" s="211"/>
      <c r="Y113" s="211"/>
      <c r="Z113" s="211"/>
      <c r="AA113" s="211"/>
      <c r="AB113" s="211"/>
      <c r="AC113" s="211"/>
      <c r="AD113" s="211"/>
      <c r="AE113" s="211"/>
      <c r="AF113" s="211"/>
      <c r="AG113" s="211"/>
      <c r="AH113" s="211"/>
      <c r="AI113" s="211"/>
      <c r="AJ113" s="211"/>
      <c r="AK113" s="211"/>
      <c r="AL113" s="211">
        <v>21</v>
      </c>
      <c r="AM113" s="21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11"/>
    </row>
    <row r="114" spans="1:59" ht="22.5" outlineLevel="1" x14ac:dyDescent="0.2">
      <c r="A114" s="288">
        <v>61</v>
      </c>
      <c r="B114" s="154" t="s">
        <v>2470</v>
      </c>
      <c r="C114" s="170" t="s">
        <v>2471</v>
      </c>
      <c r="D114" s="181" t="s">
        <v>1872</v>
      </c>
      <c r="E114" s="352">
        <v>1</v>
      </c>
      <c r="F114" s="353"/>
      <c r="G114" s="212">
        <f t="shared" si="3"/>
        <v>0</v>
      </c>
      <c r="H114" s="351" t="s">
        <v>1869</v>
      </c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1"/>
      <c r="T114" s="211"/>
      <c r="U114" s="211"/>
      <c r="V114" s="211"/>
      <c r="W114" s="211"/>
      <c r="X114" s="211"/>
      <c r="Y114" s="211"/>
      <c r="Z114" s="211"/>
      <c r="AA114" s="211"/>
      <c r="AB114" s="211"/>
      <c r="AC114" s="211"/>
      <c r="AD114" s="211"/>
      <c r="AE114" s="211"/>
      <c r="AF114" s="211"/>
      <c r="AG114" s="211"/>
      <c r="AH114" s="211"/>
      <c r="AI114" s="211"/>
      <c r="AJ114" s="211"/>
      <c r="AK114" s="211"/>
      <c r="AL114" s="211">
        <v>21</v>
      </c>
      <c r="AM114" s="21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11"/>
    </row>
    <row r="115" spans="1:59" outlineLevel="1" x14ac:dyDescent="0.2">
      <c r="A115" s="288">
        <v>62</v>
      </c>
      <c r="B115" s="154" t="s">
        <v>2472</v>
      </c>
      <c r="C115" s="170" t="s">
        <v>2473</v>
      </c>
      <c r="D115" s="181" t="s">
        <v>1872</v>
      </c>
      <c r="E115" s="352">
        <v>1</v>
      </c>
      <c r="F115" s="353"/>
      <c r="G115" s="212">
        <f t="shared" si="3"/>
        <v>0</v>
      </c>
      <c r="H115" s="351" t="s">
        <v>1869</v>
      </c>
      <c r="I115" s="211"/>
      <c r="J115" s="211"/>
      <c r="K115" s="211"/>
      <c r="L115" s="211"/>
      <c r="M115" s="211"/>
      <c r="N115" s="211"/>
      <c r="O115" s="211"/>
      <c r="P115" s="211"/>
      <c r="Q115" s="211"/>
      <c r="R115" s="211"/>
      <c r="S115" s="211"/>
      <c r="T115" s="211"/>
      <c r="U115" s="211"/>
      <c r="V115" s="211"/>
      <c r="W115" s="211"/>
      <c r="X115" s="211"/>
      <c r="Y115" s="211"/>
      <c r="Z115" s="211"/>
      <c r="AA115" s="211"/>
      <c r="AB115" s="211"/>
      <c r="AC115" s="211"/>
      <c r="AD115" s="211"/>
      <c r="AE115" s="211"/>
      <c r="AF115" s="211"/>
      <c r="AG115" s="211"/>
      <c r="AH115" s="211"/>
      <c r="AI115" s="211"/>
      <c r="AJ115" s="211"/>
      <c r="AK115" s="211"/>
      <c r="AL115" s="211">
        <v>21</v>
      </c>
      <c r="AM115" s="21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1"/>
    </row>
    <row r="116" spans="1:59" outlineLevel="1" x14ac:dyDescent="0.2">
      <c r="A116" s="288">
        <v>63</v>
      </c>
      <c r="B116" s="154" t="s">
        <v>2474</v>
      </c>
      <c r="C116" s="170" t="s">
        <v>2475</v>
      </c>
      <c r="D116" s="181" t="s">
        <v>1872</v>
      </c>
      <c r="E116" s="352">
        <v>1</v>
      </c>
      <c r="F116" s="353"/>
      <c r="G116" s="212">
        <f t="shared" si="3"/>
        <v>0</v>
      </c>
      <c r="H116" s="351" t="s">
        <v>1869</v>
      </c>
      <c r="I116" s="211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/>
      <c r="T116" s="211"/>
      <c r="U116" s="211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1"/>
      <c r="AK116" s="211"/>
      <c r="AL116" s="211">
        <v>21</v>
      </c>
      <c r="AM116" s="21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211"/>
    </row>
    <row r="117" spans="1:59" outlineLevel="1" x14ac:dyDescent="0.2">
      <c r="A117" s="288">
        <v>64</v>
      </c>
      <c r="B117" s="154" t="s">
        <v>2476</v>
      </c>
      <c r="C117" s="170" t="s">
        <v>2477</v>
      </c>
      <c r="D117" s="181" t="s">
        <v>1872</v>
      </c>
      <c r="E117" s="352">
        <v>1</v>
      </c>
      <c r="F117" s="353"/>
      <c r="G117" s="212">
        <f t="shared" si="3"/>
        <v>0</v>
      </c>
      <c r="H117" s="351" t="s">
        <v>1869</v>
      </c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1"/>
      <c r="AK117" s="211"/>
      <c r="AL117" s="211">
        <v>21</v>
      </c>
      <c r="AM117" s="21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11"/>
    </row>
    <row r="118" spans="1:59" outlineLevel="1" x14ac:dyDescent="0.2">
      <c r="A118" s="288">
        <v>65</v>
      </c>
      <c r="B118" s="154" t="s">
        <v>2478</v>
      </c>
      <c r="C118" s="170" t="s">
        <v>2479</v>
      </c>
      <c r="D118" s="181" t="s">
        <v>1872</v>
      </c>
      <c r="E118" s="352">
        <v>1</v>
      </c>
      <c r="F118" s="353"/>
      <c r="G118" s="212">
        <f t="shared" si="3"/>
        <v>0</v>
      </c>
      <c r="H118" s="351" t="s">
        <v>1869</v>
      </c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211"/>
      <c r="AG118" s="211"/>
      <c r="AH118" s="211"/>
      <c r="AI118" s="211"/>
      <c r="AJ118" s="211"/>
      <c r="AK118" s="211"/>
      <c r="AL118" s="211">
        <v>21</v>
      </c>
      <c r="AM118" s="21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11"/>
    </row>
    <row r="119" spans="1:59" outlineLevel="1" x14ac:dyDescent="0.2">
      <c r="A119" s="288"/>
      <c r="B119" s="615" t="s">
        <v>2480</v>
      </c>
      <c r="C119" s="616"/>
      <c r="D119" s="617"/>
      <c r="E119" s="618"/>
      <c r="F119" s="619"/>
      <c r="G119" s="620"/>
      <c r="H119" s="351"/>
      <c r="I119" s="211"/>
      <c r="J119" s="211"/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  <c r="AA119" s="211"/>
      <c r="AB119" s="211">
        <v>0</v>
      </c>
      <c r="AC119" s="211"/>
      <c r="AD119" s="211"/>
      <c r="AE119" s="211"/>
      <c r="AF119" s="211"/>
      <c r="AG119" s="211"/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11"/>
    </row>
    <row r="120" spans="1:59" outlineLevel="1" x14ac:dyDescent="0.2">
      <c r="A120" s="288">
        <v>66</v>
      </c>
      <c r="B120" s="154" t="s">
        <v>2481</v>
      </c>
      <c r="C120" s="170" t="s">
        <v>2026</v>
      </c>
      <c r="D120" s="181" t="s">
        <v>0</v>
      </c>
      <c r="E120" s="352">
        <v>1.75</v>
      </c>
      <c r="F120" s="353"/>
      <c r="G120" s="212">
        <f>ROUND(E120*F120,2)</f>
        <v>0</v>
      </c>
      <c r="H120" s="351" t="s">
        <v>951</v>
      </c>
      <c r="I120" s="211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/>
      <c r="AH120" s="211"/>
      <c r="AI120" s="211"/>
      <c r="AJ120" s="211"/>
      <c r="AK120" s="211"/>
      <c r="AL120" s="211">
        <v>21</v>
      </c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11"/>
    </row>
    <row r="121" spans="1:59" x14ac:dyDescent="0.2">
      <c r="A121" s="348" t="s">
        <v>116</v>
      </c>
      <c r="B121" s="155" t="s">
        <v>2482</v>
      </c>
      <c r="C121" s="172" t="s">
        <v>2483</v>
      </c>
      <c r="D121" s="182"/>
      <c r="E121" s="349"/>
      <c r="F121" s="634">
        <f>SUM(G122:G178)</f>
        <v>0</v>
      </c>
      <c r="G121" s="635"/>
      <c r="H121" s="350"/>
    </row>
    <row r="122" spans="1:59" outlineLevel="1" x14ac:dyDescent="0.2">
      <c r="A122" s="288"/>
      <c r="B122" s="628" t="s">
        <v>2484</v>
      </c>
      <c r="C122" s="629"/>
      <c r="D122" s="630"/>
      <c r="E122" s="631"/>
      <c r="F122" s="632"/>
      <c r="G122" s="633"/>
      <c r="H122" s="351"/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  <c r="AA122" s="211"/>
      <c r="AB122" s="211">
        <v>0</v>
      </c>
      <c r="AC122" s="211"/>
      <c r="AD122" s="211"/>
      <c r="AE122" s="211"/>
      <c r="AF122" s="211"/>
      <c r="AG122" s="211"/>
      <c r="AH122" s="211"/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11"/>
    </row>
    <row r="123" spans="1:59" outlineLevel="1" x14ac:dyDescent="0.2">
      <c r="A123" s="288">
        <v>67</v>
      </c>
      <c r="B123" s="154" t="s">
        <v>2485</v>
      </c>
      <c r="C123" s="170" t="s">
        <v>2486</v>
      </c>
      <c r="D123" s="181" t="s">
        <v>120</v>
      </c>
      <c r="E123" s="352">
        <v>124</v>
      </c>
      <c r="F123" s="353"/>
      <c r="G123" s="212">
        <f>ROUND(E123*F123,2)</f>
        <v>0</v>
      </c>
      <c r="H123" s="351" t="s">
        <v>951</v>
      </c>
      <c r="I123" s="211"/>
      <c r="J123" s="211"/>
      <c r="K123" s="211"/>
      <c r="L123" s="211"/>
      <c r="M123" s="211"/>
      <c r="N123" s="211"/>
      <c r="O123" s="211"/>
      <c r="P123" s="211"/>
      <c r="Q123" s="211"/>
      <c r="R123" s="211"/>
      <c r="S123" s="211"/>
      <c r="T123" s="211"/>
      <c r="U123" s="211"/>
      <c r="V123" s="211"/>
      <c r="W123" s="211"/>
      <c r="X123" s="211"/>
      <c r="Y123" s="211"/>
      <c r="Z123" s="211"/>
      <c r="AA123" s="211"/>
      <c r="AB123" s="211"/>
      <c r="AC123" s="211"/>
      <c r="AD123" s="211"/>
      <c r="AE123" s="211"/>
      <c r="AF123" s="211"/>
      <c r="AG123" s="211"/>
      <c r="AH123" s="211"/>
      <c r="AI123" s="211"/>
      <c r="AJ123" s="211"/>
      <c r="AK123" s="211"/>
      <c r="AL123" s="211">
        <v>21</v>
      </c>
      <c r="AM123" s="21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11"/>
    </row>
    <row r="124" spans="1:59" outlineLevel="1" x14ac:dyDescent="0.2">
      <c r="A124" s="288"/>
      <c r="B124" s="615" t="s">
        <v>2487</v>
      </c>
      <c r="C124" s="616"/>
      <c r="D124" s="617"/>
      <c r="E124" s="618"/>
      <c r="F124" s="619"/>
      <c r="G124" s="620"/>
      <c r="H124" s="351"/>
      <c r="I124" s="211"/>
      <c r="J124" s="211"/>
      <c r="K124" s="21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/>
      <c r="V124" s="211"/>
      <c r="W124" s="211"/>
      <c r="X124" s="211"/>
      <c r="Y124" s="211"/>
      <c r="Z124" s="211"/>
      <c r="AA124" s="211"/>
      <c r="AB124" s="211">
        <v>0</v>
      </c>
      <c r="AC124" s="211"/>
      <c r="AD124" s="211"/>
      <c r="AE124" s="211"/>
      <c r="AF124" s="211"/>
      <c r="AG124" s="211"/>
      <c r="AH124" s="211"/>
      <c r="AI124" s="211"/>
      <c r="AJ124" s="211"/>
      <c r="AK124" s="211"/>
      <c r="AL124" s="211"/>
      <c r="AM124" s="21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11"/>
    </row>
    <row r="125" spans="1:59" outlineLevel="1" x14ac:dyDescent="0.2">
      <c r="A125" s="288"/>
      <c r="B125" s="615" t="s">
        <v>2488</v>
      </c>
      <c r="C125" s="616"/>
      <c r="D125" s="617"/>
      <c r="E125" s="618"/>
      <c r="F125" s="619"/>
      <c r="G125" s="620"/>
      <c r="H125" s="351"/>
      <c r="I125" s="211"/>
      <c r="J125" s="211"/>
      <c r="K125" s="211"/>
      <c r="L125" s="211"/>
      <c r="M125" s="211"/>
      <c r="N125" s="211"/>
      <c r="O125" s="211"/>
      <c r="P125" s="211"/>
      <c r="Q125" s="211"/>
      <c r="R125" s="211"/>
      <c r="S125" s="211"/>
      <c r="T125" s="211"/>
      <c r="U125" s="211"/>
      <c r="V125" s="211"/>
      <c r="W125" s="211"/>
      <c r="X125" s="211"/>
      <c r="Y125" s="211"/>
      <c r="Z125" s="211"/>
      <c r="AA125" s="211"/>
      <c r="AB125" s="211">
        <v>1</v>
      </c>
      <c r="AC125" s="211"/>
      <c r="AD125" s="211"/>
      <c r="AE125" s="211"/>
      <c r="AF125" s="211"/>
      <c r="AG125" s="211"/>
      <c r="AH125" s="211"/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11"/>
    </row>
    <row r="126" spans="1:59" outlineLevel="1" x14ac:dyDescent="0.2">
      <c r="A126" s="288">
        <v>68</v>
      </c>
      <c r="B126" s="154" t="s">
        <v>2489</v>
      </c>
      <c r="C126" s="170" t="s">
        <v>2490</v>
      </c>
      <c r="D126" s="181" t="s">
        <v>232</v>
      </c>
      <c r="E126" s="352">
        <v>122</v>
      </c>
      <c r="F126" s="353"/>
      <c r="G126" s="212">
        <f>ROUND(E126*F126,2)</f>
        <v>0</v>
      </c>
      <c r="H126" s="351" t="s">
        <v>951</v>
      </c>
      <c r="I126" s="211"/>
      <c r="J126" s="211"/>
      <c r="K126" s="211"/>
      <c r="L126" s="211"/>
      <c r="M126" s="211"/>
      <c r="N126" s="211"/>
      <c r="O126" s="211"/>
      <c r="P126" s="211"/>
      <c r="Q126" s="211"/>
      <c r="R126" s="211"/>
      <c r="S126" s="211"/>
      <c r="T126" s="211"/>
      <c r="U126" s="211"/>
      <c r="V126" s="211"/>
      <c r="W126" s="211"/>
      <c r="X126" s="211"/>
      <c r="Y126" s="211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1"/>
      <c r="AK126" s="211"/>
      <c r="AL126" s="211">
        <v>21</v>
      </c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11"/>
    </row>
    <row r="127" spans="1:59" outlineLevel="1" x14ac:dyDescent="0.2">
      <c r="A127" s="288"/>
      <c r="B127" s="154"/>
      <c r="C127" s="636" t="s">
        <v>2491</v>
      </c>
      <c r="D127" s="637"/>
      <c r="E127" s="638"/>
      <c r="F127" s="639"/>
      <c r="G127" s="640"/>
      <c r="H127" s="351"/>
      <c r="I127" s="211"/>
      <c r="J127" s="211"/>
      <c r="K127" s="211"/>
      <c r="L127" s="211"/>
      <c r="M127" s="211"/>
      <c r="N127" s="211"/>
      <c r="O127" s="211"/>
      <c r="P127" s="211"/>
      <c r="Q127" s="211"/>
      <c r="R127" s="211"/>
      <c r="S127" s="211"/>
      <c r="T127" s="211"/>
      <c r="U127" s="211"/>
      <c r="V127" s="211"/>
      <c r="W127" s="211"/>
      <c r="X127" s="211"/>
      <c r="Y127" s="211"/>
      <c r="Z127" s="211"/>
      <c r="AA127" s="211"/>
      <c r="AB127" s="211"/>
      <c r="AC127" s="211"/>
      <c r="AD127" s="211"/>
      <c r="AE127" s="211"/>
      <c r="AF127" s="211"/>
      <c r="AG127" s="211"/>
      <c r="AH127" s="211"/>
      <c r="AI127" s="211"/>
      <c r="AJ127" s="211"/>
      <c r="AK127" s="211"/>
      <c r="AL127" s="211"/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354" t="str">
        <f>C127</f>
        <v>Potrubí včetně objímek, vč. dodávky tvarovek. Včetně zednických výpomocí.</v>
      </c>
      <c r="BA127" s="211"/>
      <c r="BB127" s="211"/>
      <c r="BC127" s="211"/>
      <c r="BD127" s="211"/>
      <c r="BE127" s="211"/>
      <c r="BF127" s="211"/>
      <c r="BG127" s="211"/>
    </row>
    <row r="128" spans="1:59" outlineLevel="1" x14ac:dyDescent="0.2">
      <c r="A128" s="288"/>
      <c r="B128" s="615" t="s">
        <v>2487</v>
      </c>
      <c r="C128" s="616"/>
      <c r="D128" s="617"/>
      <c r="E128" s="618"/>
      <c r="F128" s="619"/>
      <c r="G128" s="620"/>
      <c r="H128" s="35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11"/>
      <c r="Z128" s="211"/>
      <c r="AA128" s="211"/>
      <c r="AB128" s="211">
        <v>0</v>
      </c>
      <c r="AC128" s="211"/>
      <c r="AD128" s="211"/>
      <c r="AE128" s="211"/>
      <c r="AF128" s="211"/>
      <c r="AG128" s="211"/>
      <c r="AH128" s="211"/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211"/>
    </row>
    <row r="129" spans="1:59" outlineLevel="1" x14ac:dyDescent="0.2">
      <c r="A129" s="288"/>
      <c r="B129" s="615" t="s">
        <v>2488</v>
      </c>
      <c r="C129" s="616"/>
      <c r="D129" s="617"/>
      <c r="E129" s="618"/>
      <c r="F129" s="619"/>
      <c r="G129" s="620"/>
      <c r="H129" s="351"/>
      <c r="I129" s="211"/>
      <c r="J129" s="211"/>
      <c r="K129" s="211"/>
      <c r="L129" s="211"/>
      <c r="M129" s="211"/>
      <c r="N129" s="211"/>
      <c r="O129" s="211"/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  <c r="AA129" s="211"/>
      <c r="AB129" s="211">
        <v>1</v>
      </c>
      <c r="AC129" s="211"/>
      <c r="AD129" s="211"/>
      <c r="AE129" s="211"/>
      <c r="AF129" s="211"/>
      <c r="AG129" s="211"/>
      <c r="AH129" s="211"/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11"/>
    </row>
    <row r="130" spans="1:59" outlineLevel="1" x14ac:dyDescent="0.2">
      <c r="A130" s="288">
        <v>69</v>
      </c>
      <c r="B130" s="154" t="s">
        <v>2492</v>
      </c>
      <c r="C130" s="170" t="s">
        <v>2493</v>
      </c>
      <c r="D130" s="181" t="s">
        <v>232</v>
      </c>
      <c r="E130" s="352">
        <v>8</v>
      </c>
      <c r="F130" s="353"/>
      <c r="G130" s="212">
        <f>ROUND(E130*F130,2)</f>
        <v>0</v>
      </c>
      <c r="H130" s="351" t="s">
        <v>951</v>
      </c>
      <c r="I130" s="211"/>
      <c r="J130" s="211"/>
      <c r="K130" s="211"/>
      <c r="L130" s="211"/>
      <c r="M130" s="211"/>
      <c r="N130" s="211"/>
      <c r="O130" s="211"/>
      <c r="P130" s="211"/>
      <c r="Q130" s="211"/>
      <c r="R130" s="211"/>
      <c r="S130" s="211"/>
      <c r="T130" s="211"/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  <c r="AF130" s="211"/>
      <c r="AG130" s="211"/>
      <c r="AH130" s="211"/>
      <c r="AI130" s="211"/>
      <c r="AJ130" s="211"/>
      <c r="AK130" s="211"/>
      <c r="AL130" s="211">
        <v>21</v>
      </c>
      <c r="AM130" s="21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11"/>
    </row>
    <row r="131" spans="1:59" outlineLevel="1" x14ac:dyDescent="0.2">
      <c r="A131" s="288"/>
      <c r="B131" s="154"/>
      <c r="C131" s="636" t="s">
        <v>2491</v>
      </c>
      <c r="D131" s="637"/>
      <c r="E131" s="638"/>
      <c r="F131" s="639"/>
      <c r="G131" s="640"/>
      <c r="H131" s="351"/>
      <c r="I131" s="211"/>
      <c r="J131" s="211"/>
      <c r="K131" s="211"/>
      <c r="L131" s="211"/>
      <c r="M131" s="211"/>
      <c r="N131" s="211"/>
      <c r="O131" s="211"/>
      <c r="P131" s="211"/>
      <c r="Q131" s="211"/>
      <c r="R131" s="211"/>
      <c r="S131" s="211"/>
      <c r="T131" s="211"/>
      <c r="U131" s="211"/>
      <c r="V131" s="211"/>
      <c r="W131" s="211"/>
      <c r="X131" s="211"/>
      <c r="Y131" s="211"/>
      <c r="Z131" s="211"/>
      <c r="AA131" s="211"/>
      <c r="AB131" s="211"/>
      <c r="AC131" s="211"/>
      <c r="AD131" s="211"/>
      <c r="AE131" s="211"/>
      <c r="AF131" s="211"/>
      <c r="AG131" s="211"/>
      <c r="AH131" s="211"/>
      <c r="AI131" s="211"/>
      <c r="AJ131" s="211"/>
      <c r="AK131" s="211"/>
      <c r="AL131" s="211"/>
      <c r="AM131" s="21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354" t="str">
        <f>C131</f>
        <v>Potrubí včetně objímek, vč. dodávky tvarovek. Včetně zednických výpomocí.</v>
      </c>
      <c r="BA131" s="211"/>
      <c r="BB131" s="211"/>
      <c r="BC131" s="211"/>
      <c r="BD131" s="211"/>
      <c r="BE131" s="211"/>
      <c r="BF131" s="211"/>
      <c r="BG131" s="211"/>
    </row>
    <row r="132" spans="1:59" outlineLevel="1" x14ac:dyDescent="0.2">
      <c r="A132" s="288"/>
      <c r="B132" s="615" t="s">
        <v>2487</v>
      </c>
      <c r="C132" s="616"/>
      <c r="D132" s="617"/>
      <c r="E132" s="618"/>
      <c r="F132" s="619"/>
      <c r="G132" s="620"/>
      <c r="H132" s="351"/>
      <c r="I132" s="211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1"/>
      <c r="Z132" s="211"/>
      <c r="AA132" s="211"/>
      <c r="AB132" s="211">
        <v>0</v>
      </c>
      <c r="AC132" s="211"/>
      <c r="AD132" s="211"/>
      <c r="AE132" s="211"/>
      <c r="AF132" s="211"/>
      <c r="AG132" s="211"/>
      <c r="AH132" s="211"/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11"/>
    </row>
    <row r="133" spans="1:59" outlineLevel="1" x14ac:dyDescent="0.2">
      <c r="A133" s="288"/>
      <c r="B133" s="615" t="s">
        <v>2488</v>
      </c>
      <c r="C133" s="616"/>
      <c r="D133" s="617"/>
      <c r="E133" s="618"/>
      <c r="F133" s="619"/>
      <c r="G133" s="620"/>
      <c r="H133" s="351"/>
      <c r="I133" s="211"/>
      <c r="J133" s="211"/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1"/>
      <c r="Y133" s="211"/>
      <c r="Z133" s="211"/>
      <c r="AA133" s="211"/>
      <c r="AB133" s="211">
        <v>1</v>
      </c>
      <c r="AC133" s="211"/>
      <c r="AD133" s="211"/>
      <c r="AE133" s="211"/>
      <c r="AF133" s="211"/>
      <c r="AG133" s="211"/>
      <c r="AH133" s="211"/>
      <c r="AI133" s="211"/>
      <c r="AJ133" s="211"/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11"/>
    </row>
    <row r="134" spans="1:59" outlineLevel="1" x14ac:dyDescent="0.2">
      <c r="A134" s="288">
        <v>70</v>
      </c>
      <c r="B134" s="154" t="s">
        <v>2494</v>
      </c>
      <c r="C134" s="170" t="s">
        <v>2495</v>
      </c>
      <c r="D134" s="181" t="s">
        <v>232</v>
      </c>
      <c r="E134" s="352">
        <v>54</v>
      </c>
      <c r="F134" s="353"/>
      <c r="G134" s="212">
        <f>ROUND(E134*F134,2)</f>
        <v>0</v>
      </c>
      <c r="H134" s="351" t="s">
        <v>951</v>
      </c>
      <c r="I134" s="211"/>
      <c r="J134" s="211"/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1"/>
      <c r="Y134" s="211"/>
      <c r="Z134" s="211"/>
      <c r="AA134" s="211"/>
      <c r="AB134" s="211"/>
      <c r="AC134" s="211"/>
      <c r="AD134" s="211"/>
      <c r="AE134" s="211"/>
      <c r="AF134" s="211"/>
      <c r="AG134" s="211"/>
      <c r="AH134" s="211"/>
      <c r="AI134" s="211"/>
      <c r="AJ134" s="211"/>
      <c r="AK134" s="211"/>
      <c r="AL134" s="211">
        <v>21</v>
      </c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11"/>
    </row>
    <row r="135" spans="1:59" outlineLevel="1" x14ac:dyDescent="0.2">
      <c r="A135" s="288"/>
      <c r="B135" s="154"/>
      <c r="C135" s="636" t="s">
        <v>2491</v>
      </c>
      <c r="D135" s="637"/>
      <c r="E135" s="638"/>
      <c r="F135" s="639"/>
      <c r="G135" s="640"/>
      <c r="H135" s="351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1"/>
      <c r="U135" s="211"/>
      <c r="V135" s="211"/>
      <c r="W135" s="211"/>
      <c r="X135" s="211"/>
      <c r="Y135" s="211"/>
      <c r="Z135" s="211"/>
      <c r="AA135" s="211"/>
      <c r="AB135" s="211"/>
      <c r="AC135" s="211"/>
      <c r="AD135" s="211"/>
      <c r="AE135" s="211"/>
      <c r="AF135" s="211"/>
      <c r="AG135" s="211"/>
      <c r="AH135" s="211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354" t="str">
        <f>C135</f>
        <v>Potrubí včetně objímek, vč. dodávky tvarovek. Včetně zednických výpomocí.</v>
      </c>
      <c r="BA135" s="211"/>
      <c r="BB135" s="211"/>
      <c r="BC135" s="211"/>
      <c r="BD135" s="211"/>
      <c r="BE135" s="211"/>
      <c r="BF135" s="211"/>
      <c r="BG135" s="211"/>
    </row>
    <row r="136" spans="1:59" outlineLevel="1" x14ac:dyDescent="0.2">
      <c r="A136" s="288"/>
      <c r="B136" s="615" t="s">
        <v>2487</v>
      </c>
      <c r="C136" s="616"/>
      <c r="D136" s="617"/>
      <c r="E136" s="618"/>
      <c r="F136" s="619"/>
      <c r="G136" s="620"/>
      <c r="H136" s="351"/>
      <c r="I136" s="211"/>
      <c r="J136" s="211"/>
      <c r="K136" s="211"/>
      <c r="L136" s="211"/>
      <c r="M136" s="211"/>
      <c r="N136" s="211"/>
      <c r="O136" s="211"/>
      <c r="P136" s="211"/>
      <c r="Q136" s="211"/>
      <c r="R136" s="211"/>
      <c r="S136" s="211"/>
      <c r="T136" s="211"/>
      <c r="U136" s="211"/>
      <c r="V136" s="211"/>
      <c r="W136" s="211"/>
      <c r="X136" s="211"/>
      <c r="Y136" s="211"/>
      <c r="Z136" s="211"/>
      <c r="AA136" s="211"/>
      <c r="AB136" s="211">
        <v>0</v>
      </c>
      <c r="AC136" s="211"/>
      <c r="AD136" s="211"/>
      <c r="AE136" s="211"/>
      <c r="AF136" s="211"/>
      <c r="AG136" s="211"/>
      <c r="AH136" s="211"/>
      <c r="AI136" s="211"/>
      <c r="AJ136" s="211"/>
      <c r="AK136" s="211"/>
      <c r="AL136" s="211"/>
      <c r="AM136" s="21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11"/>
    </row>
    <row r="137" spans="1:59" outlineLevel="1" x14ac:dyDescent="0.2">
      <c r="A137" s="288"/>
      <c r="B137" s="615" t="s">
        <v>2488</v>
      </c>
      <c r="C137" s="616"/>
      <c r="D137" s="617"/>
      <c r="E137" s="618"/>
      <c r="F137" s="619"/>
      <c r="G137" s="620"/>
      <c r="H137" s="351"/>
      <c r="I137" s="211"/>
      <c r="J137" s="211"/>
      <c r="K137" s="211"/>
      <c r="L137" s="211"/>
      <c r="M137" s="211"/>
      <c r="N137" s="211"/>
      <c r="O137" s="211"/>
      <c r="P137" s="211"/>
      <c r="Q137" s="211"/>
      <c r="R137" s="211"/>
      <c r="S137" s="211"/>
      <c r="T137" s="211"/>
      <c r="U137" s="211"/>
      <c r="V137" s="211"/>
      <c r="W137" s="211"/>
      <c r="X137" s="211"/>
      <c r="Y137" s="211"/>
      <c r="Z137" s="211"/>
      <c r="AA137" s="211"/>
      <c r="AB137" s="211">
        <v>1</v>
      </c>
      <c r="AC137" s="211"/>
      <c r="AD137" s="211"/>
      <c r="AE137" s="211"/>
      <c r="AF137" s="211"/>
      <c r="AG137" s="211"/>
      <c r="AH137" s="211"/>
      <c r="AI137" s="211"/>
      <c r="AJ137" s="211"/>
      <c r="AK137" s="211"/>
      <c r="AL137" s="211"/>
      <c r="AM137" s="21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11"/>
    </row>
    <row r="138" spans="1:59" outlineLevel="1" x14ac:dyDescent="0.2">
      <c r="A138" s="288">
        <v>71</v>
      </c>
      <c r="B138" s="154" t="s">
        <v>2496</v>
      </c>
      <c r="C138" s="170" t="s">
        <v>2497</v>
      </c>
      <c r="D138" s="181" t="s">
        <v>232</v>
      </c>
      <c r="E138" s="352">
        <v>30</v>
      </c>
      <c r="F138" s="353"/>
      <c r="G138" s="212">
        <f>ROUND(E138*F138,2)</f>
        <v>0</v>
      </c>
      <c r="H138" s="351" t="s">
        <v>951</v>
      </c>
      <c r="I138" s="211"/>
      <c r="J138" s="211"/>
      <c r="K138" s="211"/>
      <c r="L138" s="211"/>
      <c r="M138" s="211"/>
      <c r="N138" s="211"/>
      <c r="O138" s="211"/>
      <c r="P138" s="211"/>
      <c r="Q138" s="211"/>
      <c r="R138" s="211"/>
      <c r="S138" s="211"/>
      <c r="T138" s="211"/>
      <c r="U138" s="211"/>
      <c r="V138" s="211"/>
      <c r="W138" s="211"/>
      <c r="X138" s="211"/>
      <c r="Y138" s="211"/>
      <c r="Z138" s="211"/>
      <c r="AA138" s="211"/>
      <c r="AB138" s="211"/>
      <c r="AC138" s="211"/>
      <c r="AD138" s="211"/>
      <c r="AE138" s="211"/>
      <c r="AF138" s="211"/>
      <c r="AG138" s="211"/>
      <c r="AH138" s="211"/>
      <c r="AI138" s="211"/>
      <c r="AJ138" s="211"/>
      <c r="AK138" s="211"/>
      <c r="AL138" s="211">
        <v>21</v>
      </c>
      <c r="AM138" s="21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11"/>
    </row>
    <row r="139" spans="1:59" outlineLevel="1" x14ac:dyDescent="0.2">
      <c r="A139" s="288"/>
      <c r="B139" s="154"/>
      <c r="C139" s="636" t="s">
        <v>2491</v>
      </c>
      <c r="D139" s="637"/>
      <c r="E139" s="638"/>
      <c r="F139" s="639"/>
      <c r="G139" s="640"/>
      <c r="H139" s="351"/>
      <c r="I139" s="211"/>
      <c r="J139" s="211"/>
      <c r="K139" s="211"/>
      <c r="L139" s="211"/>
      <c r="M139" s="211"/>
      <c r="N139" s="211"/>
      <c r="O139" s="211"/>
      <c r="P139" s="211"/>
      <c r="Q139" s="211"/>
      <c r="R139" s="211"/>
      <c r="S139" s="211"/>
      <c r="T139" s="211"/>
      <c r="U139" s="211"/>
      <c r="V139" s="211"/>
      <c r="W139" s="211"/>
      <c r="X139" s="211"/>
      <c r="Y139" s="211"/>
      <c r="Z139" s="211"/>
      <c r="AA139" s="211"/>
      <c r="AB139" s="211"/>
      <c r="AC139" s="211"/>
      <c r="AD139" s="211"/>
      <c r="AE139" s="211"/>
      <c r="AF139" s="211"/>
      <c r="AG139" s="211"/>
      <c r="AH139" s="211"/>
      <c r="AI139" s="211"/>
      <c r="AJ139" s="211"/>
      <c r="AK139" s="211"/>
      <c r="AL139" s="211"/>
      <c r="AM139" s="21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354" t="str">
        <f>C139</f>
        <v>Potrubí včetně objímek, vč. dodávky tvarovek. Včetně zednických výpomocí.</v>
      </c>
      <c r="BA139" s="211"/>
      <c r="BB139" s="211"/>
      <c r="BC139" s="211"/>
      <c r="BD139" s="211"/>
      <c r="BE139" s="211"/>
      <c r="BF139" s="211"/>
      <c r="BG139" s="211"/>
    </row>
    <row r="140" spans="1:59" outlineLevel="1" x14ac:dyDescent="0.2">
      <c r="A140" s="288"/>
      <c r="B140" s="615" t="s">
        <v>2487</v>
      </c>
      <c r="C140" s="616"/>
      <c r="D140" s="617"/>
      <c r="E140" s="618"/>
      <c r="F140" s="619"/>
      <c r="G140" s="620"/>
      <c r="H140" s="351"/>
      <c r="I140" s="211"/>
      <c r="J140" s="211"/>
      <c r="K140" s="211"/>
      <c r="L140" s="211"/>
      <c r="M140" s="211"/>
      <c r="N140" s="211"/>
      <c r="O140" s="211"/>
      <c r="P140" s="211"/>
      <c r="Q140" s="211"/>
      <c r="R140" s="211"/>
      <c r="S140" s="211"/>
      <c r="T140" s="211"/>
      <c r="U140" s="211"/>
      <c r="V140" s="211"/>
      <c r="W140" s="211"/>
      <c r="X140" s="211"/>
      <c r="Y140" s="211"/>
      <c r="Z140" s="211"/>
      <c r="AA140" s="211"/>
      <c r="AB140" s="211">
        <v>0</v>
      </c>
      <c r="AC140" s="211"/>
      <c r="AD140" s="211"/>
      <c r="AE140" s="211"/>
      <c r="AF140" s="211"/>
      <c r="AG140" s="211"/>
      <c r="AH140" s="211"/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211"/>
    </row>
    <row r="141" spans="1:59" outlineLevel="1" x14ac:dyDescent="0.2">
      <c r="A141" s="288"/>
      <c r="B141" s="615" t="s">
        <v>2488</v>
      </c>
      <c r="C141" s="616"/>
      <c r="D141" s="617"/>
      <c r="E141" s="618"/>
      <c r="F141" s="619"/>
      <c r="G141" s="620"/>
      <c r="H141" s="351"/>
      <c r="I141" s="211"/>
      <c r="J141" s="211"/>
      <c r="K141" s="211"/>
      <c r="L141" s="211"/>
      <c r="M141" s="211"/>
      <c r="N141" s="211"/>
      <c r="O141" s="211"/>
      <c r="P141" s="211"/>
      <c r="Q141" s="211"/>
      <c r="R141" s="211"/>
      <c r="S141" s="211"/>
      <c r="T141" s="211"/>
      <c r="U141" s="211"/>
      <c r="V141" s="211"/>
      <c r="W141" s="211"/>
      <c r="X141" s="211"/>
      <c r="Y141" s="211"/>
      <c r="Z141" s="211"/>
      <c r="AA141" s="211"/>
      <c r="AB141" s="211">
        <v>1</v>
      </c>
      <c r="AC141" s="211"/>
      <c r="AD141" s="211"/>
      <c r="AE141" s="211"/>
      <c r="AF141" s="211"/>
      <c r="AG141" s="211"/>
      <c r="AH141" s="211"/>
      <c r="AI141" s="211"/>
      <c r="AJ141" s="211"/>
      <c r="AK141" s="211"/>
      <c r="AL141" s="211"/>
      <c r="AM141" s="211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211"/>
      <c r="AX141" s="211"/>
      <c r="AY141" s="211"/>
      <c r="AZ141" s="211"/>
      <c r="BA141" s="211"/>
      <c r="BB141" s="211"/>
      <c r="BC141" s="211"/>
      <c r="BD141" s="211"/>
      <c r="BE141" s="211"/>
      <c r="BF141" s="211"/>
      <c r="BG141" s="211"/>
    </row>
    <row r="142" spans="1:59" outlineLevel="1" x14ac:dyDescent="0.2">
      <c r="A142" s="288">
        <v>72</v>
      </c>
      <c r="B142" s="154" t="s">
        <v>2498</v>
      </c>
      <c r="C142" s="170" t="s">
        <v>2499</v>
      </c>
      <c r="D142" s="181" t="s">
        <v>232</v>
      </c>
      <c r="E142" s="352">
        <v>15</v>
      </c>
      <c r="F142" s="353"/>
      <c r="G142" s="212">
        <f>ROUND(E142*F142,2)</f>
        <v>0</v>
      </c>
      <c r="H142" s="351" t="s">
        <v>951</v>
      </c>
      <c r="I142" s="211"/>
      <c r="J142" s="211"/>
      <c r="K142" s="211"/>
      <c r="L142" s="211"/>
      <c r="M142" s="211"/>
      <c r="N142" s="211"/>
      <c r="O142" s="211"/>
      <c r="P142" s="211"/>
      <c r="Q142" s="211"/>
      <c r="R142" s="211"/>
      <c r="S142" s="211"/>
      <c r="T142" s="211"/>
      <c r="U142" s="211"/>
      <c r="V142" s="211"/>
      <c r="W142" s="211"/>
      <c r="X142" s="211"/>
      <c r="Y142" s="211"/>
      <c r="Z142" s="211"/>
      <c r="AA142" s="211"/>
      <c r="AB142" s="211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>
        <v>21</v>
      </c>
      <c r="AM142" s="21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1"/>
      <c r="AZ142" s="211"/>
      <c r="BA142" s="211"/>
      <c r="BB142" s="211"/>
      <c r="BC142" s="211"/>
      <c r="BD142" s="211"/>
      <c r="BE142" s="211"/>
      <c r="BF142" s="211"/>
      <c r="BG142" s="211"/>
    </row>
    <row r="143" spans="1:59" outlineLevel="1" x14ac:dyDescent="0.2">
      <c r="A143" s="288"/>
      <c r="B143" s="154"/>
      <c r="C143" s="636" t="s">
        <v>2491</v>
      </c>
      <c r="D143" s="637"/>
      <c r="E143" s="638"/>
      <c r="F143" s="639"/>
      <c r="G143" s="640"/>
      <c r="H143" s="351"/>
      <c r="I143" s="211"/>
      <c r="J143" s="211"/>
      <c r="K143" s="211"/>
      <c r="L143" s="211"/>
      <c r="M143" s="211"/>
      <c r="N143" s="211"/>
      <c r="O143" s="211"/>
      <c r="P143" s="211"/>
      <c r="Q143" s="211"/>
      <c r="R143" s="211"/>
      <c r="S143" s="211"/>
      <c r="T143" s="211"/>
      <c r="U143" s="211"/>
      <c r="V143" s="211"/>
      <c r="W143" s="211"/>
      <c r="X143" s="211"/>
      <c r="Y143" s="211"/>
      <c r="Z143" s="211"/>
      <c r="AA143" s="211"/>
      <c r="AB143" s="211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354" t="str">
        <f>C143</f>
        <v>Potrubí včetně objímek, vč. dodávky tvarovek. Včetně zednických výpomocí.</v>
      </c>
      <c r="BA143" s="211"/>
      <c r="BB143" s="211"/>
      <c r="BC143" s="211"/>
      <c r="BD143" s="211"/>
      <c r="BE143" s="211"/>
      <c r="BF143" s="211"/>
      <c r="BG143" s="211"/>
    </row>
    <row r="144" spans="1:59" outlineLevel="1" x14ac:dyDescent="0.2">
      <c r="A144" s="288"/>
      <c r="B144" s="615" t="s">
        <v>2487</v>
      </c>
      <c r="C144" s="616"/>
      <c r="D144" s="617"/>
      <c r="E144" s="618"/>
      <c r="F144" s="619"/>
      <c r="G144" s="620"/>
      <c r="H144" s="351"/>
      <c r="I144" s="211"/>
      <c r="J144" s="211"/>
      <c r="K144" s="211"/>
      <c r="L144" s="211"/>
      <c r="M144" s="211"/>
      <c r="N144" s="211"/>
      <c r="O144" s="211"/>
      <c r="P144" s="211"/>
      <c r="Q144" s="211"/>
      <c r="R144" s="211"/>
      <c r="S144" s="211"/>
      <c r="T144" s="211"/>
      <c r="U144" s="211"/>
      <c r="V144" s="211"/>
      <c r="W144" s="211"/>
      <c r="X144" s="211"/>
      <c r="Y144" s="211"/>
      <c r="Z144" s="211"/>
      <c r="AA144" s="211"/>
      <c r="AB144" s="211">
        <v>0</v>
      </c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11"/>
    </row>
    <row r="145" spans="1:59" outlineLevel="1" x14ac:dyDescent="0.2">
      <c r="A145" s="288"/>
      <c r="B145" s="615" t="s">
        <v>2488</v>
      </c>
      <c r="C145" s="616"/>
      <c r="D145" s="617"/>
      <c r="E145" s="618"/>
      <c r="F145" s="619"/>
      <c r="G145" s="620"/>
      <c r="H145" s="351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1"/>
      <c r="U145" s="211"/>
      <c r="V145" s="211"/>
      <c r="W145" s="211"/>
      <c r="X145" s="211"/>
      <c r="Y145" s="211"/>
      <c r="Z145" s="211"/>
      <c r="AA145" s="211"/>
      <c r="AB145" s="211">
        <v>1</v>
      </c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11"/>
    </row>
    <row r="146" spans="1:59" outlineLevel="1" x14ac:dyDescent="0.2">
      <c r="A146" s="288">
        <v>73</v>
      </c>
      <c r="B146" s="154" t="s">
        <v>2500</v>
      </c>
      <c r="C146" s="170" t="s">
        <v>2501</v>
      </c>
      <c r="D146" s="181" t="s">
        <v>232</v>
      </c>
      <c r="E146" s="352">
        <v>58</v>
      </c>
      <c r="F146" s="353"/>
      <c r="G146" s="212">
        <f>ROUND(E146*F146,2)</f>
        <v>0</v>
      </c>
      <c r="H146" s="351" t="s">
        <v>951</v>
      </c>
      <c r="I146" s="211"/>
      <c r="J146" s="211"/>
      <c r="K146" s="211"/>
      <c r="L146" s="211"/>
      <c r="M146" s="211"/>
      <c r="N146" s="211"/>
      <c r="O146" s="211"/>
      <c r="P146" s="211"/>
      <c r="Q146" s="211"/>
      <c r="R146" s="211"/>
      <c r="S146" s="211"/>
      <c r="T146" s="211"/>
      <c r="U146" s="211"/>
      <c r="V146" s="211"/>
      <c r="W146" s="211"/>
      <c r="X146" s="211"/>
      <c r="Y146" s="211"/>
      <c r="Z146" s="211"/>
      <c r="AA146" s="211"/>
      <c r="AB146" s="211"/>
      <c r="AC146" s="211"/>
      <c r="AD146" s="211"/>
      <c r="AE146" s="211"/>
      <c r="AF146" s="211"/>
      <c r="AG146" s="211"/>
      <c r="AH146" s="211"/>
      <c r="AI146" s="211"/>
      <c r="AJ146" s="211"/>
      <c r="AK146" s="211"/>
      <c r="AL146" s="211">
        <v>21</v>
      </c>
      <c r="AM146" s="211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  <c r="BB146" s="211"/>
      <c r="BC146" s="211"/>
      <c r="BD146" s="211"/>
      <c r="BE146" s="211"/>
      <c r="BF146" s="211"/>
      <c r="BG146" s="211"/>
    </row>
    <row r="147" spans="1:59" outlineLevel="1" x14ac:dyDescent="0.2">
      <c r="A147" s="288"/>
      <c r="B147" s="154"/>
      <c r="C147" s="636" t="s">
        <v>2491</v>
      </c>
      <c r="D147" s="637"/>
      <c r="E147" s="638"/>
      <c r="F147" s="639"/>
      <c r="G147" s="640"/>
      <c r="H147" s="351"/>
      <c r="I147" s="211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211"/>
      <c r="W147" s="211"/>
      <c r="X147" s="211"/>
      <c r="Y147" s="211"/>
      <c r="Z147" s="211"/>
      <c r="AA147" s="211"/>
      <c r="AB147" s="211"/>
      <c r="AC147" s="211"/>
      <c r="AD147" s="211"/>
      <c r="AE147" s="211"/>
      <c r="AF147" s="211"/>
      <c r="AG147" s="211"/>
      <c r="AH147" s="211"/>
      <c r="AI147" s="211"/>
      <c r="AJ147" s="211"/>
      <c r="AK147" s="211"/>
      <c r="AL147" s="211"/>
      <c r="AM147" s="21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1"/>
      <c r="AZ147" s="354" t="str">
        <f>C147</f>
        <v>Potrubí včetně objímek, vč. dodávky tvarovek. Včetně zednických výpomocí.</v>
      </c>
      <c r="BA147" s="211"/>
      <c r="BB147" s="211"/>
      <c r="BC147" s="211"/>
      <c r="BD147" s="211"/>
      <c r="BE147" s="211"/>
      <c r="BF147" s="211"/>
      <c r="BG147" s="211"/>
    </row>
    <row r="148" spans="1:59" outlineLevel="1" x14ac:dyDescent="0.2">
      <c r="A148" s="288"/>
      <c r="B148" s="615" t="s">
        <v>2487</v>
      </c>
      <c r="C148" s="616"/>
      <c r="D148" s="617"/>
      <c r="E148" s="618"/>
      <c r="F148" s="619"/>
      <c r="G148" s="620"/>
      <c r="H148" s="351"/>
      <c r="I148" s="211"/>
      <c r="J148" s="211"/>
      <c r="K148" s="211"/>
      <c r="L148" s="211"/>
      <c r="M148" s="211"/>
      <c r="N148" s="211"/>
      <c r="O148" s="211"/>
      <c r="P148" s="211"/>
      <c r="Q148" s="211"/>
      <c r="R148" s="211"/>
      <c r="S148" s="211"/>
      <c r="T148" s="211"/>
      <c r="U148" s="211"/>
      <c r="V148" s="211"/>
      <c r="W148" s="211"/>
      <c r="X148" s="211"/>
      <c r="Y148" s="211"/>
      <c r="Z148" s="211"/>
      <c r="AA148" s="211"/>
      <c r="AB148" s="211">
        <v>0</v>
      </c>
      <c r="AC148" s="211"/>
      <c r="AD148" s="211"/>
      <c r="AE148" s="211"/>
      <c r="AF148" s="211"/>
      <c r="AG148" s="211"/>
      <c r="AH148" s="211"/>
      <c r="AI148" s="211"/>
      <c r="AJ148" s="211"/>
      <c r="AK148" s="211"/>
      <c r="AL148" s="211"/>
      <c r="AM148" s="21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11"/>
    </row>
    <row r="149" spans="1:59" outlineLevel="1" x14ac:dyDescent="0.2">
      <c r="A149" s="288"/>
      <c r="B149" s="615" t="s">
        <v>2488</v>
      </c>
      <c r="C149" s="616"/>
      <c r="D149" s="617"/>
      <c r="E149" s="618"/>
      <c r="F149" s="619"/>
      <c r="G149" s="620"/>
      <c r="H149" s="351"/>
      <c r="I149" s="211"/>
      <c r="J149" s="211"/>
      <c r="K149" s="211"/>
      <c r="L149" s="211"/>
      <c r="M149" s="211"/>
      <c r="N149" s="211"/>
      <c r="O149" s="211"/>
      <c r="P149" s="211"/>
      <c r="Q149" s="211"/>
      <c r="R149" s="211"/>
      <c r="S149" s="211"/>
      <c r="T149" s="211"/>
      <c r="U149" s="211"/>
      <c r="V149" s="211"/>
      <c r="W149" s="211"/>
      <c r="X149" s="211"/>
      <c r="Y149" s="211"/>
      <c r="Z149" s="211"/>
      <c r="AA149" s="211"/>
      <c r="AB149" s="211">
        <v>1</v>
      </c>
      <c r="AC149" s="211"/>
      <c r="AD149" s="211"/>
      <c r="AE149" s="211"/>
      <c r="AF149" s="211"/>
      <c r="AG149" s="211"/>
      <c r="AH149" s="211"/>
      <c r="AI149" s="211"/>
      <c r="AJ149" s="211"/>
      <c r="AK149" s="211"/>
      <c r="AL149" s="211"/>
      <c r="AM149" s="21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11"/>
    </row>
    <row r="150" spans="1:59" outlineLevel="1" x14ac:dyDescent="0.2">
      <c r="A150" s="288">
        <v>74</v>
      </c>
      <c r="B150" s="154" t="s">
        <v>2502</v>
      </c>
      <c r="C150" s="170" t="s">
        <v>2503</v>
      </c>
      <c r="D150" s="181" t="s">
        <v>232</v>
      </c>
      <c r="E150" s="352">
        <v>26</v>
      </c>
      <c r="F150" s="353"/>
      <c r="G150" s="212">
        <f>ROUND(E150*F150,2)</f>
        <v>0</v>
      </c>
      <c r="H150" s="351" t="s">
        <v>951</v>
      </c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1"/>
      <c r="U150" s="211"/>
      <c r="V150" s="211"/>
      <c r="W150" s="211"/>
      <c r="X150" s="211"/>
      <c r="Y150" s="211"/>
      <c r="Z150" s="211"/>
      <c r="AA150" s="211"/>
      <c r="AB150" s="211"/>
      <c r="AC150" s="211"/>
      <c r="AD150" s="211"/>
      <c r="AE150" s="211"/>
      <c r="AF150" s="211"/>
      <c r="AG150" s="211"/>
      <c r="AH150" s="211"/>
      <c r="AI150" s="211"/>
      <c r="AJ150" s="211"/>
      <c r="AK150" s="211"/>
      <c r="AL150" s="211">
        <v>21</v>
      </c>
      <c r="AM150" s="21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11"/>
    </row>
    <row r="151" spans="1:59" outlineLevel="1" x14ac:dyDescent="0.2">
      <c r="A151" s="288"/>
      <c r="B151" s="154"/>
      <c r="C151" s="636" t="s">
        <v>2491</v>
      </c>
      <c r="D151" s="637"/>
      <c r="E151" s="638"/>
      <c r="F151" s="639"/>
      <c r="G151" s="640"/>
      <c r="H151" s="351"/>
      <c r="I151" s="211"/>
      <c r="J151" s="211"/>
      <c r="K151" s="211"/>
      <c r="L151" s="211"/>
      <c r="M151" s="211"/>
      <c r="N151" s="211"/>
      <c r="O151" s="211"/>
      <c r="P151" s="211"/>
      <c r="Q151" s="211"/>
      <c r="R151" s="211"/>
      <c r="S151" s="211"/>
      <c r="T151" s="211"/>
      <c r="U151" s="211"/>
      <c r="V151" s="211"/>
      <c r="W151" s="211"/>
      <c r="X151" s="211"/>
      <c r="Y151" s="211"/>
      <c r="Z151" s="211"/>
      <c r="AA151" s="211"/>
      <c r="AB151" s="211"/>
      <c r="AC151" s="211"/>
      <c r="AD151" s="211"/>
      <c r="AE151" s="211"/>
      <c r="AF151" s="211"/>
      <c r="AG151" s="211"/>
      <c r="AH151" s="211"/>
      <c r="AI151" s="211"/>
      <c r="AJ151" s="211"/>
      <c r="AK151" s="211"/>
      <c r="AL151" s="211"/>
      <c r="AM151" s="21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354" t="str">
        <f>C151</f>
        <v>Potrubí včetně objímek, vč. dodávky tvarovek. Včetně zednických výpomocí.</v>
      </c>
      <c r="BA151" s="211"/>
      <c r="BB151" s="211"/>
      <c r="BC151" s="211"/>
      <c r="BD151" s="211"/>
      <c r="BE151" s="211"/>
      <c r="BF151" s="211"/>
      <c r="BG151" s="211"/>
    </row>
    <row r="152" spans="1:59" outlineLevel="1" x14ac:dyDescent="0.2">
      <c r="A152" s="288"/>
      <c r="B152" s="615" t="s">
        <v>2487</v>
      </c>
      <c r="C152" s="616"/>
      <c r="D152" s="617"/>
      <c r="E152" s="618"/>
      <c r="F152" s="619"/>
      <c r="G152" s="620"/>
      <c r="H152" s="351"/>
      <c r="I152" s="211"/>
      <c r="J152" s="211"/>
      <c r="K152" s="211"/>
      <c r="L152" s="211"/>
      <c r="M152" s="211"/>
      <c r="N152" s="211"/>
      <c r="O152" s="211"/>
      <c r="P152" s="211"/>
      <c r="Q152" s="211"/>
      <c r="R152" s="211"/>
      <c r="S152" s="211"/>
      <c r="T152" s="211"/>
      <c r="U152" s="211"/>
      <c r="V152" s="211"/>
      <c r="W152" s="211"/>
      <c r="X152" s="211"/>
      <c r="Y152" s="211"/>
      <c r="Z152" s="211"/>
      <c r="AA152" s="211"/>
      <c r="AB152" s="211">
        <v>0</v>
      </c>
      <c r="AC152" s="211"/>
      <c r="AD152" s="211"/>
      <c r="AE152" s="211"/>
      <c r="AF152" s="211"/>
      <c r="AG152" s="211"/>
      <c r="AH152" s="211"/>
      <c r="AI152" s="211"/>
      <c r="AJ152" s="211"/>
      <c r="AK152" s="211"/>
      <c r="AL152" s="211"/>
      <c r="AM152" s="211"/>
      <c r="AN152" s="211"/>
      <c r="AO152" s="211"/>
      <c r="AP152" s="211"/>
      <c r="AQ152" s="211"/>
      <c r="AR152" s="211"/>
      <c r="AS152" s="211"/>
      <c r="AT152" s="211"/>
      <c r="AU152" s="211"/>
      <c r="AV152" s="211"/>
      <c r="AW152" s="211"/>
      <c r="AX152" s="211"/>
      <c r="AY152" s="211"/>
      <c r="AZ152" s="211"/>
      <c r="BA152" s="211"/>
      <c r="BB152" s="211"/>
      <c r="BC152" s="211"/>
      <c r="BD152" s="211"/>
      <c r="BE152" s="211"/>
      <c r="BF152" s="211"/>
      <c r="BG152" s="211"/>
    </row>
    <row r="153" spans="1:59" outlineLevel="1" x14ac:dyDescent="0.2">
      <c r="A153" s="288">
        <v>75</v>
      </c>
      <c r="B153" s="154" t="s">
        <v>2504</v>
      </c>
      <c r="C153" s="170" t="s">
        <v>2505</v>
      </c>
      <c r="D153" s="181" t="s">
        <v>1872</v>
      </c>
      <c r="E153" s="352">
        <v>2</v>
      </c>
      <c r="F153" s="353"/>
      <c r="G153" s="212">
        <f>ROUND(E153*F153,2)</f>
        <v>0</v>
      </c>
      <c r="H153" s="351" t="s">
        <v>1869</v>
      </c>
      <c r="I153" s="211"/>
      <c r="J153" s="211"/>
      <c r="K153" s="211"/>
      <c r="L153" s="211"/>
      <c r="M153" s="211"/>
      <c r="N153" s="211"/>
      <c r="O153" s="211"/>
      <c r="P153" s="211"/>
      <c r="Q153" s="211"/>
      <c r="R153" s="211"/>
      <c r="S153" s="211"/>
      <c r="T153" s="211"/>
      <c r="U153" s="211"/>
      <c r="V153" s="211"/>
      <c r="W153" s="211"/>
      <c r="X153" s="211"/>
      <c r="Y153" s="211"/>
      <c r="Z153" s="211"/>
      <c r="AA153" s="211"/>
      <c r="AB153" s="211"/>
      <c r="AC153" s="211"/>
      <c r="AD153" s="211"/>
      <c r="AE153" s="211"/>
      <c r="AF153" s="211"/>
      <c r="AG153" s="211"/>
      <c r="AH153" s="211"/>
      <c r="AI153" s="211"/>
      <c r="AJ153" s="211"/>
      <c r="AK153" s="211"/>
      <c r="AL153" s="211">
        <v>21</v>
      </c>
      <c r="AM153" s="211"/>
      <c r="AN153" s="211"/>
      <c r="AO153" s="211"/>
      <c r="AP153" s="211"/>
      <c r="AQ153" s="211"/>
      <c r="AR153" s="211"/>
      <c r="AS153" s="211"/>
      <c r="AT153" s="211"/>
      <c r="AU153" s="211"/>
      <c r="AV153" s="211"/>
      <c r="AW153" s="211"/>
      <c r="AX153" s="211"/>
      <c r="AY153" s="211"/>
      <c r="AZ153" s="211"/>
      <c r="BA153" s="211"/>
      <c r="BB153" s="211"/>
      <c r="BC153" s="211"/>
      <c r="BD153" s="211"/>
      <c r="BE153" s="211"/>
      <c r="BF153" s="211"/>
      <c r="BG153" s="211"/>
    </row>
    <row r="154" spans="1:59" outlineLevel="1" x14ac:dyDescent="0.2">
      <c r="A154" s="288"/>
      <c r="B154" s="615" t="s">
        <v>2506</v>
      </c>
      <c r="C154" s="616"/>
      <c r="D154" s="617"/>
      <c r="E154" s="618"/>
      <c r="F154" s="619"/>
      <c r="G154" s="620"/>
      <c r="H154" s="351"/>
      <c r="I154" s="211"/>
      <c r="J154" s="211"/>
      <c r="K154" s="211"/>
      <c r="L154" s="211"/>
      <c r="M154" s="211"/>
      <c r="N154" s="211"/>
      <c r="O154" s="211"/>
      <c r="P154" s="211"/>
      <c r="Q154" s="211"/>
      <c r="R154" s="211"/>
      <c r="S154" s="211"/>
      <c r="T154" s="211"/>
      <c r="U154" s="211"/>
      <c r="V154" s="211"/>
      <c r="W154" s="211"/>
      <c r="X154" s="211"/>
      <c r="Y154" s="211"/>
      <c r="Z154" s="211"/>
      <c r="AA154" s="211"/>
      <c r="AB154" s="211">
        <v>0</v>
      </c>
      <c r="AC154" s="211"/>
      <c r="AD154" s="211"/>
      <c r="AE154" s="211"/>
      <c r="AF154" s="211"/>
      <c r="AG154" s="211"/>
      <c r="AH154" s="211"/>
      <c r="AI154" s="211"/>
      <c r="AJ154" s="211"/>
      <c r="AK154" s="211"/>
      <c r="AL154" s="211"/>
      <c r="AM154" s="211"/>
      <c r="AN154" s="211"/>
      <c r="AO154" s="211"/>
      <c r="AP154" s="211"/>
      <c r="AQ154" s="211"/>
      <c r="AR154" s="211"/>
      <c r="AS154" s="211"/>
      <c r="AT154" s="211"/>
      <c r="AU154" s="211"/>
      <c r="AV154" s="211"/>
      <c r="AW154" s="211"/>
      <c r="AX154" s="211"/>
      <c r="AY154" s="211"/>
      <c r="AZ154" s="211"/>
      <c r="BA154" s="211"/>
      <c r="BB154" s="211"/>
      <c r="BC154" s="211"/>
      <c r="BD154" s="211"/>
      <c r="BE154" s="211"/>
      <c r="BF154" s="211"/>
      <c r="BG154" s="211"/>
    </row>
    <row r="155" spans="1:59" outlineLevel="1" x14ac:dyDescent="0.2">
      <c r="A155" s="288"/>
      <c r="B155" s="615" t="s">
        <v>2507</v>
      </c>
      <c r="C155" s="616"/>
      <c r="D155" s="617"/>
      <c r="E155" s="618"/>
      <c r="F155" s="619"/>
      <c r="G155" s="620"/>
      <c r="H155" s="351"/>
      <c r="I155" s="211"/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1"/>
      <c r="Y155" s="211"/>
      <c r="Z155" s="211"/>
      <c r="AA155" s="211"/>
      <c r="AB155" s="211"/>
      <c r="AC155" s="211"/>
      <c r="AD155" s="211"/>
      <c r="AE155" s="211"/>
      <c r="AF155" s="211"/>
      <c r="AG155" s="211"/>
      <c r="AH155" s="211"/>
      <c r="AI155" s="211"/>
      <c r="AJ155" s="211"/>
      <c r="AK155" s="211"/>
      <c r="AL155" s="211"/>
      <c r="AM155" s="211"/>
      <c r="AN155" s="211"/>
      <c r="AO155" s="211"/>
      <c r="AP155" s="211"/>
      <c r="AQ155" s="211"/>
      <c r="AR155" s="211"/>
      <c r="AS155" s="211"/>
      <c r="AT155" s="211"/>
      <c r="AU155" s="211"/>
      <c r="AV155" s="211"/>
      <c r="AW155" s="211"/>
      <c r="AX155" s="211"/>
      <c r="AY155" s="211"/>
      <c r="AZ155" s="211"/>
      <c r="BA155" s="211"/>
      <c r="BB155" s="211"/>
      <c r="BC155" s="211"/>
      <c r="BD155" s="211"/>
      <c r="BE155" s="211"/>
      <c r="BF155" s="211"/>
      <c r="BG155" s="211"/>
    </row>
    <row r="156" spans="1:59" outlineLevel="1" x14ac:dyDescent="0.2">
      <c r="A156" s="288">
        <v>76</v>
      </c>
      <c r="B156" s="154" t="s">
        <v>2508</v>
      </c>
      <c r="C156" s="170" t="s">
        <v>2509</v>
      </c>
      <c r="D156" s="181" t="s">
        <v>232</v>
      </c>
      <c r="E156" s="352">
        <v>122</v>
      </c>
      <c r="F156" s="353"/>
      <c r="G156" s="212">
        <f t="shared" ref="G156:G176" si="4">ROUND(E156*F156,2)</f>
        <v>0</v>
      </c>
      <c r="H156" s="351" t="s">
        <v>951</v>
      </c>
      <c r="I156" s="211"/>
      <c r="J156" s="211"/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1"/>
      <c r="Y156" s="211"/>
      <c r="Z156" s="211"/>
      <c r="AA156" s="211"/>
      <c r="AB156" s="211"/>
      <c r="AC156" s="211"/>
      <c r="AD156" s="211"/>
      <c r="AE156" s="211"/>
      <c r="AF156" s="211"/>
      <c r="AG156" s="211"/>
      <c r="AH156" s="211"/>
      <c r="AI156" s="211"/>
      <c r="AJ156" s="211"/>
      <c r="AK156" s="211"/>
      <c r="AL156" s="211">
        <v>21</v>
      </c>
      <c r="AM156" s="211"/>
      <c r="AN156" s="211"/>
      <c r="AO156" s="211"/>
      <c r="AP156" s="211"/>
      <c r="AQ156" s="211"/>
      <c r="AR156" s="211"/>
      <c r="AS156" s="211"/>
      <c r="AT156" s="211"/>
      <c r="AU156" s="211"/>
      <c r="AV156" s="211"/>
      <c r="AW156" s="211"/>
      <c r="AX156" s="211"/>
      <c r="AY156" s="211"/>
      <c r="AZ156" s="211"/>
      <c r="BA156" s="211"/>
      <c r="BB156" s="211"/>
      <c r="BC156" s="211"/>
      <c r="BD156" s="211"/>
      <c r="BE156" s="211"/>
      <c r="BF156" s="211"/>
      <c r="BG156" s="211"/>
    </row>
    <row r="157" spans="1:59" outlineLevel="1" x14ac:dyDescent="0.2">
      <c r="A157" s="288">
        <v>77</v>
      </c>
      <c r="B157" s="154" t="s">
        <v>2510</v>
      </c>
      <c r="C157" s="170" t="s">
        <v>2511</v>
      </c>
      <c r="D157" s="181" t="s">
        <v>232</v>
      </c>
      <c r="E157" s="352">
        <v>8</v>
      </c>
      <c r="F157" s="353"/>
      <c r="G157" s="212">
        <f t="shared" si="4"/>
        <v>0</v>
      </c>
      <c r="H157" s="351" t="s">
        <v>951</v>
      </c>
      <c r="I157" s="211"/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211"/>
      <c r="AI157" s="211"/>
      <c r="AJ157" s="211"/>
      <c r="AK157" s="211"/>
      <c r="AL157" s="211">
        <v>21</v>
      </c>
      <c r="AM157" s="211"/>
      <c r="AN157" s="211"/>
      <c r="AO157" s="211"/>
      <c r="AP157" s="211"/>
      <c r="AQ157" s="211"/>
      <c r="AR157" s="211"/>
      <c r="AS157" s="211"/>
      <c r="AT157" s="211"/>
      <c r="AU157" s="211"/>
      <c r="AV157" s="211"/>
      <c r="AW157" s="211"/>
      <c r="AX157" s="211"/>
      <c r="AY157" s="211"/>
      <c r="AZ157" s="211"/>
      <c r="BA157" s="211"/>
      <c r="BB157" s="211"/>
      <c r="BC157" s="211"/>
      <c r="BD157" s="211"/>
      <c r="BE157" s="211"/>
      <c r="BF157" s="211"/>
      <c r="BG157" s="211"/>
    </row>
    <row r="158" spans="1:59" outlineLevel="1" x14ac:dyDescent="0.2">
      <c r="A158" s="288">
        <v>78</v>
      </c>
      <c r="B158" s="154" t="s">
        <v>2512</v>
      </c>
      <c r="C158" s="170" t="s">
        <v>2513</v>
      </c>
      <c r="D158" s="181" t="s">
        <v>232</v>
      </c>
      <c r="E158" s="352">
        <v>54</v>
      </c>
      <c r="F158" s="353"/>
      <c r="G158" s="212">
        <f t="shared" si="4"/>
        <v>0</v>
      </c>
      <c r="H158" s="351" t="s">
        <v>951</v>
      </c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1"/>
      <c r="U158" s="211"/>
      <c r="V158" s="211"/>
      <c r="W158" s="211"/>
      <c r="X158" s="211"/>
      <c r="Y158" s="211"/>
      <c r="Z158" s="211"/>
      <c r="AA158" s="211"/>
      <c r="AB158" s="211"/>
      <c r="AC158" s="211"/>
      <c r="AD158" s="211"/>
      <c r="AE158" s="211"/>
      <c r="AF158" s="211"/>
      <c r="AG158" s="211"/>
      <c r="AH158" s="211"/>
      <c r="AI158" s="211"/>
      <c r="AJ158" s="211"/>
      <c r="AK158" s="211"/>
      <c r="AL158" s="211">
        <v>21</v>
      </c>
      <c r="AM158" s="211"/>
      <c r="AN158" s="211"/>
      <c r="AO158" s="211"/>
      <c r="AP158" s="211"/>
      <c r="AQ158" s="211"/>
      <c r="AR158" s="211"/>
      <c r="AS158" s="211"/>
      <c r="AT158" s="211"/>
      <c r="AU158" s="211"/>
      <c r="AV158" s="211"/>
      <c r="AW158" s="211"/>
      <c r="AX158" s="211"/>
      <c r="AY158" s="211"/>
      <c r="AZ158" s="211"/>
      <c r="BA158" s="211"/>
      <c r="BB158" s="211"/>
      <c r="BC158" s="211"/>
      <c r="BD158" s="211"/>
      <c r="BE158" s="211"/>
      <c r="BF158" s="211"/>
      <c r="BG158" s="211"/>
    </row>
    <row r="159" spans="1:59" outlineLevel="1" x14ac:dyDescent="0.2">
      <c r="A159" s="288">
        <v>79</v>
      </c>
      <c r="B159" s="154" t="s">
        <v>2514</v>
      </c>
      <c r="C159" s="170" t="s">
        <v>2515</v>
      </c>
      <c r="D159" s="181" t="s">
        <v>232</v>
      </c>
      <c r="E159" s="352">
        <v>30</v>
      </c>
      <c r="F159" s="353"/>
      <c r="G159" s="212">
        <f t="shared" si="4"/>
        <v>0</v>
      </c>
      <c r="H159" s="351" t="s">
        <v>951</v>
      </c>
      <c r="I159" s="211"/>
      <c r="J159" s="211"/>
      <c r="K159" s="211"/>
      <c r="L159" s="211"/>
      <c r="M159" s="211"/>
      <c r="N159" s="211"/>
      <c r="O159" s="211"/>
      <c r="P159" s="211"/>
      <c r="Q159" s="211"/>
      <c r="R159" s="211"/>
      <c r="S159" s="211"/>
      <c r="T159" s="211"/>
      <c r="U159" s="211"/>
      <c r="V159" s="211"/>
      <c r="W159" s="211"/>
      <c r="X159" s="211"/>
      <c r="Y159" s="211"/>
      <c r="Z159" s="211"/>
      <c r="AA159" s="211"/>
      <c r="AB159" s="211"/>
      <c r="AC159" s="211"/>
      <c r="AD159" s="211"/>
      <c r="AE159" s="211"/>
      <c r="AF159" s="211"/>
      <c r="AG159" s="211"/>
      <c r="AH159" s="211"/>
      <c r="AI159" s="211"/>
      <c r="AJ159" s="211"/>
      <c r="AK159" s="211"/>
      <c r="AL159" s="211">
        <v>21</v>
      </c>
      <c r="AM159" s="211"/>
      <c r="AN159" s="211"/>
      <c r="AO159" s="211"/>
      <c r="AP159" s="211"/>
      <c r="AQ159" s="211"/>
      <c r="AR159" s="211"/>
      <c r="AS159" s="211"/>
      <c r="AT159" s="211"/>
      <c r="AU159" s="211"/>
      <c r="AV159" s="211"/>
      <c r="AW159" s="211"/>
      <c r="AX159" s="211"/>
      <c r="AY159" s="211"/>
      <c r="AZ159" s="211"/>
      <c r="BA159" s="211"/>
      <c r="BB159" s="211"/>
      <c r="BC159" s="211"/>
      <c r="BD159" s="211"/>
      <c r="BE159" s="211"/>
      <c r="BF159" s="211"/>
      <c r="BG159" s="211"/>
    </row>
    <row r="160" spans="1:59" outlineLevel="1" x14ac:dyDescent="0.2">
      <c r="A160" s="288">
        <v>80</v>
      </c>
      <c r="B160" s="154" t="s">
        <v>2516</v>
      </c>
      <c r="C160" s="170" t="s">
        <v>2517</v>
      </c>
      <c r="D160" s="181" t="s">
        <v>232</v>
      </c>
      <c r="E160" s="352">
        <v>15</v>
      </c>
      <c r="F160" s="353"/>
      <c r="G160" s="212">
        <f t="shared" si="4"/>
        <v>0</v>
      </c>
      <c r="H160" s="351" t="s">
        <v>951</v>
      </c>
      <c r="I160" s="211"/>
      <c r="J160" s="211"/>
      <c r="K160" s="211"/>
      <c r="L160" s="211"/>
      <c r="M160" s="211"/>
      <c r="N160" s="211"/>
      <c r="O160" s="211"/>
      <c r="P160" s="211"/>
      <c r="Q160" s="211"/>
      <c r="R160" s="211"/>
      <c r="S160" s="211"/>
      <c r="T160" s="211"/>
      <c r="U160" s="211"/>
      <c r="V160" s="211"/>
      <c r="W160" s="211"/>
      <c r="X160" s="211"/>
      <c r="Y160" s="211"/>
      <c r="Z160" s="211"/>
      <c r="AA160" s="211"/>
      <c r="AB160" s="211"/>
      <c r="AC160" s="211"/>
      <c r="AD160" s="211"/>
      <c r="AE160" s="211"/>
      <c r="AF160" s="211"/>
      <c r="AG160" s="211"/>
      <c r="AH160" s="211"/>
      <c r="AI160" s="211"/>
      <c r="AJ160" s="211"/>
      <c r="AK160" s="211"/>
      <c r="AL160" s="211">
        <v>21</v>
      </c>
      <c r="AM160" s="211"/>
      <c r="AN160" s="211"/>
      <c r="AO160" s="211"/>
      <c r="AP160" s="211"/>
      <c r="AQ160" s="211"/>
      <c r="AR160" s="211"/>
      <c r="AS160" s="211"/>
      <c r="AT160" s="211"/>
      <c r="AU160" s="211"/>
      <c r="AV160" s="211"/>
      <c r="AW160" s="211"/>
      <c r="AX160" s="211"/>
      <c r="AY160" s="211"/>
      <c r="AZ160" s="211"/>
      <c r="BA160" s="211"/>
      <c r="BB160" s="211"/>
      <c r="BC160" s="211"/>
      <c r="BD160" s="211"/>
      <c r="BE160" s="211"/>
      <c r="BF160" s="211"/>
      <c r="BG160" s="211"/>
    </row>
    <row r="161" spans="1:59" outlineLevel="1" x14ac:dyDescent="0.2">
      <c r="A161" s="288">
        <v>81</v>
      </c>
      <c r="B161" s="154" t="s">
        <v>2518</v>
      </c>
      <c r="C161" s="170" t="s">
        <v>2519</v>
      </c>
      <c r="D161" s="181" t="s">
        <v>232</v>
      </c>
      <c r="E161" s="352">
        <v>58</v>
      </c>
      <c r="F161" s="353"/>
      <c r="G161" s="212">
        <f t="shared" si="4"/>
        <v>0</v>
      </c>
      <c r="H161" s="351" t="s">
        <v>951</v>
      </c>
      <c r="I161" s="211"/>
      <c r="J161" s="211"/>
      <c r="K161" s="211"/>
      <c r="L161" s="211"/>
      <c r="M161" s="211"/>
      <c r="N161" s="211"/>
      <c r="O161" s="211"/>
      <c r="P161" s="211"/>
      <c r="Q161" s="211"/>
      <c r="R161" s="211"/>
      <c r="S161" s="211"/>
      <c r="T161" s="211"/>
      <c r="U161" s="211"/>
      <c r="V161" s="211"/>
      <c r="W161" s="211"/>
      <c r="X161" s="211"/>
      <c r="Y161" s="211"/>
      <c r="Z161" s="211"/>
      <c r="AA161" s="211"/>
      <c r="AB161" s="211"/>
      <c r="AC161" s="211"/>
      <c r="AD161" s="211"/>
      <c r="AE161" s="211"/>
      <c r="AF161" s="211"/>
      <c r="AG161" s="211"/>
      <c r="AH161" s="211"/>
      <c r="AI161" s="211"/>
      <c r="AJ161" s="211"/>
      <c r="AK161" s="211"/>
      <c r="AL161" s="211">
        <v>21</v>
      </c>
      <c r="AM161" s="211"/>
      <c r="AN161" s="211"/>
      <c r="AO161" s="211"/>
      <c r="AP161" s="211"/>
      <c r="AQ161" s="211"/>
      <c r="AR161" s="211"/>
      <c r="AS161" s="211"/>
      <c r="AT161" s="211"/>
      <c r="AU161" s="211"/>
      <c r="AV161" s="211"/>
      <c r="AW161" s="211"/>
      <c r="AX161" s="211"/>
      <c r="AY161" s="211"/>
      <c r="AZ161" s="211"/>
      <c r="BA161" s="211"/>
      <c r="BB161" s="211"/>
      <c r="BC161" s="211"/>
      <c r="BD161" s="211"/>
      <c r="BE161" s="211"/>
      <c r="BF161" s="211"/>
      <c r="BG161" s="211"/>
    </row>
    <row r="162" spans="1:59" outlineLevel="1" x14ac:dyDescent="0.2">
      <c r="A162" s="288">
        <v>82</v>
      </c>
      <c r="B162" s="154" t="s">
        <v>2520</v>
      </c>
      <c r="C162" s="170" t="s">
        <v>2521</v>
      </c>
      <c r="D162" s="181" t="s">
        <v>232</v>
      </c>
      <c r="E162" s="352">
        <v>26</v>
      </c>
      <c r="F162" s="353"/>
      <c r="G162" s="212">
        <f t="shared" si="4"/>
        <v>0</v>
      </c>
      <c r="H162" s="351" t="s">
        <v>951</v>
      </c>
      <c r="I162" s="211"/>
      <c r="J162" s="211"/>
      <c r="K162" s="211"/>
      <c r="L162" s="211"/>
      <c r="M162" s="211"/>
      <c r="N162" s="211"/>
      <c r="O162" s="211"/>
      <c r="P162" s="211"/>
      <c r="Q162" s="211"/>
      <c r="R162" s="211"/>
      <c r="S162" s="211"/>
      <c r="T162" s="211"/>
      <c r="U162" s="211"/>
      <c r="V162" s="211"/>
      <c r="W162" s="211"/>
      <c r="X162" s="211"/>
      <c r="Y162" s="211"/>
      <c r="Z162" s="211"/>
      <c r="AA162" s="211"/>
      <c r="AB162" s="211"/>
      <c r="AC162" s="211"/>
      <c r="AD162" s="211"/>
      <c r="AE162" s="211"/>
      <c r="AF162" s="211"/>
      <c r="AG162" s="211"/>
      <c r="AH162" s="211"/>
      <c r="AI162" s="211"/>
      <c r="AJ162" s="211"/>
      <c r="AK162" s="211"/>
      <c r="AL162" s="211">
        <v>21</v>
      </c>
      <c r="AM162" s="211"/>
      <c r="AN162" s="211"/>
      <c r="AO162" s="211"/>
      <c r="AP162" s="211"/>
      <c r="AQ162" s="211"/>
      <c r="AR162" s="211"/>
      <c r="AS162" s="211"/>
      <c r="AT162" s="211"/>
      <c r="AU162" s="211"/>
      <c r="AV162" s="211"/>
      <c r="AW162" s="211"/>
      <c r="AX162" s="211"/>
      <c r="AY162" s="211"/>
      <c r="AZ162" s="211"/>
      <c r="BA162" s="211"/>
      <c r="BB162" s="211"/>
      <c r="BC162" s="211"/>
      <c r="BD162" s="211"/>
      <c r="BE162" s="211"/>
      <c r="BF162" s="211"/>
      <c r="BG162" s="211"/>
    </row>
    <row r="163" spans="1:59" ht="22.5" outlineLevel="1" x14ac:dyDescent="0.2">
      <c r="A163" s="288">
        <v>83</v>
      </c>
      <c r="B163" s="154" t="s">
        <v>2522</v>
      </c>
      <c r="C163" s="170" t="s">
        <v>2523</v>
      </c>
      <c r="D163" s="181" t="s">
        <v>232</v>
      </c>
      <c r="E163" s="352">
        <v>580</v>
      </c>
      <c r="F163" s="353"/>
      <c r="G163" s="212">
        <f t="shared" si="4"/>
        <v>0</v>
      </c>
      <c r="H163" s="351" t="s">
        <v>951</v>
      </c>
      <c r="I163" s="211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1"/>
      <c r="U163" s="211"/>
      <c r="V163" s="211"/>
      <c r="W163" s="211"/>
      <c r="X163" s="211"/>
      <c r="Y163" s="211"/>
      <c r="Z163" s="211"/>
      <c r="AA163" s="211"/>
      <c r="AB163" s="211"/>
      <c r="AC163" s="211"/>
      <c r="AD163" s="211"/>
      <c r="AE163" s="211"/>
      <c r="AF163" s="211"/>
      <c r="AG163" s="211"/>
      <c r="AH163" s="211"/>
      <c r="AI163" s="211"/>
      <c r="AJ163" s="211"/>
      <c r="AK163" s="211"/>
      <c r="AL163" s="211">
        <v>21</v>
      </c>
      <c r="AM163" s="211"/>
      <c r="AN163" s="211"/>
      <c r="AO163" s="211"/>
      <c r="AP163" s="211"/>
      <c r="AQ163" s="211"/>
      <c r="AR163" s="211"/>
      <c r="AS163" s="211"/>
      <c r="AT163" s="211"/>
      <c r="AU163" s="211"/>
      <c r="AV163" s="211"/>
      <c r="AW163" s="211"/>
      <c r="AX163" s="211"/>
      <c r="AY163" s="211"/>
      <c r="AZ163" s="211"/>
      <c r="BA163" s="211"/>
      <c r="BB163" s="211"/>
      <c r="BC163" s="211"/>
      <c r="BD163" s="211"/>
      <c r="BE163" s="211"/>
      <c r="BF163" s="211"/>
      <c r="BG163" s="211"/>
    </row>
    <row r="164" spans="1:59" ht="22.5" outlineLevel="1" x14ac:dyDescent="0.2">
      <c r="A164" s="288">
        <v>84</v>
      </c>
      <c r="B164" s="154" t="s">
        <v>2524</v>
      </c>
      <c r="C164" s="170" t="s">
        <v>2525</v>
      </c>
      <c r="D164" s="181" t="s">
        <v>232</v>
      </c>
      <c r="E164" s="352">
        <v>16</v>
      </c>
      <c r="F164" s="353"/>
      <c r="G164" s="212">
        <f t="shared" si="4"/>
        <v>0</v>
      </c>
      <c r="H164" s="351" t="s">
        <v>1869</v>
      </c>
      <c r="I164" s="211"/>
      <c r="J164" s="211"/>
      <c r="K164" s="211"/>
      <c r="L164" s="211"/>
      <c r="M164" s="211"/>
      <c r="N164" s="211"/>
      <c r="O164" s="211"/>
      <c r="P164" s="211"/>
      <c r="Q164" s="211"/>
      <c r="R164" s="211"/>
      <c r="S164" s="211"/>
      <c r="T164" s="211"/>
      <c r="U164" s="211"/>
      <c r="V164" s="211"/>
      <c r="W164" s="211"/>
      <c r="X164" s="211"/>
      <c r="Y164" s="211"/>
      <c r="Z164" s="211"/>
      <c r="AA164" s="211"/>
      <c r="AB164" s="211"/>
      <c r="AC164" s="211"/>
      <c r="AD164" s="211"/>
      <c r="AE164" s="211"/>
      <c r="AF164" s="211"/>
      <c r="AG164" s="211"/>
      <c r="AH164" s="211"/>
      <c r="AI164" s="211"/>
      <c r="AJ164" s="211"/>
      <c r="AK164" s="211"/>
      <c r="AL164" s="211">
        <v>21</v>
      </c>
      <c r="AM164" s="211"/>
      <c r="AN164" s="211"/>
      <c r="AO164" s="211"/>
      <c r="AP164" s="211"/>
      <c r="AQ164" s="211"/>
      <c r="AR164" s="211"/>
      <c r="AS164" s="211"/>
      <c r="AT164" s="211"/>
      <c r="AU164" s="211"/>
      <c r="AV164" s="211"/>
      <c r="AW164" s="211"/>
      <c r="AX164" s="211"/>
      <c r="AY164" s="211"/>
      <c r="AZ164" s="211"/>
      <c r="BA164" s="211"/>
      <c r="BB164" s="211"/>
      <c r="BC164" s="211"/>
      <c r="BD164" s="211"/>
      <c r="BE164" s="211"/>
      <c r="BF164" s="211"/>
      <c r="BG164" s="211"/>
    </row>
    <row r="165" spans="1:59" outlineLevel="1" x14ac:dyDescent="0.2">
      <c r="A165" s="288">
        <v>85</v>
      </c>
      <c r="B165" s="154" t="s">
        <v>2526</v>
      </c>
      <c r="C165" s="170" t="s">
        <v>2527</v>
      </c>
      <c r="D165" s="181" t="s">
        <v>120</v>
      </c>
      <c r="E165" s="352">
        <v>120</v>
      </c>
      <c r="F165" s="353"/>
      <c r="G165" s="212">
        <f t="shared" si="4"/>
        <v>0</v>
      </c>
      <c r="H165" s="351" t="s">
        <v>951</v>
      </c>
      <c r="I165" s="211"/>
      <c r="J165" s="211"/>
      <c r="K165" s="211"/>
      <c r="L165" s="211"/>
      <c r="M165" s="211"/>
      <c r="N165" s="211"/>
      <c r="O165" s="211"/>
      <c r="P165" s="211"/>
      <c r="Q165" s="211"/>
      <c r="R165" s="211"/>
      <c r="S165" s="211"/>
      <c r="T165" s="211"/>
      <c r="U165" s="211"/>
      <c r="V165" s="211"/>
      <c r="W165" s="211"/>
      <c r="X165" s="211"/>
      <c r="Y165" s="211"/>
      <c r="Z165" s="211"/>
      <c r="AA165" s="211"/>
      <c r="AB165" s="211"/>
      <c r="AC165" s="211"/>
      <c r="AD165" s="211"/>
      <c r="AE165" s="211"/>
      <c r="AF165" s="211"/>
      <c r="AG165" s="211"/>
      <c r="AH165" s="211"/>
      <c r="AI165" s="211"/>
      <c r="AJ165" s="211"/>
      <c r="AK165" s="211"/>
      <c r="AL165" s="211">
        <v>21</v>
      </c>
      <c r="AM165" s="211"/>
      <c r="AN165" s="211"/>
      <c r="AO165" s="211"/>
      <c r="AP165" s="211"/>
      <c r="AQ165" s="211"/>
      <c r="AR165" s="211"/>
      <c r="AS165" s="211"/>
      <c r="AT165" s="211"/>
      <c r="AU165" s="211"/>
      <c r="AV165" s="211"/>
      <c r="AW165" s="211"/>
      <c r="AX165" s="211"/>
      <c r="AY165" s="211"/>
      <c r="AZ165" s="211"/>
      <c r="BA165" s="211"/>
      <c r="BB165" s="211"/>
      <c r="BC165" s="211"/>
      <c r="BD165" s="211"/>
      <c r="BE165" s="211"/>
      <c r="BF165" s="211"/>
      <c r="BG165" s="211"/>
    </row>
    <row r="166" spans="1:59" outlineLevel="1" x14ac:dyDescent="0.2">
      <c r="A166" s="288">
        <v>86</v>
      </c>
      <c r="B166" s="154" t="s">
        <v>2528</v>
      </c>
      <c r="C166" s="170" t="s">
        <v>2529</v>
      </c>
      <c r="D166" s="181" t="s">
        <v>120</v>
      </c>
      <c r="E166" s="352">
        <v>58</v>
      </c>
      <c r="F166" s="353"/>
      <c r="G166" s="212">
        <f t="shared" si="4"/>
        <v>0</v>
      </c>
      <c r="H166" s="351" t="s">
        <v>1869</v>
      </c>
      <c r="I166" s="211"/>
      <c r="J166" s="211"/>
      <c r="K166" s="211"/>
      <c r="L166" s="211"/>
      <c r="M166" s="211"/>
      <c r="N166" s="211"/>
      <c r="O166" s="211"/>
      <c r="P166" s="211"/>
      <c r="Q166" s="211"/>
      <c r="R166" s="211"/>
      <c r="S166" s="211"/>
      <c r="T166" s="211"/>
      <c r="U166" s="211"/>
      <c r="V166" s="211"/>
      <c r="W166" s="211"/>
      <c r="X166" s="211"/>
      <c r="Y166" s="211"/>
      <c r="Z166" s="211"/>
      <c r="AA166" s="211"/>
      <c r="AB166" s="211"/>
      <c r="AC166" s="211"/>
      <c r="AD166" s="211"/>
      <c r="AE166" s="211"/>
      <c r="AF166" s="211"/>
      <c r="AG166" s="211"/>
      <c r="AH166" s="211"/>
      <c r="AI166" s="211"/>
      <c r="AJ166" s="211"/>
      <c r="AK166" s="211"/>
      <c r="AL166" s="211">
        <v>21</v>
      </c>
      <c r="AM166" s="211"/>
      <c r="AN166" s="211"/>
      <c r="AO166" s="211"/>
      <c r="AP166" s="211"/>
      <c r="AQ166" s="211"/>
      <c r="AR166" s="211"/>
      <c r="AS166" s="211"/>
      <c r="AT166" s="211"/>
      <c r="AU166" s="211"/>
      <c r="AV166" s="211"/>
      <c r="AW166" s="211"/>
      <c r="AX166" s="211"/>
      <c r="AY166" s="211"/>
      <c r="AZ166" s="211"/>
      <c r="BA166" s="211"/>
      <c r="BB166" s="211"/>
      <c r="BC166" s="211"/>
      <c r="BD166" s="211"/>
      <c r="BE166" s="211"/>
      <c r="BF166" s="211"/>
      <c r="BG166" s="211"/>
    </row>
    <row r="167" spans="1:59" outlineLevel="1" x14ac:dyDescent="0.2">
      <c r="A167" s="288">
        <v>87</v>
      </c>
      <c r="B167" s="154" t="s">
        <v>2530</v>
      </c>
      <c r="C167" s="170" t="s">
        <v>2531</v>
      </c>
      <c r="D167" s="181" t="s">
        <v>120</v>
      </c>
      <c r="E167" s="352">
        <v>90</v>
      </c>
      <c r="F167" s="353"/>
      <c r="G167" s="212">
        <f t="shared" si="4"/>
        <v>0</v>
      </c>
      <c r="H167" s="351" t="s">
        <v>1869</v>
      </c>
      <c r="I167" s="211"/>
      <c r="J167" s="211"/>
      <c r="K167" s="211"/>
      <c r="L167" s="211"/>
      <c r="M167" s="211"/>
      <c r="N167" s="211"/>
      <c r="O167" s="211"/>
      <c r="P167" s="211"/>
      <c r="Q167" s="211"/>
      <c r="R167" s="211"/>
      <c r="S167" s="211"/>
      <c r="T167" s="211"/>
      <c r="U167" s="211"/>
      <c r="V167" s="211"/>
      <c r="W167" s="211"/>
      <c r="X167" s="211"/>
      <c r="Y167" s="211"/>
      <c r="Z167" s="211"/>
      <c r="AA167" s="211"/>
      <c r="AB167" s="211"/>
      <c r="AC167" s="211"/>
      <c r="AD167" s="211"/>
      <c r="AE167" s="211"/>
      <c r="AF167" s="211"/>
      <c r="AG167" s="211"/>
      <c r="AH167" s="211"/>
      <c r="AI167" s="211"/>
      <c r="AJ167" s="211"/>
      <c r="AK167" s="211"/>
      <c r="AL167" s="211">
        <v>21</v>
      </c>
      <c r="AM167" s="211"/>
      <c r="AN167" s="211"/>
      <c r="AO167" s="211"/>
      <c r="AP167" s="211"/>
      <c r="AQ167" s="211"/>
      <c r="AR167" s="211"/>
      <c r="AS167" s="211"/>
      <c r="AT167" s="211"/>
      <c r="AU167" s="211"/>
      <c r="AV167" s="211"/>
      <c r="AW167" s="211"/>
      <c r="AX167" s="211"/>
      <c r="AY167" s="211"/>
      <c r="AZ167" s="211"/>
      <c r="BA167" s="211"/>
      <c r="BB167" s="211"/>
      <c r="BC167" s="211"/>
      <c r="BD167" s="211"/>
      <c r="BE167" s="211"/>
      <c r="BF167" s="211"/>
      <c r="BG167" s="211"/>
    </row>
    <row r="168" spans="1:59" outlineLevel="1" x14ac:dyDescent="0.2">
      <c r="A168" s="288">
        <v>88</v>
      </c>
      <c r="B168" s="154" t="s">
        <v>2532</v>
      </c>
      <c r="C168" s="170" t="s">
        <v>2533</v>
      </c>
      <c r="D168" s="181" t="s">
        <v>120</v>
      </c>
      <c r="E168" s="352">
        <v>86</v>
      </c>
      <c r="F168" s="353"/>
      <c r="G168" s="212">
        <f t="shared" si="4"/>
        <v>0</v>
      </c>
      <c r="H168" s="351" t="s">
        <v>1869</v>
      </c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1"/>
      <c r="U168" s="211"/>
      <c r="V168" s="211"/>
      <c r="W168" s="211"/>
      <c r="X168" s="211"/>
      <c r="Y168" s="211"/>
      <c r="Z168" s="211"/>
      <c r="AA168" s="211"/>
      <c r="AB168" s="211"/>
      <c r="AC168" s="211"/>
      <c r="AD168" s="211"/>
      <c r="AE168" s="211"/>
      <c r="AF168" s="211"/>
      <c r="AG168" s="211"/>
      <c r="AH168" s="211"/>
      <c r="AI168" s="211"/>
      <c r="AJ168" s="211"/>
      <c r="AK168" s="211"/>
      <c r="AL168" s="211">
        <v>21</v>
      </c>
      <c r="AM168" s="211"/>
      <c r="AN168" s="211"/>
      <c r="AO168" s="211"/>
      <c r="AP168" s="211"/>
      <c r="AQ168" s="211"/>
      <c r="AR168" s="211"/>
      <c r="AS168" s="211"/>
      <c r="AT168" s="211"/>
      <c r="AU168" s="211"/>
      <c r="AV168" s="211"/>
      <c r="AW168" s="211"/>
      <c r="AX168" s="211"/>
      <c r="AY168" s="211"/>
      <c r="AZ168" s="211"/>
      <c r="BA168" s="211"/>
      <c r="BB168" s="211"/>
      <c r="BC168" s="211"/>
      <c r="BD168" s="211"/>
      <c r="BE168" s="211"/>
      <c r="BF168" s="211"/>
      <c r="BG168" s="211"/>
    </row>
    <row r="169" spans="1:59" outlineLevel="1" x14ac:dyDescent="0.2">
      <c r="A169" s="288">
        <v>89</v>
      </c>
      <c r="B169" s="154" t="s">
        <v>2534</v>
      </c>
      <c r="C169" s="170" t="s">
        <v>2535</v>
      </c>
      <c r="D169" s="181" t="s">
        <v>120</v>
      </c>
      <c r="E169" s="352">
        <v>6</v>
      </c>
      <c r="F169" s="353"/>
      <c r="G169" s="212">
        <f t="shared" si="4"/>
        <v>0</v>
      </c>
      <c r="H169" s="351" t="s">
        <v>1869</v>
      </c>
      <c r="I169" s="211"/>
      <c r="J169" s="211"/>
      <c r="K169" s="211"/>
      <c r="L169" s="211"/>
      <c r="M169" s="211"/>
      <c r="N169" s="211"/>
      <c r="O169" s="211"/>
      <c r="P169" s="211"/>
      <c r="Q169" s="211"/>
      <c r="R169" s="211"/>
      <c r="S169" s="211"/>
      <c r="T169" s="211"/>
      <c r="U169" s="211"/>
      <c r="V169" s="211"/>
      <c r="W169" s="211"/>
      <c r="X169" s="211"/>
      <c r="Y169" s="211"/>
      <c r="Z169" s="211"/>
      <c r="AA169" s="211"/>
      <c r="AB169" s="211"/>
      <c r="AC169" s="211"/>
      <c r="AD169" s="211"/>
      <c r="AE169" s="211"/>
      <c r="AF169" s="211"/>
      <c r="AG169" s="211"/>
      <c r="AH169" s="211"/>
      <c r="AI169" s="211"/>
      <c r="AJ169" s="211"/>
      <c r="AK169" s="211"/>
      <c r="AL169" s="211">
        <v>21</v>
      </c>
      <c r="AM169" s="211"/>
      <c r="AN169" s="211"/>
      <c r="AO169" s="211"/>
      <c r="AP169" s="211"/>
      <c r="AQ169" s="211"/>
      <c r="AR169" s="211"/>
      <c r="AS169" s="211"/>
      <c r="AT169" s="211"/>
      <c r="AU169" s="211"/>
      <c r="AV169" s="211"/>
      <c r="AW169" s="211"/>
      <c r="AX169" s="211"/>
      <c r="AY169" s="211"/>
      <c r="AZ169" s="211"/>
      <c r="BA169" s="211"/>
      <c r="BB169" s="211"/>
      <c r="BC169" s="211"/>
      <c r="BD169" s="211"/>
      <c r="BE169" s="211"/>
      <c r="BF169" s="211"/>
      <c r="BG169" s="211"/>
    </row>
    <row r="170" spans="1:59" outlineLevel="1" x14ac:dyDescent="0.2">
      <c r="A170" s="288">
        <v>90</v>
      </c>
      <c r="B170" s="154" t="s">
        <v>2536</v>
      </c>
      <c r="C170" s="170" t="s">
        <v>2537</v>
      </c>
      <c r="D170" s="181" t="s">
        <v>120</v>
      </c>
      <c r="E170" s="352">
        <v>4</v>
      </c>
      <c r="F170" s="353"/>
      <c r="G170" s="212">
        <f t="shared" si="4"/>
        <v>0</v>
      </c>
      <c r="H170" s="351" t="s">
        <v>1869</v>
      </c>
      <c r="I170" s="211"/>
      <c r="J170" s="211"/>
      <c r="K170" s="211"/>
      <c r="L170" s="211"/>
      <c r="M170" s="211"/>
      <c r="N170" s="211"/>
      <c r="O170" s="211"/>
      <c r="P170" s="211"/>
      <c r="Q170" s="211"/>
      <c r="R170" s="211"/>
      <c r="S170" s="211"/>
      <c r="T170" s="211"/>
      <c r="U170" s="211"/>
      <c r="V170" s="211"/>
      <c r="W170" s="211"/>
      <c r="X170" s="211"/>
      <c r="Y170" s="211"/>
      <c r="Z170" s="211"/>
      <c r="AA170" s="211"/>
      <c r="AB170" s="211"/>
      <c r="AC170" s="211"/>
      <c r="AD170" s="211"/>
      <c r="AE170" s="211"/>
      <c r="AF170" s="211"/>
      <c r="AG170" s="211"/>
      <c r="AH170" s="211"/>
      <c r="AI170" s="211"/>
      <c r="AJ170" s="211"/>
      <c r="AK170" s="211"/>
      <c r="AL170" s="211">
        <v>21</v>
      </c>
      <c r="AM170" s="211"/>
      <c r="AN170" s="211"/>
      <c r="AO170" s="211"/>
      <c r="AP170" s="211"/>
      <c r="AQ170" s="211"/>
      <c r="AR170" s="211"/>
      <c r="AS170" s="211"/>
      <c r="AT170" s="211"/>
      <c r="AU170" s="211"/>
      <c r="AV170" s="211"/>
      <c r="AW170" s="211"/>
      <c r="AX170" s="211"/>
      <c r="AY170" s="211"/>
      <c r="AZ170" s="211"/>
      <c r="BA170" s="211"/>
      <c r="BB170" s="211"/>
      <c r="BC170" s="211"/>
      <c r="BD170" s="211"/>
      <c r="BE170" s="211"/>
      <c r="BF170" s="211"/>
      <c r="BG170" s="211"/>
    </row>
    <row r="171" spans="1:59" outlineLevel="1" x14ac:dyDescent="0.2">
      <c r="A171" s="288">
        <v>91</v>
      </c>
      <c r="B171" s="154" t="s">
        <v>2538</v>
      </c>
      <c r="C171" s="170" t="s">
        <v>2539</v>
      </c>
      <c r="D171" s="181" t="s">
        <v>120</v>
      </c>
      <c r="E171" s="352">
        <v>12</v>
      </c>
      <c r="F171" s="353"/>
      <c r="G171" s="212">
        <f t="shared" si="4"/>
        <v>0</v>
      </c>
      <c r="H171" s="351" t="s">
        <v>1869</v>
      </c>
      <c r="I171" s="211"/>
      <c r="J171" s="211"/>
      <c r="K171" s="211"/>
      <c r="L171" s="211"/>
      <c r="M171" s="211"/>
      <c r="N171" s="211"/>
      <c r="O171" s="211"/>
      <c r="P171" s="211"/>
      <c r="Q171" s="211"/>
      <c r="R171" s="211"/>
      <c r="S171" s="211"/>
      <c r="T171" s="211"/>
      <c r="U171" s="211"/>
      <c r="V171" s="211"/>
      <c r="W171" s="211"/>
      <c r="X171" s="211"/>
      <c r="Y171" s="211"/>
      <c r="Z171" s="211"/>
      <c r="AA171" s="211"/>
      <c r="AB171" s="211"/>
      <c r="AC171" s="211"/>
      <c r="AD171" s="211"/>
      <c r="AE171" s="211"/>
      <c r="AF171" s="211"/>
      <c r="AG171" s="211"/>
      <c r="AH171" s="211"/>
      <c r="AI171" s="211"/>
      <c r="AJ171" s="211"/>
      <c r="AK171" s="211"/>
      <c r="AL171" s="211">
        <v>21</v>
      </c>
      <c r="AM171" s="211"/>
      <c r="AN171" s="211"/>
      <c r="AO171" s="211"/>
      <c r="AP171" s="211"/>
      <c r="AQ171" s="211"/>
      <c r="AR171" s="211"/>
      <c r="AS171" s="211"/>
      <c r="AT171" s="211"/>
      <c r="AU171" s="211"/>
      <c r="AV171" s="211"/>
      <c r="AW171" s="211"/>
      <c r="AX171" s="211"/>
      <c r="AY171" s="211"/>
      <c r="AZ171" s="211"/>
      <c r="BA171" s="211"/>
      <c r="BB171" s="211"/>
      <c r="BC171" s="211"/>
      <c r="BD171" s="211"/>
      <c r="BE171" s="211"/>
      <c r="BF171" s="211"/>
      <c r="BG171" s="211"/>
    </row>
    <row r="172" spans="1:59" outlineLevel="1" x14ac:dyDescent="0.2">
      <c r="A172" s="288">
        <v>92</v>
      </c>
      <c r="B172" s="154" t="s">
        <v>2540</v>
      </c>
      <c r="C172" s="170" t="s">
        <v>2541</v>
      </c>
      <c r="D172" s="181" t="s">
        <v>120</v>
      </c>
      <c r="E172" s="352">
        <v>12</v>
      </c>
      <c r="F172" s="353"/>
      <c r="G172" s="212">
        <f t="shared" si="4"/>
        <v>0</v>
      </c>
      <c r="H172" s="351" t="s">
        <v>1869</v>
      </c>
      <c r="I172" s="211"/>
      <c r="J172" s="211"/>
      <c r="K172" s="211"/>
      <c r="L172" s="211"/>
      <c r="M172" s="211"/>
      <c r="N172" s="211"/>
      <c r="O172" s="211"/>
      <c r="P172" s="211"/>
      <c r="Q172" s="211"/>
      <c r="R172" s="211"/>
      <c r="S172" s="211"/>
      <c r="T172" s="211"/>
      <c r="U172" s="211"/>
      <c r="V172" s="211"/>
      <c r="W172" s="211"/>
      <c r="X172" s="211"/>
      <c r="Y172" s="211"/>
      <c r="Z172" s="211"/>
      <c r="AA172" s="211"/>
      <c r="AB172" s="211"/>
      <c r="AC172" s="211"/>
      <c r="AD172" s="211"/>
      <c r="AE172" s="211"/>
      <c r="AF172" s="211"/>
      <c r="AG172" s="211"/>
      <c r="AH172" s="211"/>
      <c r="AI172" s="211"/>
      <c r="AJ172" s="211"/>
      <c r="AK172" s="211"/>
      <c r="AL172" s="211">
        <v>21</v>
      </c>
      <c r="AM172" s="211"/>
      <c r="AN172" s="211"/>
      <c r="AO172" s="211"/>
      <c r="AP172" s="211"/>
      <c r="AQ172" s="211"/>
      <c r="AR172" s="211"/>
      <c r="AS172" s="211"/>
      <c r="AT172" s="211"/>
      <c r="AU172" s="211"/>
      <c r="AV172" s="211"/>
      <c r="AW172" s="211"/>
      <c r="AX172" s="211"/>
      <c r="AY172" s="211"/>
      <c r="AZ172" s="211"/>
      <c r="BA172" s="211"/>
      <c r="BB172" s="211"/>
      <c r="BC172" s="211"/>
      <c r="BD172" s="211"/>
      <c r="BE172" s="211"/>
      <c r="BF172" s="211"/>
      <c r="BG172" s="211"/>
    </row>
    <row r="173" spans="1:59" outlineLevel="1" x14ac:dyDescent="0.2">
      <c r="A173" s="288">
        <v>93</v>
      </c>
      <c r="B173" s="154" t="s">
        <v>2542</v>
      </c>
      <c r="C173" s="170" t="s">
        <v>2541</v>
      </c>
      <c r="D173" s="181" t="s">
        <v>120</v>
      </c>
      <c r="E173" s="352">
        <v>384</v>
      </c>
      <c r="F173" s="353"/>
      <c r="G173" s="212">
        <f t="shared" si="4"/>
        <v>0</v>
      </c>
      <c r="H173" s="351" t="s">
        <v>1869</v>
      </c>
      <c r="I173" s="211"/>
      <c r="J173" s="211"/>
      <c r="K173" s="211"/>
      <c r="L173" s="211"/>
      <c r="M173" s="211"/>
      <c r="N173" s="211"/>
      <c r="O173" s="211"/>
      <c r="P173" s="211"/>
      <c r="Q173" s="211"/>
      <c r="R173" s="211"/>
      <c r="S173" s="211"/>
      <c r="T173" s="211"/>
      <c r="U173" s="211"/>
      <c r="V173" s="211"/>
      <c r="W173" s="211"/>
      <c r="X173" s="211"/>
      <c r="Y173" s="211"/>
      <c r="Z173" s="211"/>
      <c r="AA173" s="211"/>
      <c r="AB173" s="211"/>
      <c r="AC173" s="211"/>
      <c r="AD173" s="211"/>
      <c r="AE173" s="211"/>
      <c r="AF173" s="211"/>
      <c r="AG173" s="211"/>
      <c r="AH173" s="211"/>
      <c r="AI173" s="211"/>
      <c r="AJ173" s="211"/>
      <c r="AK173" s="211"/>
      <c r="AL173" s="211">
        <v>21</v>
      </c>
      <c r="AM173" s="211"/>
      <c r="AN173" s="211"/>
      <c r="AO173" s="211"/>
      <c r="AP173" s="211"/>
      <c r="AQ173" s="211"/>
      <c r="AR173" s="211"/>
      <c r="AS173" s="211"/>
      <c r="AT173" s="211"/>
      <c r="AU173" s="211"/>
      <c r="AV173" s="211"/>
      <c r="AW173" s="211"/>
      <c r="AX173" s="211"/>
      <c r="AY173" s="211"/>
      <c r="AZ173" s="211"/>
      <c r="BA173" s="211"/>
      <c r="BB173" s="211"/>
      <c r="BC173" s="211"/>
      <c r="BD173" s="211"/>
      <c r="BE173" s="211"/>
      <c r="BF173" s="211"/>
      <c r="BG173" s="211"/>
    </row>
    <row r="174" spans="1:59" outlineLevel="1" x14ac:dyDescent="0.2">
      <c r="A174" s="288">
        <v>94</v>
      </c>
      <c r="B174" s="154" t="s">
        <v>2543</v>
      </c>
      <c r="C174" s="170" t="s">
        <v>2544</v>
      </c>
      <c r="D174" s="181" t="s">
        <v>120</v>
      </c>
      <c r="E174" s="352">
        <v>56</v>
      </c>
      <c r="F174" s="353"/>
      <c r="G174" s="212">
        <f t="shared" si="4"/>
        <v>0</v>
      </c>
      <c r="H174" s="351" t="s">
        <v>1869</v>
      </c>
      <c r="I174" s="211"/>
      <c r="J174" s="211"/>
      <c r="K174" s="211"/>
      <c r="L174" s="211"/>
      <c r="M174" s="211"/>
      <c r="N174" s="211"/>
      <c r="O174" s="211"/>
      <c r="P174" s="211"/>
      <c r="Q174" s="211"/>
      <c r="R174" s="211"/>
      <c r="S174" s="211"/>
      <c r="T174" s="211"/>
      <c r="U174" s="211"/>
      <c r="V174" s="211"/>
      <c r="W174" s="211"/>
      <c r="X174" s="211"/>
      <c r="Y174" s="211"/>
      <c r="Z174" s="211"/>
      <c r="AA174" s="211"/>
      <c r="AB174" s="211"/>
      <c r="AC174" s="211"/>
      <c r="AD174" s="211"/>
      <c r="AE174" s="211"/>
      <c r="AF174" s="211"/>
      <c r="AG174" s="211"/>
      <c r="AH174" s="211"/>
      <c r="AI174" s="211"/>
      <c r="AJ174" s="211"/>
      <c r="AK174" s="211"/>
      <c r="AL174" s="211">
        <v>21</v>
      </c>
      <c r="AM174" s="211"/>
      <c r="AN174" s="211"/>
      <c r="AO174" s="211"/>
      <c r="AP174" s="211"/>
      <c r="AQ174" s="211"/>
      <c r="AR174" s="211"/>
      <c r="AS174" s="211"/>
      <c r="AT174" s="211"/>
      <c r="AU174" s="211"/>
      <c r="AV174" s="211"/>
      <c r="AW174" s="211"/>
      <c r="AX174" s="211"/>
      <c r="AY174" s="211"/>
      <c r="AZ174" s="211"/>
      <c r="BA174" s="211"/>
      <c r="BB174" s="211"/>
      <c r="BC174" s="211"/>
      <c r="BD174" s="211"/>
      <c r="BE174" s="211"/>
      <c r="BF174" s="211"/>
      <c r="BG174" s="211"/>
    </row>
    <row r="175" spans="1:59" outlineLevel="1" x14ac:dyDescent="0.2">
      <c r="A175" s="288">
        <v>95</v>
      </c>
      <c r="B175" s="154" t="s">
        <v>2545</v>
      </c>
      <c r="C175" s="170" t="s">
        <v>2546</v>
      </c>
      <c r="D175" s="181" t="s">
        <v>1872</v>
      </c>
      <c r="E175" s="352">
        <v>8</v>
      </c>
      <c r="F175" s="353"/>
      <c r="G175" s="212">
        <f t="shared" si="4"/>
        <v>0</v>
      </c>
      <c r="H175" s="351" t="s">
        <v>1869</v>
      </c>
      <c r="I175" s="211"/>
      <c r="J175" s="211"/>
      <c r="K175" s="211"/>
      <c r="L175" s="211"/>
      <c r="M175" s="211"/>
      <c r="N175" s="211"/>
      <c r="O175" s="211"/>
      <c r="P175" s="211"/>
      <c r="Q175" s="211"/>
      <c r="R175" s="211"/>
      <c r="S175" s="211"/>
      <c r="T175" s="211"/>
      <c r="U175" s="211"/>
      <c r="V175" s="211"/>
      <c r="W175" s="211"/>
      <c r="X175" s="211"/>
      <c r="Y175" s="211"/>
      <c r="Z175" s="211"/>
      <c r="AA175" s="211"/>
      <c r="AB175" s="211"/>
      <c r="AC175" s="211"/>
      <c r="AD175" s="211"/>
      <c r="AE175" s="211"/>
      <c r="AF175" s="211"/>
      <c r="AG175" s="211"/>
      <c r="AH175" s="211"/>
      <c r="AI175" s="211"/>
      <c r="AJ175" s="211"/>
      <c r="AK175" s="211"/>
      <c r="AL175" s="211">
        <v>21</v>
      </c>
      <c r="AM175" s="211"/>
      <c r="AN175" s="211"/>
      <c r="AO175" s="211"/>
      <c r="AP175" s="211"/>
      <c r="AQ175" s="211"/>
      <c r="AR175" s="211"/>
      <c r="AS175" s="211"/>
      <c r="AT175" s="211"/>
      <c r="AU175" s="211"/>
      <c r="AV175" s="211"/>
      <c r="AW175" s="211"/>
      <c r="AX175" s="211"/>
      <c r="AY175" s="211"/>
      <c r="AZ175" s="211"/>
      <c r="BA175" s="211"/>
      <c r="BB175" s="211"/>
      <c r="BC175" s="211"/>
      <c r="BD175" s="211"/>
      <c r="BE175" s="211"/>
      <c r="BF175" s="211"/>
      <c r="BG175" s="211"/>
    </row>
    <row r="176" spans="1:59" outlineLevel="1" x14ac:dyDescent="0.2">
      <c r="A176" s="288">
        <v>96</v>
      </c>
      <c r="B176" s="154" t="s">
        <v>2547</v>
      </c>
      <c r="C176" s="170" t="s">
        <v>2548</v>
      </c>
      <c r="D176" s="181" t="s">
        <v>1872</v>
      </c>
      <c r="E176" s="352">
        <v>6</v>
      </c>
      <c r="F176" s="353"/>
      <c r="G176" s="212">
        <f t="shared" si="4"/>
        <v>0</v>
      </c>
      <c r="H176" s="351" t="s">
        <v>1869</v>
      </c>
      <c r="I176" s="211"/>
      <c r="J176" s="211"/>
      <c r="K176" s="211"/>
      <c r="L176" s="211"/>
      <c r="M176" s="211"/>
      <c r="N176" s="211"/>
      <c r="O176" s="211"/>
      <c r="P176" s="211"/>
      <c r="Q176" s="211"/>
      <c r="R176" s="211"/>
      <c r="S176" s="211"/>
      <c r="T176" s="211"/>
      <c r="U176" s="211"/>
      <c r="V176" s="211"/>
      <c r="W176" s="211"/>
      <c r="X176" s="211"/>
      <c r="Y176" s="211"/>
      <c r="Z176" s="211"/>
      <c r="AA176" s="211"/>
      <c r="AB176" s="211"/>
      <c r="AC176" s="211"/>
      <c r="AD176" s="211"/>
      <c r="AE176" s="211"/>
      <c r="AF176" s="211"/>
      <c r="AG176" s="211"/>
      <c r="AH176" s="211"/>
      <c r="AI176" s="211"/>
      <c r="AJ176" s="211"/>
      <c r="AK176" s="211"/>
      <c r="AL176" s="211">
        <v>21</v>
      </c>
      <c r="AM176" s="211"/>
      <c r="AN176" s="211"/>
      <c r="AO176" s="211"/>
      <c r="AP176" s="211"/>
      <c r="AQ176" s="211"/>
      <c r="AR176" s="211"/>
      <c r="AS176" s="211"/>
      <c r="AT176" s="211"/>
      <c r="AU176" s="211"/>
      <c r="AV176" s="211"/>
      <c r="AW176" s="211"/>
      <c r="AX176" s="211"/>
      <c r="AY176" s="211"/>
      <c r="AZ176" s="211"/>
      <c r="BA176" s="211"/>
      <c r="BB176" s="211"/>
      <c r="BC176" s="211"/>
      <c r="BD176" s="211"/>
      <c r="BE176" s="211"/>
      <c r="BF176" s="211"/>
      <c r="BG176" s="211"/>
    </row>
    <row r="177" spans="1:59" outlineLevel="1" x14ac:dyDescent="0.2">
      <c r="A177" s="288"/>
      <c r="B177" s="615" t="s">
        <v>2549</v>
      </c>
      <c r="C177" s="616"/>
      <c r="D177" s="617"/>
      <c r="E177" s="618"/>
      <c r="F177" s="619"/>
      <c r="G177" s="620"/>
      <c r="H177" s="351"/>
      <c r="I177" s="211"/>
      <c r="J177" s="211"/>
      <c r="K177" s="211"/>
      <c r="L177" s="211"/>
      <c r="M177" s="211"/>
      <c r="N177" s="211"/>
      <c r="O177" s="211"/>
      <c r="P177" s="211"/>
      <c r="Q177" s="211"/>
      <c r="R177" s="211"/>
      <c r="S177" s="211"/>
      <c r="T177" s="211"/>
      <c r="U177" s="211"/>
      <c r="V177" s="211"/>
      <c r="W177" s="211"/>
      <c r="X177" s="211"/>
      <c r="Y177" s="211"/>
      <c r="Z177" s="211"/>
      <c r="AA177" s="211"/>
      <c r="AB177" s="211">
        <v>0</v>
      </c>
      <c r="AC177" s="211"/>
      <c r="AD177" s="211"/>
      <c r="AE177" s="211"/>
      <c r="AF177" s="211"/>
      <c r="AG177" s="211"/>
      <c r="AH177" s="211"/>
      <c r="AI177" s="211"/>
      <c r="AJ177" s="211"/>
      <c r="AK177" s="211"/>
      <c r="AL177" s="211"/>
      <c r="AM177" s="211"/>
      <c r="AN177" s="211"/>
      <c r="AO177" s="211"/>
      <c r="AP177" s="211"/>
      <c r="AQ177" s="211"/>
      <c r="AR177" s="211"/>
      <c r="AS177" s="211"/>
      <c r="AT177" s="211"/>
      <c r="AU177" s="211"/>
      <c r="AV177" s="211"/>
      <c r="AW177" s="211"/>
      <c r="AX177" s="211"/>
      <c r="AY177" s="211"/>
      <c r="AZ177" s="211"/>
      <c r="BA177" s="211"/>
      <c r="BB177" s="211"/>
      <c r="BC177" s="211"/>
      <c r="BD177" s="211"/>
      <c r="BE177" s="211"/>
      <c r="BF177" s="211"/>
      <c r="BG177" s="211"/>
    </row>
    <row r="178" spans="1:59" outlineLevel="1" x14ac:dyDescent="0.2">
      <c r="A178" s="288">
        <v>97</v>
      </c>
      <c r="B178" s="154" t="s">
        <v>2550</v>
      </c>
      <c r="C178" s="170" t="s">
        <v>2026</v>
      </c>
      <c r="D178" s="181" t="s">
        <v>0</v>
      </c>
      <c r="E178" s="352">
        <v>3.2</v>
      </c>
      <c r="F178" s="353"/>
      <c r="G178" s="212">
        <f>ROUND(E178*F178,2)</f>
        <v>0</v>
      </c>
      <c r="H178" s="351" t="s">
        <v>951</v>
      </c>
      <c r="I178" s="211"/>
      <c r="J178" s="211"/>
      <c r="K178" s="211"/>
      <c r="L178" s="211"/>
      <c r="M178" s="211"/>
      <c r="N178" s="211"/>
      <c r="O178" s="211"/>
      <c r="P178" s="211"/>
      <c r="Q178" s="211"/>
      <c r="R178" s="211"/>
      <c r="S178" s="211"/>
      <c r="T178" s="211"/>
      <c r="U178" s="211"/>
      <c r="V178" s="211"/>
      <c r="W178" s="211"/>
      <c r="X178" s="211"/>
      <c r="Y178" s="211"/>
      <c r="Z178" s="211"/>
      <c r="AA178" s="211"/>
      <c r="AB178" s="211"/>
      <c r="AC178" s="211"/>
      <c r="AD178" s="211"/>
      <c r="AE178" s="211"/>
      <c r="AF178" s="211"/>
      <c r="AG178" s="211"/>
      <c r="AH178" s="211"/>
      <c r="AI178" s="211"/>
      <c r="AJ178" s="211"/>
      <c r="AK178" s="211"/>
      <c r="AL178" s="211">
        <v>21</v>
      </c>
      <c r="AM178" s="211"/>
      <c r="AN178" s="211"/>
      <c r="AO178" s="211"/>
      <c r="AP178" s="211"/>
      <c r="AQ178" s="211"/>
      <c r="AR178" s="211"/>
      <c r="AS178" s="211"/>
      <c r="AT178" s="211"/>
      <c r="AU178" s="211"/>
      <c r="AV178" s="211"/>
      <c r="AW178" s="211"/>
      <c r="AX178" s="211"/>
      <c r="AY178" s="211"/>
      <c r="AZ178" s="211"/>
      <c r="BA178" s="211"/>
      <c r="BB178" s="211"/>
      <c r="BC178" s="211"/>
      <c r="BD178" s="211"/>
      <c r="BE178" s="211"/>
      <c r="BF178" s="211"/>
      <c r="BG178" s="211"/>
    </row>
    <row r="179" spans="1:59" x14ac:dyDescent="0.2">
      <c r="A179" s="348" t="s">
        <v>116</v>
      </c>
      <c r="B179" s="155" t="s">
        <v>2322</v>
      </c>
      <c r="C179" s="172" t="s">
        <v>2323</v>
      </c>
      <c r="D179" s="182"/>
      <c r="E179" s="349"/>
      <c r="F179" s="634">
        <f>SUM(G180:G254)</f>
        <v>0</v>
      </c>
      <c r="G179" s="635"/>
      <c r="H179" s="350"/>
    </row>
    <row r="180" spans="1:59" outlineLevel="1" x14ac:dyDescent="0.2">
      <c r="A180" s="288"/>
      <c r="B180" s="628" t="s">
        <v>1912</v>
      </c>
      <c r="C180" s="629"/>
      <c r="D180" s="630"/>
      <c r="E180" s="631"/>
      <c r="F180" s="632"/>
      <c r="G180" s="633"/>
      <c r="H180" s="351"/>
      <c r="I180" s="211"/>
      <c r="J180" s="211"/>
      <c r="K180" s="211"/>
      <c r="L180" s="211"/>
      <c r="M180" s="211"/>
      <c r="N180" s="211"/>
      <c r="O180" s="211"/>
      <c r="P180" s="211"/>
      <c r="Q180" s="211"/>
      <c r="R180" s="211"/>
      <c r="S180" s="211"/>
      <c r="T180" s="211"/>
      <c r="U180" s="211"/>
      <c r="V180" s="211"/>
      <c r="W180" s="211"/>
      <c r="X180" s="211"/>
      <c r="Y180" s="211"/>
      <c r="Z180" s="211"/>
      <c r="AA180" s="211"/>
      <c r="AB180" s="211">
        <v>0</v>
      </c>
      <c r="AC180" s="211"/>
      <c r="AD180" s="211"/>
      <c r="AE180" s="211"/>
      <c r="AF180" s="211"/>
      <c r="AG180" s="211"/>
      <c r="AH180" s="211"/>
      <c r="AI180" s="211"/>
      <c r="AJ180" s="211"/>
      <c r="AK180" s="211"/>
      <c r="AL180" s="211"/>
      <c r="AM180" s="211"/>
      <c r="AN180" s="211"/>
      <c r="AO180" s="211"/>
      <c r="AP180" s="211"/>
      <c r="AQ180" s="211"/>
      <c r="AR180" s="211"/>
      <c r="AS180" s="211"/>
      <c r="AT180" s="211"/>
      <c r="AU180" s="211"/>
      <c r="AV180" s="211"/>
      <c r="AW180" s="211"/>
      <c r="AX180" s="211"/>
      <c r="AY180" s="211"/>
      <c r="AZ180" s="211"/>
      <c r="BA180" s="211"/>
      <c r="BB180" s="211"/>
      <c r="BC180" s="211"/>
      <c r="BD180" s="211"/>
      <c r="BE180" s="211"/>
      <c r="BF180" s="211"/>
      <c r="BG180" s="211"/>
    </row>
    <row r="181" spans="1:59" outlineLevel="1" x14ac:dyDescent="0.2">
      <c r="A181" s="288">
        <v>98</v>
      </c>
      <c r="B181" s="154" t="s">
        <v>2551</v>
      </c>
      <c r="C181" s="170" t="s">
        <v>2552</v>
      </c>
      <c r="D181" s="181" t="s">
        <v>1872</v>
      </c>
      <c r="E181" s="352">
        <v>5</v>
      </c>
      <c r="F181" s="353"/>
      <c r="G181" s="212">
        <f>ROUND(E181*F181,2)</f>
        <v>0</v>
      </c>
      <c r="H181" s="351" t="s">
        <v>1869</v>
      </c>
      <c r="I181" s="211"/>
      <c r="J181" s="211"/>
      <c r="K181" s="211"/>
      <c r="L181" s="211"/>
      <c r="M181" s="211"/>
      <c r="N181" s="211"/>
      <c r="O181" s="211"/>
      <c r="P181" s="211"/>
      <c r="Q181" s="211"/>
      <c r="R181" s="211"/>
      <c r="S181" s="211"/>
      <c r="T181" s="211"/>
      <c r="U181" s="211"/>
      <c r="V181" s="211"/>
      <c r="W181" s="211"/>
      <c r="X181" s="211"/>
      <c r="Y181" s="211"/>
      <c r="Z181" s="211"/>
      <c r="AA181" s="211"/>
      <c r="AB181" s="211"/>
      <c r="AC181" s="211"/>
      <c r="AD181" s="211"/>
      <c r="AE181" s="211"/>
      <c r="AF181" s="211"/>
      <c r="AG181" s="211"/>
      <c r="AH181" s="211"/>
      <c r="AI181" s="211"/>
      <c r="AJ181" s="211"/>
      <c r="AK181" s="211"/>
      <c r="AL181" s="211">
        <v>21</v>
      </c>
      <c r="AM181" s="211"/>
      <c r="AN181" s="211"/>
      <c r="AO181" s="211"/>
      <c r="AP181" s="211"/>
      <c r="AQ181" s="211"/>
      <c r="AR181" s="211"/>
      <c r="AS181" s="211"/>
      <c r="AT181" s="211"/>
      <c r="AU181" s="211"/>
      <c r="AV181" s="211"/>
      <c r="AW181" s="211"/>
      <c r="AX181" s="211"/>
      <c r="AY181" s="211"/>
      <c r="AZ181" s="211"/>
      <c r="BA181" s="211"/>
      <c r="BB181" s="211"/>
      <c r="BC181" s="211"/>
      <c r="BD181" s="211"/>
      <c r="BE181" s="211"/>
      <c r="BF181" s="211"/>
      <c r="BG181" s="211"/>
    </row>
    <row r="182" spans="1:59" outlineLevel="1" x14ac:dyDescent="0.2">
      <c r="A182" s="288"/>
      <c r="B182" s="615" t="s">
        <v>2324</v>
      </c>
      <c r="C182" s="616"/>
      <c r="D182" s="617"/>
      <c r="E182" s="618"/>
      <c r="F182" s="619"/>
      <c r="G182" s="620"/>
      <c r="H182" s="351"/>
      <c r="I182" s="211"/>
      <c r="J182" s="211"/>
      <c r="K182" s="211"/>
      <c r="L182" s="211"/>
      <c r="M182" s="211"/>
      <c r="N182" s="211"/>
      <c r="O182" s="211"/>
      <c r="P182" s="211"/>
      <c r="Q182" s="211"/>
      <c r="R182" s="211"/>
      <c r="S182" s="211"/>
      <c r="T182" s="211"/>
      <c r="U182" s="211"/>
      <c r="V182" s="211"/>
      <c r="W182" s="211"/>
      <c r="X182" s="211"/>
      <c r="Y182" s="211"/>
      <c r="Z182" s="211"/>
      <c r="AA182" s="211"/>
      <c r="AB182" s="211">
        <v>0</v>
      </c>
      <c r="AC182" s="211"/>
      <c r="AD182" s="211"/>
      <c r="AE182" s="211"/>
      <c r="AF182" s="211"/>
      <c r="AG182" s="211"/>
      <c r="AH182" s="211"/>
      <c r="AI182" s="211"/>
      <c r="AJ182" s="211"/>
      <c r="AK182" s="211"/>
      <c r="AL182" s="211"/>
      <c r="AM182" s="211"/>
      <c r="AN182" s="211"/>
      <c r="AO182" s="211"/>
      <c r="AP182" s="211"/>
      <c r="AQ182" s="211"/>
      <c r="AR182" s="211"/>
      <c r="AS182" s="211"/>
      <c r="AT182" s="211"/>
      <c r="AU182" s="211"/>
      <c r="AV182" s="211"/>
      <c r="AW182" s="211"/>
      <c r="AX182" s="211"/>
      <c r="AY182" s="211"/>
      <c r="AZ182" s="211"/>
      <c r="BA182" s="211"/>
      <c r="BB182" s="211"/>
      <c r="BC182" s="211"/>
      <c r="BD182" s="211"/>
      <c r="BE182" s="211"/>
      <c r="BF182" s="211"/>
      <c r="BG182" s="211"/>
    </row>
    <row r="183" spans="1:59" outlineLevel="1" x14ac:dyDescent="0.2">
      <c r="A183" s="288">
        <v>99</v>
      </c>
      <c r="B183" s="154" t="s">
        <v>2553</v>
      </c>
      <c r="C183" s="170" t="s">
        <v>2554</v>
      </c>
      <c r="D183" s="181" t="s">
        <v>2095</v>
      </c>
      <c r="E183" s="352">
        <v>2</v>
      </c>
      <c r="F183" s="353"/>
      <c r="G183" s="212">
        <f>ROUND(E183*F183,2)</f>
        <v>0</v>
      </c>
      <c r="H183" s="351" t="s">
        <v>1869</v>
      </c>
      <c r="I183" s="211"/>
      <c r="J183" s="211"/>
      <c r="K183" s="211"/>
      <c r="L183" s="211"/>
      <c r="M183" s="211"/>
      <c r="N183" s="211"/>
      <c r="O183" s="211"/>
      <c r="P183" s="211"/>
      <c r="Q183" s="211"/>
      <c r="R183" s="211"/>
      <c r="S183" s="211"/>
      <c r="T183" s="211"/>
      <c r="U183" s="211"/>
      <c r="V183" s="211"/>
      <c r="W183" s="211"/>
      <c r="X183" s="211"/>
      <c r="Y183" s="211"/>
      <c r="Z183" s="211"/>
      <c r="AA183" s="211"/>
      <c r="AB183" s="211"/>
      <c r="AC183" s="211"/>
      <c r="AD183" s="211"/>
      <c r="AE183" s="211"/>
      <c r="AF183" s="211"/>
      <c r="AG183" s="211"/>
      <c r="AH183" s="211"/>
      <c r="AI183" s="211"/>
      <c r="AJ183" s="211"/>
      <c r="AK183" s="211"/>
      <c r="AL183" s="211">
        <v>21</v>
      </c>
      <c r="AM183" s="211"/>
      <c r="AN183" s="211"/>
      <c r="AO183" s="211"/>
      <c r="AP183" s="211"/>
      <c r="AQ183" s="211"/>
      <c r="AR183" s="211"/>
      <c r="AS183" s="211"/>
      <c r="AT183" s="211"/>
      <c r="AU183" s="211"/>
      <c r="AV183" s="211"/>
      <c r="AW183" s="211"/>
      <c r="AX183" s="211"/>
      <c r="AY183" s="211"/>
      <c r="AZ183" s="211"/>
      <c r="BA183" s="211"/>
      <c r="BB183" s="211"/>
      <c r="BC183" s="211"/>
      <c r="BD183" s="211"/>
      <c r="BE183" s="211"/>
      <c r="BF183" s="211"/>
      <c r="BG183" s="211"/>
    </row>
    <row r="184" spans="1:59" outlineLevel="1" x14ac:dyDescent="0.2">
      <c r="A184" s="288"/>
      <c r="B184" s="615" t="s">
        <v>2555</v>
      </c>
      <c r="C184" s="616"/>
      <c r="D184" s="617"/>
      <c r="E184" s="618"/>
      <c r="F184" s="619"/>
      <c r="G184" s="620"/>
      <c r="H184" s="351"/>
      <c r="I184" s="211"/>
      <c r="J184" s="211"/>
      <c r="K184" s="211"/>
      <c r="L184" s="211"/>
      <c r="M184" s="211"/>
      <c r="N184" s="211"/>
      <c r="O184" s="211"/>
      <c r="P184" s="211"/>
      <c r="Q184" s="211"/>
      <c r="R184" s="211"/>
      <c r="S184" s="211"/>
      <c r="T184" s="211"/>
      <c r="U184" s="211"/>
      <c r="V184" s="211"/>
      <c r="W184" s="211"/>
      <c r="X184" s="211"/>
      <c r="Y184" s="211"/>
      <c r="Z184" s="211"/>
      <c r="AA184" s="211"/>
      <c r="AB184" s="211">
        <v>0</v>
      </c>
      <c r="AC184" s="211"/>
      <c r="AD184" s="211"/>
      <c r="AE184" s="211"/>
      <c r="AF184" s="211"/>
      <c r="AG184" s="211"/>
      <c r="AH184" s="211"/>
      <c r="AI184" s="211"/>
      <c r="AJ184" s="211"/>
      <c r="AK184" s="211"/>
      <c r="AL184" s="211"/>
      <c r="AM184" s="211"/>
      <c r="AN184" s="211"/>
      <c r="AO184" s="211"/>
      <c r="AP184" s="211"/>
      <c r="AQ184" s="211"/>
      <c r="AR184" s="211"/>
      <c r="AS184" s="211"/>
      <c r="AT184" s="211"/>
      <c r="AU184" s="211"/>
      <c r="AV184" s="211"/>
      <c r="AW184" s="211"/>
      <c r="AX184" s="211"/>
      <c r="AY184" s="211"/>
      <c r="AZ184" s="211"/>
      <c r="BA184" s="211"/>
      <c r="BB184" s="211"/>
      <c r="BC184" s="211"/>
      <c r="BD184" s="211"/>
      <c r="BE184" s="211"/>
      <c r="BF184" s="211"/>
      <c r="BG184" s="211"/>
    </row>
    <row r="185" spans="1:59" outlineLevel="1" x14ac:dyDescent="0.2">
      <c r="A185" s="288"/>
      <c r="B185" s="615" t="s">
        <v>2556</v>
      </c>
      <c r="C185" s="616"/>
      <c r="D185" s="617"/>
      <c r="E185" s="618"/>
      <c r="F185" s="619"/>
      <c r="G185" s="620"/>
      <c r="H185" s="351"/>
      <c r="I185" s="211"/>
      <c r="J185" s="211"/>
      <c r="K185" s="211"/>
      <c r="L185" s="211"/>
      <c r="M185" s="211"/>
      <c r="N185" s="211"/>
      <c r="O185" s="211"/>
      <c r="P185" s="211"/>
      <c r="Q185" s="211"/>
      <c r="R185" s="211"/>
      <c r="S185" s="211"/>
      <c r="T185" s="211"/>
      <c r="U185" s="211"/>
      <c r="V185" s="211"/>
      <c r="W185" s="211"/>
      <c r="X185" s="211"/>
      <c r="Y185" s="211"/>
      <c r="Z185" s="211"/>
      <c r="AA185" s="211"/>
      <c r="AB185" s="211">
        <v>1</v>
      </c>
      <c r="AC185" s="211"/>
      <c r="AD185" s="211"/>
      <c r="AE185" s="211"/>
      <c r="AF185" s="211"/>
      <c r="AG185" s="211"/>
      <c r="AH185" s="211"/>
      <c r="AI185" s="211"/>
      <c r="AJ185" s="211"/>
      <c r="AK185" s="211"/>
      <c r="AL185" s="211"/>
      <c r="AM185" s="211"/>
      <c r="AN185" s="211"/>
      <c r="AO185" s="211"/>
      <c r="AP185" s="211"/>
      <c r="AQ185" s="211"/>
      <c r="AR185" s="211"/>
      <c r="AS185" s="211"/>
      <c r="AT185" s="211"/>
      <c r="AU185" s="211"/>
      <c r="AV185" s="211"/>
      <c r="AW185" s="211"/>
      <c r="AX185" s="211"/>
      <c r="AY185" s="211"/>
      <c r="AZ185" s="211"/>
      <c r="BA185" s="211"/>
      <c r="BB185" s="211"/>
      <c r="BC185" s="211"/>
      <c r="BD185" s="211"/>
      <c r="BE185" s="211"/>
      <c r="BF185" s="211"/>
      <c r="BG185" s="211"/>
    </row>
    <row r="186" spans="1:59" outlineLevel="1" x14ac:dyDescent="0.2">
      <c r="A186" s="288">
        <v>100</v>
      </c>
      <c r="B186" s="154" t="s">
        <v>2557</v>
      </c>
      <c r="C186" s="170" t="s">
        <v>2558</v>
      </c>
      <c r="D186" s="181" t="s">
        <v>120</v>
      </c>
      <c r="E186" s="352">
        <v>10</v>
      </c>
      <c r="F186" s="353"/>
      <c r="G186" s="212">
        <f>ROUND(E186*F186,2)</f>
        <v>0</v>
      </c>
      <c r="H186" s="351" t="s">
        <v>951</v>
      </c>
      <c r="I186" s="211"/>
      <c r="J186" s="211"/>
      <c r="K186" s="211"/>
      <c r="L186" s="211"/>
      <c r="M186" s="211"/>
      <c r="N186" s="211"/>
      <c r="O186" s="211"/>
      <c r="P186" s="211"/>
      <c r="Q186" s="211"/>
      <c r="R186" s="211"/>
      <c r="S186" s="211"/>
      <c r="T186" s="211"/>
      <c r="U186" s="211"/>
      <c r="V186" s="211"/>
      <c r="W186" s="211"/>
      <c r="X186" s="211"/>
      <c r="Y186" s="211"/>
      <c r="Z186" s="211"/>
      <c r="AA186" s="211"/>
      <c r="AB186" s="211"/>
      <c r="AC186" s="211"/>
      <c r="AD186" s="211"/>
      <c r="AE186" s="211"/>
      <c r="AF186" s="211"/>
      <c r="AG186" s="211"/>
      <c r="AH186" s="211"/>
      <c r="AI186" s="211"/>
      <c r="AJ186" s="211"/>
      <c r="AK186" s="211"/>
      <c r="AL186" s="211">
        <v>21</v>
      </c>
      <c r="AM186" s="211"/>
      <c r="AN186" s="211"/>
      <c r="AO186" s="211"/>
      <c r="AP186" s="211"/>
      <c r="AQ186" s="211"/>
      <c r="AR186" s="211"/>
      <c r="AS186" s="211"/>
      <c r="AT186" s="211"/>
      <c r="AU186" s="211"/>
      <c r="AV186" s="211"/>
      <c r="AW186" s="211"/>
      <c r="AX186" s="211"/>
      <c r="AY186" s="211"/>
      <c r="AZ186" s="211"/>
      <c r="BA186" s="211"/>
      <c r="BB186" s="211"/>
      <c r="BC186" s="211"/>
      <c r="BD186" s="211"/>
      <c r="BE186" s="211"/>
      <c r="BF186" s="211"/>
      <c r="BG186" s="211"/>
    </row>
    <row r="187" spans="1:59" outlineLevel="1" x14ac:dyDescent="0.2">
      <c r="A187" s="288"/>
      <c r="B187" s="615" t="s">
        <v>2559</v>
      </c>
      <c r="C187" s="616"/>
      <c r="D187" s="617"/>
      <c r="E187" s="618"/>
      <c r="F187" s="619"/>
      <c r="G187" s="620"/>
      <c r="H187" s="351"/>
      <c r="I187" s="211"/>
      <c r="J187" s="211"/>
      <c r="K187" s="211"/>
      <c r="L187" s="211"/>
      <c r="M187" s="211"/>
      <c r="N187" s="211"/>
      <c r="O187" s="211"/>
      <c r="P187" s="211"/>
      <c r="Q187" s="211"/>
      <c r="R187" s="211"/>
      <c r="S187" s="211"/>
      <c r="T187" s="211"/>
      <c r="U187" s="211"/>
      <c r="V187" s="211"/>
      <c r="W187" s="211"/>
      <c r="X187" s="211"/>
      <c r="Y187" s="211"/>
      <c r="Z187" s="211"/>
      <c r="AA187" s="211"/>
      <c r="AB187" s="211">
        <v>0</v>
      </c>
      <c r="AC187" s="211"/>
      <c r="AD187" s="211"/>
      <c r="AE187" s="211"/>
      <c r="AF187" s="211"/>
      <c r="AG187" s="211"/>
      <c r="AH187" s="211"/>
      <c r="AI187" s="211"/>
      <c r="AJ187" s="211"/>
      <c r="AK187" s="211"/>
      <c r="AL187" s="211"/>
      <c r="AM187" s="211"/>
      <c r="AN187" s="211"/>
      <c r="AO187" s="211"/>
      <c r="AP187" s="211"/>
      <c r="AQ187" s="211"/>
      <c r="AR187" s="211"/>
      <c r="AS187" s="211"/>
      <c r="AT187" s="211"/>
      <c r="AU187" s="211"/>
      <c r="AV187" s="211"/>
      <c r="AW187" s="211"/>
      <c r="AX187" s="211"/>
      <c r="AY187" s="211"/>
      <c r="AZ187" s="211"/>
      <c r="BA187" s="211"/>
      <c r="BB187" s="211"/>
      <c r="BC187" s="211"/>
      <c r="BD187" s="211"/>
      <c r="BE187" s="211"/>
      <c r="BF187" s="211"/>
      <c r="BG187" s="211"/>
    </row>
    <row r="188" spans="1:59" outlineLevel="1" x14ac:dyDescent="0.2">
      <c r="A188" s="288">
        <v>101</v>
      </c>
      <c r="B188" s="154" t="s">
        <v>2560</v>
      </c>
      <c r="C188" s="170" t="s">
        <v>2561</v>
      </c>
      <c r="D188" s="181" t="s">
        <v>120</v>
      </c>
      <c r="E188" s="352">
        <v>62</v>
      </c>
      <c r="F188" s="353"/>
      <c r="G188" s="212">
        <f>ROUND(E188*F188,2)</f>
        <v>0</v>
      </c>
      <c r="H188" s="351" t="s">
        <v>1869</v>
      </c>
      <c r="I188" s="211"/>
      <c r="J188" s="211"/>
      <c r="K188" s="211"/>
      <c r="L188" s="211"/>
      <c r="M188" s="211"/>
      <c r="N188" s="211"/>
      <c r="O188" s="211"/>
      <c r="P188" s="211"/>
      <c r="Q188" s="211"/>
      <c r="R188" s="211"/>
      <c r="S188" s="211"/>
      <c r="T188" s="211"/>
      <c r="U188" s="211"/>
      <c r="V188" s="211"/>
      <c r="W188" s="211"/>
      <c r="X188" s="211"/>
      <c r="Y188" s="211"/>
      <c r="Z188" s="211"/>
      <c r="AA188" s="211"/>
      <c r="AB188" s="211"/>
      <c r="AC188" s="211"/>
      <c r="AD188" s="211"/>
      <c r="AE188" s="211"/>
      <c r="AF188" s="211"/>
      <c r="AG188" s="211"/>
      <c r="AH188" s="211"/>
      <c r="AI188" s="211"/>
      <c r="AJ188" s="211"/>
      <c r="AK188" s="211"/>
      <c r="AL188" s="211">
        <v>21</v>
      </c>
      <c r="AM188" s="211"/>
      <c r="AN188" s="211"/>
      <c r="AO188" s="211"/>
      <c r="AP188" s="211"/>
      <c r="AQ188" s="211"/>
      <c r="AR188" s="211"/>
      <c r="AS188" s="211"/>
      <c r="AT188" s="211"/>
      <c r="AU188" s="211"/>
      <c r="AV188" s="211"/>
      <c r="AW188" s="211"/>
      <c r="AX188" s="211"/>
      <c r="AY188" s="211"/>
      <c r="AZ188" s="211"/>
      <c r="BA188" s="211"/>
      <c r="BB188" s="211"/>
      <c r="BC188" s="211"/>
      <c r="BD188" s="211"/>
      <c r="BE188" s="211"/>
      <c r="BF188" s="211"/>
      <c r="BG188" s="211"/>
    </row>
    <row r="189" spans="1:59" outlineLevel="1" x14ac:dyDescent="0.2">
      <c r="A189" s="288"/>
      <c r="B189" s="615" t="s">
        <v>2562</v>
      </c>
      <c r="C189" s="616"/>
      <c r="D189" s="617"/>
      <c r="E189" s="618"/>
      <c r="F189" s="619"/>
      <c r="G189" s="620"/>
      <c r="H189" s="351"/>
      <c r="I189" s="211"/>
      <c r="J189" s="211"/>
      <c r="K189" s="211"/>
      <c r="L189" s="211"/>
      <c r="M189" s="211"/>
      <c r="N189" s="211"/>
      <c r="O189" s="211"/>
      <c r="P189" s="211"/>
      <c r="Q189" s="211"/>
      <c r="R189" s="211"/>
      <c r="S189" s="211"/>
      <c r="T189" s="211"/>
      <c r="U189" s="211"/>
      <c r="V189" s="211"/>
      <c r="W189" s="211"/>
      <c r="X189" s="211"/>
      <c r="Y189" s="211"/>
      <c r="Z189" s="211"/>
      <c r="AA189" s="211"/>
      <c r="AB189" s="211">
        <v>0</v>
      </c>
      <c r="AC189" s="211"/>
      <c r="AD189" s="211"/>
      <c r="AE189" s="211"/>
      <c r="AF189" s="211"/>
      <c r="AG189" s="211"/>
      <c r="AH189" s="211"/>
      <c r="AI189" s="211"/>
      <c r="AJ189" s="211"/>
      <c r="AK189" s="211"/>
      <c r="AL189" s="211"/>
      <c r="AM189" s="211"/>
      <c r="AN189" s="211"/>
      <c r="AO189" s="211"/>
      <c r="AP189" s="211"/>
      <c r="AQ189" s="211"/>
      <c r="AR189" s="211"/>
      <c r="AS189" s="211"/>
      <c r="AT189" s="211"/>
      <c r="AU189" s="211"/>
      <c r="AV189" s="211"/>
      <c r="AW189" s="211"/>
      <c r="AX189" s="211"/>
      <c r="AY189" s="211"/>
      <c r="AZ189" s="211"/>
      <c r="BA189" s="211"/>
      <c r="BB189" s="211"/>
      <c r="BC189" s="211"/>
      <c r="BD189" s="211"/>
      <c r="BE189" s="211"/>
      <c r="BF189" s="211"/>
      <c r="BG189" s="211"/>
    </row>
    <row r="190" spans="1:59" outlineLevel="1" x14ac:dyDescent="0.2">
      <c r="A190" s="288"/>
      <c r="B190" s="615" t="s">
        <v>2563</v>
      </c>
      <c r="C190" s="616"/>
      <c r="D190" s="617"/>
      <c r="E190" s="618"/>
      <c r="F190" s="619"/>
      <c r="G190" s="620"/>
      <c r="H190" s="351"/>
      <c r="I190" s="211"/>
      <c r="J190" s="211"/>
      <c r="K190" s="211"/>
      <c r="L190" s="211"/>
      <c r="M190" s="211"/>
      <c r="N190" s="211"/>
      <c r="O190" s="211"/>
      <c r="P190" s="211"/>
      <c r="Q190" s="211"/>
      <c r="R190" s="211"/>
      <c r="S190" s="211"/>
      <c r="T190" s="211"/>
      <c r="U190" s="211"/>
      <c r="V190" s="211"/>
      <c r="W190" s="211"/>
      <c r="X190" s="211"/>
      <c r="Y190" s="211"/>
      <c r="Z190" s="211"/>
      <c r="AA190" s="211"/>
      <c r="AB190" s="211">
        <v>1</v>
      </c>
      <c r="AC190" s="211"/>
      <c r="AD190" s="211"/>
      <c r="AE190" s="211"/>
      <c r="AF190" s="211"/>
      <c r="AG190" s="211"/>
      <c r="AH190" s="211"/>
      <c r="AI190" s="211"/>
      <c r="AJ190" s="211"/>
      <c r="AK190" s="211"/>
      <c r="AL190" s="211"/>
      <c r="AM190" s="211"/>
      <c r="AN190" s="211"/>
      <c r="AO190" s="211"/>
      <c r="AP190" s="211"/>
      <c r="AQ190" s="211"/>
      <c r="AR190" s="211"/>
      <c r="AS190" s="211"/>
      <c r="AT190" s="211"/>
      <c r="AU190" s="211"/>
      <c r="AV190" s="211"/>
      <c r="AW190" s="211"/>
      <c r="AX190" s="211"/>
      <c r="AY190" s="211"/>
      <c r="AZ190" s="211"/>
      <c r="BA190" s="211"/>
      <c r="BB190" s="211"/>
      <c r="BC190" s="211"/>
      <c r="BD190" s="211"/>
      <c r="BE190" s="211"/>
      <c r="BF190" s="211"/>
      <c r="BG190" s="211"/>
    </row>
    <row r="191" spans="1:59" ht="22.5" outlineLevel="1" x14ac:dyDescent="0.2">
      <c r="A191" s="288">
        <v>102</v>
      </c>
      <c r="B191" s="154" t="s">
        <v>2564</v>
      </c>
      <c r="C191" s="170" t="s">
        <v>2565</v>
      </c>
      <c r="D191" s="181" t="s">
        <v>120</v>
      </c>
      <c r="E191" s="352">
        <v>9</v>
      </c>
      <c r="F191" s="353"/>
      <c r="G191" s="212">
        <f>ROUND(E191*F191,2)</f>
        <v>0</v>
      </c>
      <c r="H191" s="351" t="s">
        <v>951</v>
      </c>
      <c r="I191" s="211"/>
      <c r="J191" s="211"/>
      <c r="K191" s="211"/>
      <c r="L191" s="211"/>
      <c r="M191" s="211"/>
      <c r="N191" s="211"/>
      <c r="O191" s="211"/>
      <c r="P191" s="211"/>
      <c r="Q191" s="211"/>
      <c r="R191" s="211"/>
      <c r="S191" s="211"/>
      <c r="T191" s="211"/>
      <c r="U191" s="211"/>
      <c r="V191" s="211"/>
      <c r="W191" s="211"/>
      <c r="X191" s="211"/>
      <c r="Y191" s="211"/>
      <c r="Z191" s="211"/>
      <c r="AA191" s="211"/>
      <c r="AB191" s="211"/>
      <c r="AC191" s="211"/>
      <c r="AD191" s="211"/>
      <c r="AE191" s="211"/>
      <c r="AF191" s="211"/>
      <c r="AG191" s="211"/>
      <c r="AH191" s="211"/>
      <c r="AI191" s="211"/>
      <c r="AJ191" s="211"/>
      <c r="AK191" s="211"/>
      <c r="AL191" s="211">
        <v>21</v>
      </c>
      <c r="AM191" s="211"/>
      <c r="AN191" s="211"/>
      <c r="AO191" s="211"/>
      <c r="AP191" s="211"/>
      <c r="AQ191" s="211"/>
      <c r="AR191" s="211"/>
      <c r="AS191" s="211"/>
      <c r="AT191" s="211"/>
      <c r="AU191" s="211"/>
      <c r="AV191" s="211"/>
      <c r="AW191" s="211"/>
      <c r="AX191" s="211"/>
      <c r="AY191" s="211"/>
      <c r="AZ191" s="211"/>
      <c r="BA191" s="211"/>
      <c r="BB191" s="211"/>
      <c r="BC191" s="211"/>
      <c r="BD191" s="211"/>
      <c r="BE191" s="211"/>
      <c r="BF191" s="211"/>
      <c r="BG191" s="211"/>
    </row>
    <row r="192" spans="1:59" outlineLevel="1" x14ac:dyDescent="0.2">
      <c r="A192" s="288"/>
      <c r="B192" s="615" t="s">
        <v>2562</v>
      </c>
      <c r="C192" s="616"/>
      <c r="D192" s="617"/>
      <c r="E192" s="618"/>
      <c r="F192" s="619"/>
      <c r="G192" s="620"/>
      <c r="H192" s="351"/>
      <c r="I192" s="211"/>
      <c r="J192" s="211"/>
      <c r="K192" s="211"/>
      <c r="L192" s="211"/>
      <c r="M192" s="211"/>
      <c r="N192" s="211"/>
      <c r="O192" s="211"/>
      <c r="P192" s="211"/>
      <c r="Q192" s="211"/>
      <c r="R192" s="211"/>
      <c r="S192" s="211"/>
      <c r="T192" s="211"/>
      <c r="U192" s="211"/>
      <c r="V192" s="211"/>
      <c r="W192" s="211"/>
      <c r="X192" s="211"/>
      <c r="Y192" s="211"/>
      <c r="Z192" s="211"/>
      <c r="AA192" s="211"/>
      <c r="AB192" s="211">
        <v>0</v>
      </c>
      <c r="AC192" s="211"/>
      <c r="AD192" s="211"/>
      <c r="AE192" s="211"/>
      <c r="AF192" s="211"/>
      <c r="AG192" s="211"/>
      <c r="AH192" s="211"/>
      <c r="AI192" s="211"/>
      <c r="AJ192" s="211"/>
      <c r="AK192" s="211"/>
      <c r="AL192" s="211"/>
      <c r="AM192" s="211"/>
      <c r="AN192" s="211"/>
      <c r="AO192" s="211"/>
      <c r="AP192" s="211"/>
      <c r="AQ192" s="211"/>
      <c r="AR192" s="211"/>
      <c r="AS192" s="211"/>
      <c r="AT192" s="211"/>
      <c r="AU192" s="211"/>
      <c r="AV192" s="211"/>
      <c r="AW192" s="211"/>
      <c r="AX192" s="211"/>
      <c r="AY192" s="211"/>
      <c r="AZ192" s="211"/>
      <c r="BA192" s="211"/>
      <c r="BB192" s="211"/>
      <c r="BC192" s="211"/>
      <c r="BD192" s="211"/>
      <c r="BE192" s="211"/>
      <c r="BF192" s="211"/>
      <c r="BG192" s="211"/>
    </row>
    <row r="193" spans="1:59" outlineLevel="1" x14ac:dyDescent="0.2">
      <c r="A193" s="288"/>
      <c r="B193" s="615" t="s">
        <v>2563</v>
      </c>
      <c r="C193" s="616"/>
      <c r="D193" s="617"/>
      <c r="E193" s="618"/>
      <c r="F193" s="619"/>
      <c r="G193" s="620"/>
      <c r="H193" s="351"/>
      <c r="I193" s="211"/>
      <c r="J193" s="211"/>
      <c r="K193" s="211"/>
      <c r="L193" s="211"/>
      <c r="M193" s="211"/>
      <c r="N193" s="211"/>
      <c r="O193" s="211"/>
      <c r="P193" s="211"/>
      <c r="Q193" s="211"/>
      <c r="R193" s="211"/>
      <c r="S193" s="211"/>
      <c r="T193" s="211"/>
      <c r="U193" s="211"/>
      <c r="V193" s="211"/>
      <c r="W193" s="211"/>
      <c r="X193" s="211"/>
      <c r="Y193" s="211"/>
      <c r="Z193" s="211"/>
      <c r="AA193" s="211"/>
      <c r="AB193" s="211">
        <v>1</v>
      </c>
      <c r="AC193" s="211"/>
      <c r="AD193" s="211"/>
      <c r="AE193" s="211"/>
      <c r="AF193" s="211"/>
      <c r="AG193" s="211"/>
      <c r="AH193" s="211"/>
      <c r="AI193" s="211"/>
      <c r="AJ193" s="211"/>
      <c r="AK193" s="211"/>
      <c r="AL193" s="211"/>
      <c r="AM193" s="211"/>
      <c r="AN193" s="211"/>
      <c r="AO193" s="211"/>
      <c r="AP193" s="211"/>
      <c r="AQ193" s="211"/>
      <c r="AR193" s="211"/>
      <c r="AS193" s="211"/>
      <c r="AT193" s="211"/>
      <c r="AU193" s="211"/>
      <c r="AV193" s="211"/>
      <c r="AW193" s="211"/>
      <c r="AX193" s="211"/>
      <c r="AY193" s="211"/>
      <c r="AZ193" s="211"/>
      <c r="BA193" s="211"/>
      <c r="BB193" s="211"/>
      <c r="BC193" s="211"/>
      <c r="BD193" s="211"/>
      <c r="BE193" s="211"/>
      <c r="BF193" s="211"/>
      <c r="BG193" s="211"/>
    </row>
    <row r="194" spans="1:59" ht="22.5" outlineLevel="1" x14ac:dyDescent="0.2">
      <c r="A194" s="288">
        <v>103</v>
      </c>
      <c r="B194" s="154" t="s">
        <v>2566</v>
      </c>
      <c r="C194" s="170" t="s">
        <v>2567</v>
      </c>
      <c r="D194" s="181" t="s">
        <v>120</v>
      </c>
      <c r="E194" s="352">
        <v>4</v>
      </c>
      <c r="F194" s="353"/>
      <c r="G194" s="212">
        <f>ROUND(E194*F194,2)</f>
        <v>0</v>
      </c>
      <c r="H194" s="351" t="s">
        <v>951</v>
      </c>
      <c r="I194" s="211"/>
      <c r="J194" s="211"/>
      <c r="K194" s="211"/>
      <c r="L194" s="211"/>
      <c r="M194" s="211"/>
      <c r="N194" s="211"/>
      <c r="O194" s="211"/>
      <c r="P194" s="211"/>
      <c r="Q194" s="211"/>
      <c r="R194" s="211"/>
      <c r="S194" s="211"/>
      <c r="T194" s="211"/>
      <c r="U194" s="211"/>
      <c r="V194" s="211"/>
      <c r="W194" s="211"/>
      <c r="X194" s="211"/>
      <c r="Y194" s="211"/>
      <c r="Z194" s="211"/>
      <c r="AA194" s="211"/>
      <c r="AB194" s="211"/>
      <c r="AC194" s="211"/>
      <c r="AD194" s="211"/>
      <c r="AE194" s="211"/>
      <c r="AF194" s="211"/>
      <c r="AG194" s="211"/>
      <c r="AH194" s="211"/>
      <c r="AI194" s="211"/>
      <c r="AJ194" s="211"/>
      <c r="AK194" s="211"/>
      <c r="AL194" s="211">
        <v>21</v>
      </c>
      <c r="AM194" s="211"/>
      <c r="AN194" s="211"/>
      <c r="AO194" s="211"/>
      <c r="AP194" s="211"/>
      <c r="AQ194" s="211"/>
      <c r="AR194" s="211"/>
      <c r="AS194" s="211"/>
      <c r="AT194" s="211"/>
      <c r="AU194" s="211"/>
      <c r="AV194" s="211"/>
      <c r="AW194" s="211"/>
      <c r="AX194" s="211"/>
      <c r="AY194" s="211"/>
      <c r="AZ194" s="211"/>
      <c r="BA194" s="211"/>
      <c r="BB194" s="211"/>
      <c r="BC194" s="211"/>
      <c r="BD194" s="211"/>
      <c r="BE194" s="211"/>
      <c r="BF194" s="211"/>
      <c r="BG194" s="211"/>
    </row>
    <row r="195" spans="1:59" outlineLevel="1" x14ac:dyDescent="0.2">
      <c r="A195" s="288"/>
      <c r="B195" s="615" t="s">
        <v>2568</v>
      </c>
      <c r="C195" s="616"/>
      <c r="D195" s="617"/>
      <c r="E195" s="618"/>
      <c r="F195" s="619"/>
      <c r="G195" s="620"/>
      <c r="H195" s="351"/>
      <c r="I195" s="211"/>
      <c r="J195" s="211"/>
      <c r="K195" s="211"/>
      <c r="L195" s="211"/>
      <c r="M195" s="211"/>
      <c r="N195" s="211"/>
      <c r="O195" s="211"/>
      <c r="P195" s="211"/>
      <c r="Q195" s="211"/>
      <c r="R195" s="211"/>
      <c r="S195" s="211"/>
      <c r="T195" s="211"/>
      <c r="U195" s="211"/>
      <c r="V195" s="211"/>
      <c r="W195" s="211"/>
      <c r="X195" s="211"/>
      <c r="Y195" s="211"/>
      <c r="Z195" s="211"/>
      <c r="AA195" s="211"/>
      <c r="AB195" s="211">
        <v>0</v>
      </c>
      <c r="AC195" s="211"/>
      <c r="AD195" s="211"/>
      <c r="AE195" s="211"/>
      <c r="AF195" s="211"/>
      <c r="AG195" s="211"/>
      <c r="AH195" s="211"/>
      <c r="AI195" s="211"/>
      <c r="AJ195" s="211"/>
      <c r="AK195" s="211"/>
      <c r="AL195" s="211"/>
      <c r="AM195" s="211"/>
      <c r="AN195" s="211"/>
      <c r="AO195" s="211"/>
      <c r="AP195" s="211"/>
      <c r="AQ195" s="211"/>
      <c r="AR195" s="211"/>
      <c r="AS195" s="211"/>
      <c r="AT195" s="211"/>
      <c r="AU195" s="211"/>
      <c r="AV195" s="211"/>
      <c r="AW195" s="211"/>
      <c r="AX195" s="211"/>
      <c r="AY195" s="211"/>
      <c r="AZ195" s="211"/>
      <c r="BA195" s="211"/>
      <c r="BB195" s="211"/>
      <c r="BC195" s="211"/>
      <c r="BD195" s="211"/>
      <c r="BE195" s="211"/>
      <c r="BF195" s="211"/>
      <c r="BG195" s="211"/>
    </row>
    <row r="196" spans="1:59" outlineLevel="1" x14ac:dyDescent="0.2">
      <c r="A196" s="288"/>
      <c r="B196" s="615" t="s">
        <v>2569</v>
      </c>
      <c r="C196" s="616"/>
      <c r="D196" s="617"/>
      <c r="E196" s="618"/>
      <c r="F196" s="619"/>
      <c r="G196" s="620"/>
      <c r="H196" s="351"/>
      <c r="I196" s="211"/>
      <c r="J196" s="211"/>
      <c r="K196" s="211"/>
      <c r="L196" s="211"/>
      <c r="M196" s="211"/>
      <c r="N196" s="211"/>
      <c r="O196" s="211"/>
      <c r="P196" s="211"/>
      <c r="Q196" s="211"/>
      <c r="R196" s="211"/>
      <c r="S196" s="211"/>
      <c r="T196" s="211"/>
      <c r="U196" s="211"/>
      <c r="V196" s="211"/>
      <c r="W196" s="211"/>
      <c r="X196" s="211"/>
      <c r="Y196" s="211"/>
      <c r="Z196" s="211"/>
      <c r="AA196" s="211"/>
      <c r="AB196" s="211">
        <v>1</v>
      </c>
      <c r="AC196" s="211"/>
      <c r="AD196" s="211"/>
      <c r="AE196" s="211"/>
      <c r="AF196" s="211"/>
      <c r="AG196" s="211"/>
      <c r="AH196" s="211"/>
      <c r="AI196" s="211"/>
      <c r="AJ196" s="211"/>
      <c r="AK196" s="211"/>
      <c r="AL196" s="211"/>
      <c r="AM196" s="211"/>
      <c r="AN196" s="211"/>
      <c r="AO196" s="211"/>
      <c r="AP196" s="211"/>
      <c r="AQ196" s="211"/>
      <c r="AR196" s="211"/>
      <c r="AS196" s="211"/>
      <c r="AT196" s="211"/>
      <c r="AU196" s="211"/>
      <c r="AV196" s="211"/>
      <c r="AW196" s="211"/>
      <c r="AX196" s="211"/>
      <c r="AY196" s="211"/>
      <c r="AZ196" s="211"/>
      <c r="BA196" s="211"/>
      <c r="BB196" s="211"/>
      <c r="BC196" s="211"/>
      <c r="BD196" s="211"/>
      <c r="BE196" s="211"/>
      <c r="BF196" s="211"/>
      <c r="BG196" s="211"/>
    </row>
    <row r="197" spans="1:59" outlineLevel="1" x14ac:dyDescent="0.2">
      <c r="A197" s="288">
        <v>104</v>
      </c>
      <c r="B197" s="154" t="s">
        <v>2570</v>
      </c>
      <c r="C197" s="170" t="s">
        <v>2571</v>
      </c>
      <c r="D197" s="181" t="s">
        <v>120</v>
      </c>
      <c r="E197" s="352">
        <v>10</v>
      </c>
      <c r="F197" s="353"/>
      <c r="G197" s="212">
        <f>ROUND(E197*F197,2)</f>
        <v>0</v>
      </c>
      <c r="H197" s="351" t="s">
        <v>951</v>
      </c>
      <c r="I197" s="211"/>
      <c r="J197" s="211"/>
      <c r="K197" s="211"/>
      <c r="L197" s="211"/>
      <c r="M197" s="211"/>
      <c r="N197" s="211"/>
      <c r="O197" s="211"/>
      <c r="P197" s="211"/>
      <c r="Q197" s="211"/>
      <c r="R197" s="211"/>
      <c r="S197" s="211"/>
      <c r="T197" s="211"/>
      <c r="U197" s="211"/>
      <c r="V197" s="211"/>
      <c r="W197" s="211"/>
      <c r="X197" s="211"/>
      <c r="Y197" s="211"/>
      <c r="Z197" s="211"/>
      <c r="AA197" s="211"/>
      <c r="AB197" s="211"/>
      <c r="AC197" s="211"/>
      <c r="AD197" s="211"/>
      <c r="AE197" s="211"/>
      <c r="AF197" s="211"/>
      <c r="AG197" s="211"/>
      <c r="AH197" s="211"/>
      <c r="AI197" s="211"/>
      <c r="AJ197" s="211"/>
      <c r="AK197" s="211"/>
      <c r="AL197" s="211">
        <v>21</v>
      </c>
      <c r="AM197" s="211"/>
      <c r="AN197" s="211"/>
      <c r="AO197" s="211"/>
      <c r="AP197" s="211"/>
      <c r="AQ197" s="211"/>
      <c r="AR197" s="211"/>
      <c r="AS197" s="211"/>
      <c r="AT197" s="211"/>
      <c r="AU197" s="211"/>
      <c r="AV197" s="211"/>
      <c r="AW197" s="211"/>
      <c r="AX197" s="211"/>
      <c r="AY197" s="211"/>
      <c r="AZ197" s="211"/>
      <c r="BA197" s="211"/>
      <c r="BB197" s="211"/>
      <c r="BC197" s="211"/>
      <c r="BD197" s="211"/>
      <c r="BE197" s="211"/>
      <c r="BF197" s="211"/>
      <c r="BG197" s="211"/>
    </row>
    <row r="198" spans="1:59" outlineLevel="1" x14ac:dyDescent="0.2">
      <c r="A198" s="288"/>
      <c r="B198" s="615" t="s">
        <v>2568</v>
      </c>
      <c r="C198" s="616"/>
      <c r="D198" s="617"/>
      <c r="E198" s="618"/>
      <c r="F198" s="619"/>
      <c r="G198" s="620"/>
      <c r="H198" s="35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>
        <v>0</v>
      </c>
      <c r="AC198" s="211"/>
      <c r="AD198" s="211"/>
      <c r="AE198" s="211"/>
      <c r="AF198" s="211"/>
      <c r="AG198" s="211"/>
      <c r="AH198" s="211"/>
      <c r="AI198" s="211"/>
      <c r="AJ198" s="211"/>
      <c r="AK198" s="211"/>
      <c r="AL198" s="211"/>
      <c r="AM198" s="211"/>
      <c r="AN198" s="211"/>
      <c r="AO198" s="211"/>
      <c r="AP198" s="211"/>
      <c r="AQ198" s="211"/>
      <c r="AR198" s="211"/>
      <c r="AS198" s="211"/>
      <c r="AT198" s="211"/>
      <c r="AU198" s="211"/>
      <c r="AV198" s="211"/>
      <c r="AW198" s="211"/>
      <c r="AX198" s="211"/>
      <c r="AY198" s="211"/>
      <c r="AZ198" s="211"/>
      <c r="BA198" s="211"/>
      <c r="BB198" s="211"/>
      <c r="BC198" s="211"/>
      <c r="BD198" s="211"/>
      <c r="BE198" s="211"/>
      <c r="BF198" s="211"/>
      <c r="BG198" s="211"/>
    </row>
    <row r="199" spans="1:59" outlineLevel="1" x14ac:dyDescent="0.2">
      <c r="A199" s="288"/>
      <c r="B199" s="615" t="s">
        <v>2569</v>
      </c>
      <c r="C199" s="616"/>
      <c r="D199" s="617"/>
      <c r="E199" s="618"/>
      <c r="F199" s="619"/>
      <c r="G199" s="620"/>
      <c r="H199" s="351"/>
      <c r="I199" s="211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>
        <v>1</v>
      </c>
      <c r="AC199" s="211"/>
      <c r="AD199" s="211"/>
      <c r="AE199" s="211"/>
      <c r="AF199" s="211"/>
      <c r="AG199" s="211"/>
      <c r="AH199" s="211"/>
      <c r="AI199" s="211"/>
      <c r="AJ199" s="211"/>
      <c r="AK199" s="211"/>
      <c r="AL199" s="211"/>
      <c r="AM199" s="211"/>
      <c r="AN199" s="211"/>
      <c r="AO199" s="211"/>
      <c r="AP199" s="211"/>
      <c r="AQ199" s="211"/>
      <c r="AR199" s="211"/>
      <c r="AS199" s="211"/>
      <c r="AT199" s="211"/>
      <c r="AU199" s="211"/>
      <c r="AV199" s="211"/>
      <c r="AW199" s="211"/>
      <c r="AX199" s="211"/>
      <c r="AY199" s="211"/>
      <c r="AZ199" s="211"/>
      <c r="BA199" s="211"/>
      <c r="BB199" s="211"/>
      <c r="BC199" s="211"/>
      <c r="BD199" s="211"/>
      <c r="BE199" s="211"/>
      <c r="BF199" s="211"/>
      <c r="BG199" s="211"/>
    </row>
    <row r="200" spans="1:59" outlineLevel="1" x14ac:dyDescent="0.2">
      <c r="A200" s="288">
        <v>105</v>
      </c>
      <c r="B200" s="154" t="s">
        <v>2572</v>
      </c>
      <c r="C200" s="170" t="s">
        <v>2573</v>
      </c>
      <c r="D200" s="181" t="s">
        <v>120</v>
      </c>
      <c r="E200" s="352">
        <v>4</v>
      </c>
      <c r="F200" s="353"/>
      <c r="G200" s="212">
        <f>ROUND(E200*F200,2)</f>
        <v>0</v>
      </c>
      <c r="H200" s="351" t="s">
        <v>951</v>
      </c>
      <c r="I200" s="211"/>
      <c r="J200" s="211"/>
      <c r="K200" s="211"/>
      <c r="L200" s="211"/>
      <c r="M200" s="211"/>
      <c r="N200" s="211"/>
      <c r="O200" s="211"/>
      <c r="P200" s="211"/>
      <c r="Q200" s="211"/>
      <c r="R200" s="211"/>
      <c r="S200" s="211"/>
      <c r="T200" s="211"/>
      <c r="U200" s="211"/>
      <c r="V200" s="211"/>
      <c r="W200" s="211"/>
      <c r="X200" s="211"/>
      <c r="Y200" s="211"/>
      <c r="Z200" s="211"/>
      <c r="AA200" s="211"/>
      <c r="AB200" s="211"/>
      <c r="AC200" s="211"/>
      <c r="AD200" s="211"/>
      <c r="AE200" s="211"/>
      <c r="AF200" s="211"/>
      <c r="AG200" s="211"/>
      <c r="AH200" s="211"/>
      <c r="AI200" s="211"/>
      <c r="AJ200" s="211"/>
      <c r="AK200" s="211"/>
      <c r="AL200" s="211">
        <v>21</v>
      </c>
      <c r="AM200" s="211"/>
      <c r="AN200" s="211"/>
      <c r="AO200" s="211"/>
      <c r="AP200" s="211"/>
      <c r="AQ200" s="211"/>
      <c r="AR200" s="211"/>
      <c r="AS200" s="211"/>
      <c r="AT200" s="211"/>
      <c r="AU200" s="211"/>
      <c r="AV200" s="211"/>
      <c r="AW200" s="211"/>
      <c r="AX200" s="211"/>
      <c r="AY200" s="211"/>
      <c r="AZ200" s="211"/>
      <c r="BA200" s="211"/>
      <c r="BB200" s="211"/>
      <c r="BC200" s="211"/>
      <c r="BD200" s="211"/>
      <c r="BE200" s="211"/>
      <c r="BF200" s="211"/>
      <c r="BG200" s="211"/>
    </row>
    <row r="201" spans="1:59" outlineLevel="1" x14ac:dyDescent="0.2">
      <c r="A201" s="288"/>
      <c r="B201" s="615" t="s">
        <v>2568</v>
      </c>
      <c r="C201" s="616"/>
      <c r="D201" s="617"/>
      <c r="E201" s="618"/>
      <c r="F201" s="619"/>
      <c r="G201" s="620"/>
      <c r="H201" s="351"/>
      <c r="I201" s="211"/>
      <c r="J201" s="211"/>
      <c r="K201" s="211"/>
      <c r="L201" s="211"/>
      <c r="M201" s="211"/>
      <c r="N201" s="211"/>
      <c r="O201" s="211"/>
      <c r="P201" s="211"/>
      <c r="Q201" s="211"/>
      <c r="R201" s="211"/>
      <c r="S201" s="211"/>
      <c r="T201" s="211"/>
      <c r="U201" s="211"/>
      <c r="V201" s="211"/>
      <c r="W201" s="211"/>
      <c r="X201" s="211"/>
      <c r="Y201" s="211"/>
      <c r="Z201" s="211"/>
      <c r="AA201" s="211"/>
      <c r="AB201" s="211">
        <v>0</v>
      </c>
      <c r="AC201" s="211"/>
      <c r="AD201" s="211"/>
      <c r="AE201" s="211"/>
      <c r="AF201" s="211"/>
      <c r="AG201" s="211"/>
      <c r="AH201" s="211"/>
      <c r="AI201" s="211"/>
      <c r="AJ201" s="211"/>
      <c r="AK201" s="211"/>
      <c r="AL201" s="211"/>
      <c r="AM201" s="211"/>
      <c r="AN201" s="211"/>
      <c r="AO201" s="211"/>
      <c r="AP201" s="211"/>
      <c r="AQ201" s="211"/>
      <c r="AR201" s="211"/>
      <c r="AS201" s="211"/>
      <c r="AT201" s="211"/>
      <c r="AU201" s="211"/>
      <c r="AV201" s="211"/>
      <c r="AW201" s="211"/>
      <c r="AX201" s="211"/>
      <c r="AY201" s="211"/>
      <c r="AZ201" s="211"/>
      <c r="BA201" s="211"/>
      <c r="BB201" s="211"/>
      <c r="BC201" s="211"/>
      <c r="BD201" s="211"/>
      <c r="BE201" s="211"/>
      <c r="BF201" s="211"/>
      <c r="BG201" s="211"/>
    </row>
    <row r="202" spans="1:59" outlineLevel="1" x14ac:dyDescent="0.2">
      <c r="A202" s="288"/>
      <c r="B202" s="615" t="s">
        <v>2569</v>
      </c>
      <c r="C202" s="616"/>
      <c r="D202" s="617"/>
      <c r="E202" s="618"/>
      <c r="F202" s="619"/>
      <c r="G202" s="620"/>
      <c r="H202" s="351"/>
      <c r="I202" s="211"/>
      <c r="J202" s="211"/>
      <c r="K202" s="211"/>
      <c r="L202" s="211"/>
      <c r="M202" s="211"/>
      <c r="N202" s="211"/>
      <c r="O202" s="211"/>
      <c r="P202" s="211"/>
      <c r="Q202" s="211"/>
      <c r="R202" s="211"/>
      <c r="S202" s="211"/>
      <c r="T202" s="211"/>
      <c r="U202" s="211"/>
      <c r="V202" s="211"/>
      <c r="W202" s="211"/>
      <c r="X202" s="211"/>
      <c r="Y202" s="211"/>
      <c r="Z202" s="211"/>
      <c r="AA202" s="211"/>
      <c r="AB202" s="211">
        <v>1</v>
      </c>
      <c r="AC202" s="211"/>
      <c r="AD202" s="211"/>
      <c r="AE202" s="211"/>
      <c r="AF202" s="211"/>
      <c r="AG202" s="211"/>
      <c r="AH202" s="211"/>
      <c r="AI202" s="211"/>
      <c r="AJ202" s="211"/>
      <c r="AK202" s="211"/>
      <c r="AL202" s="211"/>
      <c r="AM202" s="211"/>
      <c r="AN202" s="211"/>
      <c r="AO202" s="211"/>
      <c r="AP202" s="211"/>
      <c r="AQ202" s="211"/>
      <c r="AR202" s="211"/>
      <c r="AS202" s="211"/>
      <c r="AT202" s="211"/>
      <c r="AU202" s="211"/>
      <c r="AV202" s="211"/>
      <c r="AW202" s="211"/>
      <c r="AX202" s="211"/>
      <c r="AY202" s="211"/>
      <c r="AZ202" s="211"/>
      <c r="BA202" s="211"/>
      <c r="BB202" s="211"/>
      <c r="BC202" s="211"/>
      <c r="BD202" s="211"/>
      <c r="BE202" s="211"/>
      <c r="BF202" s="211"/>
      <c r="BG202" s="211"/>
    </row>
    <row r="203" spans="1:59" outlineLevel="1" x14ac:dyDescent="0.2">
      <c r="A203" s="288">
        <v>106</v>
      </c>
      <c r="B203" s="154" t="s">
        <v>2574</v>
      </c>
      <c r="C203" s="170" t="s">
        <v>2575</v>
      </c>
      <c r="D203" s="181" t="s">
        <v>120</v>
      </c>
      <c r="E203" s="352">
        <v>6</v>
      </c>
      <c r="F203" s="353"/>
      <c r="G203" s="212">
        <f>ROUND(E203*F203,2)</f>
        <v>0</v>
      </c>
      <c r="H203" s="351" t="s">
        <v>951</v>
      </c>
      <c r="I203" s="211"/>
      <c r="J203" s="211"/>
      <c r="K203" s="211"/>
      <c r="L203" s="211"/>
      <c r="M203" s="211"/>
      <c r="N203" s="211"/>
      <c r="O203" s="211"/>
      <c r="P203" s="211"/>
      <c r="Q203" s="211"/>
      <c r="R203" s="211"/>
      <c r="S203" s="211"/>
      <c r="T203" s="211"/>
      <c r="U203" s="211"/>
      <c r="V203" s="211"/>
      <c r="W203" s="211"/>
      <c r="X203" s="211"/>
      <c r="Y203" s="211"/>
      <c r="Z203" s="211"/>
      <c r="AA203" s="211"/>
      <c r="AB203" s="211"/>
      <c r="AC203" s="211"/>
      <c r="AD203" s="211"/>
      <c r="AE203" s="211"/>
      <c r="AF203" s="211"/>
      <c r="AG203" s="211"/>
      <c r="AH203" s="211"/>
      <c r="AI203" s="211"/>
      <c r="AJ203" s="211"/>
      <c r="AK203" s="211"/>
      <c r="AL203" s="211">
        <v>21</v>
      </c>
      <c r="AM203" s="211"/>
      <c r="AN203" s="211"/>
      <c r="AO203" s="211"/>
      <c r="AP203" s="211"/>
      <c r="AQ203" s="211"/>
      <c r="AR203" s="211"/>
      <c r="AS203" s="211"/>
      <c r="AT203" s="211"/>
      <c r="AU203" s="211"/>
      <c r="AV203" s="211"/>
      <c r="AW203" s="211"/>
      <c r="AX203" s="211"/>
      <c r="AY203" s="211"/>
      <c r="AZ203" s="211"/>
      <c r="BA203" s="211"/>
      <c r="BB203" s="211"/>
      <c r="BC203" s="211"/>
      <c r="BD203" s="211"/>
      <c r="BE203" s="211"/>
      <c r="BF203" s="211"/>
      <c r="BG203" s="211"/>
    </row>
    <row r="204" spans="1:59" outlineLevel="1" x14ac:dyDescent="0.2">
      <c r="A204" s="288"/>
      <c r="B204" s="615" t="s">
        <v>2568</v>
      </c>
      <c r="C204" s="616"/>
      <c r="D204" s="617"/>
      <c r="E204" s="618"/>
      <c r="F204" s="619"/>
      <c r="G204" s="620"/>
      <c r="H204" s="351"/>
      <c r="I204" s="211"/>
      <c r="J204" s="211"/>
      <c r="K204" s="211"/>
      <c r="L204" s="211"/>
      <c r="M204" s="211"/>
      <c r="N204" s="211"/>
      <c r="O204" s="211"/>
      <c r="P204" s="211"/>
      <c r="Q204" s="211"/>
      <c r="R204" s="211"/>
      <c r="S204" s="211"/>
      <c r="T204" s="211"/>
      <c r="U204" s="211"/>
      <c r="V204" s="211"/>
      <c r="W204" s="211"/>
      <c r="X204" s="211"/>
      <c r="Y204" s="211"/>
      <c r="Z204" s="211"/>
      <c r="AA204" s="211"/>
      <c r="AB204" s="211">
        <v>0</v>
      </c>
      <c r="AC204" s="211"/>
      <c r="AD204" s="211"/>
      <c r="AE204" s="211"/>
      <c r="AF204" s="211"/>
      <c r="AG204" s="211"/>
      <c r="AH204" s="211"/>
      <c r="AI204" s="211"/>
      <c r="AJ204" s="211"/>
      <c r="AK204" s="211"/>
      <c r="AL204" s="211"/>
      <c r="AM204" s="211"/>
      <c r="AN204" s="211"/>
      <c r="AO204" s="211"/>
      <c r="AP204" s="211"/>
      <c r="AQ204" s="211"/>
      <c r="AR204" s="211"/>
      <c r="AS204" s="211"/>
      <c r="AT204" s="211"/>
      <c r="AU204" s="211"/>
      <c r="AV204" s="211"/>
      <c r="AW204" s="211"/>
      <c r="AX204" s="211"/>
      <c r="AY204" s="211"/>
      <c r="AZ204" s="211"/>
      <c r="BA204" s="211"/>
      <c r="BB204" s="211"/>
      <c r="BC204" s="211"/>
      <c r="BD204" s="211"/>
      <c r="BE204" s="211"/>
      <c r="BF204" s="211"/>
      <c r="BG204" s="211"/>
    </row>
    <row r="205" spans="1:59" outlineLevel="1" x14ac:dyDescent="0.2">
      <c r="A205" s="288"/>
      <c r="B205" s="615" t="s">
        <v>2569</v>
      </c>
      <c r="C205" s="616"/>
      <c r="D205" s="617"/>
      <c r="E205" s="618"/>
      <c r="F205" s="619"/>
      <c r="G205" s="620"/>
      <c r="H205" s="351"/>
      <c r="I205" s="211"/>
      <c r="J205" s="211"/>
      <c r="K205" s="211"/>
      <c r="L205" s="211"/>
      <c r="M205" s="211"/>
      <c r="N205" s="211"/>
      <c r="O205" s="211"/>
      <c r="P205" s="211"/>
      <c r="Q205" s="211"/>
      <c r="R205" s="211"/>
      <c r="S205" s="211"/>
      <c r="T205" s="211"/>
      <c r="U205" s="211"/>
      <c r="V205" s="211"/>
      <c r="W205" s="211"/>
      <c r="X205" s="211"/>
      <c r="Y205" s="211"/>
      <c r="Z205" s="211"/>
      <c r="AA205" s="211"/>
      <c r="AB205" s="211">
        <v>1</v>
      </c>
      <c r="AC205" s="211"/>
      <c r="AD205" s="211"/>
      <c r="AE205" s="211"/>
      <c r="AF205" s="211"/>
      <c r="AG205" s="211"/>
      <c r="AH205" s="211"/>
      <c r="AI205" s="211"/>
      <c r="AJ205" s="211"/>
      <c r="AK205" s="211"/>
      <c r="AL205" s="211"/>
      <c r="AM205" s="211"/>
      <c r="AN205" s="211"/>
      <c r="AO205" s="211"/>
      <c r="AP205" s="211"/>
      <c r="AQ205" s="211"/>
      <c r="AR205" s="211"/>
      <c r="AS205" s="211"/>
      <c r="AT205" s="211"/>
      <c r="AU205" s="211"/>
      <c r="AV205" s="211"/>
      <c r="AW205" s="211"/>
      <c r="AX205" s="211"/>
      <c r="AY205" s="211"/>
      <c r="AZ205" s="211"/>
      <c r="BA205" s="211"/>
      <c r="BB205" s="211"/>
      <c r="BC205" s="211"/>
      <c r="BD205" s="211"/>
      <c r="BE205" s="211"/>
      <c r="BF205" s="211"/>
      <c r="BG205" s="211"/>
    </row>
    <row r="206" spans="1:59" outlineLevel="1" x14ac:dyDescent="0.2">
      <c r="A206" s="288">
        <v>107</v>
      </c>
      <c r="B206" s="154" t="s">
        <v>2576</v>
      </c>
      <c r="C206" s="170" t="s">
        <v>2577</v>
      </c>
      <c r="D206" s="181" t="s">
        <v>120</v>
      </c>
      <c r="E206" s="352">
        <v>6</v>
      </c>
      <c r="F206" s="353"/>
      <c r="G206" s="212">
        <f>ROUND(E206*F206,2)</f>
        <v>0</v>
      </c>
      <c r="H206" s="351" t="s">
        <v>951</v>
      </c>
      <c r="I206" s="211"/>
      <c r="J206" s="211"/>
      <c r="K206" s="211"/>
      <c r="L206" s="211"/>
      <c r="M206" s="211"/>
      <c r="N206" s="211"/>
      <c r="O206" s="211"/>
      <c r="P206" s="211"/>
      <c r="Q206" s="211"/>
      <c r="R206" s="211"/>
      <c r="S206" s="211"/>
      <c r="T206" s="211"/>
      <c r="U206" s="211"/>
      <c r="V206" s="211"/>
      <c r="W206" s="211"/>
      <c r="X206" s="211"/>
      <c r="Y206" s="211"/>
      <c r="Z206" s="211"/>
      <c r="AA206" s="211"/>
      <c r="AB206" s="211"/>
      <c r="AC206" s="211"/>
      <c r="AD206" s="211"/>
      <c r="AE206" s="211"/>
      <c r="AF206" s="211"/>
      <c r="AG206" s="211"/>
      <c r="AH206" s="211"/>
      <c r="AI206" s="211"/>
      <c r="AJ206" s="211"/>
      <c r="AK206" s="211"/>
      <c r="AL206" s="211">
        <v>21</v>
      </c>
      <c r="AM206" s="211"/>
      <c r="AN206" s="211"/>
      <c r="AO206" s="211"/>
      <c r="AP206" s="211"/>
      <c r="AQ206" s="211"/>
      <c r="AR206" s="211"/>
      <c r="AS206" s="211"/>
      <c r="AT206" s="211"/>
      <c r="AU206" s="211"/>
      <c r="AV206" s="211"/>
      <c r="AW206" s="211"/>
      <c r="AX206" s="211"/>
      <c r="AY206" s="211"/>
      <c r="AZ206" s="211"/>
      <c r="BA206" s="211"/>
      <c r="BB206" s="211"/>
      <c r="BC206" s="211"/>
      <c r="BD206" s="211"/>
      <c r="BE206" s="211"/>
      <c r="BF206" s="211"/>
      <c r="BG206" s="211"/>
    </row>
    <row r="207" spans="1:59" outlineLevel="1" x14ac:dyDescent="0.2">
      <c r="A207" s="288"/>
      <c r="B207" s="615" t="s">
        <v>2568</v>
      </c>
      <c r="C207" s="616"/>
      <c r="D207" s="617"/>
      <c r="E207" s="618"/>
      <c r="F207" s="619"/>
      <c r="G207" s="620"/>
      <c r="H207" s="351"/>
      <c r="I207" s="211"/>
      <c r="J207" s="211"/>
      <c r="K207" s="211"/>
      <c r="L207" s="211"/>
      <c r="M207" s="211"/>
      <c r="N207" s="211"/>
      <c r="O207" s="211"/>
      <c r="P207" s="211"/>
      <c r="Q207" s="211"/>
      <c r="R207" s="211"/>
      <c r="S207" s="211"/>
      <c r="T207" s="211"/>
      <c r="U207" s="211"/>
      <c r="V207" s="211"/>
      <c r="W207" s="211"/>
      <c r="X207" s="211"/>
      <c r="Y207" s="211"/>
      <c r="Z207" s="211"/>
      <c r="AA207" s="211"/>
      <c r="AB207" s="211">
        <v>0</v>
      </c>
      <c r="AC207" s="211"/>
      <c r="AD207" s="211"/>
      <c r="AE207" s="211"/>
      <c r="AF207" s="211"/>
      <c r="AG207" s="211"/>
      <c r="AH207" s="211"/>
      <c r="AI207" s="211"/>
      <c r="AJ207" s="211"/>
      <c r="AK207" s="211"/>
      <c r="AL207" s="211"/>
      <c r="AM207" s="211"/>
      <c r="AN207" s="211"/>
      <c r="AO207" s="211"/>
      <c r="AP207" s="211"/>
      <c r="AQ207" s="211"/>
      <c r="AR207" s="211"/>
      <c r="AS207" s="211"/>
      <c r="AT207" s="211"/>
      <c r="AU207" s="211"/>
      <c r="AV207" s="211"/>
      <c r="AW207" s="211"/>
      <c r="AX207" s="211"/>
      <c r="AY207" s="211"/>
      <c r="AZ207" s="211"/>
      <c r="BA207" s="211"/>
      <c r="BB207" s="211"/>
      <c r="BC207" s="211"/>
      <c r="BD207" s="211"/>
      <c r="BE207" s="211"/>
      <c r="BF207" s="211"/>
      <c r="BG207" s="211"/>
    </row>
    <row r="208" spans="1:59" outlineLevel="1" x14ac:dyDescent="0.2">
      <c r="A208" s="288"/>
      <c r="B208" s="615" t="s">
        <v>2569</v>
      </c>
      <c r="C208" s="616"/>
      <c r="D208" s="617"/>
      <c r="E208" s="618"/>
      <c r="F208" s="619"/>
      <c r="G208" s="620"/>
      <c r="H208" s="351"/>
      <c r="I208" s="211"/>
      <c r="J208" s="211"/>
      <c r="K208" s="211"/>
      <c r="L208" s="211"/>
      <c r="M208" s="211"/>
      <c r="N208" s="211"/>
      <c r="O208" s="211"/>
      <c r="P208" s="211"/>
      <c r="Q208" s="211"/>
      <c r="R208" s="211"/>
      <c r="S208" s="211"/>
      <c r="T208" s="211"/>
      <c r="U208" s="211"/>
      <c r="V208" s="211"/>
      <c r="W208" s="211"/>
      <c r="X208" s="211"/>
      <c r="Y208" s="211"/>
      <c r="Z208" s="211"/>
      <c r="AA208" s="211"/>
      <c r="AB208" s="211">
        <v>1</v>
      </c>
      <c r="AC208" s="211"/>
      <c r="AD208" s="211"/>
      <c r="AE208" s="211"/>
      <c r="AF208" s="211"/>
      <c r="AG208" s="211"/>
      <c r="AH208" s="211"/>
      <c r="AI208" s="211"/>
      <c r="AJ208" s="211"/>
      <c r="AK208" s="211"/>
      <c r="AL208" s="211"/>
      <c r="AM208" s="211"/>
      <c r="AN208" s="211"/>
      <c r="AO208" s="211"/>
      <c r="AP208" s="211"/>
      <c r="AQ208" s="211"/>
      <c r="AR208" s="211"/>
      <c r="AS208" s="211"/>
      <c r="AT208" s="211"/>
      <c r="AU208" s="211"/>
      <c r="AV208" s="211"/>
      <c r="AW208" s="211"/>
      <c r="AX208" s="211"/>
      <c r="AY208" s="211"/>
      <c r="AZ208" s="211"/>
      <c r="BA208" s="211"/>
      <c r="BB208" s="211"/>
      <c r="BC208" s="211"/>
      <c r="BD208" s="211"/>
      <c r="BE208" s="211"/>
      <c r="BF208" s="211"/>
      <c r="BG208" s="211"/>
    </row>
    <row r="209" spans="1:59" outlineLevel="1" x14ac:dyDescent="0.2">
      <c r="A209" s="288">
        <v>108</v>
      </c>
      <c r="B209" s="154" t="s">
        <v>2578</v>
      </c>
      <c r="C209" s="170" t="s">
        <v>2579</v>
      </c>
      <c r="D209" s="181" t="s">
        <v>120</v>
      </c>
      <c r="E209" s="352">
        <v>14</v>
      </c>
      <c r="F209" s="353"/>
      <c r="G209" s="212">
        <f>ROUND(E209*F209,2)</f>
        <v>0</v>
      </c>
      <c r="H209" s="351" t="s">
        <v>951</v>
      </c>
      <c r="I209" s="211"/>
      <c r="J209" s="211"/>
      <c r="K209" s="211"/>
      <c r="L209" s="211"/>
      <c r="M209" s="211"/>
      <c r="N209" s="211"/>
      <c r="O209" s="211"/>
      <c r="P209" s="211"/>
      <c r="Q209" s="211"/>
      <c r="R209" s="211"/>
      <c r="S209" s="211"/>
      <c r="T209" s="211"/>
      <c r="U209" s="211"/>
      <c r="V209" s="211"/>
      <c r="W209" s="211"/>
      <c r="X209" s="211"/>
      <c r="Y209" s="211"/>
      <c r="Z209" s="211"/>
      <c r="AA209" s="211"/>
      <c r="AB209" s="211"/>
      <c r="AC209" s="211"/>
      <c r="AD209" s="211"/>
      <c r="AE209" s="211"/>
      <c r="AF209" s="211"/>
      <c r="AG209" s="211"/>
      <c r="AH209" s="211"/>
      <c r="AI209" s="211"/>
      <c r="AJ209" s="211"/>
      <c r="AK209" s="211"/>
      <c r="AL209" s="211">
        <v>21</v>
      </c>
      <c r="AM209" s="211"/>
      <c r="AN209" s="211"/>
      <c r="AO209" s="211"/>
      <c r="AP209" s="211"/>
      <c r="AQ209" s="211"/>
      <c r="AR209" s="211"/>
      <c r="AS209" s="211"/>
      <c r="AT209" s="211"/>
      <c r="AU209" s="211"/>
      <c r="AV209" s="211"/>
      <c r="AW209" s="211"/>
      <c r="AX209" s="211"/>
      <c r="AY209" s="211"/>
      <c r="AZ209" s="211"/>
      <c r="BA209" s="211"/>
      <c r="BB209" s="211"/>
      <c r="BC209" s="211"/>
      <c r="BD209" s="211"/>
      <c r="BE209" s="211"/>
      <c r="BF209" s="211"/>
      <c r="BG209" s="211"/>
    </row>
    <row r="210" spans="1:59" outlineLevel="1" x14ac:dyDescent="0.2">
      <c r="A210" s="288"/>
      <c r="B210" s="615" t="s">
        <v>2568</v>
      </c>
      <c r="C210" s="616"/>
      <c r="D210" s="617"/>
      <c r="E210" s="618"/>
      <c r="F210" s="619"/>
      <c r="G210" s="620"/>
      <c r="H210" s="351"/>
      <c r="I210" s="211"/>
      <c r="J210" s="211"/>
      <c r="K210" s="211"/>
      <c r="L210" s="211"/>
      <c r="M210" s="211"/>
      <c r="N210" s="211"/>
      <c r="O210" s="211"/>
      <c r="P210" s="211"/>
      <c r="Q210" s="211"/>
      <c r="R210" s="211"/>
      <c r="S210" s="211"/>
      <c r="T210" s="211"/>
      <c r="U210" s="211"/>
      <c r="V210" s="211"/>
      <c r="W210" s="211"/>
      <c r="X210" s="211"/>
      <c r="Y210" s="211"/>
      <c r="Z210" s="211"/>
      <c r="AA210" s="211"/>
      <c r="AB210" s="211">
        <v>0</v>
      </c>
      <c r="AC210" s="211"/>
      <c r="AD210" s="211"/>
      <c r="AE210" s="211"/>
      <c r="AF210" s="211"/>
      <c r="AG210" s="211"/>
      <c r="AH210" s="211"/>
      <c r="AI210" s="211"/>
      <c r="AJ210" s="211"/>
      <c r="AK210" s="211"/>
      <c r="AL210" s="211"/>
      <c r="AM210" s="211"/>
      <c r="AN210" s="211"/>
      <c r="AO210" s="211"/>
      <c r="AP210" s="211"/>
      <c r="AQ210" s="211"/>
      <c r="AR210" s="211"/>
      <c r="AS210" s="211"/>
      <c r="AT210" s="211"/>
      <c r="AU210" s="211"/>
      <c r="AV210" s="211"/>
      <c r="AW210" s="211"/>
      <c r="AX210" s="211"/>
      <c r="AY210" s="211"/>
      <c r="AZ210" s="211"/>
      <c r="BA210" s="211"/>
      <c r="BB210" s="211"/>
      <c r="BC210" s="211"/>
      <c r="BD210" s="211"/>
      <c r="BE210" s="211"/>
      <c r="BF210" s="211"/>
      <c r="BG210" s="211"/>
    </row>
    <row r="211" spans="1:59" outlineLevel="1" x14ac:dyDescent="0.2">
      <c r="A211" s="288"/>
      <c r="B211" s="615" t="s">
        <v>2569</v>
      </c>
      <c r="C211" s="616"/>
      <c r="D211" s="617"/>
      <c r="E211" s="618"/>
      <c r="F211" s="619"/>
      <c r="G211" s="620"/>
      <c r="H211" s="351"/>
      <c r="I211" s="211"/>
      <c r="J211" s="211"/>
      <c r="K211" s="211"/>
      <c r="L211" s="211"/>
      <c r="M211" s="211"/>
      <c r="N211" s="211"/>
      <c r="O211" s="211"/>
      <c r="P211" s="211"/>
      <c r="Q211" s="211"/>
      <c r="R211" s="211"/>
      <c r="S211" s="211"/>
      <c r="T211" s="211"/>
      <c r="U211" s="211"/>
      <c r="V211" s="211"/>
      <c r="W211" s="211"/>
      <c r="X211" s="211"/>
      <c r="Y211" s="211"/>
      <c r="Z211" s="211"/>
      <c r="AA211" s="211"/>
      <c r="AB211" s="211">
        <v>1</v>
      </c>
      <c r="AC211" s="211"/>
      <c r="AD211" s="211"/>
      <c r="AE211" s="211"/>
      <c r="AF211" s="211"/>
      <c r="AG211" s="211"/>
      <c r="AH211" s="211"/>
      <c r="AI211" s="211"/>
      <c r="AJ211" s="211"/>
      <c r="AK211" s="211"/>
      <c r="AL211" s="211"/>
      <c r="AM211" s="211"/>
      <c r="AN211" s="211"/>
      <c r="AO211" s="211"/>
      <c r="AP211" s="211"/>
      <c r="AQ211" s="211"/>
      <c r="AR211" s="211"/>
      <c r="AS211" s="211"/>
      <c r="AT211" s="211"/>
      <c r="AU211" s="211"/>
      <c r="AV211" s="211"/>
      <c r="AW211" s="211"/>
      <c r="AX211" s="211"/>
      <c r="AY211" s="211"/>
      <c r="AZ211" s="211"/>
      <c r="BA211" s="211"/>
      <c r="BB211" s="211"/>
      <c r="BC211" s="211"/>
      <c r="BD211" s="211"/>
      <c r="BE211" s="211"/>
      <c r="BF211" s="211"/>
      <c r="BG211" s="211"/>
    </row>
    <row r="212" spans="1:59" outlineLevel="1" x14ac:dyDescent="0.2">
      <c r="A212" s="288">
        <v>109</v>
      </c>
      <c r="B212" s="154" t="s">
        <v>2580</v>
      </c>
      <c r="C212" s="170" t="s">
        <v>2581</v>
      </c>
      <c r="D212" s="181" t="s">
        <v>120</v>
      </c>
      <c r="E212" s="352">
        <v>5</v>
      </c>
      <c r="F212" s="353"/>
      <c r="G212" s="212">
        <f>ROUND(E212*F212,2)</f>
        <v>0</v>
      </c>
      <c r="H212" s="351" t="s">
        <v>951</v>
      </c>
      <c r="I212" s="211"/>
      <c r="J212" s="211"/>
      <c r="K212" s="211"/>
      <c r="L212" s="211"/>
      <c r="M212" s="211"/>
      <c r="N212" s="211"/>
      <c r="O212" s="211"/>
      <c r="P212" s="211"/>
      <c r="Q212" s="211"/>
      <c r="R212" s="211"/>
      <c r="S212" s="211"/>
      <c r="T212" s="211"/>
      <c r="U212" s="211"/>
      <c r="V212" s="211"/>
      <c r="W212" s="211"/>
      <c r="X212" s="211"/>
      <c r="Y212" s="211"/>
      <c r="Z212" s="211"/>
      <c r="AA212" s="211"/>
      <c r="AB212" s="211"/>
      <c r="AC212" s="211"/>
      <c r="AD212" s="211"/>
      <c r="AE212" s="211"/>
      <c r="AF212" s="211"/>
      <c r="AG212" s="211"/>
      <c r="AH212" s="211"/>
      <c r="AI212" s="211"/>
      <c r="AJ212" s="211"/>
      <c r="AK212" s="211"/>
      <c r="AL212" s="211">
        <v>21</v>
      </c>
      <c r="AM212" s="211"/>
      <c r="AN212" s="211"/>
      <c r="AO212" s="211"/>
      <c r="AP212" s="211"/>
      <c r="AQ212" s="211"/>
      <c r="AR212" s="211"/>
      <c r="AS212" s="211"/>
      <c r="AT212" s="211"/>
      <c r="AU212" s="211"/>
      <c r="AV212" s="211"/>
      <c r="AW212" s="211"/>
      <c r="AX212" s="211"/>
      <c r="AY212" s="211"/>
      <c r="AZ212" s="211"/>
      <c r="BA212" s="211"/>
      <c r="BB212" s="211"/>
      <c r="BC212" s="211"/>
      <c r="BD212" s="211"/>
      <c r="BE212" s="211"/>
      <c r="BF212" s="211"/>
      <c r="BG212" s="211"/>
    </row>
    <row r="213" spans="1:59" outlineLevel="1" x14ac:dyDescent="0.2">
      <c r="A213" s="288"/>
      <c r="B213" s="615" t="s">
        <v>2582</v>
      </c>
      <c r="C213" s="616"/>
      <c r="D213" s="617"/>
      <c r="E213" s="618"/>
      <c r="F213" s="619"/>
      <c r="G213" s="620"/>
      <c r="H213" s="351"/>
      <c r="I213" s="211"/>
      <c r="J213" s="211"/>
      <c r="K213" s="211"/>
      <c r="L213" s="211"/>
      <c r="M213" s="211"/>
      <c r="N213" s="211"/>
      <c r="O213" s="211"/>
      <c r="P213" s="211"/>
      <c r="Q213" s="211"/>
      <c r="R213" s="211"/>
      <c r="S213" s="211"/>
      <c r="T213" s="211"/>
      <c r="U213" s="211"/>
      <c r="V213" s="211"/>
      <c r="W213" s="211"/>
      <c r="X213" s="211"/>
      <c r="Y213" s="211"/>
      <c r="Z213" s="211"/>
      <c r="AA213" s="211"/>
      <c r="AB213" s="211">
        <v>0</v>
      </c>
      <c r="AC213" s="211"/>
      <c r="AD213" s="211"/>
      <c r="AE213" s="211"/>
      <c r="AF213" s="211"/>
      <c r="AG213" s="211"/>
      <c r="AH213" s="211"/>
      <c r="AI213" s="211"/>
      <c r="AJ213" s="211"/>
      <c r="AK213" s="211"/>
      <c r="AL213" s="211"/>
      <c r="AM213" s="211"/>
      <c r="AN213" s="211"/>
      <c r="AO213" s="211"/>
      <c r="AP213" s="211"/>
      <c r="AQ213" s="211"/>
      <c r="AR213" s="211"/>
      <c r="AS213" s="211"/>
      <c r="AT213" s="211"/>
      <c r="AU213" s="211"/>
      <c r="AV213" s="211"/>
      <c r="AW213" s="211"/>
      <c r="AX213" s="211"/>
      <c r="AY213" s="211"/>
      <c r="AZ213" s="211"/>
      <c r="BA213" s="211"/>
      <c r="BB213" s="211"/>
      <c r="BC213" s="211"/>
      <c r="BD213" s="211"/>
      <c r="BE213" s="211"/>
      <c r="BF213" s="211"/>
      <c r="BG213" s="211"/>
    </row>
    <row r="214" spans="1:59" outlineLevel="1" x14ac:dyDescent="0.2">
      <c r="A214" s="288"/>
      <c r="B214" s="615" t="s">
        <v>2583</v>
      </c>
      <c r="C214" s="616"/>
      <c r="D214" s="617"/>
      <c r="E214" s="618"/>
      <c r="F214" s="619"/>
      <c r="G214" s="620"/>
      <c r="H214" s="351"/>
      <c r="I214" s="211"/>
      <c r="J214" s="211"/>
      <c r="K214" s="211"/>
      <c r="L214" s="211"/>
      <c r="M214" s="211"/>
      <c r="N214" s="211"/>
      <c r="O214" s="211"/>
      <c r="P214" s="211"/>
      <c r="Q214" s="211"/>
      <c r="R214" s="211"/>
      <c r="S214" s="211"/>
      <c r="T214" s="211"/>
      <c r="U214" s="211"/>
      <c r="V214" s="211"/>
      <c r="W214" s="211"/>
      <c r="X214" s="211"/>
      <c r="Y214" s="211"/>
      <c r="Z214" s="211"/>
      <c r="AA214" s="211"/>
      <c r="AB214" s="211">
        <v>1</v>
      </c>
      <c r="AC214" s="211"/>
      <c r="AD214" s="211"/>
      <c r="AE214" s="211"/>
      <c r="AF214" s="211"/>
      <c r="AG214" s="211"/>
      <c r="AH214" s="211"/>
      <c r="AI214" s="211"/>
      <c r="AJ214" s="211"/>
      <c r="AK214" s="211"/>
      <c r="AL214" s="211"/>
      <c r="AM214" s="211"/>
      <c r="AN214" s="211"/>
      <c r="AO214" s="211"/>
      <c r="AP214" s="211"/>
      <c r="AQ214" s="211"/>
      <c r="AR214" s="211"/>
      <c r="AS214" s="211"/>
      <c r="AT214" s="211"/>
      <c r="AU214" s="211"/>
      <c r="AV214" s="211"/>
      <c r="AW214" s="211"/>
      <c r="AX214" s="211"/>
      <c r="AY214" s="211"/>
      <c r="AZ214" s="211"/>
      <c r="BA214" s="211"/>
      <c r="BB214" s="211"/>
      <c r="BC214" s="211"/>
      <c r="BD214" s="211"/>
      <c r="BE214" s="211"/>
      <c r="BF214" s="211"/>
      <c r="BG214" s="211"/>
    </row>
    <row r="215" spans="1:59" outlineLevel="1" x14ac:dyDescent="0.2">
      <c r="A215" s="288">
        <v>110</v>
      </c>
      <c r="B215" s="154" t="s">
        <v>2584</v>
      </c>
      <c r="C215" s="170" t="s">
        <v>2585</v>
      </c>
      <c r="D215" s="181" t="s">
        <v>120</v>
      </c>
      <c r="E215" s="352">
        <v>1</v>
      </c>
      <c r="F215" s="353"/>
      <c r="G215" s="212">
        <f>ROUND(E215*F215,2)</f>
        <v>0</v>
      </c>
      <c r="H215" s="351" t="s">
        <v>951</v>
      </c>
      <c r="I215" s="211"/>
      <c r="J215" s="211"/>
      <c r="K215" s="211"/>
      <c r="L215" s="211"/>
      <c r="M215" s="211"/>
      <c r="N215" s="211"/>
      <c r="O215" s="211"/>
      <c r="P215" s="211"/>
      <c r="Q215" s="211"/>
      <c r="R215" s="211"/>
      <c r="S215" s="211"/>
      <c r="T215" s="211"/>
      <c r="U215" s="211"/>
      <c r="V215" s="211"/>
      <c r="W215" s="211"/>
      <c r="X215" s="211"/>
      <c r="Y215" s="211"/>
      <c r="Z215" s="211"/>
      <c r="AA215" s="211"/>
      <c r="AB215" s="211"/>
      <c r="AC215" s="211"/>
      <c r="AD215" s="211"/>
      <c r="AE215" s="211"/>
      <c r="AF215" s="211"/>
      <c r="AG215" s="211"/>
      <c r="AH215" s="211"/>
      <c r="AI215" s="211"/>
      <c r="AJ215" s="211"/>
      <c r="AK215" s="211"/>
      <c r="AL215" s="211">
        <v>21</v>
      </c>
      <c r="AM215" s="211"/>
      <c r="AN215" s="211"/>
      <c r="AO215" s="211"/>
      <c r="AP215" s="211"/>
      <c r="AQ215" s="211"/>
      <c r="AR215" s="211"/>
      <c r="AS215" s="211"/>
      <c r="AT215" s="211"/>
      <c r="AU215" s="211"/>
      <c r="AV215" s="211"/>
      <c r="AW215" s="211"/>
      <c r="AX215" s="211"/>
      <c r="AY215" s="211"/>
      <c r="AZ215" s="211"/>
      <c r="BA215" s="211"/>
      <c r="BB215" s="211"/>
      <c r="BC215" s="211"/>
      <c r="BD215" s="211"/>
      <c r="BE215" s="211"/>
      <c r="BF215" s="211"/>
      <c r="BG215" s="211"/>
    </row>
    <row r="216" spans="1:59" outlineLevel="1" x14ac:dyDescent="0.2">
      <c r="A216" s="288"/>
      <c r="B216" s="615" t="s">
        <v>2582</v>
      </c>
      <c r="C216" s="616"/>
      <c r="D216" s="617"/>
      <c r="E216" s="618"/>
      <c r="F216" s="619"/>
      <c r="G216" s="620"/>
      <c r="H216" s="351"/>
      <c r="I216" s="211"/>
      <c r="J216" s="211"/>
      <c r="K216" s="211"/>
      <c r="L216" s="211"/>
      <c r="M216" s="211"/>
      <c r="N216" s="211"/>
      <c r="O216" s="211"/>
      <c r="P216" s="211"/>
      <c r="Q216" s="211"/>
      <c r="R216" s="211"/>
      <c r="S216" s="211"/>
      <c r="T216" s="211"/>
      <c r="U216" s="211"/>
      <c r="V216" s="211"/>
      <c r="W216" s="211"/>
      <c r="X216" s="211"/>
      <c r="Y216" s="211"/>
      <c r="Z216" s="211"/>
      <c r="AA216" s="211"/>
      <c r="AB216" s="211">
        <v>0</v>
      </c>
      <c r="AC216" s="211"/>
      <c r="AD216" s="211"/>
      <c r="AE216" s="211"/>
      <c r="AF216" s="211"/>
      <c r="AG216" s="211"/>
      <c r="AH216" s="211"/>
      <c r="AI216" s="211"/>
      <c r="AJ216" s="211"/>
      <c r="AK216" s="211"/>
      <c r="AL216" s="211"/>
      <c r="AM216" s="211"/>
      <c r="AN216" s="211"/>
      <c r="AO216" s="211"/>
      <c r="AP216" s="211"/>
      <c r="AQ216" s="211"/>
      <c r="AR216" s="211"/>
      <c r="AS216" s="211"/>
      <c r="AT216" s="211"/>
      <c r="AU216" s="211"/>
      <c r="AV216" s="211"/>
      <c r="AW216" s="211"/>
      <c r="AX216" s="211"/>
      <c r="AY216" s="211"/>
      <c r="AZ216" s="211"/>
      <c r="BA216" s="211"/>
      <c r="BB216" s="211"/>
      <c r="BC216" s="211"/>
      <c r="BD216" s="211"/>
      <c r="BE216" s="211"/>
      <c r="BF216" s="211"/>
      <c r="BG216" s="211"/>
    </row>
    <row r="217" spans="1:59" outlineLevel="1" x14ac:dyDescent="0.2">
      <c r="A217" s="288"/>
      <c r="B217" s="615" t="s">
        <v>2583</v>
      </c>
      <c r="C217" s="616"/>
      <c r="D217" s="617"/>
      <c r="E217" s="618"/>
      <c r="F217" s="619"/>
      <c r="G217" s="620"/>
      <c r="H217" s="351"/>
      <c r="I217" s="211"/>
      <c r="J217" s="211"/>
      <c r="K217" s="211"/>
      <c r="L217" s="211"/>
      <c r="M217" s="211"/>
      <c r="N217" s="211"/>
      <c r="O217" s="211"/>
      <c r="P217" s="211"/>
      <c r="Q217" s="211"/>
      <c r="R217" s="211"/>
      <c r="S217" s="211"/>
      <c r="T217" s="211"/>
      <c r="U217" s="211"/>
      <c r="V217" s="211"/>
      <c r="W217" s="211"/>
      <c r="X217" s="211"/>
      <c r="Y217" s="211"/>
      <c r="Z217" s="211"/>
      <c r="AA217" s="211"/>
      <c r="AB217" s="211">
        <v>1</v>
      </c>
      <c r="AC217" s="211"/>
      <c r="AD217" s="211"/>
      <c r="AE217" s="211"/>
      <c r="AF217" s="211"/>
      <c r="AG217" s="211"/>
      <c r="AH217" s="211"/>
      <c r="AI217" s="211"/>
      <c r="AJ217" s="211"/>
      <c r="AK217" s="211"/>
      <c r="AL217" s="211"/>
      <c r="AM217" s="211"/>
      <c r="AN217" s="211"/>
      <c r="AO217" s="211"/>
      <c r="AP217" s="211"/>
      <c r="AQ217" s="211"/>
      <c r="AR217" s="211"/>
      <c r="AS217" s="211"/>
      <c r="AT217" s="211"/>
      <c r="AU217" s="211"/>
      <c r="AV217" s="211"/>
      <c r="AW217" s="211"/>
      <c r="AX217" s="211"/>
      <c r="AY217" s="211"/>
      <c r="AZ217" s="211"/>
      <c r="BA217" s="211"/>
      <c r="BB217" s="211"/>
      <c r="BC217" s="211"/>
      <c r="BD217" s="211"/>
      <c r="BE217" s="211"/>
      <c r="BF217" s="211"/>
      <c r="BG217" s="211"/>
    </row>
    <row r="218" spans="1:59" outlineLevel="1" x14ac:dyDescent="0.2">
      <c r="A218" s="288">
        <v>111</v>
      </c>
      <c r="B218" s="154" t="s">
        <v>2586</v>
      </c>
      <c r="C218" s="170" t="s">
        <v>2587</v>
      </c>
      <c r="D218" s="181" t="s">
        <v>120</v>
      </c>
      <c r="E218" s="352">
        <v>2</v>
      </c>
      <c r="F218" s="353"/>
      <c r="G218" s="212">
        <f>ROUND(E218*F218,2)</f>
        <v>0</v>
      </c>
      <c r="H218" s="351" t="s">
        <v>951</v>
      </c>
      <c r="I218" s="211"/>
      <c r="J218" s="211"/>
      <c r="K218" s="211"/>
      <c r="L218" s="211"/>
      <c r="M218" s="211"/>
      <c r="N218" s="211"/>
      <c r="O218" s="211"/>
      <c r="P218" s="211"/>
      <c r="Q218" s="211"/>
      <c r="R218" s="211"/>
      <c r="S218" s="211"/>
      <c r="T218" s="211"/>
      <c r="U218" s="211"/>
      <c r="V218" s="211"/>
      <c r="W218" s="211"/>
      <c r="X218" s="211"/>
      <c r="Y218" s="211"/>
      <c r="Z218" s="211"/>
      <c r="AA218" s="211"/>
      <c r="AB218" s="211"/>
      <c r="AC218" s="211"/>
      <c r="AD218" s="211"/>
      <c r="AE218" s="211"/>
      <c r="AF218" s="211"/>
      <c r="AG218" s="211"/>
      <c r="AH218" s="211"/>
      <c r="AI218" s="211"/>
      <c r="AJ218" s="211"/>
      <c r="AK218" s="211"/>
      <c r="AL218" s="211">
        <v>21</v>
      </c>
      <c r="AM218" s="211"/>
      <c r="AN218" s="211"/>
      <c r="AO218" s="211"/>
      <c r="AP218" s="211"/>
      <c r="AQ218" s="211"/>
      <c r="AR218" s="211"/>
      <c r="AS218" s="211"/>
      <c r="AT218" s="211"/>
      <c r="AU218" s="211"/>
      <c r="AV218" s="211"/>
      <c r="AW218" s="211"/>
      <c r="AX218" s="211"/>
      <c r="AY218" s="211"/>
      <c r="AZ218" s="211"/>
      <c r="BA218" s="211"/>
      <c r="BB218" s="211"/>
      <c r="BC218" s="211"/>
      <c r="BD218" s="211"/>
      <c r="BE218" s="211"/>
      <c r="BF218" s="211"/>
      <c r="BG218" s="211"/>
    </row>
    <row r="219" spans="1:59" outlineLevel="1" x14ac:dyDescent="0.2">
      <c r="A219" s="288"/>
      <c r="B219" s="615" t="s">
        <v>2582</v>
      </c>
      <c r="C219" s="616"/>
      <c r="D219" s="617"/>
      <c r="E219" s="618"/>
      <c r="F219" s="619"/>
      <c r="G219" s="620"/>
      <c r="H219" s="351"/>
      <c r="I219" s="211"/>
      <c r="J219" s="211"/>
      <c r="K219" s="211"/>
      <c r="L219" s="211"/>
      <c r="M219" s="211"/>
      <c r="N219" s="211"/>
      <c r="O219" s="211"/>
      <c r="P219" s="211"/>
      <c r="Q219" s="211"/>
      <c r="R219" s="211"/>
      <c r="S219" s="211"/>
      <c r="T219" s="211"/>
      <c r="U219" s="211"/>
      <c r="V219" s="211"/>
      <c r="W219" s="211"/>
      <c r="X219" s="211"/>
      <c r="Y219" s="211"/>
      <c r="Z219" s="211"/>
      <c r="AA219" s="211"/>
      <c r="AB219" s="211">
        <v>0</v>
      </c>
      <c r="AC219" s="211"/>
      <c r="AD219" s="211"/>
      <c r="AE219" s="211"/>
      <c r="AF219" s="211"/>
      <c r="AG219" s="211"/>
      <c r="AH219" s="211"/>
      <c r="AI219" s="211"/>
      <c r="AJ219" s="211"/>
      <c r="AK219" s="211"/>
      <c r="AL219" s="211"/>
      <c r="AM219" s="211"/>
      <c r="AN219" s="211"/>
      <c r="AO219" s="211"/>
      <c r="AP219" s="211"/>
      <c r="AQ219" s="211"/>
      <c r="AR219" s="211"/>
      <c r="AS219" s="211"/>
      <c r="AT219" s="211"/>
      <c r="AU219" s="211"/>
      <c r="AV219" s="211"/>
      <c r="AW219" s="211"/>
      <c r="AX219" s="211"/>
      <c r="AY219" s="211"/>
      <c r="AZ219" s="211"/>
      <c r="BA219" s="211"/>
      <c r="BB219" s="211"/>
      <c r="BC219" s="211"/>
      <c r="BD219" s="211"/>
      <c r="BE219" s="211"/>
      <c r="BF219" s="211"/>
      <c r="BG219" s="211"/>
    </row>
    <row r="220" spans="1:59" outlineLevel="1" x14ac:dyDescent="0.2">
      <c r="A220" s="288"/>
      <c r="B220" s="615" t="s">
        <v>2583</v>
      </c>
      <c r="C220" s="616"/>
      <c r="D220" s="617"/>
      <c r="E220" s="618"/>
      <c r="F220" s="619"/>
      <c r="G220" s="620"/>
      <c r="H220" s="351"/>
      <c r="I220" s="211"/>
      <c r="J220" s="211"/>
      <c r="K220" s="211"/>
      <c r="L220" s="211"/>
      <c r="M220" s="211"/>
      <c r="N220" s="211"/>
      <c r="O220" s="211"/>
      <c r="P220" s="211"/>
      <c r="Q220" s="211"/>
      <c r="R220" s="211"/>
      <c r="S220" s="211"/>
      <c r="T220" s="211"/>
      <c r="U220" s="211"/>
      <c r="V220" s="211"/>
      <c r="W220" s="211"/>
      <c r="X220" s="211"/>
      <c r="Y220" s="211"/>
      <c r="Z220" s="211"/>
      <c r="AA220" s="211"/>
      <c r="AB220" s="211">
        <v>1</v>
      </c>
      <c r="AC220" s="211"/>
      <c r="AD220" s="211"/>
      <c r="AE220" s="211"/>
      <c r="AF220" s="211"/>
      <c r="AG220" s="211"/>
      <c r="AH220" s="211"/>
      <c r="AI220" s="211"/>
      <c r="AJ220" s="211"/>
      <c r="AK220" s="211"/>
      <c r="AL220" s="211"/>
      <c r="AM220" s="211"/>
      <c r="AN220" s="211"/>
      <c r="AO220" s="211"/>
      <c r="AP220" s="211"/>
      <c r="AQ220" s="211"/>
      <c r="AR220" s="211"/>
      <c r="AS220" s="211"/>
      <c r="AT220" s="211"/>
      <c r="AU220" s="211"/>
      <c r="AV220" s="211"/>
      <c r="AW220" s="211"/>
      <c r="AX220" s="211"/>
      <c r="AY220" s="211"/>
      <c r="AZ220" s="211"/>
      <c r="BA220" s="211"/>
      <c r="BB220" s="211"/>
      <c r="BC220" s="211"/>
      <c r="BD220" s="211"/>
      <c r="BE220" s="211"/>
      <c r="BF220" s="211"/>
      <c r="BG220" s="211"/>
    </row>
    <row r="221" spans="1:59" outlineLevel="1" x14ac:dyDescent="0.2">
      <c r="A221" s="288">
        <v>112</v>
      </c>
      <c r="B221" s="154" t="s">
        <v>2588</v>
      </c>
      <c r="C221" s="170" t="s">
        <v>2589</v>
      </c>
      <c r="D221" s="181" t="s">
        <v>120</v>
      </c>
      <c r="E221" s="352">
        <v>3</v>
      </c>
      <c r="F221" s="353"/>
      <c r="G221" s="212">
        <f>ROUND(E221*F221,2)</f>
        <v>0</v>
      </c>
      <c r="H221" s="351" t="s">
        <v>951</v>
      </c>
      <c r="I221" s="211"/>
      <c r="J221" s="211"/>
      <c r="K221" s="211"/>
      <c r="L221" s="211"/>
      <c r="M221" s="211"/>
      <c r="N221" s="211"/>
      <c r="O221" s="211"/>
      <c r="P221" s="211"/>
      <c r="Q221" s="211"/>
      <c r="R221" s="211"/>
      <c r="S221" s="211"/>
      <c r="T221" s="211"/>
      <c r="U221" s="211"/>
      <c r="V221" s="211"/>
      <c r="W221" s="211"/>
      <c r="X221" s="211"/>
      <c r="Y221" s="211"/>
      <c r="Z221" s="211"/>
      <c r="AA221" s="211"/>
      <c r="AB221" s="211"/>
      <c r="AC221" s="211"/>
      <c r="AD221" s="211"/>
      <c r="AE221" s="211"/>
      <c r="AF221" s="211"/>
      <c r="AG221" s="211"/>
      <c r="AH221" s="211"/>
      <c r="AI221" s="211"/>
      <c r="AJ221" s="211"/>
      <c r="AK221" s="211"/>
      <c r="AL221" s="211">
        <v>21</v>
      </c>
      <c r="AM221" s="211"/>
      <c r="AN221" s="211"/>
      <c r="AO221" s="211"/>
      <c r="AP221" s="211"/>
      <c r="AQ221" s="211"/>
      <c r="AR221" s="211"/>
      <c r="AS221" s="211"/>
      <c r="AT221" s="211"/>
      <c r="AU221" s="211"/>
      <c r="AV221" s="211"/>
      <c r="AW221" s="211"/>
      <c r="AX221" s="211"/>
      <c r="AY221" s="211"/>
      <c r="AZ221" s="211"/>
      <c r="BA221" s="211"/>
      <c r="BB221" s="211"/>
      <c r="BC221" s="211"/>
      <c r="BD221" s="211"/>
      <c r="BE221" s="211"/>
      <c r="BF221" s="211"/>
      <c r="BG221" s="211"/>
    </row>
    <row r="222" spans="1:59" outlineLevel="1" x14ac:dyDescent="0.2">
      <c r="A222" s="288"/>
      <c r="B222" s="615" t="s">
        <v>2590</v>
      </c>
      <c r="C222" s="616"/>
      <c r="D222" s="617"/>
      <c r="E222" s="618"/>
      <c r="F222" s="619"/>
      <c r="G222" s="620"/>
      <c r="H222" s="351"/>
      <c r="I222" s="211"/>
      <c r="J222" s="211"/>
      <c r="K222" s="211"/>
      <c r="L222" s="211"/>
      <c r="M222" s="211"/>
      <c r="N222" s="211"/>
      <c r="O222" s="211"/>
      <c r="P222" s="211"/>
      <c r="Q222" s="211"/>
      <c r="R222" s="211"/>
      <c r="S222" s="211"/>
      <c r="T222" s="211"/>
      <c r="U222" s="211"/>
      <c r="V222" s="211"/>
      <c r="W222" s="211"/>
      <c r="X222" s="211"/>
      <c r="Y222" s="211"/>
      <c r="Z222" s="211"/>
      <c r="AA222" s="211"/>
      <c r="AB222" s="211">
        <v>0</v>
      </c>
      <c r="AC222" s="211"/>
      <c r="AD222" s="211"/>
      <c r="AE222" s="211"/>
      <c r="AF222" s="211"/>
      <c r="AG222" s="211"/>
      <c r="AH222" s="211"/>
      <c r="AI222" s="211"/>
      <c r="AJ222" s="211"/>
      <c r="AK222" s="211"/>
      <c r="AL222" s="211"/>
      <c r="AM222" s="211"/>
      <c r="AN222" s="211"/>
      <c r="AO222" s="211"/>
      <c r="AP222" s="211"/>
      <c r="AQ222" s="211"/>
      <c r="AR222" s="211"/>
      <c r="AS222" s="211"/>
      <c r="AT222" s="211"/>
      <c r="AU222" s="211"/>
      <c r="AV222" s="211"/>
      <c r="AW222" s="211"/>
      <c r="AX222" s="211"/>
      <c r="AY222" s="211"/>
      <c r="AZ222" s="211"/>
      <c r="BA222" s="211"/>
      <c r="BB222" s="211"/>
      <c r="BC222" s="211"/>
      <c r="BD222" s="211"/>
      <c r="BE222" s="211"/>
      <c r="BF222" s="211"/>
      <c r="BG222" s="211"/>
    </row>
    <row r="223" spans="1:59" outlineLevel="1" x14ac:dyDescent="0.2">
      <c r="A223" s="288"/>
      <c r="B223" s="615" t="s">
        <v>2591</v>
      </c>
      <c r="C223" s="616"/>
      <c r="D223" s="617"/>
      <c r="E223" s="618"/>
      <c r="F223" s="619"/>
      <c r="G223" s="620"/>
      <c r="H223" s="351"/>
      <c r="I223" s="211"/>
      <c r="J223" s="211"/>
      <c r="K223" s="211"/>
      <c r="L223" s="211"/>
      <c r="M223" s="211"/>
      <c r="N223" s="211"/>
      <c r="O223" s="211"/>
      <c r="P223" s="211"/>
      <c r="Q223" s="211"/>
      <c r="R223" s="211"/>
      <c r="S223" s="211"/>
      <c r="T223" s="211"/>
      <c r="U223" s="211"/>
      <c r="V223" s="211"/>
      <c r="W223" s="211"/>
      <c r="X223" s="211"/>
      <c r="Y223" s="211"/>
      <c r="Z223" s="211"/>
      <c r="AA223" s="211"/>
      <c r="AB223" s="211">
        <v>1</v>
      </c>
      <c r="AC223" s="211"/>
      <c r="AD223" s="211"/>
      <c r="AE223" s="211"/>
      <c r="AF223" s="211"/>
      <c r="AG223" s="211"/>
      <c r="AH223" s="211"/>
      <c r="AI223" s="211"/>
      <c r="AJ223" s="211"/>
      <c r="AK223" s="211"/>
      <c r="AL223" s="211"/>
      <c r="AM223" s="211"/>
      <c r="AN223" s="211"/>
      <c r="AO223" s="211"/>
      <c r="AP223" s="211"/>
      <c r="AQ223" s="211"/>
      <c r="AR223" s="211"/>
      <c r="AS223" s="211"/>
      <c r="AT223" s="211"/>
      <c r="AU223" s="211"/>
      <c r="AV223" s="211"/>
      <c r="AW223" s="211"/>
      <c r="AX223" s="211"/>
      <c r="AY223" s="211"/>
      <c r="AZ223" s="211"/>
      <c r="BA223" s="211"/>
      <c r="BB223" s="211"/>
      <c r="BC223" s="211"/>
      <c r="BD223" s="211"/>
      <c r="BE223" s="211"/>
      <c r="BF223" s="211"/>
      <c r="BG223" s="211"/>
    </row>
    <row r="224" spans="1:59" ht="22.5" outlineLevel="1" x14ac:dyDescent="0.2">
      <c r="A224" s="288">
        <v>113</v>
      </c>
      <c r="B224" s="154" t="s">
        <v>2592</v>
      </c>
      <c r="C224" s="170" t="s">
        <v>2593</v>
      </c>
      <c r="D224" s="181" t="s">
        <v>120</v>
      </c>
      <c r="E224" s="352">
        <v>4</v>
      </c>
      <c r="F224" s="353"/>
      <c r="G224" s="212">
        <f>ROUND(E224*F224,2)</f>
        <v>0</v>
      </c>
      <c r="H224" s="351" t="s">
        <v>951</v>
      </c>
      <c r="I224" s="211"/>
      <c r="J224" s="211"/>
      <c r="K224" s="211"/>
      <c r="L224" s="211"/>
      <c r="M224" s="211"/>
      <c r="N224" s="211"/>
      <c r="O224" s="211"/>
      <c r="P224" s="211"/>
      <c r="Q224" s="211"/>
      <c r="R224" s="211"/>
      <c r="S224" s="211"/>
      <c r="T224" s="211"/>
      <c r="U224" s="211"/>
      <c r="V224" s="211"/>
      <c r="W224" s="211"/>
      <c r="X224" s="211"/>
      <c r="Y224" s="211"/>
      <c r="Z224" s="211"/>
      <c r="AA224" s="211"/>
      <c r="AB224" s="211"/>
      <c r="AC224" s="211"/>
      <c r="AD224" s="211"/>
      <c r="AE224" s="211"/>
      <c r="AF224" s="211"/>
      <c r="AG224" s="211"/>
      <c r="AH224" s="211"/>
      <c r="AI224" s="211"/>
      <c r="AJ224" s="211"/>
      <c r="AK224" s="211"/>
      <c r="AL224" s="211">
        <v>21</v>
      </c>
      <c r="AM224" s="211"/>
      <c r="AN224" s="211"/>
      <c r="AO224" s="211"/>
      <c r="AP224" s="211"/>
      <c r="AQ224" s="211"/>
      <c r="AR224" s="211"/>
      <c r="AS224" s="211"/>
      <c r="AT224" s="211"/>
      <c r="AU224" s="211"/>
      <c r="AV224" s="211"/>
      <c r="AW224" s="211"/>
      <c r="AX224" s="211"/>
      <c r="AY224" s="211"/>
      <c r="AZ224" s="211"/>
      <c r="BA224" s="211"/>
      <c r="BB224" s="211"/>
      <c r="BC224" s="211"/>
      <c r="BD224" s="211"/>
      <c r="BE224" s="211"/>
      <c r="BF224" s="211"/>
      <c r="BG224" s="211"/>
    </row>
    <row r="225" spans="1:59" outlineLevel="1" x14ac:dyDescent="0.2">
      <c r="A225" s="288"/>
      <c r="B225" s="615" t="s">
        <v>2590</v>
      </c>
      <c r="C225" s="616"/>
      <c r="D225" s="617"/>
      <c r="E225" s="618"/>
      <c r="F225" s="619"/>
      <c r="G225" s="620"/>
      <c r="H225" s="351"/>
      <c r="I225" s="211"/>
      <c r="J225" s="211"/>
      <c r="K225" s="211"/>
      <c r="L225" s="211"/>
      <c r="M225" s="211"/>
      <c r="N225" s="211"/>
      <c r="O225" s="211"/>
      <c r="P225" s="211"/>
      <c r="Q225" s="211"/>
      <c r="R225" s="211"/>
      <c r="S225" s="211"/>
      <c r="T225" s="211"/>
      <c r="U225" s="211"/>
      <c r="V225" s="211"/>
      <c r="W225" s="211"/>
      <c r="X225" s="211"/>
      <c r="Y225" s="211"/>
      <c r="Z225" s="211"/>
      <c r="AA225" s="211"/>
      <c r="AB225" s="211">
        <v>0</v>
      </c>
      <c r="AC225" s="211"/>
      <c r="AD225" s="211"/>
      <c r="AE225" s="211"/>
      <c r="AF225" s="211"/>
      <c r="AG225" s="211"/>
      <c r="AH225" s="211"/>
      <c r="AI225" s="211"/>
      <c r="AJ225" s="211"/>
      <c r="AK225" s="211"/>
      <c r="AL225" s="211"/>
      <c r="AM225" s="211"/>
      <c r="AN225" s="211"/>
      <c r="AO225" s="211"/>
      <c r="AP225" s="211"/>
      <c r="AQ225" s="211"/>
      <c r="AR225" s="211"/>
      <c r="AS225" s="211"/>
      <c r="AT225" s="211"/>
      <c r="AU225" s="211"/>
      <c r="AV225" s="211"/>
      <c r="AW225" s="211"/>
      <c r="AX225" s="211"/>
      <c r="AY225" s="211"/>
      <c r="AZ225" s="211"/>
      <c r="BA225" s="211"/>
      <c r="BB225" s="211"/>
      <c r="BC225" s="211"/>
      <c r="BD225" s="211"/>
      <c r="BE225" s="211"/>
      <c r="BF225" s="211"/>
      <c r="BG225" s="211"/>
    </row>
    <row r="226" spans="1:59" outlineLevel="1" x14ac:dyDescent="0.2">
      <c r="A226" s="288"/>
      <c r="B226" s="615" t="s">
        <v>2591</v>
      </c>
      <c r="C226" s="616"/>
      <c r="D226" s="617"/>
      <c r="E226" s="618"/>
      <c r="F226" s="619"/>
      <c r="G226" s="620"/>
      <c r="H226" s="351"/>
      <c r="I226" s="211"/>
      <c r="J226" s="211"/>
      <c r="K226" s="211"/>
      <c r="L226" s="211"/>
      <c r="M226" s="211"/>
      <c r="N226" s="211"/>
      <c r="O226" s="211"/>
      <c r="P226" s="211"/>
      <c r="Q226" s="211"/>
      <c r="R226" s="211"/>
      <c r="S226" s="211"/>
      <c r="T226" s="211"/>
      <c r="U226" s="211"/>
      <c r="V226" s="211"/>
      <c r="W226" s="211"/>
      <c r="X226" s="211"/>
      <c r="Y226" s="211"/>
      <c r="Z226" s="211"/>
      <c r="AA226" s="211"/>
      <c r="AB226" s="211">
        <v>1</v>
      </c>
      <c r="AC226" s="211"/>
      <c r="AD226" s="211"/>
      <c r="AE226" s="211"/>
      <c r="AF226" s="211"/>
      <c r="AG226" s="211"/>
      <c r="AH226" s="211"/>
      <c r="AI226" s="211"/>
      <c r="AJ226" s="211"/>
      <c r="AK226" s="211"/>
      <c r="AL226" s="211"/>
      <c r="AM226" s="211"/>
      <c r="AN226" s="211"/>
      <c r="AO226" s="211"/>
      <c r="AP226" s="211"/>
      <c r="AQ226" s="211"/>
      <c r="AR226" s="211"/>
      <c r="AS226" s="211"/>
      <c r="AT226" s="211"/>
      <c r="AU226" s="211"/>
      <c r="AV226" s="211"/>
      <c r="AW226" s="211"/>
      <c r="AX226" s="211"/>
      <c r="AY226" s="211"/>
      <c r="AZ226" s="211"/>
      <c r="BA226" s="211"/>
      <c r="BB226" s="211"/>
      <c r="BC226" s="211"/>
      <c r="BD226" s="211"/>
      <c r="BE226" s="211"/>
      <c r="BF226" s="211"/>
      <c r="BG226" s="211"/>
    </row>
    <row r="227" spans="1:59" ht="22.5" outlineLevel="1" x14ac:dyDescent="0.2">
      <c r="A227" s="288">
        <v>114</v>
      </c>
      <c r="B227" s="154" t="s">
        <v>2594</v>
      </c>
      <c r="C227" s="170" t="s">
        <v>2595</v>
      </c>
      <c r="D227" s="181" t="s">
        <v>120</v>
      </c>
      <c r="E227" s="352">
        <v>9</v>
      </c>
      <c r="F227" s="353"/>
      <c r="G227" s="212">
        <f>ROUND(E227*F227,2)</f>
        <v>0</v>
      </c>
      <c r="H227" s="351" t="s">
        <v>951</v>
      </c>
      <c r="I227" s="211"/>
      <c r="J227" s="211"/>
      <c r="K227" s="211"/>
      <c r="L227" s="211"/>
      <c r="M227" s="211"/>
      <c r="N227" s="211"/>
      <c r="O227" s="211"/>
      <c r="P227" s="211"/>
      <c r="Q227" s="211"/>
      <c r="R227" s="211"/>
      <c r="S227" s="211"/>
      <c r="T227" s="211"/>
      <c r="U227" s="211"/>
      <c r="V227" s="211"/>
      <c r="W227" s="211"/>
      <c r="X227" s="211"/>
      <c r="Y227" s="211"/>
      <c r="Z227" s="211"/>
      <c r="AA227" s="211"/>
      <c r="AB227" s="211"/>
      <c r="AC227" s="211"/>
      <c r="AD227" s="211"/>
      <c r="AE227" s="211"/>
      <c r="AF227" s="211"/>
      <c r="AG227" s="211"/>
      <c r="AH227" s="211"/>
      <c r="AI227" s="211"/>
      <c r="AJ227" s="211"/>
      <c r="AK227" s="211"/>
      <c r="AL227" s="211">
        <v>21</v>
      </c>
      <c r="AM227" s="211"/>
      <c r="AN227" s="211"/>
      <c r="AO227" s="211"/>
      <c r="AP227" s="211"/>
      <c r="AQ227" s="211"/>
      <c r="AR227" s="211"/>
      <c r="AS227" s="211"/>
      <c r="AT227" s="211"/>
      <c r="AU227" s="211"/>
      <c r="AV227" s="211"/>
      <c r="AW227" s="211"/>
      <c r="AX227" s="211"/>
      <c r="AY227" s="211"/>
      <c r="AZ227" s="211"/>
      <c r="BA227" s="211"/>
      <c r="BB227" s="211"/>
      <c r="BC227" s="211"/>
      <c r="BD227" s="211"/>
      <c r="BE227" s="211"/>
      <c r="BF227" s="211"/>
      <c r="BG227" s="211"/>
    </row>
    <row r="228" spans="1:59" outlineLevel="1" x14ac:dyDescent="0.2">
      <c r="A228" s="288"/>
      <c r="B228" s="615" t="s">
        <v>2590</v>
      </c>
      <c r="C228" s="616"/>
      <c r="D228" s="617"/>
      <c r="E228" s="618"/>
      <c r="F228" s="619"/>
      <c r="G228" s="620"/>
      <c r="H228" s="351"/>
      <c r="I228" s="211"/>
      <c r="J228" s="211"/>
      <c r="K228" s="211"/>
      <c r="L228" s="211"/>
      <c r="M228" s="211"/>
      <c r="N228" s="211"/>
      <c r="O228" s="211"/>
      <c r="P228" s="211"/>
      <c r="Q228" s="211"/>
      <c r="R228" s="211"/>
      <c r="S228" s="211"/>
      <c r="T228" s="211"/>
      <c r="U228" s="211"/>
      <c r="V228" s="211"/>
      <c r="W228" s="211"/>
      <c r="X228" s="211"/>
      <c r="Y228" s="211"/>
      <c r="Z228" s="211"/>
      <c r="AA228" s="211"/>
      <c r="AB228" s="211">
        <v>0</v>
      </c>
      <c r="AC228" s="211"/>
      <c r="AD228" s="211"/>
      <c r="AE228" s="211"/>
      <c r="AF228" s="211"/>
      <c r="AG228" s="211"/>
      <c r="AH228" s="211"/>
      <c r="AI228" s="211"/>
      <c r="AJ228" s="211"/>
      <c r="AK228" s="211"/>
      <c r="AL228" s="211"/>
      <c r="AM228" s="211"/>
      <c r="AN228" s="211"/>
      <c r="AO228" s="211"/>
      <c r="AP228" s="211"/>
      <c r="AQ228" s="211"/>
      <c r="AR228" s="211"/>
      <c r="AS228" s="211"/>
      <c r="AT228" s="211"/>
      <c r="AU228" s="211"/>
      <c r="AV228" s="211"/>
      <c r="AW228" s="211"/>
      <c r="AX228" s="211"/>
      <c r="AY228" s="211"/>
      <c r="AZ228" s="211"/>
      <c r="BA228" s="211"/>
      <c r="BB228" s="211"/>
      <c r="BC228" s="211"/>
      <c r="BD228" s="211"/>
      <c r="BE228" s="211"/>
      <c r="BF228" s="211"/>
      <c r="BG228" s="211"/>
    </row>
    <row r="229" spans="1:59" outlineLevel="1" x14ac:dyDescent="0.2">
      <c r="A229" s="288"/>
      <c r="B229" s="615" t="s">
        <v>2591</v>
      </c>
      <c r="C229" s="616"/>
      <c r="D229" s="617"/>
      <c r="E229" s="618"/>
      <c r="F229" s="619"/>
      <c r="G229" s="620"/>
      <c r="H229" s="351"/>
      <c r="I229" s="211"/>
      <c r="J229" s="211"/>
      <c r="K229" s="211"/>
      <c r="L229" s="211"/>
      <c r="M229" s="211"/>
      <c r="N229" s="211"/>
      <c r="O229" s="211"/>
      <c r="P229" s="211"/>
      <c r="Q229" s="211"/>
      <c r="R229" s="211"/>
      <c r="S229" s="211"/>
      <c r="T229" s="211"/>
      <c r="U229" s="211"/>
      <c r="V229" s="211"/>
      <c r="W229" s="211"/>
      <c r="X229" s="211"/>
      <c r="Y229" s="211"/>
      <c r="Z229" s="211"/>
      <c r="AA229" s="211"/>
      <c r="AB229" s="211">
        <v>1</v>
      </c>
      <c r="AC229" s="211"/>
      <c r="AD229" s="211"/>
      <c r="AE229" s="211"/>
      <c r="AF229" s="211"/>
      <c r="AG229" s="211"/>
      <c r="AH229" s="211"/>
      <c r="AI229" s="211"/>
      <c r="AJ229" s="211"/>
      <c r="AK229" s="211"/>
      <c r="AL229" s="211"/>
      <c r="AM229" s="211"/>
      <c r="AN229" s="211"/>
      <c r="AO229" s="211"/>
      <c r="AP229" s="211"/>
      <c r="AQ229" s="211"/>
      <c r="AR229" s="211"/>
      <c r="AS229" s="211"/>
      <c r="AT229" s="211"/>
      <c r="AU229" s="211"/>
      <c r="AV229" s="211"/>
      <c r="AW229" s="211"/>
      <c r="AX229" s="211"/>
      <c r="AY229" s="211"/>
      <c r="AZ229" s="211"/>
      <c r="BA229" s="211"/>
      <c r="BB229" s="211"/>
      <c r="BC229" s="211"/>
      <c r="BD229" s="211"/>
      <c r="BE229" s="211"/>
      <c r="BF229" s="211"/>
      <c r="BG229" s="211"/>
    </row>
    <row r="230" spans="1:59" ht="22.5" outlineLevel="1" x14ac:dyDescent="0.2">
      <c r="A230" s="288">
        <v>115</v>
      </c>
      <c r="B230" s="154" t="s">
        <v>2596</v>
      </c>
      <c r="C230" s="170" t="s">
        <v>2597</v>
      </c>
      <c r="D230" s="181" t="s">
        <v>120</v>
      </c>
      <c r="E230" s="352">
        <v>49</v>
      </c>
      <c r="F230" s="353"/>
      <c r="G230" s="212">
        <f>ROUND(E230*F230,2)</f>
        <v>0</v>
      </c>
      <c r="H230" s="351" t="s">
        <v>951</v>
      </c>
      <c r="I230" s="211"/>
      <c r="J230" s="211"/>
      <c r="K230" s="211"/>
      <c r="L230" s="211"/>
      <c r="M230" s="211"/>
      <c r="N230" s="211"/>
      <c r="O230" s="211"/>
      <c r="P230" s="211"/>
      <c r="Q230" s="211"/>
      <c r="R230" s="211"/>
      <c r="S230" s="211"/>
      <c r="T230" s="211"/>
      <c r="U230" s="211"/>
      <c r="V230" s="211"/>
      <c r="W230" s="211"/>
      <c r="X230" s="211"/>
      <c r="Y230" s="211"/>
      <c r="Z230" s="211"/>
      <c r="AA230" s="211"/>
      <c r="AB230" s="211"/>
      <c r="AC230" s="211"/>
      <c r="AD230" s="211"/>
      <c r="AE230" s="211"/>
      <c r="AF230" s="211"/>
      <c r="AG230" s="211"/>
      <c r="AH230" s="211"/>
      <c r="AI230" s="211"/>
      <c r="AJ230" s="211"/>
      <c r="AK230" s="211"/>
      <c r="AL230" s="211">
        <v>21</v>
      </c>
      <c r="AM230" s="211"/>
      <c r="AN230" s="211"/>
      <c r="AO230" s="211"/>
      <c r="AP230" s="211"/>
      <c r="AQ230" s="211"/>
      <c r="AR230" s="211"/>
      <c r="AS230" s="211"/>
      <c r="AT230" s="211"/>
      <c r="AU230" s="211"/>
      <c r="AV230" s="211"/>
      <c r="AW230" s="211"/>
      <c r="AX230" s="211"/>
      <c r="AY230" s="211"/>
      <c r="AZ230" s="211"/>
      <c r="BA230" s="211"/>
      <c r="BB230" s="211"/>
      <c r="BC230" s="211"/>
      <c r="BD230" s="211"/>
      <c r="BE230" s="211"/>
      <c r="BF230" s="211"/>
      <c r="BG230" s="211"/>
    </row>
    <row r="231" spans="1:59" outlineLevel="1" x14ac:dyDescent="0.2">
      <c r="A231" s="288"/>
      <c r="B231" s="615" t="s">
        <v>2590</v>
      </c>
      <c r="C231" s="616"/>
      <c r="D231" s="617"/>
      <c r="E231" s="618"/>
      <c r="F231" s="619"/>
      <c r="G231" s="620"/>
      <c r="H231" s="351"/>
      <c r="I231" s="211"/>
      <c r="J231" s="211"/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1"/>
      <c r="Y231" s="211"/>
      <c r="Z231" s="211"/>
      <c r="AA231" s="211"/>
      <c r="AB231" s="211">
        <v>0</v>
      </c>
      <c r="AC231" s="211"/>
      <c r="AD231" s="211"/>
      <c r="AE231" s="211"/>
      <c r="AF231" s="211"/>
      <c r="AG231" s="211"/>
      <c r="AH231" s="211"/>
      <c r="AI231" s="211"/>
      <c r="AJ231" s="211"/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1"/>
      <c r="AY231" s="211"/>
      <c r="AZ231" s="211"/>
      <c r="BA231" s="211"/>
      <c r="BB231" s="211"/>
      <c r="BC231" s="211"/>
      <c r="BD231" s="211"/>
      <c r="BE231" s="211"/>
      <c r="BF231" s="211"/>
      <c r="BG231" s="211"/>
    </row>
    <row r="232" spans="1:59" outlineLevel="1" x14ac:dyDescent="0.2">
      <c r="A232" s="288">
        <v>116</v>
      </c>
      <c r="B232" s="154" t="s">
        <v>2598</v>
      </c>
      <c r="C232" s="170" t="s">
        <v>2599</v>
      </c>
      <c r="D232" s="181" t="s">
        <v>120</v>
      </c>
      <c r="E232" s="352">
        <v>4</v>
      </c>
      <c r="F232" s="353"/>
      <c r="G232" s="212">
        <f>ROUND(E232*F232,2)</f>
        <v>0</v>
      </c>
      <c r="H232" s="351" t="s">
        <v>1869</v>
      </c>
      <c r="I232" s="211"/>
      <c r="J232" s="211"/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1"/>
      <c r="Y232" s="211"/>
      <c r="Z232" s="211"/>
      <c r="AA232" s="211"/>
      <c r="AB232" s="211"/>
      <c r="AC232" s="211"/>
      <c r="AD232" s="211"/>
      <c r="AE232" s="211"/>
      <c r="AF232" s="211"/>
      <c r="AG232" s="211"/>
      <c r="AH232" s="211"/>
      <c r="AI232" s="211"/>
      <c r="AJ232" s="211"/>
      <c r="AK232" s="211"/>
      <c r="AL232" s="211">
        <v>21</v>
      </c>
      <c r="AM232" s="211"/>
      <c r="AN232" s="211"/>
      <c r="AO232" s="211"/>
      <c r="AP232" s="211"/>
      <c r="AQ232" s="211"/>
      <c r="AR232" s="211"/>
      <c r="AS232" s="211"/>
      <c r="AT232" s="211"/>
      <c r="AU232" s="211"/>
      <c r="AV232" s="211"/>
      <c r="AW232" s="211"/>
      <c r="AX232" s="211"/>
      <c r="AY232" s="211"/>
      <c r="AZ232" s="211"/>
      <c r="BA232" s="211"/>
      <c r="BB232" s="211"/>
      <c r="BC232" s="211"/>
      <c r="BD232" s="211"/>
      <c r="BE232" s="211"/>
      <c r="BF232" s="211"/>
      <c r="BG232" s="211"/>
    </row>
    <row r="233" spans="1:59" outlineLevel="1" x14ac:dyDescent="0.2">
      <c r="A233" s="288">
        <v>117</v>
      </c>
      <c r="B233" s="154" t="s">
        <v>2600</v>
      </c>
      <c r="C233" s="170" t="s">
        <v>2601</v>
      </c>
      <c r="D233" s="181" t="s">
        <v>120</v>
      </c>
      <c r="E233" s="352">
        <v>8</v>
      </c>
      <c r="F233" s="353"/>
      <c r="G233" s="212">
        <f>ROUND(E233*F233,2)</f>
        <v>0</v>
      </c>
      <c r="H233" s="351" t="s">
        <v>1869</v>
      </c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1"/>
      <c r="U233" s="211"/>
      <c r="V233" s="211"/>
      <c r="W233" s="211"/>
      <c r="X233" s="211"/>
      <c r="Y233" s="211"/>
      <c r="Z233" s="211"/>
      <c r="AA233" s="211"/>
      <c r="AB233" s="211"/>
      <c r="AC233" s="211"/>
      <c r="AD233" s="211"/>
      <c r="AE233" s="211"/>
      <c r="AF233" s="211"/>
      <c r="AG233" s="211"/>
      <c r="AH233" s="211"/>
      <c r="AI233" s="211"/>
      <c r="AJ233" s="211"/>
      <c r="AK233" s="211"/>
      <c r="AL233" s="211">
        <v>21</v>
      </c>
      <c r="AM233" s="211"/>
      <c r="AN233" s="211"/>
      <c r="AO233" s="211"/>
      <c r="AP233" s="211"/>
      <c r="AQ233" s="211"/>
      <c r="AR233" s="211"/>
      <c r="AS233" s="211"/>
      <c r="AT233" s="211"/>
      <c r="AU233" s="211"/>
      <c r="AV233" s="211"/>
      <c r="AW233" s="211"/>
      <c r="AX233" s="211"/>
      <c r="AY233" s="211"/>
      <c r="AZ233" s="211"/>
      <c r="BA233" s="211"/>
      <c r="BB233" s="211"/>
      <c r="BC233" s="211"/>
      <c r="BD233" s="211"/>
      <c r="BE233" s="211"/>
      <c r="BF233" s="211"/>
      <c r="BG233" s="211"/>
    </row>
    <row r="234" spans="1:59" outlineLevel="1" x14ac:dyDescent="0.2">
      <c r="A234" s="288"/>
      <c r="B234" s="615" t="s">
        <v>2602</v>
      </c>
      <c r="C234" s="616"/>
      <c r="D234" s="617"/>
      <c r="E234" s="618"/>
      <c r="F234" s="619"/>
      <c r="G234" s="620"/>
      <c r="H234" s="351"/>
      <c r="I234" s="211"/>
      <c r="J234" s="211"/>
      <c r="K234" s="211"/>
      <c r="L234" s="211"/>
      <c r="M234" s="211"/>
      <c r="N234" s="211"/>
      <c r="O234" s="211"/>
      <c r="P234" s="211"/>
      <c r="Q234" s="211"/>
      <c r="R234" s="211"/>
      <c r="S234" s="211"/>
      <c r="T234" s="211"/>
      <c r="U234" s="211"/>
      <c r="V234" s="211"/>
      <c r="W234" s="211"/>
      <c r="X234" s="211"/>
      <c r="Y234" s="211"/>
      <c r="Z234" s="211"/>
      <c r="AA234" s="211"/>
      <c r="AB234" s="211">
        <v>0</v>
      </c>
      <c r="AC234" s="211"/>
      <c r="AD234" s="211"/>
      <c r="AE234" s="211"/>
      <c r="AF234" s="211"/>
      <c r="AG234" s="211"/>
      <c r="AH234" s="211"/>
      <c r="AI234" s="211"/>
      <c r="AJ234" s="211"/>
      <c r="AK234" s="211"/>
      <c r="AL234" s="211"/>
      <c r="AM234" s="211"/>
      <c r="AN234" s="211"/>
      <c r="AO234" s="211"/>
      <c r="AP234" s="211"/>
      <c r="AQ234" s="211"/>
      <c r="AR234" s="211"/>
      <c r="AS234" s="211"/>
      <c r="AT234" s="211"/>
      <c r="AU234" s="211"/>
      <c r="AV234" s="211"/>
      <c r="AW234" s="211"/>
      <c r="AX234" s="211"/>
      <c r="AY234" s="211"/>
      <c r="AZ234" s="211"/>
      <c r="BA234" s="211"/>
      <c r="BB234" s="211"/>
      <c r="BC234" s="211"/>
      <c r="BD234" s="211"/>
      <c r="BE234" s="211"/>
      <c r="BF234" s="211"/>
      <c r="BG234" s="211"/>
    </row>
    <row r="235" spans="1:59" outlineLevel="1" x14ac:dyDescent="0.2">
      <c r="A235" s="288"/>
      <c r="B235" s="615" t="s">
        <v>2603</v>
      </c>
      <c r="C235" s="616"/>
      <c r="D235" s="617"/>
      <c r="E235" s="618"/>
      <c r="F235" s="619"/>
      <c r="G235" s="620"/>
      <c r="H235" s="351"/>
      <c r="I235" s="211"/>
      <c r="J235" s="211"/>
      <c r="K235" s="211"/>
      <c r="L235" s="211"/>
      <c r="M235" s="211"/>
      <c r="N235" s="211"/>
      <c r="O235" s="211"/>
      <c r="P235" s="211"/>
      <c r="Q235" s="211"/>
      <c r="R235" s="211"/>
      <c r="S235" s="211"/>
      <c r="T235" s="211"/>
      <c r="U235" s="211"/>
      <c r="V235" s="211"/>
      <c r="W235" s="211"/>
      <c r="X235" s="211"/>
      <c r="Y235" s="211"/>
      <c r="Z235" s="211"/>
      <c r="AA235" s="211"/>
      <c r="AB235" s="211">
        <v>1</v>
      </c>
      <c r="AC235" s="211"/>
      <c r="AD235" s="211"/>
      <c r="AE235" s="211"/>
      <c r="AF235" s="211"/>
      <c r="AG235" s="211"/>
      <c r="AH235" s="211"/>
      <c r="AI235" s="211"/>
      <c r="AJ235" s="211"/>
      <c r="AK235" s="211"/>
      <c r="AL235" s="211"/>
      <c r="AM235" s="211"/>
      <c r="AN235" s="211"/>
      <c r="AO235" s="211"/>
      <c r="AP235" s="211"/>
      <c r="AQ235" s="211"/>
      <c r="AR235" s="211"/>
      <c r="AS235" s="211"/>
      <c r="AT235" s="211"/>
      <c r="AU235" s="211"/>
      <c r="AV235" s="211"/>
      <c r="AW235" s="211"/>
      <c r="AX235" s="211"/>
      <c r="AY235" s="211"/>
      <c r="AZ235" s="211"/>
      <c r="BA235" s="211"/>
      <c r="BB235" s="211"/>
      <c r="BC235" s="211"/>
      <c r="BD235" s="211"/>
      <c r="BE235" s="211"/>
      <c r="BF235" s="211"/>
      <c r="BG235" s="211"/>
    </row>
    <row r="236" spans="1:59" outlineLevel="1" x14ac:dyDescent="0.2">
      <c r="A236" s="288">
        <v>118</v>
      </c>
      <c r="B236" s="154" t="s">
        <v>2604</v>
      </c>
      <c r="C236" s="170" t="s">
        <v>2605</v>
      </c>
      <c r="D236" s="181" t="s">
        <v>120</v>
      </c>
      <c r="E236" s="352">
        <v>15</v>
      </c>
      <c r="F236" s="353"/>
      <c r="G236" s="212">
        <f>ROUND(E236*F236,2)</f>
        <v>0</v>
      </c>
      <c r="H236" s="351" t="s">
        <v>951</v>
      </c>
      <c r="I236" s="211"/>
      <c r="J236" s="211"/>
      <c r="K236" s="211"/>
      <c r="L236" s="211"/>
      <c r="M236" s="211"/>
      <c r="N236" s="211"/>
      <c r="O236" s="211"/>
      <c r="P236" s="211"/>
      <c r="Q236" s="211"/>
      <c r="R236" s="211"/>
      <c r="S236" s="211"/>
      <c r="T236" s="211"/>
      <c r="U236" s="211"/>
      <c r="V236" s="211"/>
      <c r="W236" s="211"/>
      <c r="X236" s="211"/>
      <c r="Y236" s="211"/>
      <c r="Z236" s="211"/>
      <c r="AA236" s="211"/>
      <c r="AB236" s="211"/>
      <c r="AC236" s="211"/>
      <c r="AD236" s="211"/>
      <c r="AE236" s="211"/>
      <c r="AF236" s="211"/>
      <c r="AG236" s="211"/>
      <c r="AH236" s="211"/>
      <c r="AI236" s="211"/>
      <c r="AJ236" s="211"/>
      <c r="AK236" s="211"/>
      <c r="AL236" s="211">
        <v>21</v>
      </c>
      <c r="AM236" s="211"/>
      <c r="AN236" s="211"/>
      <c r="AO236" s="211"/>
      <c r="AP236" s="211"/>
      <c r="AQ236" s="211"/>
      <c r="AR236" s="211"/>
      <c r="AS236" s="211"/>
      <c r="AT236" s="211"/>
      <c r="AU236" s="211"/>
      <c r="AV236" s="211"/>
      <c r="AW236" s="211"/>
      <c r="AX236" s="211"/>
      <c r="AY236" s="211"/>
      <c r="AZ236" s="211"/>
      <c r="BA236" s="211"/>
      <c r="BB236" s="211"/>
      <c r="BC236" s="211"/>
      <c r="BD236" s="211"/>
      <c r="BE236" s="211"/>
      <c r="BF236" s="211"/>
      <c r="BG236" s="211"/>
    </row>
    <row r="237" spans="1:59" outlineLevel="1" x14ac:dyDescent="0.2">
      <c r="A237" s="288"/>
      <c r="B237" s="615" t="s">
        <v>2602</v>
      </c>
      <c r="C237" s="616"/>
      <c r="D237" s="617"/>
      <c r="E237" s="618"/>
      <c r="F237" s="619"/>
      <c r="G237" s="620"/>
      <c r="H237" s="351"/>
      <c r="I237" s="211"/>
      <c r="J237" s="211"/>
      <c r="K237" s="211"/>
      <c r="L237" s="211"/>
      <c r="M237" s="211"/>
      <c r="N237" s="211"/>
      <c r="O237" s="211"/>
      <c r="P237" s="211"/>
      <c r="Q237" s="211"/>
      <c r="R237" s="211"/>
      <c r="S237" s="211"/>
      <c r="T237" s="211"/>
      <c r="U237" s="211"/>
      <c r="V237" s="211"/>
      <c r="W237" s="211"/>
      <c r="X237" s="211"/>
      <c r="Y237" s="211"/>
      <c r="Z237" s="211"/>
      <c r="AA237" s="211"/>
      <c r="AB237" s="211">
        <v>0</v>
      </c>
      <c r="AC237" s="211"/>
      <c r="AD237" s="211"/>
      <c r="AE237" s="211"/>
      <c r="AF237" s="211"/>
      <c r="AG237" s="211"/>
      <c r="AH237" s="211"/>
      <c r="AI237" s="211"/>
      <c r="AJ237" s="211"/>
      <c r="AK237" s="211"/>
      <c r="AL237" s="211"/>
      <c r="AM237" s="211"/>
      <c r="AN237" s="211"/>
      <c r="AO237" s="211"/>
      <c r="AP237" s="211"/>
      <c r="AQ237" s="211"/>
      <c r="AR237" s="211"/>
      <c r="AS237" s="211"/>
      <c r="AT237" s="211"/>
      <c r="AU237" s="211"/>
      <c r="AV237" s="211"/>
      <c r="AW237" s="211"/>
      <c r="AX237" s="211"/>
      <c r="AY237" s="211"/>
      <c r="AZ237" s="211"/>
      <c r="BA237" s="211"/>
      <c r="BB237" s="211"/>
      <c r="BC237" s="211"/>
      <c r="BD237" s="211"/>
      <c r="BE237" s="211"/>
      <c r="BF237" s="211"/>
      <c r="BG237" s="211"/>
    </row>
    <row r="238" spans="1:59" outlineLevel="1" x14ac:dyDescent="0.2">
      <c r="A238" s="288"/>
      <c r="B238" s="615" t="s">
        <v>2606</v>
      </c>
      <c r="C238" s="616"/>
      <c r="D238" s="617"/>
      <c r="E238" s="618"/>
      <c r="F238" s="619"/>
      <c r="G238" s="620"/>
      <c r="H238" s="351"/>
      <c r="I238" s="211"/>
      <c r="J238" s="211"/>
      <c r="K238" s="211"/>
      <c r="L238" s="211"/>
      <c r="M238" s="211"/>
      <c r="N238" s="211"/>
      <c r="O238" s="211"/>
      <c r="P238" s="211"/>
      <c r="Q238" s="211"/>
      <c r="R238" s="211"/>
      <c r="S238" s="211"/>
      <c r="T238" s="211"/>
      <c r="U238" s="211"/>
      <c r="V238" s="211"/>
      <c r="W238" s="211"/>
      <c r="X238" s="211"/>
      <c r="Y238" s="211"/>
      <c r="Z238" s="211"/>
      <c r="AA238" s="211"/>
      <c r="AB238" s="211">
        <v>1</v>
      </c>
      <c r="AC238" s="211"/>
      <c r="AD238" s="211"/>
      <c r="AE238" s="211"/>
      <c r="AF238" s="211"/>
      <c r="AG238" s="211"/>
      <c r="AH238" s="211"/>
      <c r="AI238" s="211"/>
      <c r="AJ238" s="211"/>
      <c r="AK238" s="211"/>
      <c r="AL238" s="211"/>
      <c r="AM238" s="211"/>
      <c r="AN238" s="211"/>
      <c r="AO238" s="211"/>
      <c r="AP238" s="211"/>
      <c r="AQ238" s="211"/>
      <c r="AR238" s="211"/>
      <c r="AS238" s="211"/>
      <c r="AT238" s="211"/>
      <c r="AU238" s="211"/>
      <c r="AV238" s="211"/>
      <c r="AW238" s="211"/>
      <c r="AX238" s="211"/>
      <c r="AY238" s="211"/>
      <c r="AZ238" s="211"/>
      <c r="BA238" s="211"/>
      <c r="BB238" s="211"/>
      <c r="BC238" s="211"/>
      <c r="BD238" s="211"/>
      <c r="BE238" s="211"/>
      <c r="BF238" s="211"/>
      <c r="BG238" s="211"/>
    </row>
    <row r="239" spans="1:59" outlineLevel="1" x14ac:dyDescent="0.2">
      <c r="A239" s="288">
        <v>119</v>
      </c>
      <c r="B239" s="154" t="s">
        <v>2607</v>
      </c>
      <c r="C239" s="170" t="s">
        <v>2608</v>
      </c>
      <c r="D239" s="181" t="s">
        <v>120</v>
      </c>
      <c r="E239" s="352">
        <v>1</v>
      </c>
      <c r="F239" s="353"/>
      <c r="G239" s="212">
        <f>ROUND(E239*F239,2)</f>
        <v>0</v>
      </c>
      <c r="H239" s="351" t="s">
        <v>951</v>
      </c>
      <c r="I239" s="211"/>
      <c r="J239" s="211"/>
      <c r="K239" s="211"/>
      <c r="L239" s="211"/>
      <c r="M239" s="211"/>
      <c r="N239" s="211"/>
      <c r="O239" s="211"/>
      <c r="P239" s="211"/>
      <c r="Q239" s="211"/>
      <c r="R239" s="211"/>
      <c r="S239" s="211"/>
      <c r="T239" s="211"/>
      <c r="U239" s="211"/>
      <c r="V239" s="211"/>
      <c r="W239" s="211"/>
      <c r="X239" s="211"/>
      <c r="Y239" s="211"/>
      <c r="Z239" s="211"/>
      <c r="AA239" s="211"/>
      <c r="AB239" s="211"/>
      <c r="AC239" s="211"/>
      <c r="AD239" s="211"/>
      <c r="AE239" s="211"/>
      <c r="AF239" s="211"/>
      <c r="AG239" s="211"/>
      <c r="AH239" s="211"/>
      <c r="AI239" s="211"/>
      <c r="AJ239" s="211"/>
      <c r="AK239" s="211"/>
      <c r="AL239" s="211">
        <v>21</v>
      </c>
      <c r="AM239" s="211"/>
      <c r="AN239" s="211"/>
      <c r="AO239" s="211"/>
      <c r="AP239" s="211"/>
      <c r="AQ239" s="211"/>
      <c r="AR239" s="211"/>
      <c r="AS239" s="211"/>
      <c r="AT239" s="211"/>
      <c r="AU239" s="211"/>
      <c r="AV239" s="211"/>
      <c r="AW239" s="211"/>
      <c r="AX239" s="211"/>
      <c r="AY239" s="211"/>
      <c r="AZ239" s="211"/>
      <c r="BA239" s="211"/>
      <c r="BB239" s="211"/>
      <c r="BC239" s="211"/>
      <c r="BD239" s="211"/>
      <c r="BE239" s="211"/>
      <c r="BF239" s="211"/>
      <c r="BG239" s="211"/>
    </row>
    <row r="240" spans="1:59" outlineLevel="1" x14ac:dyDescent="0.2">
      <c r="A240" s="288"/>
      <c r="B240" s="615" t="s">
        <v>2602</v>
      </c>
      <c r="C240" s="616"/>
      <c r="D240" s="617"/>
      <c r="E240" s="618"/>
      <c r="F240" s="619"/>
      <c r="G240" s="620"/>
      <c r="H240" s="351"/>
      <c r="I240" s="211"/>
      <c r="J240" s="211"/>
      <c r="K240" s="211"/>
      <c r="L240" s="211"/>
      <c r="M240" s="211"/>
      <c r="N240" s="211"/>
      <c r="O240" s="211"/>
      <c r="P240" s="211"/>
      <c r="Q240" s="211"/>
      <c r="R240" s="211"/>
      <c r="S240" s="211"/>
      <c r="T240" s="211"/>
      <c r="U240" s="211"/>
      <c r="V240" s="211"/>
      <c r="W240" s="211"/>
      <c r="X240" s="211"/>
      <c r="Y240" s="211"/>
      <c r="Z240" s="211"/>
      <c r="AA240" s="211"/>
      <c r="AB240" s="211">
        <v>0</v>
      </c>
      <c r="AC240" s="211"/>
      <c r="AD240" s="211"/>
      <c r="AE240" s="211"/>
      <c r="AF240" s="211"/>
      <c r="AG240" s="211"/>
      <c r="AH240" s="211"/>
      <c r="AI240" s="211"/>
      <c r="AJ240" s="211"/>
      <c r="AK240" s="211"/>
      <c r="AL240" s="211"/>
      <c r="AM240" s="211"/>
      <c r="AN240" s="211"/>
      <c r="AO240" s="211"/>
      <c r="AP240" s="211"/>
      <c r="AQ240" s="211"/>
      <c r="AR240" s="211"/>
      <c r="AS240" s="211"/>
      <c r="AT240" s="211"/>
      <c r="AU240" s="211"/>
      <c r="AV240" s="211"/>
      <c r="AW240" s="211"/>
      <c r="AX240" s="211"/>
      <c r="AY240" s="211"/>
      <c r="AZ240" s="211"/>
      <c r="BA240" s="211"/>
      <c r="BB240" s="211"/>
      <c r="BC240" s="211"/>
      <c r="BD240" s="211"/>
      <c r="BE240" s="211"/>
      <c r="BF240" s="211"/>
      <c r="BG240" s="211"/>
    </row>
    <row r="241" spans="1:59" outlineLevel="1" x14ac:dyDescent="0.2">
      <c r="A241" s="288"/>
      <c r="B241" s="615" t="s">
        <v>2606</v>
      </c>
      <c r="C241" s="616"/>
      <c r="D241" s="617"/>
      <c r="E241" s="618"/>
      <c r="F241" s="619"/>
      <c r="G241" s="620"/>
      <c r="H241" s="351"/>
      <c r="I241" s="211"/>
      <c r="J241" s="211"/>
      <c r="K241" s="211"/>
      <c r="L241" s="211"/>
      <c r="M241" s="211"/>
      <c r="N241" s="211"/>
      <c r="O241" s="211"/>
      <c r="P241" s="211"/>
      <c r="Q241" s="211"/>
      <c r="R241" s="211"/>
      <c r="S241" s="211"/>
      <c r="T241" s="211"/>
      <c r="U241" s="211"/>
      <c r="V241" s="211"/>
      <c r="W241" s="211"/>
      <c r="X241" s="211"/>
      <c r="Y241" s="211"/>
      <c r="Z241" s="211"/>
      <c r="AA241" s="211"/>
      <c r="AB241" s="211">
        <v>1</v>
      </c>
      <c r="AC241" s="211"/>
      <c r="AD241" s="211"/>
      <c r="AE241" s="211"/>
      <c r="AF241" s="211"/>
      <c r="AG241" s="211"/>
      <c r="AH241" s="211"/>
      <c r="AI241" s="211"/>
      <c r="AJ241" s="211"/>
      <c r="AK241" s="211"/>
      <c r="AL241" s="211"/>
      <c r="AM241" s="211"/>
      <c r="AN241" s="211"/>
      <c r="AO241" s="211"/>
      <c r="AP241" s="211"/>
      <c r="AQ241" s="211"/>
      <c r="AR241" s="211"/>
      <c r="AS241" s="211"/>
      <c r="AT241" s="211"/>
      <c r="AU241" s="211"/>
      <c r="AV241" s="211"/>
      <c r="AW241" s="211"/>
      <c r="AX241" s="211"/>
      <c r="AY241" s="211"/>
      <c r="AZ241" s="211"/>
      <c r="BA241" s="211"/>
      <c r="BB241" s="211"/>
      <c r="BC241" s="211"/>
      <c r="BD241" s="211"/>
      <c r="BE241" s="211"/>
      <c r="BF241" s="211"/>
      <c r="BG241" s="211"/>
    </row>
    <row r="242" spans="1:59" outlineLevel="1" x14ac:dyDescent="0.2">
      <c r="A242" s="288">
        <v>120</v>
      </c>
      <c r="B242" s="154" t="s">
        <v>2609</v>
      </c>
      <c r="C242" s="170" t="s">
        <v>2610</v>
      </c>
      <c r="D242" s="181" t="s">
        <v>120</v>
      </c>
      <c r="E242" s="352">
        <v>3</v>
      </c>
      <c r="F242" s="353"/>
      <c r="G242" s="212">
        <f>ROUND(E242*F242,2)</f>
        <v>0</v>
      </c>
      <c r="H242" s="351" t="s">
        <v>951</v>
      </c>
      <c r="I242" s="211"/>
      <c r="J242" s="211"/>
      <c r="K242" s="211"/>
      <c r="L242" s="211"/>
      <c r="M242" s="211"/>
      <c r="N242" s="211"/>
      <c r="O242" s="211"/>
      <c r="P242" s="211"/>
      <c r="Q242" s="211"/>
      <c r="R242" s="211"/>
      <c r="S242" s="211"/>
      <c r="T242" s="211"/>
      <c r="U242" s="211"/>
      <c r="V242" s="211"/>
      <c r="W242" s="211"/>
      <c r="X242" s="211"/>
      <c r="Y242" s="211"/>
      <c r="Z242" s="211"/>
      <c r="AA242" s="211"/>
      <c r="AB242" s="211"/>
      <c r="AC242" s="211"/>
      <c r="AD242" s="211"/>
      <c r="AE242" s="211"/>
      <c r="AF242" s="211"/>
      <c r="AG242" s="211"/>
      <c r="AH242" s="211"/>
      <c r="AI242" s="211"/>
      <c r="AJ242" s="211"/>
      <c r="AK242" s="211"/>
      <c r="AL242" s="211">
        <v>21</v>
      </c>
      <c r="AM242" s="211"/>
      <c r="AN242" s="211"/>
      <c r="AO242" s="211"/>
      <c r="AP242" s="211"/>
      <c r="AQ242" s="211"/>
      <c r="AR242" s="211"/>
      <c r="AS242" s="211"/>
      <c r="AT242" s="211"/>
      <c r="AU242" s="211"/>
      <c r="AV242" s="211"/>
      <c r="AW242" s="211"/>
      <c r="AX242" s="211"/>
      <c r="AY242" s="211"/>
      <c r="AZ242" s="211"/>
      <c r="BA242" s="211"/>
      <c r="BB242" s="211"/>
      <c r="BC242" s="211"/>
      <c r="BD242" s="211"/>
      <c r="BE242" s="211"/>
      <c r="BF242" s="211"/>
      <c r="BG242" s="211"/>
    </row>
    <row r="243" spans="1:59" outlineLevel="1" x14ac:dyDescent="0.2">
      <c r="A243" s="288"/>
      <c r="B243" s="615" t="s">
        <v>2602</v>
      </c>
      <c r="C243" s="616"/>
      <c r="D243" s="617"/>
      <c r="E243" s="618"/>
      <c r="F243" s="619"/>
      <c r="G243" s="620"/>
      <c r="H243" s="351"/>
      <c r="I243" s="211"/>
      <c r="J243" s="211"/>
      <c r="K243" s="211"/>
      <c r="L243" s="211"/>
      <c r="M243" s="211"/>
      <c r="N243" s="211"/>
      <c r="O243" s="211"/>
      <c r="P243" s="211"/>
      <c r="Q243" s="211"/>
      <c r="R243" s="211"/>
      <c r="S243" s="211"/>
      <c r="T243" s="211"/>
      <c r="U243" s="211"/>
      <c r="V243" s="211"/>
      <c r="W243" s="211"/>
      <c r="X243" s="211"/>
      <c r="Y243" s="211"/>
      <c r="Z243" s="211"/>
      <c r="AA243" s="211"/>
      <c r="AB243" s="211">
        <v>0</v>
      </c>
      <c r="AC243" s="211"/>
      <c r="AD243" s="211"/>
      <c r="AE243" s="211"/>
      <c r="AF243" s="211"/>
      <c r="AG243" s="211"/>
      <c r="AH243" s="211"/>
      <c r="AI243" s="211"/>
      <c r="AJ243" s="211"/>
      <c r="AK243" s="211"/>
      <c r="AL243" s="211"/>
      <c r="AM243" s="211"/>
      <c r="AN243" s="211"/>
      <c r="AO243" s="211"/>
      <c r="AP243" s="211"/>
      <c r="AQ243" s="211"/>
      <c r="AR243" s="211"/>
      <c r="AS243" s="211"/>
      <c r="AT243" s="211"/>
      <c r="AU243" s="211"/>
      <c r="AV243" s="211"/>
      <c r="AW243" s="211"/>
      <c r="AX243" s="211"/>
      <c r="AY243" s="211"/>
      <c r="AZ243" s="211"/>
      <c r="BA243" s="211"/>
      <c r="BB243" s="211"/>
      <c r="BC243" s="211"/>
      <c r="BD243" s="211"/>
      <c r="BE243" s="211"/>
      <c r="BF243" s="211"/>
      <c r="BG243" s="211"/>
    </row>
    <row r="244" spans="1:59" outlineLevel="1" x14ac:dyDescent="0.2">
      <c r="A244" s="288"/>
      <c r="B244" s="615" t="s">
        <v>2606</v>
      </c>
      <c r="C244" s="616"/>
      <c r="D244" s="617"/>
      <c r="E244" s="618"/>
      <c r="F244" s="619"/>
      <c r="G244" s="620"/>
      <c r="H244" s="351"/>
      <c r="I244" s="211"/>
      <c r="J244" s="211"/>
      <c r="K244" s="211"/>
      <c r="L244" s="211"/>
      <c r="M244" s="211"/>
      <c r="N244" s="211"/>
      <c r="O244" s="211"/>
      <c r="P244" s="211"/>
      <c r="Q244" s="211"/>
      <c r="R244" s="211"/>
      <c r="S244" s="211"/>
      <c r="T244" s="211"/>
      <c r="U244" s="211"/>
      <c r="V244" s="211"/>
      <c r="W244" s="211"/>
      <c r="X244" s="211"/>
      <c r="Y244" s="211"/>
      <c r="Z244" s="211"/>
      <c r="AA244" s="211"/>
      <c r="AB244" s="211">
        <v>1</v>
      </c>
      <c r="AC244" s="211"/>
      <c r="AD244" s="211"/>
      <c r="AE244" s="211"/>
      <c r="AF244" s="211"/>
      <c r="AG244" s="211"/>
      <c r="AH244" s="211"/>
      <c r="AI244" s="211"/>
      <c r="AJ244" s="211"/>
      <c r="AK244" s="211"/>
      <c r="AL244" s="211"/>
      <c r="AM244" s="211"/>
      <c r="AN244" s="211"/>
      <c r="AO244" s="211"/>
      <c r="AP244" s="211"/>
      <c r="AQ244" s="211"/>
      <c r="AR244" s="211"/>
      <c r="AS244" s="211"/>
      <c r="AT244" s="211"/>
      <c r="AU244" s="211"/>
      <c r="AV244" s="211"/>
      <c r="AW244" s="211"/>
      <c r="AX244" s="211"/>
      <c r="AY244" s="211"/>
      <c r="AZ244" s="211"/>
      <c r="BA244" s="211"/>
      <c r="BB244" s="211"/>
      <c r="BC244" s="211"/>
      <c r="BD244" s="211"/>
      <c r="BE244" s="211"/>
      <c r="BF244" s="211"/>
      <c r="BG244" s="211"/>
    </row>
    <row r="245" spans="1:59" outlineLevel="1" x14ac:dyDescent="0.2">
      <c r="A245" s="288">
        <v>121</v>
      </c>
      <c r="B245" s="154" t="s">
        <v>2611</v>
      </c>
      <c r="C245" s="170" t="s">
        <v>2612</v>
      </c>
      <c r="D245" s="181" t="s">
        <v>120</v>
      </c>
      <c r="E245" s="352">
        <v>1</v>
      </c>
      <c r="F245" s="353"/>
      <c r="G245" s="212">
        <f>ROUND(E245*F245,2)</f>
        <v>0</v>
      </c>
      <c r="H245" s="351" t="s">
        <v>951</v>
      </c>
      <c r="I245" s="211"/>
      <c r="J245" s="211"/>
      <c r="K245" s="211"/>
      <c r="L245" s="211"/>
      <c r="M245" s="211"/>
      <c r="N245" s="211"/>
      <c r="O245" s="211"/>
      <c r="P245" s="211"/>
      <c r="Q245" s="211"/>
      <c r="R245" s="211"/>
      <c r="S245" s="211"/>
      <c r="T245" s="211"/>
      <c r="U245" s="211"/>
      <c r="V245" s="211"/>
      <c r="W245" s="211"/>
      <c r="X245" s="211"/>
      <c r="Y245" s="211"/>
      <c r="Z245" s="211"/>
      <c r="AA245" s="211"/>
      <c r="AB245" s="211"/>
      <c r="AC245" s="211"/>
      <c r="AD245" s="211"/>
      <c r="AE245" s="211"/>
      <c r="AF245" s="211"/>
      <c r="AG245" s="211"/>
      <c r="AH245" s="211"/>
      <c r="AI245" s="211"/>
      <c r="AJ245" s="211"/>
      <c r="AK245" s="211"/>
      <c r="AL245" s="211">
        <v>21</v>
      </c>
      <c r="AM245" s="211"/>
      <c r="AN245" s="211"/>
      <c r="AO245" s="211"/>
      <c r="AP245" s="211"/>
      <c r="AQ245" s="211"/>
      <c r="AR245" s="211"/>
      <c r="AS245" s="211"/>
      <c r="AT245" s="211"/>
      <c r="AU245" s="211"/>
      <c r="AV245" s="211"/>
      <c r="AW245" s="211"/>
      <c r="AX245" s="211"/>
      <c r="AY245" s="211"/>
      <c r="AZ245" s="211"/>
      <c r="BA245" s="211"/>
      <c r="BB245" s="211"/>
      <c r="BC245" s="211"/>
      <c r="BD245" s="211"/>
      <c r="BE245" s="211"/>
      <c r="BF245" s="211"/>
      <c r="BG245" s="211"/>
    </row>
    <row r="246" spans="1:59" outlineLevel="1" x14ac:dyDescent="0.2">
      <c r="A246" s="288"/>
      <c r="B246" s="615" t="s">
        <v>2613</v>
      </c>
      <c r="C246" s="616"/>
      <c r="D246" s="617"/>
      <c r="E246" s="618"/>
      <c r="F246" s="619"/>
      <c r="G246" s="620"/>
      <c r="H246" s="351"/>
      <c r="I246" s="211"/>
      <c r="J246" s="211"/>
      <c r="K246" s="211"/>
      <c r="L246" s="211"/>
      <c r="M246" s="211"/>
      <c r="N246" s="211"/>
      <c r="O246" s="211"/>
      <c r="P246" s="211"/>
      <c r="Q246" s="211"/>
      <c r="R246" s="211"/>
      <c r="S246" s="211"/>
      <c r="T246" s="211"/>
      <c r="U246" s="211"/>
      <c r="V246" s="211"/>
      <c r="W246" s="211"/>
      <c r="X246" s="211"/>
      <c r="Y246" s="211"/>
      <c r="Z246" s="211"/>
      <c r="AA246" s="211"/>
      <c r="AB246" s="211">
        <v>0</v>
      </c>
      <c r="AC246" s="211"/>
      <c r="AD246" s="211"/>
      <c r="AE246" s="211"/>
      <c r="AF246" s="211"/>
      <c r="AG246" s="211"/>
      <c r="AH246" s="211"/>
      <c r="AI246" s="211"/>
      <c r="AJ246" s="211"/>
      <c r="AK246" s="211"/>
      <c r="AL246" s="211"/>
      <c r="AM246" s="211"/>
      <c r="AN246" s="211"/>
      <c r="AO246" s="211"/>
      <c r="AP246" s="211"/>
      <c r="AQ246" s="211"/>
      <c r="AR246" s="211"/>
      <c r="AS246" s="211"/>
      <c r="AT246" s="211"/>
      <c r="AU246" s="211"/>
      <c r="AV246" s="211"/>
      <c r="AW246" s="211"/>
      <c r="AX246" s="211"/>
      <c r="AY246" s="211"/>
      <c r="AZ246" s="211"/>
      <c r="BA246" s="211"/>
      <c r="BB246" s="211"/>
      <c r="BC246" s="211"/>
      <c r="BD246" s="211"/>
      <c r="BE246" s="211"/>
      <c r="BF246" s="211"/>
      <c r="BG246" s="211"/>
    </row>
    <row r="247" spans="1:59" outlineLevel="1" x14ac:dyDescent="0.2">
      <c r="A247" s="288"/>
      <c r="B247" s="615" t="s">
        <v>2614</v>
      </c>
      <c r="C247" s="616"/>
      <c r="D247" s="617"/>
      <c r="E247" s="618"/>
      <c r="F247" s="619"/>
      <c r="G247" s="620"/>
      <c r="H247" s="351"/>
      <c r="I247" s="211"/>
      <c r="J247" s="211"/>
      <c r="K247" s="211"/>
      <c r="L247" s="211"/>
      <c r="M247" s="211"/>
      <c r="N247" s="211"/>
      <c r="O247" s="211"/>
      <c r="P247" s="211"/>
      <c r="Q247" s="211"/>
      <c r="R247" s="211"/>
      <c r="S247" s="211"/>
      <c r="T247" s="211"/>
      <c r="U247" s="211"/>
      <c r="V247" s="211"/>
      <c r="W247" s="211"/>
      <c r="X247" s="211"/>
      <c r="Y247" s="211"/>
      <c r="Z247" s="211"/>
      <c r="AA247" s="211"/>
      <c r="AB247" s="211">
        <v>1</v>
      </c>
      <c r="AC247" s="211"/>
      <c r="AD247" s="211"/>
      <c r="AE247" s="211"/>
      <c r="AF247" s="211"/>
      <c r="AG247" s="211"/>
      <c r="AH247" s="211"/>
      <c r="AI247" s="211"/>
      <c r="AJ247" s="211"/>
      <c r="AK247" s="211"/>
      <c r="AL247" s="211"/>
      <c r="AM247" s="211"/>
      <c r="AN247" s="211"/>
      <c r="AO247" s="211"/>
      <c r="AP247" s="211"/>
      <c r="AQ247" s="211"/>
      <c r="AR247" s="211"/>
      <c r="AS247" s="211"/>
      <c r="AT247" s="211"/>
      <c r="AU247" s="211"/>
      <c r="AV247" s="211"/>
      <c r="AW247" s="211"/>
      <c r="AX247" s="211"/>
      <c r="AY247" s="211"/>
      <c r="AZ247" s="211"/>
      <c r="BA247" s="211"/>
      <c r="BB247" s="211"/>
      <c r="BC247" s="211"/>
      <c r="BD247" s="211"/>
      <c r="BE247" s="211"/>
      <c r="BF247" s="211"/>
      <c r="BG247" s="211"/>
    </row>
    <row r="248" spans="1:59" outlineLevel="1" x14ac:dyDescent="0.2">
      <c r="A248" s="288">
        <v>122</v>
      </c>
      <c r="B248" s="154" t="s">
        <v>2615</v>
      </c>
      <c r="C248" s="170" t="s">
        <v>2616</v>
      </c>
      <c r="D248" s="181" t="s">
        <v>120</v>
      </c>
      <c r="E248" s="352">
        <v>14</v>
      </c>
      <c r="F248" s="353"/>
      <c r="G248" s="212">
        <f>ROUND(E248*F248,2)</f>
        <v>0</v>
      </c>
      <c r="H248" s="351" t="s">
        <v>951</v>
      </c>
      <c r="I248" s="211"/>
      <c r="J248" s="211"/>
      <c r="K248" s="211"/>
      <c r="L248" s="211"/>
      <c r="M248" s="211"/>
      <c r="N248" s="211"/>
      <c r="O248" s="211"/>
      <c r="P248" s="211"/>
      <c r="Q248" s="211"/>
      <c r="R248" s="211"/>
      <c r="S248" s="211"/>
      <c r="T248" s="211"/>
      <c r="U248" s="211"/>
      <c r="V248" s="211"/>
      <c r="W248" s="211"/>
      <c r="X248" s="211"/>
      <c r="Y248" s="211"/>
      <c r="Z248" s="211"/>
      <c r="AA248" s="211"/>
      <c r="AB248" s="211"/>
      <c r="AC248" s="211"/>
      <c r="AD248" s="211"/>
      <c r="AE248" s="211"/>
      <c r="AF248" s="211"/>
      <c r="AG248" s="211"/>
      <c r="AH248" s="211"/>
      <c r="AI248" s="211"/>
      <c r="AJ248" s="211"/>
      <c r="AK248" s="211"/>
      <c r="AL248" s="211">
        <v>21</v>
      </c>
      <c r="AM248" s="211"/>
      <c r="AN248" s="211"/>
      <c r="AO248" s="211"/>
      <c r="AP248" s="211"/>
      <c r="AQ248" s="211"/>
      <c r="AR248" s="211"/>
      <c r="AS248" s="211"/>
      <c r="AT248" s="211"/>
      <c r="AU248" s="211"/>
      <c r="AV248" s="211"/>
      <c r="AW248" s="211"/>
      <c r="AX248" s="211"/>
      <c r="AY248" s="211"/>
      <c r="AZ248" s="211"/>
      <c r="BA248" s="211"/>
      <c r="BB248" s="211"/>
      <c r="BC248" s="211"/>
      <c r="BD248" s="211"/>
      <c r="BE248" s="211"/>
      <c r="BF248" s="211"/>
      <c r="BG248" s="211"/>
    </row>
    <row r="249" spans="1:59" ht="33.75" outlineLevel="1" x14ac:dyDescent="0.2">
      <c r="A249" s="288">
        <v>123</v>
      </c>
      <c r="B249" s="154" t="s">
        <v>2617</v>
      </c>
      <c r="C249" s="170" t="s">
        <v>2618</v>
      </c>
      <c r="D249" s="181" t="s">
        <v>120</v>
      </c>
      <c r="E249" s="352">
        <v>10</v>
      </c>
      <c r="F249" s="353"/>
      <c r="G249" s="212">
        <f>ROUND(E249*F249,2)</f>
        <v>0</v>
      </c>
      <c r="H249" s="351" t="s">
        <v>951</v>
      </c>
      <c r="I249" s="211"/>
      <c r="J249" s="211"/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1"/>
      <c r="Y249" s="211"/>
      <c r="Z249" s="211"/>
      <c r="AA249" s="211"/>
      <c r="AB249" s="211"/>
      <c r="AC249" s="211"/>
      <c r="AD249" s="211"/>
      <c r="AE249" s="211"/>
      <c r="AF249" s="211"/>
      <c r="AG249" s="211"/>
      <c r="AH249" s="211"/>
      <c r="AI249" s="211"/>
      <c r="AJ249" s="211"/>
      <c r="AK249" s="211"/>
      <c r="AL249" s="211">
        <v>21</v>
      </c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1"/>
      <c r="AY249" s="211"/>
      <c r="AZ249" s="211"/>
      <c r="BA249" s="211"/>
      <c r="BB249" s="211"/>
      <c r="BC249" s="211"/>
      <c r="BD249" s="211"/>
      <c r="BE249" s="211"/>
      <c r="BF249" s="211"/>
      <c r="BG249" s="211"/>
    </row>
    <row r="250" spans="1:59" outlineLevel="1" x14ac:dyDescent="0.2">
      <c r="A250" s="288">
        <v>124</v>
      </c>
      <c r="B250" s="154" t="s">
        <v>2619</v>
      </c>
      <c r="C250" s="170" t="s">
        <v>2620</v>
      </c>
      <c r="D250" s="181" t="s">
        <v>1872</v>
      </c>
      <c r="E250" s="352">
        <v>1</v>
      </c>
      <c r="F250" s="353"/>
      <c r="G250" s="212">
        <f>ROUND(E250*F250,2)</f>
        <v>0</v>
      </c>
      <c r="H250" s="351" t="s">
        <v>1869</v>
      </c>
      <c r="I250" s="211"/>
      <c r="J250" s="211"/>
      <c r="K250" s="211"/>
      <c r="L250" s="211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1"/>
      <c r="Y250" s="211"/>
      <c r="Z250" s="211"/>
      <c r="AA250" s="211"/>
      <c r="AB250" s="211"/>
      <c r="AC250" s="211"/>
      <c r="AD250" s="211"/>
      <c r="AE250" s="211"/>
      <c r="AF250" s="211"/>
      <c r="AG250" s="211"/>
      <c r="AH250" s="211"/>
      <c r="AI250" s="211"/>
      <c r="AJ250" s="211"/>
      <c r="AK250" s="211"/>
      <c r="AL250" s="211">
        <v>21</v>
      </c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1"/>
      <c r="AY250" s="211"/>
      <c r="AZ250" s="211"/>
      <c r="BA250" s="211"/>
      <c r="BB250" s="211"/>
      <c r="BC250" s="211"/>
      <c r="BD250" s="211"/>
      <c r="BE250" s="211"/>
      <c r="BF250" s="211"/>
      <c r="BG250" s="211"/>
    </row>
    <row r="251" spans="1:59" outlineLevel="1" x14ac:dyDescent="0.2">
      <c r="A251" s="288">
        <v>125</v>
      </c>
      <c r="B251" s="154" t="s">
        <v>2621</v>
      </c>
      <c r="C251" s="170" t="s">
        <v>2622</v>
      </c>
      <c r="D251" s="181" t="s">
        <v>1872</v>
      </c>
      <c r="E251" s="352">
        <v>1</v>
      </c>
      <c r="F251" s="353"/>
      <c r="G251" s="212">
        <f>ROUND(E251*F251,2)</f>
        <v>0</v>
      </c>
      <c r="H251" s="351" t="s">
        <v>1869</v>
      </c>
      <c r="I251" s="211"/>
      <c r="J251" s="211"/>
      <c r="K251" s="211"/>
      <c r="L251" s="211"/>
      <c r="M251" s="211"/>
      <c r="N251" s="211"/>
      <c r="O251" s="211"/>
      <c r="P251" s="211"/>
      <c r="Q251" s="211"/>
      <c r="R251" s="211"/>
      <c r="S251" s="211"/>
      <c r="T251" s="211"/>
      <c r="U251" s="211"/>
      <c r="V251" s="211"/>
      <c r="W251" s="211"/>
      <c r="X251" s="211"/>
      <c r="Y251" s="211"/>
      <c r="Z251" s="211"/>
      <c r="AA251" s="211"/>
      <c r="AB251" s="211"/>
      <c r="AC251" s="211"/>
      <c r="AD251" s="211"/>
      <c r="AE251" s="211"/>
      <c r="AF251" s="211"/>
      <c r="AG251" s="211"/>
      <c r="AH251" s="211"/>
      <c r="AI251" s="211"/>
      <c r="AJ251" s="211"/>
      <c r="AK251" s="211"/>
      <c r="AL251" s="211">
        <v>21</v>
      </c>
      <c r="AM251" s="211"/>
      <c r="AN251" s="211"/>
      <c r="AO251" s="211"/>
      <c r="AP251" s="211"/>
      <c r="AQ251" s="211"/>
      <c r="AR251" s="211"/>
      <c r="AS251" s="211"/>
      <c r="AT251" s="211"/>
      <c r="AU251" s="211"/>
      <c r="AV251" s="211"/>
      <c r="AW251" s="211"/>
      <c r="AX251" s="211"/>
      <c r="AY251" s="211"/>
      <c r="AZ251" s="211"/>
      <c r="BA251" s="211"/>
      <c r="BB251" s="211"/>
      <c r="BC251" s="211"/>
      <c r="BD251" s="211"/>
      <c r="BE251" s="211"/>
      <c r="BF251" s="211"/>
      <c r="BG251" s="211"/>
    </row>
    <row r="252" spans="1:59" outlineLevel="1" x14ac:dyDescent="0.2">
      <c r="A252" s="288">
        <v>126</v>
      </c>
      <c r="B252" s="154" t="s">
        <v>2623</v>
      </c>
      <c r="C252" s="170" t="s">
        <v>2624</v>
      </c>
      <c r="D252" s="181" t="s">
        <v>1872</v>
      </c>
      <c r="E252" s="352">
        <v>2</v>
      </c>
      <c r="F252" s="353"/>
      <c r="G252" s="212">
        <f>ROUND(E252*F252,2)</f>
        <v>0</v>
      </c>
      <c r="H252" s="351" t="s">
        <v>1869</v>
      </c>
      <c r="I252" s="211"/>
      <c r="J252" s="211"/>
      <c r="K252" s="211"/>
      <c r="L252" s="211"/>
      <c r="M252" s="211"/>
      <c r="N252" s="211"/>
      <c r="O252" s="211"/>
      <c r="P252" s="211"/>
      <c r="Q252" s="211"/>
      <c r="R252" s="211"/>
      <c r="S252" s="211"/>
      <c r="T252" s="211"/>
      <c r="U252" s="211"/>
      <c r="V252" s="211"/>
      <c r="W252" s="211"/>
      <c r="X252" s="211"/>
      <c r="Y252" s="211"/>
      <c r="Z252" s="211"/>
      <c r="AA252" s="211"/>
      <c r="AB252" s="211"/>
      <c r="AC252" s="211"/>
      <c r="AD252" s="211"/>
      <c r="AE252" s="211"/>
      <c r="AF252" s="211"/>
      <c r="AG252" s="211"/>
      <c r="AH252" s="211"/>
      <c r="AI252" s="211"/>
      <c r="AJ252" s="211"/>
      <c r="AK252" s="211"/>
      <c r="AL252" s="211">
        <v>21</v>
      </c>
      <c r="AM252" s="211"/>
      <c r="AN252" s="211"/>
      <c r="AO252" s="211"/>
      <c r="AP252" s="211"/>
      <c r="AQ252" s="211"/>
      <c r="AR252" s="211"/>
      <c r="AS252" s="211"/>
      <c r="AT252" s="211"/>
      <c r="AU252" s="211"/>
      <c r="AV252" s="211"/>
      <c r="AW252" s="211"/>
      <c r="AX252" s="211"/>
      <c r="AY252" s="211"/>
      <c r="AZ252" s="211"/>
      <c r="BA252" s="211"/>
      <c r="BB252" s="211"/>
      <c r="BC252" s="211"/>
      <c r="BD252" s="211"/>
      <c r="BE252" s="211"/>
      <c r="BF252" s="211"/>
      <c r="BG252" s="211"/>
    </row>
    <row r="253" spans="1:59" outlineLevel="1" x14ac:dyDescent="0.2">
      <c r="A253" s="288"/>
      <c r="B253" s="615" t="s">
        <v>2625</v>
      </c>
      <c r="C253" s="616"/>
      <c r="D253" s="617"/>
      <c r="E253" s="618"/>
      <c r="F253" s="619"/>
      <c r="G253" s="620"/>
      <c r="H253" s="351"/>
      <c r="I253" s="211"/>
      <c r="J253" s="211"/>
      <c r="K253" s="211"/>
      <c r="L253" s="211"/>
      <c r="M253" s="211"/>
      <c r="N253" s="211"/>
      <c r="O253" s="211"/>
      <c r="P253" s="211"/>
      <c r="Q253" s="211"/>
      <c r="R253" s="211"/>
      <c r="S253" s="211"/>
      <c r="T253" s="211"/>
      <c r="U253" s="211"/>
      <c r="V253" s="211"/>
      <c r="W253" s="211"/>
      <c r="X253" s="211"/>
      <c r="Y253" s="211"/>
      <c r="Z253" s="211"/>
      <c r="AA253" s="211"/>
      <c r="AB253" s="211">
        <v>0</v>
      </c>
      <c r="AC253" s="211"/>
      <c r="AD253" s="211"/>
      <c r="AE253" s="211"/>
      <c r="AF253" s="211"/>
      <c r="AG253" s="211"/>
      <c r="AH253" s="211"/>
      <c r="AI253" s="211"/>
      <c r="AJ253" s="211"/>
      <c r="AK253" s="211"/>
      <c r="AL253" s="211"/>
      <c r="AM253" s="211"/>
      <c r="AN253" s="211"/>
      <c r="AO253" s="211"/>
      <c r="AP253" s="211"/>
      <c r="AQ253" s="211"/>
      <c r="AR253" s="211"/>
      <c r="AS253" s="211"/>
      <c r="AT253" s="211"/>
      <c r="AU253" s="211"/>
      <c r="AV253" s="211"/>
      <c r="AW253" s="211"/>
      <c r="AX253" s="211"/>
      <c r="AY253" s="211"/>
      <c r="AZ253" s="211"/>
      <c r="BA253" s="211"/>
      <c r="BB253" s="211"/>
      <c r="BC253" s="211"/>
      <c r="BD253" s="211"/>
      <c r="BE253" s="211"/>
      <c r="BF253" s="211"/>
      <c r="BG253" s="211"/>
    </row>
    <row r="254" spans="1:59" outlineLevel="1" x14ac:dyDescent="0.2">
      <c r="A254" s="288">
        <v>127</v>
      </c>
      <c r="B254" s="154" t="s">
        <v>2626</v>
      </c>
      <c r="C254" s="170" t="s">
        <v>2026</v>
      </c>
      <c r="D254" s="181" t="s">
        <v>0</v>
      </c>
      <c r="E254" s="352">
        <v>0.37</v>
      </c>
      <c r="F254" s="353"/>
      <c r="G254" s="212">
        <f>ROUND(E254*F254,2)</f>
        <v>0</v>
      </c>
      <c r="H254" s="351" t="s">
        <v>951</v>
      </c>
      <c r="I254" s="211"/>
      <c r="J254" s="211"/>
      <c r="K254" s="211"/>
      <c r="L254" s="211"/>
      <c r="M254" s="211"/>
      <c r="N254" s="211"/>
      <c r="O254" s="211"/>
      <c r="P254" s="211"/>
      <c r="Q254" s="211"/>
      <c r="R254" s="211"/>
      <c r="S254" s="211"/>
      <c r="T254" s="211"/>
      <c r="U254" s="211"/>
      <c r="V254" s="211"/>
      <c r="W254" s="211"/>
      <c r="X254" s="211"/>
      <c r="Y254" s="211"/>
      <c r="Z254" s="211"/>
      <c r="AA254" s="211"/>
      <c r="AB254" s="211"/>
      <c r="AC254" s="211"/>
      <c r="AD254" s="211"/>
      <c r="AE254" s="211"/>
      <c r="AF254" s="211"/>
      <c r="AG254" s="211"/>
      <c r="AH254" s="211"/>
      <c r="AI254" s="211"/>
      <c r="AJ254" s="211"/>
      <c r="AK254" s="211"/>
      <c r="AL254" s="211">
        <v>21</v>
      </c>
      <c r="AM254" s="211"/>
      <c r="AN254" s="211"/>
      <c r="AO254" s="211"/>
      <c r="AP254" s="211"/>
      <c r="AQ254" s="211"/>
      <c r="AR254" s="211"/>
      <c r="AS254" s="211"/>
      <c r="AT254" s="211"/>
      <c r="AU254" s="211"/>
      <c r="AV254" s="211"/>
      <c r="AW254" s="211"/>
      <c r="AX254" s="211"/>
      <c r="AY254" s="211"/>
      <c r="AZ254" s="211"/>
      <c r="BA254" s="211"/>
      <c r="BB254" s="211"/>
      <c r="BC254" s="211"/>
      <c r="BD254" s="211"/>
      <c r="BE254" s="211"/>
      <c r="BF254" s="211"/>
      <c r="BG254" s="211"/>
    </row>
    <row r="255" spans="1:59" x14ac:dyDescent="0.2">
      <c r="A255" s="348" t="s">
        <v>116</v>
      </c>
      <c r="B255" s="155" t="s">
        <v>2627</v>
      </c>
      <c r="C255" s="172" t="s">
        <v>2628</v>
      </c>
      <c r="D255" s="182"/>
      <c r="E255" s="349"/>
      <c r="F255" s="634">
        <f>SUM(G256:G278)</f>
        <v>0</v>
      </c>
      <c r="G255" s="635"/>
      <c r="H255" s="350"/>
    </row>
    <row r="256" spans="1:59" outlineLevel="1" x14ac:dyDescent="0.2">
      <c r="A256" s="288"/>
      <c r="B256" s="628" t="s">
        <v>2629</v>
      </c>
      <c r="C256" s="629"/>
      <c r="D256" s="630"/>
      <c r="E256" s="631"/>
      <c r="F256" s="632"/>
      <c r="G256" s="633"/>
      <c r="H256" s="351"/>
      <c r="I256" s="211"/>
      <c r="J256" s="211"/>
      <c r="K256" s="211"/>
      <c r="L256" s="211"/>
      <c r="M256" s="211"/>
      <c r="N256" s="211"/>
      <c r="O256" s="211"/>
      <c r="P256" s="211"/>
      <c r="Q256" s="211"/>
      <c r="R256" s="211"/>
      <c r="S256" s="211"/>
      <c r="T256" s="211"/>
      <c r="U256" s="211"/>
      <c r="V256" s="211"/>
      <c r="W256" s="211"/>
      <c r="X256" s="211"/>
      <c r="Y256" s="211"/>
      <c r="Z256" s="211"/>
      <c r="AA256" s="211"/>
      <c r="AB256" s="211">
        <v>0</v>
      </c>
      <c r="AC256" s="211"/>
      <c r="AD256" s="211"/>
      <c r="AE256" s="211"/>
      <c r="AF256" s="211"/>
      <c r="AG256" s="211"/>
      <c r="AH256" s="211"/>
      <c r="AI256" s="211"/>
      <c r="AJ256" s="211"/>
      <c r="AK256" s="211"/>
      <c r="AL256" s="211"/>
      <c r="AM256" s="211"/>
      <c r="AN256" s="211"/>
      <c r="AO256" s="211"/>
      <c r="AP256" s="211"/>
      <c r="AQ256" s="211"/>
      <c r="AR256" s="211"/>
      <c r="AS256" s="211"/>
      <c r="AT256" s="211"/>
      <c r="AU256" s="211"/>
      <c r="AV256" s="211"/>
      <c r="AW256" s="211"/>
      <c r="AX256" s="211"/>
      <c r="AY256" s="211"/>
      <c r="AZ256" s="211"/>
      <c r="BA256" s="211"/>
      <c r="BB256" s="211"/>
      <c r="BC256" s="211"/>
      <c r="BD256" s="211"/>
      <c r="BE256" s="211"/>
      <c r="BF256" s="211"/>
      <c r="BG256" s="211"/>
    </row>
    <row r="257" spans="1:59" ht="33.75" outlineLevel="1" x14ac:dyDescent="0.2">
      <c r="A257" s="288">
        <v>128</v>
      </c>
      <c r="B257" s="154" t="s">
        <v>2630</v>
      </c>
      <c r="C257" s="170" t="s">
        <v>2631</v>
      </c>
      <c r="D257" s="181" t="s">
        <v>120</v>
      </c>
      <c r="E257" s="352">
        <v>2</v>
      </c>
      <c r="F257" s="353"/>
      <c r="G257" s="212">
        <f t="shared" ref="G257:G273" si="5">ROUND(E257*F257,2)</f>
        <v>0</v>
      </c>
      <c r="H257" s="351" t="s">
        <v>951</v>
      </c>
      <c r="I257" s="211"/>
      <c r="J257" s="211"/>
      <c r="K257" s="211"/>
      <c r="L257" s="211"/>
      <c r="M257" s="211"/>
      <c r="N257" s="211"/>
      <c r="O257" s="211"/>
      <c r="P257" s="211"/>
      <c r="Q257" s="211"/>
      <c r="R257" s="211"/>
      <c r="S257" s="211"/>
      <c r="T257" s="211"/>
      <c r="U257" s="211"/>
      <c r="V257" s="211"/>
      <c r="W257" s="211"/>
      <c r="X257" s="211"/>
      <c r="Y257" s="211"/>
      <c r="Z257" s="211"/>
      <c r="AA257" s="211"/>
      <c r="AB257" s="211"/>
      <c r="AC257" s="211"/>
      <c r="AD257" s="211"/>
      <c r="AE257" s="211"/>
      <c r="AF257" s="211"/>
      <c r="AG257" s="211"/>
      <c r="AH257" s="211"/>
      <c r="AI257" s="211"/>
      <c r="AJ257" s="211"/>
      <c r="AK257" s="211"/>
      <c r="AL257" s="211">
        <v>21</v>
      </c>
      <c r="AM257" s="211"/>
      <c r="AN257" s="211"/>
      <c r="AO257" s="211"/>
      <c r="AP257" s="211"/>
      <c r="AQ257" s="211"/>
      <c r="AR257" s="211"/>
      <c r="AS257" s="211"/>
      <c r="AT257" s="211"/>
      <c r="AU257" s="211"/>
      <c r="AV257" s="211"/>
      <c r="AW257" s="211"/>
      <c r="AX257" s="211"/>
      <c r="AY257" s="211"/>
      <c r="AZ257" s="211"/>
      <c r="BA257" s="211"/>
      <c r="BB257" s="211"/>
      <c r="BC257" s="211"/>
      <c r="BD257" s="211"/>
      <c r="BE257" s="211"/>
      <c r="BF257" s="211"/>
      <c r="BG257" s="211"/>
    </row>
    <row r="258" spans="1:59" ht="33.75" outlineLevel="1" x14ac:dyDescent="0.2">
      <c r="A258" s="288">
        <v>129</v>
      </c>
      <c r="B258" s="154" t="s">
        <v>2632</v>
      </c>
      <c r="C258" s="170" t="s">
        <v>2633</v>
      </c>
      <c r="D258" s="181" t="s">
        <v>120</v>
      </c>
      <c r="E258" s="352">
        <v>4</v>
      </c>
      <c r="F258" s="353"/>
      <c r="G258" s="212">
        <f t="shared" si="5"/>
        <v>0</v>
      </c>
      <c r="H258" s="351" t="s">
        <v>951</v>
      </c>
      <c r="I258" s="211"/>
      <c r="J258" s="211"/>
      <c r="K258" s="211"/>
      <c r="L258" s="211"/>
      <c r="M258" s="211"/>
      <c r="N258" s="211"/>
      <c r="O258" s="211"/>
      <c r="P258" s="211"/>
      <c r="Q258" s="211"/>
      <c r="R258" s="211"/>
      <c r="S258" s="211"/>
      <c r="T258" s="211"/>
      <c r="U258" s="211"/>
      <c r="V258" s="211"/>
      <c r="W258" s="211"/>
      <c r="X258" s="211"/>
      <c r="Y258" s="211"/>
      <c r="Z258" s="211"/>
      <c r="AA258" s="211"/>
      <c r="AB258" s="211"/>
      <c r="AC258" s="211"/>
      <c r="AD258" s="211"/>
      <c r="AE258" s="211"/>
      <c r="AF258" s="211"/>
      <c r="AG258" s="211"/>
      <c r="AH258" s="211"/>
      <c r="AI258" s="211"/>
      <c r="AJ258" s="211"/>
      <c r="AK258" s="211"/>
      <c r="AL258" s="211">
        <v>21</v>
      </c>
      <c r="AM258" s="211"/>
      <c r="AN258" s="211"/>
      <c r="AO258" s="211"/>
      <c r="AP258" s="211"/>
      <c r="AQ258" s="211"/>
      <c r="AR258" s="211"/>
      <c r="AS258" s="211"/>
      <c r="AT258" s="211"/>
      <c r="AU258" s="211"/>
      <c r="AV258" s="211"/>
      <c r="AW258" s="211"/>
      <c r="AX258" s="211"/>
      <c r="AY258" s="211"/>
      <c r="AZ258" s="211"/>
      <c r="BA258" s="211"/>
      <c r="BB258" s="211"/>
      <c r="BC258" s="211"/>
      <c r="BD258" s="211"/>
      <c r="BE258" s="211"/>
      <c r="BF258" s="211"/>
      <c r="BG258" s="211"/>
    </row>
    <row r="259" spans="1:59" ht="33.75" outlineLevel="1" x14ac:dyDescent="0.2">
      <c r="A259" s="288">
        <v>130</v>
      </c>
      <c r="B259" s="154" t="s">
        <v>2634</v>
      </c>
      <c r="C259" s="170" t="s">
        <v>2635</v>
      </c>
      <c r="D259" s="181" t="s">
        <v>120</v>
      </c>
      <c r="E259" s="352">
        <v>3</v>
      </c>
      <c r="F259" s="353"/>
      <c r="G259" s="212">
        <f t="shared" si="5"/>
        <v>0</v>
      </c>
      <c r="H259" s="351" t="s">
        <v>951</v>
      </c>
      <c r="I259" s="211"/>
      <c r="J259" s="211"/>
      <c r="K259" s="211"/>
      <c r="L259" s="211"/>
      <c r="M259" s="211"/>
      <c r="N259" s="211"/>
      <c r="O259" s="211"/>
      <c r="P259" s="211"/>
      <c r="Q259" s="211"/>
      <c r="R259" s="211"/>
      <c r="S259" s="211"/>
      <c r="T259" s="211"/>
      <c r="U259" s="211"/>
      <c r="V259" s="211"/>
      <c r="W259" s="211"/>
      <c r="X259" s="211"/>
      <c r="Y259" s="211"/>
      <c r="Z259" s="211"/>
      <c r="AA259" s="211"/>
      <c r="AB259" s="211"/>
      <c r="AC259" s="211"/>
      <c r="AD259" s="211"/>
      <c r="AE259" s="211"/>
      <c r="AF259" s="211"/>
      <c r="AG259" s="211"/>
      <c r="AH259" s="211"/>
      <c r="AI259" s="211"/>
      <c r="AJ259" s="211"/>
      <c r="AK259" s="211"/>
      <c r="AL259" s="211">
        <v>21</v>
      </c>
      <c r="AM259" s="211"/>
      <c r="AN259" s="211"/>
      <c r="AO259" s="211"/>
      <c r="AP259" s="211"/>
      <c r="AQ259" s="211"/>
      <c r="AR259" s="211"/>
      <c r="AS259" s="211"/>
      <c r="AT259" s="211"/>
      <c r="AU259" s="211"/>
      <c r="AV259" s="211"/>
      <c r="AW259" s="211"/>
      <c r="AX259" s="211"/>
      <c r="AY259" s="211"/>
      <c r="AZ259" s="211"/>
      <c r="BA259" s="211"/>
      <c r="BB259" s="211"/>
      <c r="BC259" s="211"/>
      <c r="BD259" s="211"/>
      <c r="BE259" s="211"/>
      <c r="BF259" s="211"/>
      <c r="BG259" s="211"/>
    </row>
    <row r="260" spans="1:59" ht="33.75" outlineLevel="1" x14ac:dyDescent="0.2">
      <c r="A260" s="288">
        <v>131</v>
      </c>
      <c r="B260" s="154" t="s">
        <v>2636</v>
      </c>
      <c r="C260" s="170" t="s">
        <v>2637</v>
      </c>
      <c r="D260" s="181" t="s">
        <v>120</v>
      </c>
      <c r="E260" s="352">
        <v>2</v>
      </c>
      <c r="F260" s="353"/>
      <c r="G260" s="212">
        <f t="shared" si="5"/>
        <v>0</v>
      </c>
      <c r="H260" s="351" t="s">
        <v>951</v>
      </c>
      <c r="I260" s="211"/>
      <c r="J260" s="211"/>
      <c r="K260" s="211"/>
      <c r="L260" s="211"/>
      <c r="M260" s="211"/>
      <c r="N260" s="211"/>
      <c r="O260" s="211"/>
      <c r="P260" s="211"/>
      <c r="Q260" s="211"/>
      <c r="R260" s="211"/>
      <c r="S260" s="211"/>
      <c r="T260" s="211"/>
      <c r="U260" s="211"/>
      <c r="V260" s="211"/>
      <c r="W260" s="211"/>
      <c r="X260" s="211"/>
      <c r="Y260" s="211"/>
      <c r="Z260" s="211"/>
      <c r="AA260" s="211"/>
      <c r="AB260" s="211"/>
      <c r="AC260" s="211"/>
      <c r="AD260" s="211"/>
      <c r="AE260" s="211"/>
      <c r="AF260" s="211"/>
      <c r="AG260" s="211"/>
      <c r="AH260" s="211"/>
      <c r="AI260" s="211"/>
      <c r="AJ260" s="211"/>
      <c r="AK260" s="211"/>
      <c r="AL260" s="211">
        <v>21</v>
      </c>
      <c r="AM260" s="211"/>
      <c r="AN260" s="211"/>
      <c r="AO260" s="211"/>
      <c r="AP260" s="211"/>
      <c r="AQ260" s="211"/>
      <c r="AR260" s="211"/>
      <c r="AS260" s="211"/>
      <c r="AT260" s="211"/>
      <c r="AU260" s="211"/>
      <c r="AV260" s="211"/>
      <c r="AW260" s="211"/>
      <c r="AX260" s="211"/>
      <c r="AY260" s="211"/>
      <c r="AZ260" s="211"/>
      <c r="BA260" s="211"/>
      <c r="BB260" s="211"/>
      <c r="BC260" s="211"/>
      <c r="BD260" s="211"/>
      <c r="BE260" s="211"/>
      <c r="BF260" s="211"/>
      <c r="BG260" s="211"/>
    </row>
    <row r="261" spans="1:59" ht="33.75" outlineLevel="1" x14ac:dyDescent="0.2">
      <c r="A261" s="288">
        <v>132</v>
      </c>
      <c r="B261" s="154" t="s">
        <v>2638</v>
      </c>
      <c r="C261" s="170" t="s">
        <v>2639</v>
      </c>
      <c r="D261" s="181" t="s">
        <v>120</v>
      </c>
      <c r="E261" s="352">
        <v>3</v>
      </c>
      <c r="F261" s="353"/>
      <c r="G261" s="212">
        <f t="shared" si="5"/>
        <v>0</v>
      </c>
      <c r="H261" s="351" t="s">
        <v>951</v>
      </c>
      <c r="I261" s="211"/>
      <c r="J261" s="211"/>
      <c r="K261" s="211"/>
      <c r="L261" s="211"/>
      <c r="M261" s="211"/>
      <c r="N261" s="211"/>
      <c r="O261" s="211"/>
      <c r="P261" s="211"/>
      <c r="Q261" s="211"/>
      <c r="R261" s="211"/>
      <c r="S261" s="211"/>
      <c r="T261" s="211"/>
      <c r="U261" s="211"/>
      <c r="V261" s="211"/>
      <c r="W261" s="211"/>
      <c r="X261" s="211"/>
      <c r="Y261" s="211"/>
      <c r="Z261" s="211"/>
      <c r="AA261" s="211"/>
      <c r="AB261" s="211"/>
      <c r="AC261" s="211"/>
      <c r="AD261" s="211"/>
      <c r="AE261" s="211"/>
      <c r="AF261" s="211"/>
      <c r="AG261" s="211"/>
      <c r="AH261" s="211"/>
      <c r="AI261" s="211"/>
      <c r="AJ261" s="211"/>
      <c r="AK261" s="211"/>
      <c r="AL261" s="211">
        <v>21</v>
      </c>
      <c r="AM261" s="211"/>
      <c r="AN261" s="211"/>
      <c r="AO261" s="211"/>
      <c r="AP261" s="211"/>
      <c r="AQ261" s="211"/>
      <c r="AR261" s="211"/>
      <c r="AS261" s="211"/>
      <c r="AT261" s="211"/>
      <c r="AU261" s="211"/>
      <c r="AV261" s="211"/>
      <c r="AW261" s="211"/>
      <c r="AX261" s="211"/>
      <c r="AY261" s="211"/>
      <c r="AZ261" s="211"/>
      <c r="BA261" s="211"/>
      <c r="BB261" s="211"/>
      <c r="BC261" s="211"/>
      <c r="BD261" s="211"/>
      <c r="BE261" s="211"/>
      <c r="BF261" s="211"/>
      <c r="BG261" s="211"/>
    </row>
    <row r="262" spans="1:59" ht="33.75" outlineLevel="1" x14ac:dyDescent="0.2">
      <c r="A262" s="288">
        <v>133</v>
      </c>
      <c r="B262" s="154" t="s">
        <v>2640</v>
      </c>
      <c r="C262" s="170" t="s">
        <v>2641</v>
      </c>
      <c r="D262" s="181" t="s">
        <v>120</v>
      </c>
      <c r="E262" s="352">
        <v>1</v>
      </c>
      <c r="F262" s="353"/>
      <c r="G262" s="212">
        <f t="shared" si="5"/>
        <v>0</v>
      </c>
      <c r="H262" s="351" t="s">
        <v>951</v>
      </c>
      <c r="I262" s="211"/>
      <c r="J262" s="211"/>
      <c r="K262" s="211"/>
      <c r="L262" s="211"/>
      <c r="M262" s="211"/>
      <c r="N262" s="211"/>
      <c r="O262" s="211"/>
      <c r="P262" s="211"/>
      <c r="Q262" s="211"/>
      <c r="R262" s="211"/>
      <c r="S262" s="211"/>
      <c r="T262" s="211"/>
      <c r="U262" s="211"/>
      <c r="V262" s="211"/>
      <c r="W262" s="211"/>
      <c r="X262" s="211"/>
      <c r="Y262" s="211"/>
      <c r="Z262" s="211"/>
      <c r="AA262" s="211"/>
      <c r="AB262" s="211"/>
      <c r="AC262" s="211"/>
      <c r="AD262" s="211"/>
      <c r="AE262" s="211"/>
      <c r="AF262" s="211"/>
      <c r="AG262" s="211"/>
      <c r="AH262" s="211"/>
      <c r="AI262" s="211"/>
      <c r="AJ262" s="211"/>
      <c r="AK262" s="211"/>
      <c r="AL262" s="211">
        <v>21</v>
      </c>
      <c r="AM262" s="211"/>
      <c r="AN262" s="211"/>
      <c r="AO262" s="211"/>
      <c r="AP262" s="211"/>
      <c r="AQ262" s="211"/>
      <c r="AR262" s="211"/>
      <c r="AS262" s="211"/>
      <c r="AT262" s="211"/>
      <c r="AU262" s="211"/>
      <c r="AV262" s="211"/>
      <c r="AW262" s="211"/>
      <c r="AX262" s="211"/>
      <c r="AY262" s="211"/>
      <c r="AZ262" s="211"/>
      <c r="BA262" s="211"/>
      <c r="BB262" s="211"/>
      <c r="BC262" s="211"/>
      <c r="BD262" s="211"/>
      <c r="BE262" s="211"/>
      <c r="BF262" s="211"/>
      <c r="BG262" s="211"/>
    </row>
    <row r="263" spans="1:59" ht="33.75" outlineLevel="1" x14ac:dyDescent="0.2">
      <c r="A263" s="288">
        <v>134</v>
      </c>
      <c r="B263" s="154" t="s">
        <v>2642</v>
      </c>
      <c r="C263" s="170" t="s">
        <v>2643</v>
      </c>
      <c r="D263" s="181" t="s">
        <v>120</v>
      </c>
      <c r="E263" s="352">
        <v>8</v>
      </c>
      <c r="F263" s="353"/>
      <c r="G263" s="212">
        <f t="shared" si="5"/>
        <v>0</v>
      </c>
      <c r="H263" s="351" t="s">
        <v>951</v>
      </c>
      <c r="I263" s="211"/>
      <c r="J263" s="211"/>
      <c r="K263" s="211"/>
      <c r="L263" s="211"/>
      <c r="M263" s="211"/>
      <c r="N263" s="211"/>
      <c r="O263" s="211"/>
      <c r="P263" s="211"/>
      <c r="Q263" s="211"/>
      <c r="R263" s="211"/>
      <c r="S263" s="211"/>
      <c r="T263" s="211"/>
      <c r="U263" s="211"/>
      <c r="V263" s="211"/>
      <c r="W263" s="211"/>
      <c r="X263" s="211"/>
      <c r="Y263" s="211"/>
      <c r="Z263" s="211"/>
      <c r="AA263" s="211"/>
      <c r="AB263" s="211"/>
      <c r="AC263" s="211"/>
      <c r="AD263" s="211"/>
      <c r="AE263" s="211"/>
      <c r="AF263" s="211"/>
      <c r="AG263" s="211"/>
      <c r="AH263" s="211"/>
      <c r="AI263" s="211"/>
      <c r="AJ263" s="211"/>
      <c r="AK263" s="211"/>
      <c r="AL263" s="211">
        <v>21</v>
      </c>
      <c r="AM263" s="211"/>
      <c r="AN263" s="211"/>
      <c r="AO263" s="211"/>
      <c r="AP263" s="211"/>
      <c r="AQ263" s="211"/>
      <c r="AR263" s="211"/>
      <c r="AS263" s="211"/>
      <c r="AT263" s="211"/>
      <c r="AU263" s="211"/>
      <c r="AV263" s="211"/>
      <c r="AW263" s="211"/>
      <c r="AX263" s="211"/>
      <c r="AY263" s="211"/>
      <c r="AZ263" s="211"/>
      <c r="BA263" s="211"/>
      <c r="BB263" s="211"/>
      <c r="BC263" s="211"/>
      <c r="BD263" s="211"/>
      <c r="BE263" s="211"/>
      <c r="BF263" s="211"/>
      <c r="BG263" s="211"/>
    </row>
    <row r="264" spans="1:59" ht="33.75" outlineLevel="1" x14ac:dyDescent="0.2">
      <c r="A264" s="288">
        <v>135</v>
      </c>
      <c r="B264" s="154" t="s">
        <v>2644</v>
      </c>
      <c r="C264" s="170" t="s">
        <v>2645</v>
      </c>
      <c r="D264" s="181" t="s">
        <v>120</v>
      </c>
      <c r="E264" s="352">
        <v>3</v>
      </c>
      <c r="F264" s="353"/>
      <c r="G264" s="212">
        <f t="shared" si="5"/>
        <v>0</v>
      </c>
      <c r="H264" s="351" t="s">
        <v>951</v>
      </c>
      <c r="I264" s="211"/>
      <c r="J264" s="211"/>
      <c r="K264" s="211"/>
      <c r="L264" s="211"/>
      <c r="M264" s="211"/>
      <c r="N264" s="211"/>
      <c r="O264" s="211"/>
      <c r="P264" s="211"/>
      <c r="Q264" s="211"/>
      <c r="R264" s="211"/>
      <c r="S264" s="211"/>
      <c r="T264" s="211"/>
      <c r="U264" s="211"/>
      <c r="V264" s="211"/>
      <c r="W264" s="211"/>
      <c r="X264" s="211"/>
      <c r="Y264" s="211"/>
      <c r="Z264" s="211"/>
      <c r="AA264" s="211"/>
      <c r="AB264" s="211"/>
      <c r="AC264" s="211"/>
      <c r="AD264" s="211"/>
      <c r="AE264" s="211"/>
      <c r="AF264" s="211"/>
      <c r="AG264" s="211"/>
      <c r="AH264" s="211"/>
      <c r="AI264" s="211"/>
      <c r="AJ264" s="211"/>
      <c r="AK264" s="211"/>
      <c r="AL264" s="211">
        <v>21</v>
      </c>
      <c r="AM264" s="211"/>
      <c r="AN264" s="211"/>
      <c r="AO264" s="211"/>
      <c r="AP264" s="211"/>
      <c r="AQ264" s="211"/>
      <c r="AR264" s="211"/>
      <c r="AS264" s="211"/>
      <c r="AT264" s="211"/>
      <c r="AU264" s="211"/>
      <c r="AV264" s="211"/>
      <c r="AW264" s="211"/>
      <c r="AX264" s="211"/>
      <c r="AY264" s="211"/>
      <c r="AZ264" s="211"/>
      <c r="BA264" s="211"/>
      <c r="BB264" s="211"/>
      <c r="BC264" s="211"/>
      <c r="BD264" s="211"/>
      <c r="BE264" s="211"/>
      <c r="BF264" s="211"/>
      <c r="BG264" s="211"/>
    </row>
    <row r="265" spans="1:59" ht="33.75" outlineLevel="1" x14ac:dyDescent="0.2">
      <c r="A265" s="288">
        <v>136</v>
      </c>
      <c r="B265" s="154" t="s">
        <v>2646</v>
      </c>
      <c r="C265" s="170" t="s">
        <v>2647</v>
      </c>
      <c r="D265" s="181" t="s">
        <v>120</v>
      </c>
      <c r="E265" s="352">
        <v>10</v>
      </c>
      <c r="F265" s="353"/>
      <c r="G265" s="212">
        <f t="shared" si="5"/>
        <v>0</v>
      </c>
      <c r="H265" s="351" t="s">
        <v>951</v>
      </c>
      <c r="I265" s="211"/>
      <c r="J265" s="211"/>
      <c r="K265" s="211"/>
      <c r="L265" s="211"/>
      <c r="M265" s="211"/>
      <c r="N265" s="211"/>
      <c r="O265" s="211"/>
      <c r="P265" s="211"/>
      <c r="Q265" s="211"/>
      <c r="R265" s="211"/>
      <c r="S265" s="211"/>
      <c r="T265" s="211"/>
      <c r="U265" s="211"/>
      <c r="V265" s="211"/>
      <c r="W265" s="211"/>
      <c r="X265" s="211"/>
      <c r="Y265" s="211"/>
      <c r="Z265" s="211"/>
      <c r="AA265" s="211"/>
      <c r="AB265" s="211"/>
      <c r="AC265" s="211"/>
      <c r="AD265" s="211"/>
      <c r="AE265" s="211"/>
      <c r="AF265" s="211"/>
      <c r="AG265" s="211"/>
      <c r="AH265" s="211"/>
      <c r="AI265" s="211"/>
      <c r="AJ265" s="211"/>
      <c r="AK265" s="211"/>
      <c r="AL265" s="211">
        <v>21</v>
      </c>
      <c r="AM265" s="211"/>
      <c r="AN265" s="211"/>
      <c r="AO265" s="211"/>
      <c r="AP265" s="211"/>
      <c r="AQ265" s="211"/>
      <c r="AR265" s="211"/>
      <c r="AS265" s="211"/>
      <c r="AT265" s="211"/>
      <c r="AU265" s="211"/>
      <c r="AV265" s="211"/>
      <c r="AW265" s="211"/>
      <c r="AX265" s="211"/>
      <c r="AY265" s="211"/>
      <c r="AZ265" s="211"/>
      <c r="BA265" s="211"/>
      <c r="BB265" s="211"/>
      <c r="BC265" s="211"/>
      <c r="BD265" s="211"/>
      <c r="BE265" s="211"/>
      <c r="BF265" s="211"/>
      <c r="BG265" s="211"/>
    </row>
    <row r="266" spans="1:59" ht="33.75" outlineLevel="1" x14ac:dyDescent="0.2">
      <c r="A266" s="288">
        <v>137</v>
      </c>
      <c r="B266" s="154" t="s">
        <v>2648</v>
      </c>
      <c r="C266" s="170" t="s">
        <v>2649</v>
      </c>
      <c r="D266" s="181" t="s">
        <v>120</v>
      </c>
      <c r="E266" s="352">
        <v>3</v>
      </c>
      <c r="F266" s="353"/>
      <c r="G266" s="212">
        <f t="shared" si="5"/>
        <v>0</v>
      </c>
      <c r="H266" s="351" t="s">
        <v>951</v>
      </c>
      <c r="I266" s="211"/>
      <c r="J266" s="211"/>
      <c r="K266" s="211"/>
      <c r="L266" s="211"/>
      <c r="M266" s="211"/>
      <c r="N266" s="211"/>
      <c r="O266" s="211"/>
      <c r="P266" s="211"/>
      <c r="Q266" s="211"/>
      <c r="R266" s="211"/>
      <c r="S266" s="211"/>
      <c r="T266" s="211"/>
      <c r="U266" s="211"/>
      <c r="V266" s="211"/>
      <c r="W266" s="211"/>
      <c r="X266" s="211"/>
      <c r="Y266" s="211"/>
      <c r="Z266" s="211"/>
      <c r="AA266" s="211"/>
      <c r="AB266" s="211"/>
      <c r="AC266" s="211"/>
      <c r="AD266" s="211"/>
      <c r="AE266" s="211"/>
      <c r="AF266" s="211"/>
      <c r="AG266" s="211"/>
      <c r="AH266" s="211"/>
      <c r="AI266" s="211"/>
      <c r="AJ266" s="211"/>
      <c r="AK266" s="211"/>
      <c r="AL266" s="211">
        <v>21</v>
      </c>
      <c r="AM266" s="211"/>
      <c r="AN266" s="211"/>
      <c r="AO266" s="211"/>
      <c r="AP266" s="211"/>
      <c r="AQ266" s="211"/>
      <c r="AR266" s="211"/>
      <c r="AS266" s="211"/>
      <c r="AT266" s="211"/>
      <c r="AU266" s="211"/>
      <c r="AV266" s="211"/>
      <c r="AW266" s="211"/>
      <c r="AX266" s="211"/>
      <c r="AY266" s="211"/>
      <c r="AZ266" s="211"/>
      <c r="BA266" s="211"/>
      <c r="BB266" s="211"/>
      <c r="BC266" s="211"/>
      <c r="BD266" s="211"/>
      <c r="BE266" s="211"/>
      <c r="BF266" s="211"/>
      <c r="BG266" s="211"/>
    </row>
    <row r="267" spans="1:59" ht="33.75" outlineLevel="1" x14ac:dyDescent="0.2">
      <c r="A267" s="288">
        <v>138</v>
      </c>
      <c r="B267" s="154" t="s">
        <v>2650</v>
      </c>
      <c r="C267" s="170" t="s">
        <v>2651</v>
      </c>
      <c r="D267" s="181" t="s">
        <v>120</v>
      </c>
      <c r="E267" s="352">
        <v>6</v>
      </c>
      <c r="F267" s="353"/>
      <c r="G267" s="212">
        <f t="shared" si="5"/>
        <v>0</v>
      </c>
      <c r="H267" s="351" t="s">
        <v>951</v>
      </c>
      <c r="I267" s="211"/>
      <c r="J267" s="211"/>
      <c r="K267" s="211"/>
      <c r="L267" s="211"/>
      <c r="M267" s="211"/>
      <c r="N267" s="211"/>
      <c r="O267" s="211"/>
      <c r="P267" s="211"/>
      <c r="Q267" s="211"/>
      <c r="R267" s="211"/>
      <c r="S267" s="211"/>
      <c r="T267" s="211"/>
      <c r="U267" s="211"/>
      <c r="V267" s="211"/>
      <c r="W267" s="211"/>
      <c r="X267" s="211"/>
      <c r="Y267" s="211"/>
      <c r="Z267" s="211"/>
      <c r="AA267" s="211"/>
      <c r="AB267" s="211"/>
      <c r="AC267" s="211"/>
      <c r="AD267" s="211"/>
      <c r="AE267" s="211"/>
      <c r="AF267" s="211"/>
      <c r="AG267" s="211"/>
      <c r="AH267" s="211"/>
      <c r="AI267" s="211"/>
      <c r="AJ267" s="211"/>
      <c r="AK267" s="211"/>
      <c r="AL267" s="211">
        <v>21</v>
      </c>
      <c r="AM267" s="211"/>
      <c r="AN267" s="211"/>
      <c r="AO267" s="211"/>
      <c r="AP267" s="211"/>
      <c r="AQ267" s="211"/>
      <c r="AR267" s="211"/>
      <c r="AS267" s="211"/>
      <c r="AT267" s="211"/>
      <c r="AU267" s="211"/>
      <c r="AV267" s="211"/>
      <c r="AW267" s="211"/>
      <c r="AX267" s="211"/>
      <c r="AY267" s="211"/>
      <c r="AZ267" s="211"/>
      <c r="BA267" s="211"/>
      <c r="BB267" s="211"/>
      <c r="BC267" s="211"/>
      <c r="BD267" s="211"/>
      <c r="BE267" s="211"/>
      <c r="BF267" s="211"/>
      <c r="BG267" s="211"/>
    </row>
    <row r="268" spans="1:59" ht="33.75" outlineLevel="1" x14ac:dyDescent="0.2">
      <c r="A268" s="288">
        <v>139</v>
      </c>
      <c r="B268" s="154" t="s">
        <v>2652</v>
      </c>
      <c r="C268" s="170" t="s">
        <v>2653</v>
      </c>
      <c r="D268" s="181" t="s">
        <v>120</v>
      </c>
      <c r="E268" s="352">
        <v>5</v>
      </c>
      <c r="F268" s="353"/>
      <c r="G268" s="212">
        <f t="shared" si="5"/>
        <v>0</v>
      </c>
      <c r="H268" s="351" t="s">
        <v>951</v>
      </c>
      <c r="I268" s="211"/>
      <c r="J268" s="211"/>
      <c r="K268" s="211"/>
      <c r="L268" s="211"/>
      <c r="M268" s="211"/>
      <c r="N268" s="211"/>
      <c r="O268" s="211"/>
      <c r="P268" s="211"/>
      <c r="Q268" s="211"/>
      <c r="R268" s="211"/>
      <c r="S268" s="211"/>
      <c r="T268" s="211"/>
      <c r="U268" s="211"/>
      <c r="V268" s="211"/>
      <c r="W268" s="211"/>
      <c r="X268" s="211"/>
      <c r="Y268" s="211"/>
      <c r="Z268" s="211"/>
      <c r="AA268" s="211"/>
      <c r="AB268" s="211"/>
      <c r="AC268" s="211"/>
      <c r="AD268" s="211"/>
      <c r="AE268" s="211"/>
      <c r="AF268" s="211"/>
      <c r="AG268" s="211"/>
      <c r="AH268" s="211"/>
      <c r="AI268" s="211"/>
      <c r="AJ268" s="211"/>
      <c r="AK268" s="211"/>
      <c r="AL268" s="211">
        <v>21</v>
      </c>
      <c r="AM268" s="211"/>
      <c r="AN268" s="211"/>
      <c r="AO268" s="211"/>
      <c r="AP268" s="211"/>
      <c r="AQ268" s="211"/>
      <c r="AR268" s="211"/>
      <c r="AS268" s="211"/>
      <c r="AT268" s="211"/>
      <c r="AU268" s="211"/>
      <c r="AV268" s="211"/>
      <c r="AW268" s="211"/>
      <c r="AX268" s="211"/>
      <c r="AY268" s="211"/>
      <c r="AZ268" s="211"/>
      <c r="BA268" s="211"/>
      <c r="BB268" s="211"/>
      <c r="BC268" s="211"/>
      <c r="BD268" s="211"/>
      <c r="BE268" s="211"/>
      <c r="BF268" s="211"/>
      <c r="BG268" s="211"/>
    </row>
    <row r="269" spans="1:59" ht="33.75" outlineLevel="1" x14ac:dyDescent="0.2">
      <c r="A269" s="288">
        <v>140</v>
      </c>
      <c r="B269" s="154" t="s">
        <v>2654</v>
      </c>
      <c r="C269" s="170" t="s">
        <v>2655</v>
      </c>
      <c r="D269" s="181" t="s">
        <v>120</v>
      </c>
      <c r="E269" s="352">
        <v>1</v>
      </c>
      <c r="F269" s="353"/>
      <c r="G269" s="212">
        <f t="shared" si="5"/>
        <v>0</v>
      </c>
      <c r="H269" s="351" t="s">
        <v>951</v>
      </c>
      <c r="I269" s="211"/>
      <c r="J269" s="211"/>
      <c r="K269" s="211"/>
      <c r="L269" s="211"/>
      <c r="M269" s="211"/>
      <c r="N269" s="211"/>
      <c r="O269" s="211"/>
      <c r="P269" s="211"/>
      <c r="Q269" s="211"/>
      <c r="R269" s="211"/>
      <c r="S269" s="211"/>
      <c r="T269" s="211"/>
      <c r="U269" s="211"/>
      <c r="V269" s="211"/>
      <c r="W269" s="211"/>
      <c r="X269" s="211"/>
      <c r="Y269" s="211"/>
      <c r="Z269" s="211"/>
      <c r="AA269" s="211"/>
      <c r="AB269" s="211"/>
      <c r="AC269" s="211"/>
      <c r="AD269" s="211"/>
      <c r="AE269" s="211"/>
      <c r="AF269" s="211"/>
      <c r="AG269" s="211"/>
      <c r="AH269" s="211"/>
      <c r="AI269" s="211"/>
      <c r="AJ269" s="211"/>
      <c r="AK269" s="211"/>
      <c r="AL269" s="211">
        <v>21</v>
      </c>
      <c r="AM269" s="211"/>
      <c r="AN269" s="211"/>
      <c r="AO269" s="211"/>
      <c r="AP269" s="211"/>
      <c r="AQ269" s="211"/>
      <c r="AR269" s="211"/>
      <c r="AS269" s="211"/>
      <c r="AT269" s="211"/>
      <c r="AU269" s="211"/>
      <c r="AV269" s="211"/>
      <c r="AW269" s="211"/>
      <c r="AX269" s="211"/>
      <c r="AY269" s="211"/>
      <c r="AZ269" s="211"/>
      <c r="BA269" s="211"/>
      <c r="BB269" s="211"/>
      <c r="BC269" s="211"/>
      <c r="BD269" s="211"/>
      <c r="BE269" s="211"/>
      <c r="BF269" s="211"/>
      <c r="BG269" s="211"/>
    </row>
    <row r="270" spans="1:59" ht="33.75" outlineLevel="1" x14ac:dyDescent="0.2">
      <c r="A270" s="288">
        <v>141</v>
      </c>
      <c r="B270" s="154" t="s">
        <v>2656</v>
      </c>
      <c r="C270" s="170" t="s">
        <v>2657</v>
      </c>
      <c r="D270" s="181" t="s">
        <v>120</v>
      </c>
      <c r="E270" s="352">
        <v>1</v>
      </c>
      <c r="F270" s="353"/>
      <c r="G270" s="212">
        <f t="shared" si="5"/>
        <v>0</v>
      </c>
      <c r="H270" s="351" t="s">
        <v>951</v>
      </c>
      <c r="I270" s="211"/>
      <c r="J270" s="211"/>
      <c r="K270" s="211"/>
      <c r="L270" s="211"/>
      <c r="M270" s="211"/>
      <c r="N270" s="211"/>
      <c r="O270" s="211"/>
      <c r="P270" s="211"/>
      <c r="Q270" s="211"/>
      <c r="R270" s="211"/>
      <c r="S270" s="211"/>
      <c r="T270" s="211"/>
      <c r="U270" s="211"/>
      <c r="V270" s="211"/>
      <c r="W270" s="211"/>
      <c r="X270" s="211"/>
      <c r="Y270" s="211"/>
      <c r="Z270" s="211"/>
      <c r="AA270" s="211"/>
      <c r="AB270" s="211"/>
      <c r="AC270" s="211"/>
      <c r="AD270" s="211"/>
      <c r="AE270" s="211"/>
      <c r="AF270" s="211"/>
      <c r="AG270" s="211"/>
      <c r="AH270" s="211"/>
      <c r="AI270" s="211"/>
      <c r="AJ270" s="211"/>
      <c r="AK270" s="211"/>
      <c r="AL270" s="211">
        <v>21</v>
      </c>
      <c r="AM270" s="211"/>
      <c r="AN270" s="211"/>
      <c r="AO270" s="211"/>
      <c r="AP270" s="211"/>
      <c r="AQ270" s="211"/>
      <c r="AR270" s="211"/>
      <c r="AS270" s="211"/>
      <c r="AT270" s="211"/>
      <c r="AU270" s="211"/>
      <c r="AV270" s="211"/>
      <c r="AW270" s="211"/>
      <c r="AX270" s="211"/>
      <c r="AY270" s="211"/>
      <c r="AZ270" s="211"/>
      <c r="BA270" s="211"/>
      <c r="BB270" s="211"/>
      <c r="BC270" s="211"/>
      <c r="BD270" s="211"/>
      <c r="BE270" s="211"/>
      <c r="BF270" s="211"/>
      <c r="BG270" s="211"/>
    </row>
    <row r="271" spans="1:59" ht="33.75" outlineLevel="1" x14ac:dyDescent="0.2">
      <c r="A271" s="288">
        <v>142</v>
      </c>
      <c r="B271" s="154" t="s">
        <v>2658</v>
      </c>
      <c r="C271" s="170" t="s">
        <v>2659</v>
      </c>
      <c r="D271" s="181" t="s">
        <v>120</v>
      </c>
      <c r="E271" s="352">
        <v>3</v>
      </c>
      <c r="F271" s="353"/>
      <c r="G271" s="212">
        <f t="shared" si="5"/>
        <v>0</v>
      </c>
      <c r="H271" s="351" t="s">
        <v>951</v>
      </c>
      <c r="I271" s="211"/>
      <c r="J271" s="211"/>
      <c r="K271" s="211"/>
      <c r="L271" s="211"/>
      <c r="M271" s="211"/>
      <c r="N271" s="211"/>
      <c r="O271" s="211"/>
      <c r="P271" s="211"/>
      <c r="Q271" s="211"/>
      <c r="R271" s="211"/>
      <c r="S271" s="211"/>
      <c r="T271" s="211"/>
      <c r="U271" s="211"/>
      <c r="V271" s="211"/>
      <c r="W271" s="211"/>
      <c r="X271" s="211"/>
      <c r="Y271" s="211"/>
      <c r="Z271" s="211"/>
      <c r="AA271" s="211"/>
      <c r="AB271" s="211"/>
      <c r="AC271" s="211"/>
      <c r="AD271" s="211"/>
      <c r="AE271" s="211"/>
      <c r="AF271" s="211"/>
      <c r="AG271" s="211"/>
      <c r="AH271" s="211"/>
      <c r="AI271" s="211"/>
      <c r="AJ271" s="211"/>
      <c r="AK271" s="211"/>
      <c r="AL271" s="211">
        <v>21</v>
      </c>
      <c r="AM271" s="211"/>
      <c r="AN271" s="211"/>
      <c r="AO271" s="211"/>
      <c r="AP271" s="211"/>
      <c r="AQ271" s="211"/>
      <c r="AR271" s="211"/>
      <c r="AS271" s="211"/>
      <c r="AT271" s="211"/>
      <c r="AU271" s="211"/>
      <c r="AV271" s="211"/>
      <c r="AW271" s="211"/>
      <c r="AX271" s="211"/>
      <c r="AY271" s="211"/>
      <c r="AZ271" s="211"/>
      <c r="BA271" s="211"/>
      <c r="BB271" s="211"/>
      <c r="BC271" s="211"/>
      <c r="BD271" s="211"/>
      <c r="BE271" s="211"/>
      <c r="BF271" s="211"/>
      <c r="BG271" s="211"/>
    </row>
    <row r="272" spans="1:59" ht="33.75" outlineLevel="1" x14ac:dyDescent="0.2">
      <c r="A272" s="288">
        <v>143</v>
      </c>
      <c r="B272" s="154" t="s">
        <v>2660</v>
      </c>
      <c r="C272" s="170" t="s">
        <v>2661</v>
      </c>
      <c r="D272" s="181" t="s">
        <v>120</v>
      </c>
      <c r="E272" s="352">
        <v>1</v>
      </c>
      <c r="F272" s="353"/>
      <c r="G272" s="212">
        <f t="shared" si="5"/>
        <v>0</v>
      </c>
      <c r="H272" s="351" t="s">
        <v>951</v>
      </c>
      <c r="I272" s="211"/>
      <c r="J272" s="211"/>
      <c r="K272" s="211"/>
      <c r="L272" s="211"/>
      <c r="M272" s="211"/>
      <c r="N272" s="211"/>
      <c r="O272" s="211"/>
      <c r="P272" s="211"/>
      <c r="Q272" s="211"/>
      <c r="R272" s="211"/>
      <c r="S272" s="211"/>
      <c r="T272" s="211"/>
      <c r="U272" s="211"/>
      <c r="V272" s="211"/>
      <c r="W272" s="211"/>
      <c r="X272" s="211"/>
      <c r="Y272" s="211"/>
      <c r="Z272" s="211"/>
      <c r="AA272" s="211"/>
      <c r="AB272" s="211"/>
      <c r="AC272" s="211"/>
      <c r="AD272" s="211"/>
      <c r="AE272" s="211"/>
      <c r="AF272" s="211"/>
      <c r="AG272" s="211"/>
      <c r="AH272" s="211"/>
      <c r="AI272" s="211"/>
      <c r="AJ272" s="211"/>
      <c r="AK272" s="211"/>
      <c r="AL272" s="211">
        <v>21</v>
      </c>
      <c r="AM272" s="211"/>
      <c r="AN272" s="211"/>
      <c r="AO272" s="211"/>
      <c r="AP272" s="211"/>
      <c r="AQ272" s="211"/>
      <c r="AR272" s="211"/>
      <c r="AS272" s="211"/>
      <c r="AT272" s="211"/>
      <c r="AU272" s="211"/>
      <c r="AV272" s="211"/>
      <c r="AW272" s="211"/>
      <c r="AX272" s="211"/>
      <c r="AY272" s="211"/>
      <c r="AZ272" s="211"/>
      <c r="BA272" s="211"/>
      <c r="BB272" s="211"/>
      <c r="BC272" s="211"/>
      <c r="BD272" s="211"/>
      <c r="BE272" s="211"/>
      <c r="BF272" s="211"/>
      <c r="BG272" s="211"/>
    </row>
    <row r="273" spans="1:59" ht="33.75" outlineLevel="1" x14ac:dyDescent="0.2">
      <c r="A273" s="288">
        <v>144</v>
      </c>
      <c r="B273" s="154" t="s">
        <v>2662</v>
      </c>
      <c r="C273" s="170" t="s">
        <v>2663</v>
      </c>
      <c r="D273" s="181" t="s">
        <v>120</v>
      </c>
      <c r="E273" s="352">
        <v>1</v>
      </c>
      <c r="F273" s="353"/>
      <c r="G273" s="212">
        <f t="shared" si="5"/>
        <v>0</v>
      </c>
      <c r="H273" s="351" t="s">
        <v>951</v>
      </c>
      <c r="I273" s="211"/>
      <c r="J273" s="211"/>
      <c r="K273" s="211"/>
      <c r="L273" s="211"/>
      <c r="M273" s="211"/>
      <c r="N273" s="211"/>
      <c r="O273" s="211"/>
      <c r="P273" s="211"/>
      <c r="Q273" s="211"/>
      <c r="R273" s="211"/>
      <c r="S273" s="211"/>
      <c r="T273" s="211"/>
      <c r="U273" s="211"/>
      <c r="V273" s="211"/>
      <c r="W273" s="211"/>
      <c r="X273" s="211"/>
      <c r="Y273" s="211"/>
      <c r="Z273" s="211"/>
      <c r="AA273" s="211"/>
      <c r="AB273" s="211"/>
      <c r="AC273" s="211"/>
      <c r="AD273" s="211"/>
      <c r="AE273" s="211"/>
      <c r="AF273" s="211"/>
      <c r="AG273" s="211"/>
      <c r="AH273" s="211"/>
      <c r="AI273" s="211"/>
      <c r="AJ273" s="211"/>
      <c r="AK273" s="211"/>
      <c r="AL273" s="211">
        <v>21</v>
      </c>
      <c r="AM273" s="211"/>
      <c r="AN273" s="211"/>
      <c r="AO273" s="211"/>
      <c r="AP273" s="211"/>
      <c r="AQ273" s="211"/>
      <c r="AR273" s="211"/>
      <c r="AS273" s="211"/>
      <c r="AT273" s="211"/>
      <c r="AU273" s="211"/>
      <c r="AV273" s="211"/>
      <c r="AW273" s="211"/>
      <c r="AX273" s="211"/>
      <c r="AY273" s="211"/>
      <c r="AZ273" s="211"/>
      <c r="BA273" s="211"/>
      <c r="BB273" s="211"/>
      <c r="BC273" s="211"/>
      <c r="BD273" s="211"/>
      <c r="BE273" s="211"/>
      <c r="BF273" s="211"/>
      <c r="BG273" s="211"/>
    </row>
    <row r="274" spans="1:59" outlineLevel="1" x14ac:dyDescent="0.2">
      <c r="A274" s="288"/>
      <c r="B274" s="615" t="s">
        <v>2664</v>
      </c>
      <c r="C274" s="616"/>
      <c r="D274" s="617"/>
      <c r="E274" s="618"/>
      <c r="F274" s="619"/>
      <c r="G274" s="620"/>
      <c r="H274" s="351"/>
      <c r="I274" s="211"/>
      <c r="J274" s="211"/>
      <c r="K274" s="211"/>
      <c r="L274" s="211"/>
      <c r="M274" s="211"/>
      <c r="N274" s="211"/>
      <c r="O274" s="211"/>
      <c r="P274" s="211"/>
      <c r="Q274" s="211"/>
      <c r="R274" s="211"/>
      <c r="S274" s="211"/>
      <c r="T274" s="211"/>
      <c r="U274" s="211"/>
      <c r="V274" s="211"/>
      <c r="W274" s="211"/>
      <c r="X274" s="211"/>
      <c r="Y274" s="211"/>
      <c r="Z274" s="211"/>
      <c r="AA274" s="211"/>
      <c r="AB274" s="211">
        <v>0</v>
      </c>
      <c r="AC274" s="211"/>
      <c r="AD274" s="211"/>
      <c r="AE274" s="211"/>
      <c r="AF274" s="211"/>
      <c r="AG274" s="211"/>
      <c r="AH274" s="211"/>
      <c r="AI274" s="211"/>
      <c r="AJ274" s="211"/>
      <c r="AK274" s="211"/>
      <c r="AL274" s="211"/>
      <c r="AM274" s="211"/>
      <c r="AN274" s="211"/>
      <c r="AO274" s="211"/>
      <c r="AP274" s="211"/>
      <c r="AQ274" s="211"/>
      <c r="AR274" s="211"/>
      <c r="AS274" s="211"/>
      <c r="AT274" s="211"/>
      <c r="AU274" s="211"/>
      <c r="AV274" s="211"/>
      <c r="AW274" s="211"/>
      <c r="AX274" s="211"/>
      <c r="AY274" s="211"/>
      <c r="AZ274" s="211"/>
      <c r="BA274" s="211"/>
      <c r="BB274" s="211"/>
      <c r="BC274" s="211"/>
      <c r="BD274" s="211"/>
      <c r="BE274" s="211"/>
      <c r="BF274" s="211"/>
      <c r="BG274" s="211"/>
    </row>
    <row r="275" spans="1:59" ht="33.75" outlineLevel="1" x14ac:dyDescent="0.2">
      <c r="A275" s="288">
        <v>145</v>
      </c>
      <c r="B275" s="154" t="s">
        <v>2665</v>
      </c>
      <c r="C275" s="170" t="s">
        <v>2666</v>
      </c>
      <c r="D275" s="181" t="s">
        <v>120</v>
      </c>
      <c r="E275" s="352">
        <v>2</v>
      </c>
      <c r="F275" s="353"/>
      <c r="G275" s="212">
        <f>ROUND(E275*F275,2)</f>
        <v>0</v>
      </c>
      <c r="H275" s="351" t="s">
        <v>951</v>
      </c>
      <c r="I275" s="211"/>
      <c r="J275" s="211"/>
      <c r="K275" s="211"/>
      <c r="L275" s="211"/>
      <c r="M275" s="211"/>
      <c r="N275" s="211"/>
      <c r="O275" s="211"/>
      <c r="P275" s="211"/>
      <c r="Q275" s="211"/>
      <c r="R275" s="211"/>
      <c r="S275" s="211"/>
      <c r="T275" s="211"/>
      <c r="U275" s="211"/>
      <c r="V275" s="211"/>
      <c r="W275" s="211"/>
      <c r="X275" s="211"/>
      <c r="Y275" s="211"/>
      <c r="Z275" s="211"/>
      <c r="AA275" s="211"/>
      <c r="AB275" s="211"/>
      <c r="AC275" s="211"/>
      <c r="AD275" s="211"/>
      <c r="AE275" s="211"/>
      <c r="AF275" s="211"/>
      <c r="AG275" s="211"/>
      <c r="AH275" s="211"/>
      <c r="AI275" s="211"/>
      <c r="AJ275" s="211"/>
      <c r="AK275" s="211"/>
      <c r="AL275" s="211">
        <v>21</v>
      </c>
      <c r="AM275" s="211"/>
      <c r="AN275" s="211"/>
      <c r="AO275" s="211"/>
      <c r="AP275" s="211"/>
      <c r="AQ275" s="211"/>
      <c r="AR275" s="211"/>
      <c r="AS275" s="211"/>
      <c r="AT275" s="211"/>
      <c r="AU275" s="211"/>
      <c r="AV275" s="211"/>
      <c r="AW275" s="211"/>
      <c r="AX275" s="211"/>
      <c r="AY275" s="211"/>
      <c r="AZ275" s="211"/>
      <c r="BA275" s="211"/>
      <c r="BB275" s="211"/>
      <c r="BC275" s="211"/>
      <c r="BD275" s="211"/>
      <c r="BE275" s="211"/>
      <c r="BF275" s="211"/>
      <c r="BG275" s="211"/>
    </row>
    <row r="276" spans="1:59" ht="33.75" outlineLevel="1" x14ac:dyDescent="0.2">
      <c r="A276" s="288">
        <v>146</v>
      </c>
      <c r="B276" s="154" t="s">
        <v>2667</v>
      </c>
      <c r="C276" s="170" t="s">
        <v>2668</v>
      </c>
      <c r="D276" s="181" t="s">
        <v>120</v>
      </c>
      <c r="E276" s="352">
        <v>2</v>
      </c>
      <c r="F276" s="353"/>
      <c r="G276" s="212">
        <f>ROUND(E276*F276,2)</f>
        <v>0</v>
      </c>
      <c r="H276" s="351" t="s">
        <v>951</v>
      </c>
      <c r="I276" s="211"/>
      <c r="J276" s="211"/>
      <c r="K276" s="211"/>
      <c r="L276" s="211"/>
      <c r="M276" s="211"/>
      <c r="N276" s="211"/>
      <c r="O276" s="211"/>
      <c r="P276" s="211"/>
      <c r="Q276" s="211"/>
      <c r="R276" s="211"/>
      <c r="S276" s="211"/>
      <c r="T276" s="211"/>
      <c r="U276" s="211"/>
      <c r="V276" s="211"/>
      <c r="W276" s="211"/>
      <c r="X276" s="211"/>
      <c r="Y276" s="211"/>
      <c r="Z276" s="211"/>
      <c r="AA276" s="211"/>
      <c r="AB276" s="211"/>
      <c r="AC276" s="211"/>
      <c r="AD276" s="211"/>
      <c r="AE276" s="211"/>
      <c r="AF276" s="211"/>
      <c r="AG276" s="211"/>
      <c r="AH276" s="211"/>
      <c r="AI276" s="211"/>
      <c r="AJ276" s="211"/>
      <c r="AK276" s="211"/>
      <c r="AL276" s="211">
        <v>21</v>
      </c>
      <c r="AM276" s="211"/>
      <c r="AN276" s="211"/>
      <c r="AO276" s="211"/>
      <c r="AP276" s="211"/>
      <c r="AQ276" s="211"/>
      <c r="AR276" s="211"/>
      <c r="AS276" s="211"/>
      <c r="AT276" s="211"/>
      <c r="AU276" s="211"/>
      <c r="AV276" s="211"/>
      <c r="AW276" s="211"/>
      <c r="AX276" s="211"/>
      <c r="AY276" s="211"/>
      <c r="AZ276" s="211"/>
      <c r="BA276" s="211"/>
      <c r="BB276" s="211"/>
      <c r="BC276" s="211"/>
      <c r="BD276" s="211"/>
      <c r="BE276" s="211"/>
      <c r="BF276" s="211"/>
      <c r="BG276" s="211"/>
    </row>
    <row r="277" spans="1:59" outlineLevel="1" x14ac:dyDescent="0.2">
      <c r="A277" s="288"/>
      <c r="B277" s="615" t="s">
        <v>2669</v>
      </c>
      <c r="C277" s="616"/>
      <c r="D277" s="617"/>
      <c r="E277" s="618"/>
      <c r="F277" s="619"/>
      <c r="G277" s="620"/>
      <c r="H277" s="351"/>
      <c r="I277" s="211"/>
      <c r="J277" s="211"/>
      <c r="K277" s="211"/>
      <c r="L277" s="211"/>
      <c r="M277" s="211"/>
      <c r="N277" s="211"/>
      <c r="O277" s="211"/>
      <c r="P277" s="211"/>
      <c r="Q277" s="211"/>
      <c r="R277" s="211"/>
      <c r="S277" s="211"/>
      <c r="T277" s="211"/>
      <c r="U277" s="211"/>
      <c r="V277" s="211"/>
      <c r="W277" s="211"/>
      <c r="X277" s="211"/>
      <c r="Y277" s="211"/>
      <c r="Z277" s="211"/>
      <c r="AA277" s="211"/>
      <c r="AB277" s="211">
        <v>0</v>
      </c>
      <c r="AC277" s="211"/>
      <c r="AD277" s="211"/>
      <c r="AE277" s="211"/>
      <c r="AF277" s="211"/>
      <c r="AG277" s="211"/>
      <c r="AH277" s="211"/>
      <c r="AI277" s="211"/>
      <c r="AJ277" s="211"/>
      <c r="AK277" s="211"/>
      <c r="AL277" s="211"/>
      <c r="AM277" s="211"/>
      <c r="AN277" s="211"/>
      <c r="AO277" s="211"/>
      <c r="AP277" s="211"/>
      <c r="AQ277" s="211"/>
      <c r="AR277" s="211"/>
      <c r="AS277" s="211"/>
      <c r="AT277" s="211"/>
      <c r="AU277" s="211"/>
      <c r="AV277" s="211"/>
      <c r="AW277" s="211"/>
      <c r="AX277" s="211"/>
      <c r="AY277" s="211"/>
      <c r="AZ277" s="211"/>
      <c r="BA277" s="211"/>
      <c r="BB277" s="211"/>
      <c r="BC277" s="211"/>
      <c r="BD277" s="211"/>
      <c r="BE277" s="211"/>
      <c r="BF277" s="211"/>
      <c r="BG277" s="211"/>
    </row>
    <row r="278" spans="1:59" outlineLevel="1" x14ac:dyDescent="0.2">
      <c r="A278" s="288">
        <v>147</v>
      </c>
      <c r="B278" s="154" t="s">
        <v>2670</v>
      </c>
      <c r="C278" s="170" t="s">
        <v>2026</v>
      </c>
      <c r="D278" s="181" t="s">
        <v>0</v>
      </c>
      <c r="E278" s="352">
        <v>2.75</v>
      </c>
      <c r="F278" s="353"/>
      <c r="G278" s="212">
        <f>ROUND(E278*F278,2)</f>
        <v>0</v>
      </c>
      <c r="H278" s="351" t="s">
        <v>951</v>
      </c>
      <c r="I278" s="211"/>
      <c r="J278" s="211"/>
      <c r="K278" s="211"/>
      <c r="L278" s="211"/>
      <c r="M278" s="211"/>
      <c r="N278" s="211"/>
      <c r="O278" s="211"/>
      <c r="P278" s="211"/>
      <c r="Q278" s="211"/>
      <c r="R278" s="211"/>
      <c r="S278" s="211"/>
      <c r="T278" s="211"/>
      <c r="U278" s="211"/>
      <c r="V278" s="211"/>
      <c r="W278" s="211"/>
      <c r="X278" s="211"/>
      <c r="Y278" s="211"/>
      <c r="Z278" s="211"/>
      <c r="AA278" s="211"/>
      <c r="AB278" s="211"/>
      <c r="AC278" s="211"/>
      <c r="AD278" s="211"/>
      <c r="AE278" s="211"/>
      <c r="AF278" s="211"/>
      <c r="AG278" s="211"/>
      <c r="AH278" s="211"/>
      <c r="AI278" s="211"/>
      <c r="AJ278" s="211"/>
      <c r="AK278" s="211"/>
      <c r="AL278" s="211">
        <v>21</v>
      </c>
      <c r="AM278" s="211"/>
      <c r="AN278" s="211"/>
      <c r="AO278" s="211"/>
      <c r="AP278" s="211"/>
      <c r="AQ278" s="211"/>
      <c r="AR278" s="211"/>
      <c r="AS278" s="211"/>
      <c r="AT278" s="211"/>
      <c r="AU278" s="211"/>
      <c r="AV278" s="211"/>
      <c r="AW278" s="211"/>
      <c r="AX278" s="211"/>
      <c r="AY278" s="211"/>
      <c r="AZ278" s="211"/>
      <c r="BA278" s="211"/>
      <c r="BB278" s="211"/>
      <c r="BC278" s="211"/>
      <c r="BD278" s="211"/>
      <c r="BE278" s="211"/>
      <c r="BF278" s="211"/>
      <c r="BG278" s="211"/>
    </row>
    <row r="279" spans="1:59" x14ac:dyDescent="0.2">
      <c r="A279" s="348" t="s">
        <v>116</v>
      </c>
      <c r="B279" s="155" t="s">
        <v>86</v>
      </c>
      <c r="C279" s="172" t="s">
        <v>87</v>
      </c>
      <c r="D279" s="182"/>
      <c r="E279" s="349"/>
      <c r="F279" s="634">
        <f>SUM(G280:G294)</f>
        <v>0</v>
      </c>
      <c r="G279" s="635"/>
      <c r="H279" s="350"/>
    </row>
    <row r="280" spans="1:59" outlineLevel="1" x14ac:dyDescent="0.2">
      <c r="A280" s="288"/>
      <c r="B280" s="628" t="s">
        <v>2213</v>
      </c>
      <c r="C280" s="629"/>
      <c r="D280" s="630"/>
      <c r="E280" s="631"/>
      <c r="F280" s="632"/>
      <c r="G280" s="633"/>
      <c r="H280" s="351"/>
      <c r="I280" s="211"/>
      <c r="J280" s="211"/>
      <c r="K280" s="211"/>
      <c r="L280" s="211"/>
      <c r="M280" s="211"/>
      <c r="N280" s="211"/>
      <c r="O280" s="211"/>
      <c r="P280" s="211"/>
      <c r="Q280" s="211"/>
      <c r="R280" s="211"/>
      <c r="S280" s="211"/>
      <c r="T280" s="211"/>
      <c r="U280" s="211"/>
      <c r="V280" s="211"/>
      <c r="W280" s="211"/>
      <c r="X280" s="211"/>
      <c r="Y280" s="211"/>
      <c r="Z280" s="211"/>
      <c r="AA280" s="211"/>
      <c r="AB280" s="211">
        <v>0</v>
      </c>
      <c r="AC280" s="211"/>
      <c r="AD280" s="211"/>
      <c r="AE280" s="211"/>
      <c r="AF280" s="211"/>
      <c r="AG280" s="211"/>
      <c r="AH280" s="211"/>
      <c r="AI280" s="211"/>
      <c r="AJ280" s="211"/>
      <c r="AK280" s="211"/>
      <c r="AL280" s="211"/>
      <c r="AM280" s="211"/>
      <c r="AN280" s="211"/>
      <c r="AO280" s="211"/>
      <c r="AP280" s="211"/>
      <c r="AQ280" s="211"/>
      <c r="AR280" s="211"/>
      <c r="AS280" s="211"/>
      <c r="AT280" s="211"/>
      <c r="AU280" s="211"/>
      <c r="AV280" s="211"/>
      <c r="AW280" s="211"/>
      <c r="AX280" s="211"/>
      <c r="AY280" s="211"/>
      <c r="AZ280" s="211"/>
      <c r="BA280" s="211"/>
      <c r="BB280" s="211"/>
      <c r="BC280" s="211"/>
      <c r="BD280" s="211"/>
      <c r="BE280" s="211"/>
      <c r="BF280" s="211"/>
      <c r="BG280" s="211"/>
    </row>
    <row r="281" spans="1:59" outlineLevel="1" x14ac:dyDescent="0.2">
      <c r="A281" s="288">
        <v>148</v>
      </c>
      <c r="B281" s="154" t="s">
        <v>2327</v>
      </c>
      <c r="C281" s="170" t="s">
        <v>2671</v>
      </c>
      <c r="D281" s="181" t="s">
        <v>1872</v>
      </c>
      <c r="E281" s="352">
        <v>16</v>
      </c>
      <c r="F281" s="353"/>
      <c r="G281" s="212">
        <f t="shared" ref="G281:G291" si="6">ROUND(E281*F281,2)</f>
        <v>0</v>
      </c>
      <c r="H281" s="351" t="s">
        <v>1869</v>
      </c>
      <c r="I281" s="211"/>
      <c r="J281" s="211"/>
      <c r="K281" s="211"/>
      <c r="L281" s="211"/>
      <c r="M281" s="211"/>
      <c r="N281" s="211"/>
      <c r="O281" s="211"/>
      <c r="P281" s="211"/>
      <c r="Q281" s="211"/>
      <c r="R281" s="211"/>
      <c r="S281" s="211"/>
      <c r="T281" s="211"/>
      <c r="U281" s="211"/>
      <c r="V281" s="211"/>
      <c r="W281" s="211"/>
      <c r="X281" s="211"/>
      <c r="Y281" s="211"/>
      <c r="Z281" s="211"/>
      <c r="AA281" s="211"/>
      <c r="AB281" s="211"/>
      <c r="AC281" s="211"/>
      <c r="AD281" s="211"/>
      <c r="AE281" s="211"/>
      <c r="AF281" s="211"/>
      <c r="AG281" s="211"/>
      <c r="AH281" s="211"/>
      <c r="AI281" s="211"/>
      <c r="AJ281" s="211"/>
      <c r="AK281" s="211"/>
      <c r="AL281" s="211">
        <v>21</v>
      </c>
      <c r="AM281" s="211"/>
      <c r="AN281" s="211"/>
      <c r="AO281" s="211"/>
      <c r="AP281" s="211"/>
      <c r="AQ281" s="211"/>
      <c r="AR281" s="211"/>
      <c r="AS281" s="211"/>
      <c r="AT281" s="211"/>
      <c r="AU281" s="211"/>
      <c r="AV281" s="211"/>
      <c r="AW281" s="211"/>
      <c r="AX281" s="211"/>
      <c r="AY281" s="211"/>
      <c r="AZ281" s="211"/>
      <c r="BA281" s="211"/>
      <c r="BB281" s="211"/>
      <c r="BC281" s="211"/>
      <c r="BD281" s="211"/>
      <c r="BE281" s="211"/>
      <c r="BF281" s="211"/>
      <c r="BG281" s="211"/>
    </row>
    <row r="282" spans="1:59" outlineLevel="1" x14ac:dyDescent="0.2">
      <c r="A282" s="288">
        <v>149</v>
      </c>
      <c r="B282" s="154" t="s">
        <v>2214</v>
      </c>
      <c r="C282" s="170" t="s">
        <v>2215</v>
      </c>
      <c r="D282" s="181" t="s">
        <v>1872</v>
      </c>
      <c r="E282" s="352">
        <v>12</v>
      </c>
      <c r="F282" s="353"/>
      <c r="G282" s="212">
        <f t="shared" si="6"/>
        <v>0</v>
      </c>
      <c r="H282" s="351" t="s">
        <v>1869</v>
      </c>
      <c r="I282" s="211"/>
      <c r="J282" s="211"/>
      <c r="K282" s="211"/>
      <c r="L282" s="211"/>
      <c r="M282" s="211"/>
      <c r="N282" s="211"/>
      <c r="O282" s="211"/>
      <c r="P282" s="211"/>
      <c r="Q282" s="211"/>
      <c r="R282" s="211"/>
      <c r="S282" s="211"/>
      <c r="T282" s="211"/>
      <c r="U282" s="211"/>
      <c r="V282" s="211"/>
      <c r="W282" s="211"/>
      <c r="X282" s="211"/>
      <c r="Y282" s="211"/>
      <c r="Z282" s="211"/>
      <c r="AA282" s="211"/>
      <c r="AB282" s="211"/>
      <c r="AC282" s="211"/>
      <c r="AD282" s="211"/>
      <c r="AE282" s="211"/>
      <c r="AF282" s="211"/>
      <c r="AG282" s="211"/>
      <c r="AH282" s="211"/>
      <c r="AI282" s="211"/>
      <c r="AJ282" s="211"/>
      <c r="AK282" s="211"/>
      <c r="AL282" s="211">
        <v>21</v>
      </c>
      <c r="AM282" s="211"/>
      <c r="AN282" s="211"/>
      <c r="AO282" s="211"/>
      <c r="AP282" s="211"/>
      <c r="AQ282" s="211"/>
      <c r="AR282" s="211"/>
      <c r="AS282" s="211"/>
      <c r="AT282" s="211"/>
      <c r="AU282" s="211"/>
      <c r="AV282" s="211"/>
      <c r="AW282" s="211"/>
      <c r="AX282" s="211"/>
      <c r="AY282" s="211"/>
      <c r="AZ282" s="211"/>
      <c r="BA282" s="211"/>
      <c r="BB282" s="211"/>
      <c r="BC282" s="211"/>
      <c r="BD282" s="211"/>
      <c r="BE282" s="211"/>
      <c r="BF282" s="211"/>
      <c r="BG282" s="211"/>
    </row>
    <row r="283" spans="1:59" outlineLevel="1" x14ac:dyDescent="0.2">
      <c r="A283" s="288">
        <v>150</v>
      </c>
      <c r="B283" s="154" t="s">
        <v>2216</v>
      </c>
      <c r="C283" s="170" t="s">
        <v>2672</v>
      </c>
      <c r="D283" s="181" t="s">
        <v>809</v>
      </c>
      <c r="E283" s="352">
        <v>60</v>
      </c>
      <c r="F283" s="353"/>
      <c r="G283" s="212">
        <f t="shared" si="6"/>
        <v>0</v>
      </c>
      <c r="H283" s="351" t="s">
        <v>1869</v>
      </c>
      <c r="I283" s="211"/>
      <c r="J283" s="211"/>
      <c r="K283" s="211"/>
      <c r="L283" s="211"/>
      <c r="M283" s="211"/>
      <c r="N283" s="211"/>
      <c r="O283" s="211"/>
      <c r="P283" s="211"/>
      <c r="Q283" s="211"/>
      <c r="R283" s="211"/>
      <c r="S283" s="211"/>
      <c r="T283" s="211"/>
      <c r="U283" s="211"/>
      <c r="V283" s="211"/>
      <c r="W283" s="211"/>
      <c r="X283" s="211"/>
      <c r="Y283" s="211"/>
      <c r="Z283" s="211"/>
      <c r="AA283" s="211"/>
      <c r="AB283" s="211"/>
      <c r="AC283" s="211"/>
      <c r="AD283" s="211"/>
      <c r="AE283" s="211"/>
      <c r="AF283" s="211"/>
      <c r="AG283" s="211"/>
      <c r="AH283" s="211"/>
      <c r="AI283" s="211"/>
      <c r="AJ283" s="211"/>
      <c r="AK283" s="211"/>
      <c r="AL283" s="211">
        <v>21</v>
      </c>
      <c r="AM283" s="211"/>
      <c r="AN283" s="211"/>
      <c r="AO283" s="211"/>
      <c r="AP283" s="211"/>
      <c r="AQ283" s="211"/>
      <c r="AR283" s="211"/>
      <c r="AS283" s="211"/>
      <c r="AT283" s="211"/>
      <c r="AU283" s="211"/>
      <c r="AV283" s="211"/>
      <c r="AW283" s="211"/>
      <c r="AX283" s="211"/>
      <c r="AY283" s="211"/>
      <c r="AZ283" s="211"/>
      <c r="BA283" s="211"/>
      <c r="BB283" s="211"/>
      <c r="BC283" s="211"/>
      <c r="BD283" s="211"/>
      <c r="BE283" s="211"/>
      <c r="BF283" s="211"/>
      <c r="BG283" s="211"/>
    </row>
    <row r="284" spans="1:59" ht="22.5" outlineLevel="1" x14ac:dyDescent="0.2">
      <c r="A284" s="288">
        <v>151</v>
      </c>
      <c r="B284" s="154" t="s">
        <v>2218</v>
      </c>
      <c r="C284" s="170" t="s">
        <v>2219</v>
      </c>
      <c r="D284" s="181" t="s">
        <v>120</v>
      </c>
      <c r="E284" s="352">
        <v>4</v>
      </c>
      <c r="F284" s="353"/>
      <c r="G284" s="212">
        <f t="shared" si="6"/>
        <v>0</v>
      </c>
      <c r="H284" s="351" t="s">
        <v>951</v>
      </c>
      <c r="I284" s="211"/>
      <c r="J284" s="211"/>
      <c r="K284" s="211"/>
      <c r="L284" s="211"/>
      <c r="M284" s="211"/>
      <c r="N284" s="211"/>
      <c r="O284" s="211"/>
      <c r="P284" s="211"/>
      <c r="Q284" s="211"/>
      <c r="R284" s="211"/>
      <c r="S284" s="211"/>
      <c r="T284" s="211"/>
      <c r="U284" s="211"/>
      <c r="V284" s="211"/>
      <c r="W284" s="211"/>
      <c r="X284" s="211"/>
      <c r="Y284" s="211"/>
      <c r="Z284" s="211"/>
      <c r="AA284" s="211"/>
      <c r="AB284" s="211"/>
      <c r="AC284" s="211"/>
      <c r="AD284" s="211"/>
      <c r="AE284" s="211"/>
      <c r="AF284" s="211"/>
      <c r="AG284" s="211"/>
      <c r="AH284" s="211"/>
      <c r="AI284" s="211"/>
      <c r="AJ284" s="211"/>
      <c r="AK284" s="211"/>
      <c r="AL284" s="211">
        <v>21</v>
      </c>
      <c r="AM284" s="211"/>
      <c r="AN284" s="211"/>
      <c r="AO284" s="211"/>
      <c r="AP284" s="211"/>
      <c r="AQ284" s="211"/>
      <c r="AR284" s="211"/>
      <c r="AS284" s="211"/>
      <c r="AT284" s="211"/>
      <c r="AU284" s="211"/>
      <c r="AV284" s="211"/>
      <c r="AW284" s="211"/>
      <c r="AX284" s="211"/>
      <c r="AY284" s="211"/>
      <c r="AZ284" s="211"/>
      <c r="BA284" s="211"/>
      <c r="BB284" s="211"/>
      <c r="BC284" s="211"/>
      <c r="BD284" s="211"/>
      <c r="BE284" s="211"/>
      <c r="BF284" s="211"/>
      <c r="BG284" s="211"/>
    </row>
    <row r="285" spans="1:59" ht="22.5" outlineLevel="1" x14ac:dyDescent="0.2">
      <c r="A285" s="288">
        <v>152</v>
      </c>
      <c r="B285" s="154" t="s">
        <v>2220</v>
      </c>
      <c r="C285" s="170" t="s">
        <v>2221</v>
      </c>
      <c r="D285" s="181" t="s">
        <v>232</v>
      </c>
      <c r="E285" s="352">
        <v>14</v>
      </c>
      <c r="F285" s="353"/>
      <c r="G285" s="212">
        <f t="shared" si="6"/>
        <v>0</v>
      </c>
      <c r="H285" s="351" t="s">
        <v>951</v>
      </c>
      <c r="I285" s="211"/>
      <c r="J285" s="211"/>
      <c r="K285" s="211"/>
      <c r="L285" s="211"/>
      <c r="M285" s="211"/>
      <c r="N285" s="211"/>
      <c r="O285" s="211"/>
      <c r="P285" s="211"/>
      <c r="Q285" s="211"/>
      <c r="R285" s="211"/>
      <c r="S285" s="211"/>
      <c r="T285" s="211"/>
      <c r="U285" s="211"/>
      <c r="V285" s="211"/>
      <c r="W285" s="211"/>
      <c r="X285" s="211"/>
      <c r="Y285" s="211"/>
      <c r="Z285" s="211"/>
      <c r="AA285" s="211"/>
      <c r="AB285" s="211"/>
      <c r="AC285" s="211"/>
      <c r="AD285" s="211"/>
      <c r="AE285" s="211"/>
      <c r="AF285" s="211"/>
      <c r="AG285" s="211"/>
      <c r="AH285" s="211"/>
      <c r="AI285" s="211"/>
      <c r="AJ285" s="211"/>
      <c r="AK285" s="211"/>
      <c r="AL285" s="211">
        <v>21</v>
      </c>
      <c r="AM285" s="211"/>
      <c r="AN285" s="211"/>
      <c r="AO285" s="211"/>
      <c r="AP285" s="211"/>
      <c r="AQ285" s="211"/>
      <c r="AR285" s="211"/>
      <c r="AS285" s="211"/>
      <c r="AT285" s="211"/>
      <c r="AU285" s="211"/>
      <c r="AV285" s="211"/>
      <c r="AW285" s="211"/>
      <c r="AX285" s="211"/>
      <c r="AY285" s="211"/>
      <c r="AZ285" s="211"/>
      <c r="BA285" s="211"/>
      <c r="BB285" s="211"/>
      <c r="BC285" s="211"/>
      <c r="BD285" s="211"/>
      <c r="BE285" s="211"/>
      <c r="BF285" s="211"/>
      <c r="BG285" s="211"/>
    </row>
    <row r="286" spans="1:59" ht="22.5" outlineLevel="1" x14ac:dyDescent="0.2">
      <c r="A286" s="288">
        <v>153</v>
      </c>
      <c r="B286" s="154" t="s">
        <v>2673</v>
      </c>
      <c r="C286" s="170" t="s">
        <v>2674</v>
      </c>
      <c r="D286" s="181" t="s">
        <v>120</v>
      </c>
      <c r="E286" s="352">
        <v>54</v>
      </c>
      <c r="F286" s="353"/>
      <c r="G286" s="212">
        <f t="shared" si="6"/>
        <v>0</v>
      </c>
      <c r="H286" s="351" t="s">
        <v>951</v>
      </c>
      <c r="I286" s="211"/>
      <c r="J286" s="211"/>
      <c r="K286" s="211"/>
      <c r="L286" s="211"/>
      <c r="M286" s="211"/>
      <c r="N286" s="211"/>
      <c r="O286" s="211"/>
      <c r="P286" s="211"/>
      <c r="Q286" s="211"/>
      <c r="R286" s="211"/>
      <c r="S286" s="211"/>
      <c r="T286" s="211"/>
      <c r="U286" s="211"/>
      <c r="V286" s="211"/>
      <c r="W286" s="211"/>
      <c r="X286" s="211"/>
      <c r="Y286" s="211"/>
      <c r="Z286" s="211"/>
      <c r="AA286" s="211"/>
      <c r="AB286" s="211"/>
      <c r="AC286" s="211"/>
      <c r="AD286" s="211"/>
      <c r="AE286" s="211"/>
      <c r="AF286" s="211"/>
      <c r="AG286" s="211"/>
      <c r="AH286" s="211"/>
      <c r="AI286" s="211"/>
      <c r="AJ286" s="211"/>
      <c r="AK286" s="211"/>
      <c r="AL286" s="211">
        <v>21</v>
      </c>
      <c r="AM286" s="211"/>
      <c r="AN286" s="211"/>
      <c r="AO286" s="211"/>
      <c r="AP286" s="211"/>
      <c r="AQ286" s="211"/>
      <c r="AR286" s="211"/>
      <c r="AS286" s="211"/>
      <c r="AT286" s="211"/>
      <c r="AU286" s="211"/>
      <c r="AV286" s="211"/>
      <c r="AW286" s="211"/>
      <c r="AX286" s="211"/>
      <c r="AY286" s="211"/>
      <c r="AZ286" s="211"/>
      <c r="BA286" s="211"/>
      <c r="BB286" s="211"/>
      <c r="BC286" s="211"/>
      <c r="BD286" s="211"/>
      <c r="BE286" s="211"/>
      <c r="BF286" s="211"/>
      <c r="BG286" s="211"/>
    </row>
    <row r="287" spans="1:59" ht="22.5" outlineLevel="1" x14ac:dyDescent="0.2">
      <c r="A287" s="288">
        <v>154</v>
      </c>
      <c r="B287" s="154" t="s">
        <v>2222</v>
      </c>
      <c r="C287" s="170" t="s">
        <v>2223</v>
      </c>
      <c r="D287" s="181" t="s">
        <v>120</v>
      </c>
      <c r="E287" s="352">
        <v>26</v>
      </c>
      <c r="F287" s="353"/>
      <c r="G287" s="212">
        <f t="shared" si="6"/>
        <v>0</v>
      </c>
      <c r="H287" s="351" t="s">
        <v>951</v>
      </c>
      <c r="I287" s="211"/>
      <c r="J287" s="211"/>
      <c r="K287" s="211"/>
      <c r="L287" s="211"/>
      <c r="M287" s="211"/>
      <c r="N287" s="211"/>
      <c r="O287" s="211"/>
      <c r="P287" s="211"/>
      <c r="Q287" s="211"/>
      <c r="R287" s="211"/>
      <c r="S287" s="211"/>
      <c r="T287" s="211"/>
      <c r="U287" s="211"/>
      <c r="V287" s="211"/>
      <c r="W287" s="211"/>
      <c r="X287" s="211"/>
      <c r="Y287" s="211"/>
      <c r="Z287" s="211"/>
      <c r="AA287" s="211"/>
      <c r="AB287" s="211"/>
      <c r="AC287" s="211"/>
      <c r="AD287" s="211"/>
      <c r="AE287" s="211"/>
      <c r="AF287" s="211"/>
      <c r="AG287" s="211"/>
      <c r="AH287" s="211"/>
      <c r="AI287" s="211"/>
      <c r="AJ287" s="211"/>
      <c r="AK287" s="211"/>
      <c r="AL287" s="211">
        <v>21</v>
      </c>
      <c r="AM287" s="211"/>
      <c r="AN287" s="211"/>
      <c r="AO287" s="211"/>
      <c r="AP287" s="211"/>
      <c r="AQ287" s="211"/>
      <c r="AR287" s="211"/>
      <c r="AS287" s="211"/>
      <c r="AT287" s="211"/>
      <c r="AU287" s="211"/>
      <c r="AV287" s="211"/>
      <c r="AW287" s="211"/>
      <c r="AX287" s="211"/>
      <c r="AY287" s="211"/>
      <c r="AZ287" s="211"/>
      <c r="BA287" s="211"/>
      <c r="BB287" s="211"/>
      <c r="BC287" s="211"/>
      <c r="BD287" s="211"/>
      <c r="BE287" s="211"/>
      <c r="BF287" s="211"/>
      <c r="BG287" s="211"/>
    </row>
    <row r="288" spans="1:59" ht="22.5" outlineLevel="1" x14ac:dyDescent="0.2">
      <c r="A288" s="288">
        <v>155</v>
      </c>
      <c r="B288" s="154" t="s">
        <v>2224</v>
      </c>
      <c r="C288" s="170" t="s">
        <v>2675</v>
      </c>
      <c r="D288" s="181" t="s">
        <v>120</v>
      </c>
      <c r="E288" s="352">
        <v>14</v>
      </c>
      <c r="F288" s="353"/>
      <c r="G288" s="212">
        <f t="shared" si="6"/>
        <v>0</v>
      </c>
      <c r="H288" s="351" t="s">
        <v>951</v>
      </c>
      <c r="I288" s="211"/>
      <c r="J288" s="211"/>
      <c r="K288" s="211"/>
      <c r="L288" s="211"/>
      <c r="M288" s="211"/>
      <c r="N288" s="211"/>
      <c r="O288" s="211"/>
      <c r="P288" s="211"/>
      <c r="Q288" s="211"/>
      <c r="R288" s="211"/>
      <c r="S288" s="211"/>
      <c r="T288" s="211"/>
      <c r="U288" s="211"/>
      <c r="V288" s="211"/>
      <c r="W288" s="211"/>
      <c r="X288" s="211"/>
      <c r="Y288" s="211"/>
      <c r="Z288" s="211"/>
      <c r="AA288" s="211"/>
      <c r="AB288" s="211"/>
      <c r="AC288" s="211"/>
      <c r="AD288" s="211"/>
      <c r="AE288" s="211"/>
      <c r="AF288" s="211"/>
      <c r="AG288" s="211"/>
      <c r="AH288" s="211"/>
      <c r="AI288" s="211"/>
      <c r="AJ288" s="211"/>
      <c r="AK288" s="211"/>
      <c r="AL288" s="211">
        <v>21</v>
      </c>
      <c r="AM288" s="211"/>
      <c r="AN288" s="211"/>
      <c r="AO288" s="211"/>
      <c r="AP288" s="211"/>
      <c r="AQ288" s="211"/>
      <c r="AR288" s="211"/>
      <c r="AS288" s="211"/>
      <c r="AT288" s="211"/>
      <c r="AU288" s="211"/>
      <c r="AV288" s="211"/>
      <c r="AW288" s="211"/>
      <c r="AX288" s="211"/>
      <c r="AY288" s="211"/>
      <c r="AZ288" s="211"/>
      <c r="BA288" s="211"/>
      <c r="BB288" s="211"/>
      <c r="BC288" s="211"/>
      <c r="BD288" s="211"/>
      <c r="BE288" s="211"/>
      <c r="BF288" s="211"/>
      <c r="BG288" s="211"/>
    </row>
    <row r="289" spans="1:59" ht="22.5" outlineLevel="1" x14ac:dyDescent="0.2">
      <c r="A289" s="288">
        <v>156</v>
      </c>
      <c r="B289" s="154" t="s">
        <v>1999</v>
      </c>
      <c r="C289" s="170" t="s">
        <v>2000</v>
      </c>
      <c r="D289" s="181" t="s">
        <v>120</v>
      </c>
      <c r="E289" s="352">
        <v>6</v>
      </c>
      <c r="F289" s="353"/>
      <c r="G289" s="212">
        <f t="shared" si="6"/>
        <v>0</v>
      </c>
      <c r="H289" s="351" t="s">
        <v>951</v>
      </c>
      <c r="I289" s="211"/>
      <c r="J289" s="211"/>
      <c r="K289" s="211"/>
      <c r="L289" s="211"/>
      <c r="M289" s="211"/>
      <c r="N289" s="211"/>
      <c r="O289" s="211"/>
      <c r="P289" s="211"/>
      <c r="Q289" s="211"/>
      <c r="R289" s="211"/>
      <c r="S289" s="211"/>
      <c r="T289" s="211"/>
      <c r="U289" s="211"/>
      <c r="V289" s="211"/>
      <c r="W289" s="211"/>
      <c r="X289" s="211"/>
      <c r="Y289" s="211"/>
      <c r="Z289" s="211"/>
      <c r="AA289" s="211"/>
      <c r="AB289" s="211"/>
      <c r="AC289" s="211"/>
      <c r="AD289" s="211"/>
      <c r="AE289" s="211"/>
      <c r="AF289" s="211"/>
      <c r="AG289" s="211"/>
      <c r="AH289" s="211"/>
      <c r="AI289" s="211"/>
      <c r="AJ289" s="211"/>
      <c r="AK289" s="211"/>
      <c r="AL289" s="211">
        <v>21</v>
      </c>
      <c r="AM289" s="211"/>
      <c r="AN289" s="211"/>
      <c r="AO289" s="211"/>
      <c r="AP289" s="211"/>
      <c r="AQ289" s="211"/>
      <c r="AR289" s="211"/>
      <c r="AS289" s="211"/>
      <c r="AT289" s="211"/>
      <c r="AU289" s="211"/>
      <c r="AV289" s="211"/>
      <c r="AW289" s="211"/>
      <c r="AX289" s="211"/>
      <c r="AY289" s="211"/>
      <c r="AZ289" s="211"/>
      <c r="BA289" s="211"/>
      <c r="BB289" s="211"/>
      <c r="BC289" s="211"/>
      <c r="BD289" s="211"/>
      <c r="BE289" s="211"/>
      <c r="BF289" s="211"/>
      <c r="BG289" s="211"/>
    </row>
    <row r="290" spans="1:59" ht="22.5" outlineLevel="1" x14ac:dyDescent="0.2">
      <c r="A290" s="288">
        <v>157</v>
      </c>
      <c r="B290" s="154" t="s">
        <v>2226</v>
      </c>
      <c r="C290" s="170" t="s">
        <v>2227</v>
      </c>
      <c r="D290" s="181" t="s">
        <v>120</v>
      </c>
      <c r="E290" s="352">
        <v>24</v>
      </c>
      <c r="F290" s="353"/>
      <c r="G290" s="212">
        <f t="shared" si="6"/>
        <v>0</v>
      </c>
      <c r="H290" s="351" t="s">
        <v>951</v>
      </c>
      <c r="I290" s="211"/>
      <c r="J290" s="211"/>
      <c r="K290" s="211"/>
      <c r="L290" s="211"/>
      <c r="M290" s="211"/>
      <c r="N290" s="211"/>
      <c r="O290" s="211"/>
      <c r="P290" s="211"/>
      <c r="Q290" s="211"/>
      <c r="R290" s="211"/>
      <c r="S290" s="211"/>
      <c r="T290" s="211"/>
      <c r="U290" s="211"/>
      <c r="V290" s="211"/>
      <c r="W290" s="211"/>
      <c r="X290" s="211"/>
      <c r="Y290" s="211"/>
      <c r="Z290" s="211"/>
      <c r="AA290" s="211"/>
      <c r="AB290" s="211"/>
      <c r="AC290" s="211"/>
      <c r="AD290" s="211"/>
      <c r="AE290" s="211"/>
      <c r="AF290" s="211"/>
      <c r="AG290" s="211"/>
      <c r="AH290" s="211"/>
      <c r="AI290" s="211"/>
      <c r="AJ290" s="211"/>
      <c r="AK290" s="211"/>
      <c r="AL290" s="211">
        <v>21</v>
      </c>
      <c r="AM290" s="211"/>
      <c r="AN290" s="211"/>
      <c r="AO290" s="211"/>
      <c r="AP290" s="211"/>
      <c r="AQ290" s="211"/>
      <c r="AR290" s="211"/>
      <c r="AS290" s="211"/>
      <c r="AT290" s="211"/>
      <c r="AU290" s="211"/>
      <c r="AV290" s="211"/>
      <c r="AW290" s="211"/>
      <c r="AX290" s="211"/>
      <c r="AY290" s="211"/>
      <c r="AZ290" s="211"/>
      <c r="BA290" s="211"/>
      <c r="BB290" s="211"/>
      <c r="BC290" s="211"/>
      <c r="BD290" s="211"/>
      <c r="BE290" s="211"/>
      <c r="BF290" s="211"/>
      <c r="BG290" s="211"/>
    </row>
    <row r="291" spans="1:59" ht="22.5" outlineLevel="1" x14ac:dyDescent="0.2">
      <c r="A291" s="288">
        <v>158</v>
      </c>
      <c r="B291" s="154" t="s">
        <v>2228</v>
      </c>
      <c r="C291" s="170" t="s">
        <v>2229</v>
      </c>
      <c r="D291" s="181" t="s">
        <v>120</v>
      </c>
      <c r="E291" s="352">
        <v>10</v>
      </c>
      <c r="F291" s="353"/>
      <c r="G291" s="212">
        <f t="shared" si="6"/>
        <v>0</v>
      </c>
      <c r="H291" s="351" t="s">
        <v>951</v>
      </c>
      <c r="I291" s="211"/>
      <c r="J291" s="211"/>
      <c r="K291" s="211"/>
      <c r="L291" s="211"/>
      <c r="M291" s="211"/>
      <c r="N291" s="211"/>
      <c r="O291" s="211"/>
      <c r="P291" s="211"/>
      <c r="Q291" s="211"/>
      <c r="R291" s="211"/>
      <c r="S291" s="211"/>
      <c r="T291" s="211"/>
      <c r="U291" s="211"/>
      <c r="V291" s="211"/>
      <c r="W291" s="211"/>
      <c r="X291" s="211"/>
      <c r="Y291" s="211"/>
      <c r="Z291" s="211"/>
      <c r="AA291" s="211"/>
      <c r="AB291" s="211"/>
      <c r="AC291" s="211"/>
      <c r="AD291" s="211"/>
      <c r="AE291" s="211"/>
      <c r="AF291" s="211"/>
      <c r="AG291" s="211"/>
      <c r="AH291" s="211"/>
      <c r="AI291" s="211"/>
      <c r="AJ291" s="211"/>
      <c r="AK291" s="211"/>
      <c r="AL291" s="211">
        <v>21</v>
      </c>
      <c r="AM291" s="211"/>
      <c r="AN291" s="211"/>
      <c r="AO291" s="211"/>
      <c r="AP291" s="211"/>
      <c r="AQ291" s="211"/>
      <c r="AR291" s="211"/>
      <c r="AS291" s="211"/>
      <c r="AT291" s="211"/>
      <c r="AU291" s="211"/>
      <c r="AV291" s="211"/>
      <c r="AW291" s="211"/>
      <c r="AX291" s="211"/>
      <c r="AY291" s="211"/>
      <c r="AZ291" s="211"/>
      <c r="BA291" s="211"/>
      <c r="BB291" s="211"/>
      <c r="BC291" s="211"/>
      <c r="BD291" s="211"/>
      <c r="BE291" s="211"/>
      <c r="BF291" s="211"/>
      <c r="BG291" s="211"/>
    </row>
    <row r="292" spans="1:59" outlineLevel="1" x14ac:dyDescent="0.2">
      <c r="A292" s="288"/>
      <c r="B292" s="615" t="s">
        <v>2236</v>
      </c>
      <c r="C292" s="616"/>
      <c r="D292" s="617"/>
      <c r="E292" s="618"/>
      <c r="F292" s="619"/>
      <c r="G292" s="620"/>
      <c r="H292" s="351"/>
      <c r="I292" s="211"/>
      <c r="J292" s="211"/>
      <c r="K292" s="211"/>
      <c r="L292" s="211"/>
      <c r="M292" s="211"/>
      <c r="N292" s="211"/>
      <c r="O292" s="211"/>
      <c r="P292" s="211"/>
      <c r="Q292" s="211"/>
      <c r="R292" s="211"/>
      <c r="S292" s="211"/>
      <c r="T292" s="211"/>
      <c r="U292" s="211"/>
      <c r="V292" s="211"/>
      <c r="W292" s="211"/>
      <c r="X292" s="211"/>
      <c r="Y292" s="211"/>
      <c r="Z292" s="211"/>
      <c r="AA292" s="211"/>
      <c r="AB292" s="211">
        <v>0</v>
      </c>
      <c r="AC292" s="211"/>
      <c r="AD292" s="211"/>
      <c r="AE292" s="211"/>
      <c r="AF292" s="211"/>
      <c r="AG292" s="211"/>
      <c r="AH292" s="211"/>
      <c r="AI292" s="211"/>
      <c r="AJ292" s="211"/>
      <c r="AK292" s="211"/>
      <c r="AL292" s="211"/>
      <c r="AM292" s="211"/>
      <c r="AN292" s="211"/>
      <c r="AO292" s="211"/>
      <c r="AP292" s="211"/>
      <c r="AQ292" s="211"/>
      <c r="AR292" s="211"/>
      <c r="AS292" s="211"/>
      <c r="AT292" s="211"/>
      <c r="AU292" s="211"/>
      <c r="AV292" s="211"/>
      <c r="AW292" s="211"/>
      <c r="AX292" s="211"/>
      <c r="AY292" s="211"/>
      <c r="AZ292" s="211"/>
      <c r="BA292" s="211"/>
      <c r="BB292" s="211"/>
      <c r="BC292" s="211"/>
      <c r="BD292" s="211"/>
      <c r="BE292" s="211"/>
      <c r="BF292" s="211"/>
      <c r="BG292" s="211"/>
    </row>
    <row r="293" spans="1:59" outlineLevel="1" x14ac:dyDescent="0.2">
      <c r="A293" s="288"/>
      <c r="B293" s="615" t="s">
        <v>2237</v>
      </c>
      <c r="C293" s="616"/>
      <c r="D293" s="617"/>
      <c r="E293" s="618"/>
      <c r="F293" s="619"/>
      <c r="G293" s="620"/>
      <c r="H293" s="351"/>
      <c r="I293" s="211"/>
      <c r="J293" s="211"/>
      <c r="K293" s="211"/>
      <c r="L293" s="211"/>
      <c r="M293" s="211"/>
      <c r="N293" s="211"/>
      <c r="O293" s="211"/>
      <c r="P293" s="211"/>
      <c r="Q293" s="211"/>
      <c r="R293" s="211"/>
      <c r="S293" s="211"/>
      <c r="T293" s="211"/>
      <c r="U293" s="211"/>
      <c r="V293" s="211"/>
      <c r="W293" s="211"/>
      <c r="X293" s="211"/>
      <c r="Y293" s="211"/>
      <c r="Z293" s="211"/>
      <c r="AA293" s="211"/>
      <c r="AB293" s="211"/>
      <c r="AC293" s="211"/>
      <c r="AD293" s="211"/>
      <c r="AE293" s="211"/>
      <c r="AF293" s="211"/>
      <c r="AG293" s="211"/>
      <c r="AH293" s="211"/>
      <c r="AI293" s="211"/>
      <c r="AJ293" s="211"/>
      <c r="AK293" s="211"/>
      <c r="AL293" s="211"/>
      <c r="AM293" s="211"/>
      <c r="AN293" s="211"/>
      <c r="AO293" s="211"/>
      <c r="AP293" s="211"/>
      <c r="AQ293" s="211"/>
      <c r="AR293" s="211"/>
      <c r="AS293" s="211"/>
      <c r="AT293" s="211"/>
      <c r="AU293" s="211"/>
      <c r="AV293" s="211"/>
      <c r="AW293" s="211"/>
      <c r="AX293" s="211"/>
      <c r="AY293" s="211"/>
      <c r="AZ293" s="211"/>
      <c r="BA293" s="211"/>
      <c r="BB293" s="211"/>
      <c r="BC293" s="211"/>
      <c r="BD293" s="211"/>
      <c r="BE293" s="211"/>
      <c r="BF293" s="211"/>
      <c r="BG293" s="211"/>
    </row>
    <row r="294" spans="1:59" outlineLevel="1" x14ac:dyDescent="0.2">
      <c r="A294" s="288">
        <v>159</v>
      </c>
      <c r="B294" s="154" t="s">
        <v>863</v>
      </c>
      <c r="C294" s="170" t="s">
        <v>2026</v>
      </c>
      <c r="D294" s="181" t="s">
        <v>0</v>
      </c>
      <c r="E294" s="352">
        <v>1.7</v>
      </c>
      <c r="F294" s="353"/>
      <c r="G294" s="212">
        <f>ROUND(E294*F294,2)</f>
        <v>0</v>
      </c>
      <c r="H294" s="351" t="s">
        <v>951</v>
      </c>
      <c r="I294" s="211"/>
      <c r="J294" s="211"/>
      <c r="K294" s="211"/>
      <c r="L294" s="211"/>
      <c r="M294" s="211"/>
      <c r="N294" s="211"/>
      <c r="O294" s="211"/>
      <c r="P294" s="211"/>
      <c r="Q294" s="211"/>
      <c r="R294" s="211"/>
      <c r="S294" s="211"/>
      <c r="T294" s="211"/>
      <c r="U294" s="211"/>
      <c r="V294" s="211"/>
      <c r="W294" s="211"/>
      <c r="X294" s="211"/>
      <c r="Y294" s="211"/>
      <c r="Z294" s="211"/>
      <c r="AA294" s="211"/>
      <c r="AB294" s="211"/>
      <c r="AC294" s="211"/>
      <c r="AD294" s="211"/>
      <c r="AE294" s="211"/>
      <c r="AF294" s="211"/>
      <c r="AG294" s="211"/>
      <c r="AH294" s="211"/>
      <c r="AI294" s="211"/>
      <c r="AJ294" s="211"/>
      <c r="AK294" s="211"/>
      <c r="AL294" s="211">
        <v>21</v>
      </c>
      <c r="AM294" s="211"/>
      <c r="AN294" s="211"/>
      <c r="AO294" s="211"/>
      <c r="AP294" s="211"/>
      <c r="AQ294" s="211"/>
      <c r="AR294" s="211"/>
      <c r="AS294" s="211"/>
      <c r="AT294" s="211"/>
      <c r="AU294" s="211"/>
      <c r="AV294" s="211"/>
      <c r="AW294" s="211"/>
      <c r="AX294" s="211"/>
      <c r="AY294" s="211"/>
      <c r="AZ294" s="211"/>
      <c r="BA294" s="211"/>
      <c r="BB294" s="211"/>
      <c r="BC294" s="211"/>
      <c r="BD294" s="211"/>
      <c r="BE294" s="211"/>
      <c r="BF294" s="211"/>
      <c r="BG294" s="211"/>
    </row>
    <row r="295" spans="1:59" x14ac:dyDescent="0.2">
      <c r="A295" s="348" t="s">
        <v>116</v>
      </c>
      <c r="B295" s="155" t="s">
        <v>2238</v>
      </c>
      <c r="C295" s="172" t="s">
        <v>2239</v>
      </c>
      <c r="D295" s="182"/>
      <c r="E295" s="349"/>
      <c r="F295" s="634">
        <f>SUM(G296:G303)</f>
        <v>0</v>
      </c>
      <c r="G295" s="635"/>
      <c r="H295" s="350"/>
    </row>
    <row r="296" spans="1:59" outlineLevel="1" x14ac:dyDescent="0.2">
      <c r="A296" s="288"/>
      <c r="B296" s="628" t="s">
        <v>1915</v>
      </c>
      <c r="C296" s="629"/>
      <c r="D296" s="630"/>
      <c r="E296" s="631"/>
      <c r="F296" s="632"/>
      <c r="G296" s="633"/>
      <c r="H296" s="351"/>
      <c r="I296" s="211"/>
      <c r="J296" s="211"/>
      <c r="K296" s="211"/>
      <c r="L296" s="211"/>
      <c r="M296" s="211"/>
      <c r="N296" s="211"/>
      <c r="O296" s="211"/>
      <c r="P296" s="211"/>
      <c r="Q296" s="211"/>
      <c r="R296" s="211"/>
      <c r="S296" s="211"/>
      <c r="T296" s="211"/>
      <c r="U296" s="211"/>
      <c r="V296" s="211"/>
      <c r="W296" s="211"/>
      <c r="X296" s="211"/>
      <c r="Y296" s="211"/>
      <c r="Z296" s="211"/>
      <c r="AA296" s="211"/>
      <c r="AB296" s="211">
        <v>0</v>
      </c>
      <c r="AC296" s="211"/>
      <c r="AD296" s="211"/>
      <c r="AE296" s="211"/>
      <c r="AF296" s="211"/>
      <c r="AG296" s="211"/>
      <c r="AH296" s="211"/>
      <c r="AI296" s="211"/>
      <c r="AJ296" s="211"/>
      <c r="AK296" s="211"/>
      <c r="AL296" s="211"/>
      <c r="AM296" s="211"/>
      <c r="AN296" s="211"/>
      <c r="AO296" s="211"/>
      <c r="AP296" s="211"/>
      <c r="AQ296" s="211"/>
      <c r="AR296" s="211"/>
      <c r="AS296" s="211"/>
      <c r="AT296" s="211"/>
      <c r="AU296" s="211"/>
      <c r="AV296" s="211"/>
      <c r="AW296" s="211"/>
      <c r="AX296" s="211"/>
      <c r="AY296" s="211"/>
      <c r="AZ296" s="211"/>
      <c r="BA296" s="211"/>
      <c r="BB296" s="211"/>
      <c r="BC296" s="211"/>
      <c r="BD296" s="211"/>
      <c r="BE296" s="211"/>
      <c r="BF296" s="211"/>
      <c r="BG296" s="211"/>
    </row>
    <row r="297" spans="1:59" outlineLevel="1" x14ac:dyDescent="0.2">
      <c r="A297" s="288">
        <v>160</v>
      </c>
      <c r="B297" s="154" t="s">
        <v>2240</v>
      </c>
      <c r="C297" s="170" t="s">
        <v>2241</v>
      </c>
      <c r="D297" s="181" t="s">
        <v>1918</v>
      </c>
      <c r="E297" s="352">
        <v>8</v>
      </c>
      <c r="F297" s="353"/>
      <c r="G297" s="212">
        <f t="shared" ref="G297:G303" si="7">ROUND(E297*F297,2)</f>
        <v>0</v>
      </c>
      <c r="H297" s="351" t="s">
        <v>1869</v>
      </c>
      <c r="I297" s="211"/>
      <c r="J297" s="211"/>
      <c r="K297" s="211"/>
      <c r="L297" s="211"/>
      <c r="M297" s="211"/>
      <c r="N297" s="211"/>
      <c r="O297" s="211"/>
      <c r="P297" s="211"/>
      <c r="Q297" s="211"/>
      <c r="R297" s="211"/>
      <c r="S297" s="211"/>
      <c r="T297" s="211"/>
      <c r="U297" s="211"/>
      <c r="V297" s="211"/>
      <c r="W297" s="211"/>
      <c r="X297" s="211"/>
      <c r="Y297" s="211"/>
      <c r="Z297" s="211"/>
      <c r="AA297" s="211"/>
      <c r="AB297" s="211"/>
      <c r="AC297" s="211"/>
      <c r="AD297" s="211"/>
      <c r="AE297" s="211"/>
      <c r="AF297" s="211"/>
      <c r="AG297" s="211"/>
      <c r="AH297" s="211"/>
      <c r="AI297" s="211"/>
      <c r="AJ297" s="211"/>
      <c r="AK297" s="211"/>
      <c r="AL297" s="211">
        <v>21</v>
      </c>
      <c r="AM297" s="211"/>
      <c r="AN297" s="211"/>
      <c r="AO297" s="211"/>
      <c r="AP297" s="211"/>
      <c r="AQ297" s="211"/>
      <c r="AR297" s="211"/>
      <c r="AS297" s="211"/>
      <c r="AT297" s="211"/>
      <c r="AU297" s="211"/>
      <c r="AV297" s="211"/>
      <c r="AW297" s="211"/>
      <c r="AX297" s="211"/>
      <c r="AY297" s="211"/>
      <c r="AZ297" s="211"/>
      <c r="BA297" s="211"/>
      <c r="BB297" s="211"/>
      <c r="BC297" s="211"/>
      <c r="BD297" s="211"/>
      <c r="BE297" s="211"/>
      <c r="BF297" s="211"/>
      <c r="BG297" s="211"/>
    </row>
    <row r="298" spans="1:59" outlineLevel="1" x14ac:dyDescent="0.2">
      <c r="A298" s="288">
        <v>161</v>
      </c>
      <c r="B298" s="154" t="s">
        <v>2676</v>
      </c>
      <c r="C298" s="170" t="s">
        <v>2677</v>
      </c>
      <c r="D298" s="181" t="s">
        <v>1918</v>
      </c>
      <c r="E298" s="352">
        <v>4</v>
      </c>
      <c r="F298" s="353"/>
      <c r="G298" s="212">
        <f t="shared" si="7"/>
        <v>0</v>
      </c>
      <c r="H298" s="351" t="s">
        <v>1869</v>
      </c>
      <c r="I298" s="211"/>
      <c r="J298" s="211"/>
      <c r="K298" s="211"/>
      <c r="L298" s="211"/>
      <c r="M298" s="211"/>
      <c r="N298" s="211"/>
      <c r="O298" s="211"/>
      <c r="P298" s="211"/>
      <c r="Q298" s="211"/>
      <c r="R298" s="211"/>
      <c r="S298" s="211"/>
      <c r="T298" s="211"/>
      <c r="U298" s="211"/>
      <c r="V298" s="211"/>
      <c r="W298" s="211"/>
      <c r="X298" s="211"/>
      <c r="Y298" s="211"/>
      <c r="Z298" s="211"/>
      <c r="AA298" s="211"/>
      <c r="AB298" s="211"/>
      <c r="AC298" s="211"/>
      <c r="AD298" s="211"/>
      <c r="AE298" s="211"/>
      <c r="AF298" s="211"/>
      <c r="AG298" s="211"/>
      <c r="AH298" s="211"/>
      <c r="AI298" s="211"/>
      <c r="AJ298" s="211"/>
      <c r="AK298" s="211"/>
      <c r="AL298" s="211">
        <v>21</v>
      </c>
      <c r="AM298" s="211"/>
      <c r="AN298" s="211"/>
      <c r="AO298" s="211"/>
      <c r="AP298" s="211"/>
      <c r="AQ298" s="211"/>
      <c r="AR298" s="211"/>
      <c r="AS298" s="211"/>
      <c r="AT298" s="211"/>
      <c r="AU298" s="211"/>
      <c r="AV298" s="211"/>
      <c r="AW298" s="211"/>
      <c r="AX298" s="211"/>
      <c r="AY298" s="211"/>
      <c r="AZ298" s="211"/>
      <c r="BA298" s="211"/>
      <c r="BB298" s="211"/>
      <c r="BC298" s="211"/>
      <c r="BD298" s="211"/>
      <c r="BE298" s="211"/>
      <c r="BF298" s="211"/>
      <c r="BG298" s="211"/>
    </row>
    <row r="299" spans="1:59" outlineLevel="1" x14ac:dyDescent="0.2">
      <c r="A299" s="288">
        <v>162</v>
      </c>
      <c r="B299" s="154" t="s">
        <v>2678</v>
      </c>
      <c r="C299" s="170" t="s">
        <v>2679</v>
      </c>
      <c r="D299" s="181" t="s">
        <v>1918</v>
      </c>
      <c r="E299" s="352">
        <v>10</v>
      </c>
      <c r="F299" s="353"/>
      <c r="G299" s="212">
        <f t="shared" si="7"/>
        <v>0</v>
      </c>
      <c r="H299" s="351" t="s">
        <v>1869</v>
      </c>
      <c r="I299" s="211"/>
      <c r="J299" s="211"/>
      <c r="K299" s="211"/>
      <c r="L299" s="211"/>
      <c r="M299" s="211"/>
      <c r="N299" s="211"/>
      <c r="O299" s="211"/>
      <c r="P299" s="211"/>
      <c r="Q299" s="211"/>
      <c r="R299" s="211"/>
      <c r="S299" s="211"/>
      <c r="T299" s="211"/>
      <c r="U299" s="211"/>
      <c r="V299" s="211"/>
      <c r="W299" s="211"/>
      <c r="X299" s="211"/>
      <c r="Y299" s="211"/>
      <c r="Z299" s="211"/>
      <c r="AA299" s="211"/>
      <c r="AB299" s="211"/>
      <c r="AC299" s="211"/>
      <c r="AD299" s="211"/>
      <c r="AE299" s="211"/>
      <c r="AF299" s="211"/>
      <c r="AG299" s="211"/>
      <c r="AH299" s="211"/>
      <c r="AI299" s="211"/>
      <c r="AJ299" s="211"/>
      <c r="AK299" s="211"/>
      <c r="AL299" s="211">
        <v>21</v>
      </c>
      <c r="AM299" s="211"/>
      <c r="AN299" s="211"/>
      <c r="AO299" s="211"/>
      <c r="AP299" s="211"/>
      <c r="AQ299" s="211"/>
      <c r="AR299" s="211"/>
      <c r="AS299" s="211"/>
      <c r="AT299" s="211"/>
      <c r="AU299" s="211"/>
      <c r="AV299" s="211"/>
      <c r="AW299" s="211"/>
      <c r="AX299" s="211"/>
      <c r="AY299" s="211"/>
      <c r="AZ299" s="211"/>
      <c r="BA299" s="211"/>
      <c r="BB299" s="211"/>
      <c r="BC299" s="211"/>
      <c r="BD299" s="211"/>
      <c r="BE299" s="211"/>
      <c r="BF299" s="211"/>
      <c r="BG299" s="211"/>
    </row>
    <row r="300" spans="1:59" outlineLevel="1" x14ac:dyDescent="0.2">
      <c r="A300" s="288">
        <v>163</v>
      </c>
      <c r="B300" s="154" t="s">
        <v>2680</v>
      </c>
      <c r="C300" s="170" t="s">
        <v>2681</v>
      </c>
      <c r="D300" s="181" t="s">
        <v>1918</v>
      </c>
      <c r="E300" s="352">
        <v>5</v>
      </c>
      <c r="F300" s="353"/>
      <c r="G300" s="212">
        <f t="shared" si="7"/>
        <v>0</v>
      </c>
      <c r="H300" s="351" t="s">
        <v>1869</v>
      </c>
      <c r="I300" s="211"/>
      <c r="J300" s="211"/>
      <c r="K300" s="211"/>
      <c r="L300" s="211"/>
      <c r="M300" s="211"/>
      <c r="N300" s="211"/>
      <c r="O300" s="211"/>
      <c r="P300" s="211"/>
      <c r="Q300" s="211"/>
      <c r="R300" s="211"/>
      <c r="S300" s="211"/>
      <c r="T300" s="211"/>
      <c r="U300" s="211"/>
      <c r="V300" s="211"/>
      <c r="W300" s="211"/>
      <c r="X300" s="211"/>
      <c r="Y300" s="211"/>
      <c r="Z300" s="211"/>
      <c r="AA300" s="211"/>
      <c r="AB300" s="211"/>
      <c r="AC300" s="211"/>
      <c r="AD300" s="211"/>
      <c r="AE300" s="211"/>
      <c r="AF300" s="211"/>
      <c r="AG300" s="211"/>
      <c r="AH300" s="211"/>
      <c r="AI300" s="211"/>
      <c r="AJ300" s="211"/>
      <c r="AK300" s="211"/>
      <c r="AL300" s="211">
        <v>21</v>
      </c>
      <c r="AM300" s="211"/>
      <c r="AN300" s="211"/>
      <c r="AO300" s="211"/>
      <c r="AP300" s="211"/>
      <c r="AQ300" s="211"/>
      <c r="AR300" s="211"/>
      <c r="AS300" s="211"/>
      <c r="AT300" s="211"/>
      <c r="AU300" s="211"/>
      <c r="AV300" s="211"/>
      <c r="AW300" s="211"/>
      <c r="AX300" s="211"/>
      <c r="AY300" s="211"/>
      <c r="AZ300" s="211"/>
      <c r="BA300" s="211"/>
      <c r="BB300" s="211"/>
      <c r="BC300" s="211"/>
      <c r="BD300" s="211"/>
      <c r="BE300" s="211"/>
      <c r="BF300" s="211"/>
      <c r="BG300" s="211"/>
    </row>
    <row r="301" spans="1:59" outlineLevel="1" x14ac:dyDescent="0.2">
      <c r="A301" s="288">
        <v>164</v>
      </c>
      <c r="B301" s="154" t="s">
        <v>2337</v>
      </c>
      <c r="C301" s="170" t="s">
        <v>2338</v>
      </c>
      <c r="D301" s="181" t="s">
        <v>1918</v>
      </c>
      <c r="E301" s="352">
        <v>10</v>
      </c>
      <c r="F301" s="353"/>
      <c r="G301" s="212">
        <f t="shared" si="7"/>
        <v>0</v>
      </c>
      <c r="H301" s="351" t="s">
        <v>1869</v>
      </c>
      <c r="I301" s="211"/>
      <c r="J301" s="211"/>
      <c r="K301" s="211"/>
      <c r="L301" s="211"/>
      <c r="M301" s="211"/>
      <c r="N301" s="211"/>
      <c r="O301" s="211"/>
      <c r="P301" s="211"/>
      <c r="Q301" s="211"/>
      <c r="R301" s="211"/>
      <c r="S301" s="211"/>
      <c r="T301" s="211"/>
      <c r="U301" s="211"/>
      <c r="V301" s="211"/>
      <c r="W301" s="211"/>
      <c r="X301" s="211"/>
      <c r="Y301" s="211"/>
      <c r="Z301" s="211"/>
      <c r="AA301" s="211"/>
      <c r="AB301" s="211"/>
      <c r="AC301" s="211"/>
      <c r="AD301" s="211"/>
      <c r="AE301" s="211"/>
      <c r="AF301" s="211"/>
      <c r="AG301" s="211"/>
      <c r="AH301" s="211"/>
      <c r="AI301" s="211"/>
      <c r="AJ301" s="211"/>
      <c r="AK301" s="211"/>
      <c r="AL301" s="211">
        <v>21</v>
      </c>
      <c r="AM301" s="211"/>
      <c r="AN301" s="211"/>
      <c r="AO301" s="211"/>
      <c r="AP301" s="211"/>
      <c r="AQ301" s="211"/>
      <c r="AR301" s="211"/>
      <c r="AS301" s="211"/>
      <c r="AT301" s="211"/>
      <c r="AU301" s="211"/>
      <c r="AV301" s="211"/>
      <c r="AW301" s="211"/>
      <c r="AX301" s="211"/>
      <c r="AY301" s="211"/>
      <c r="AZ301" s="211"/>
      <c r="BA301" s="211"/>
      <c r="BB301" s="211"/>
      <c r="BC301" s="211"/>
      <c r="BD301" s="211"/>
      <c r="BE301" s="211"/>
      <c r="BF301" s="211"/>
      <c r="BG301" s="211"/>
    </row>
    <row r="302" spans="1:59" outlineLevel="1" x14ac:dyDescent="0.2">
      <c r="A302" s="288">
        <v>165</v>
      </c>
      <c r="B302" s="154" t="s">
        <v>1916</v>
      </c>
      <c r="C302" s="170" t="s">
        <v>1917</v>
      </c>
      <c r="D302" s="181" t="s">
        <v>1918</v>
      </c>
      <c r="E302" s="352">
        <v>10</v>
      </c>
      <c r="F302" s="353"/>
      <c r="G302" s="212">
        <f t="shared" si="7"/>
        <v>0</v>
      </c>
      <c r="H302" s="351" t="s">
        <v>1869</v>
      </c>
      <c r="I302" s="211"/>
      <c r="J302" s="211"/>
      <c r="K302" s="211"/>
      <c r="L302" s="211"/>
      <c r="M302" s="211"/>
      <c r="N302" s="211"/>
      <c r="O302" s="211"/>
      <c r="P302" s="211"/>
      <c r="Q302" s="211"/>
      <c r="R302" s="211"/>
      <c r="S302" s="211"/>
      <c r="T302" s="211"/>
      <c r="U302" s="211"/>
      <c r="V302" s="211"/>
      <c r="W302" s="211"/>
      <c r="X302" s="211"/>
      <c r="Y302" s="211"/>
      <c r="Z302" s="211"/>
      <c r="AA302" s="211"/>
      <c r="AB302" s="211"/>
      <c r="AC302" s="211"/>
      <c r="AD302" s="211"/>
      <c r="AE302" s="211"/>
      <c r="AF302" s="211"/>
      <c r="AG302" s="211"/>
      <c r="AH302" s="211"/>
      <c r="AI302" s="211"/>
      <c r="AJ302" s="211"/>
      <c r="AK302" s="211"/>
      <c r="AL302" s="211">
        <v>21</v>
      </c>
      <c r="AM302" s="211"/>
      <c r="AN302" s="211"/>
      <c r="AO302" s="211"/>
      <c r="AP302" s="211"/>
      <c r="AQ302" s="211"/>
      <c r="AR302" s="211"/>
      <c r="AS302" s="211"/>
      <c r="AT302" s="211"/>
      <c r="AU302" s="211"/>
      <c r="AV302" s="211"/>
      <c r="AW302" s="211"/>
      <c r="AX302" s="211"/>
      <c r="AY302" s="211"/>
      <c r="AZ302" s="211"/>
      <c r="BA302" s="211"/>
      <c r="BB302" s="211"/>
      <c r="BC302" s="211"/>
      <c r="BD302" s="211"/>
      <c r="BE302" s="211"/>
      <c r="BF302" s="211"/>
      <c r="BG302" s="211"/>
    </row>
    <row r="303" spans="1:59" ht="13.5" outlineLevel="1" thickBot="1" x14ac:dyDescent="0.25">
      <c r="A303" s="512">
        <v>166</v>
      </c>
      <c r="B303" s="356" t="s">
        <v>2682</v>
      </c>
      <c r="C303" s="300" t="s">
        <v>2683</v>
      </c>
      <c r="D303" s="301" t="s">
        <v>1918</v>
      </c>
      <c r="E303" s="357">
        <v>5</v>
      </c>
      <c r="F303" s="358"/>
      <c r="G303" s="359">
        <f t="shared" si="7"/>
        <v>0</v>
      </c>
      <c r="H303" s="360" t="s">
        <v>1869</v>
      </c>
      <c r="I303" s="211"/>
      <c r="J303" s="211"/>
      <c r="K303" s="211"/>
      <c r="L303" s="211"/>
      <c r="M303" s="211"/>
      <c r="N303" s="211"/>
      <c r="O303" s="211"/>
      <c r="P303" s="211"/>
      <c r="Q303" s="211"/>
      <c r="R303" s="211"/>
      <c r="S303" s="211"/>
      <c r="T303" s="211"/>
      <c r="U303" s="211"/>
      <c r="V303" s="211"/>
      <c r="W303" s="211"/>
      <c r="X303" s="211"/>
      <c r="Y303" s="211"/>
      <c r="Z303" s="211"/>
      <c r="AA303" s="211"/>
      <c r="AB303" s="211"/>
      <c r="AC303" s="211"/>
      <c r="AD303" s="211"/>
      <c r="AE303" s="211"/>
      <c r="AF303" s="211"/>
      <c r="AG303" s="211"/>
      <c r="AH303" s="211"/>
      <c r="AI303" s="211"/>
      <c r="AJ303" s="211"/>
      <c r="AK303" s="211"/>
      <c r="AL303" s="211">
        <v>21</v>
      </c>
      <c r="AM303" s="211"/>
      <c r="AN303" s="211"/>
      <c r="AO303" s="211"/>
      <c r="AP303" s="211"/>
      <c r="AQ303" s="211"/>
      <c r="AR303" s="211"/>
      <c r="AS303" s="211"/>
      <c r="AT303" s="211"/>
      <c r="AU303" s="211"/>
      <c r="AV303" s="211"/>
      <c r="AW303" s="211"/>
      <c r="AX303" s="211"/>
      <c r="AY303" s="211"/>
      <c r="AZ303" s="211"/>
      <c r="BA303" s="211"/>
      <c r="BB303" s="211"/>
      <c r="BC303" s="211"/>
      <c r="BD303" s="211"/>
      <c r="BE303" s="211"/>
      <c r="BF303" s="211"/>
      <c r="BG303" s="211"/>
    </row>
    <row r="304" spans="1:59" hidden="1" x14ac:dyDescent="0.2">
      <c r="C304" s="361"/>
      <c r="D304" s="178"/>
      <c r="AJ304">
        <f>SUM(AJ1:AJ303)</f>
        <v>0</v>
      </c>
      <c r="AK304">
        <f>SUM(AK1:AK303)</f>
        <v>0</v>
      </c>
      <c r="AM304">
        <v>15</v>
      </c>
      <c r="AN304">
        <v>21</v>
      </c>
    </row>
    <row r="305" spans="1:40" ht="13.5" hidden="1" thickBot="1" x14ac:dyDescent="0.25">
      <c r="A305" s="362"/>
      <c r="B305" s="363" t="s">
        <v>2252</v>
      </c>
      <c r="C305" s="364"/>
      <c r="D305" s="365"/>
      <c r="E305" s="366"/>
      <c r="F305" s="366"/>
      <c r="G305" s="367">
        <f>F8+F16+F42+F51+F85+F121+F179+F255+F279+F295</f>
        <v>0</v>
      </c>
      <c r="AM305">
        <f>SUMIF(AL8:AL304,AM304,G8:G304)</f>
        <v>0</v>
      </c>
      <c r="AN305">
        <f>SUMIF(AL8:AL304,AN304,G8:G304)</f>
        <v>0</v>
      </c>
    </row>
    <row r="306" spans="1:40" x14ac:dyDescent="0.2">
      <c r="D306" s="178"/>
    </row>
    <row r="307" spans="1:40" x14ac:dyDescent="0.2">
      <c r="A307" s="228"/>
      <c r="B307" s="229" t="s">
        <v>28</v>
      </c>
      <c r="C307" s="230" t="s">
        <v>672</v>
      </c>
      <c r="D307" s="231"/>
      <c r="E307" s="232"/>
      <c r="F307" s="233"/>
      <c r="G307" s="234">
        <f>F295+F279+F255+F179+F121+F85+F51+F42+F16+F8</f>
        <v>0</v>
      </c>
      <c r="H307" s="9"/>
    </row>
    <row r="308" spans="1:40" x14ac:dyDescent="0.2">
      <c r="D308" s="178"/>
    </row>
    <row r="309" spans="1:40" x14ac:dyDescent="0.2">
      <c r="D309" s="178"/>
    </row>
    <row r="310" spans="1:40" x14ac:dyDescent="0.2">
      <c r="D310" s="178"/>
    </row>
    <row r="311" spans="1:40" x14ac:dyDescent="0.2">
      <c r="D311" s="178"/>
    </row>
    <row r="312" spans="1:40" x14ac:dyDescent="0.2">
      <c r="D312" s="178"/>
    </row>
    <row r="313" spans="1:40" x14ac:dyDescent="0.2">
      <c r="D313" s="178"/>
    </row>
    <row r="314" spans="1:40" x14ac:dyDescent="0.2">
      <c r="D314" s="178"/>
    </row>
    <row r="315" spans="1:40" x14ac:dyDescent="0.2">
      <c r="D315" s="178"/>
    </row>
    <row r="316" spans="1:40" x14ac:dyDescent="0.2">
      <c r="D316" s="178"/>
    </row>
    <row r="317" spans="1:40" x14ac:dyDescent="0.2">
      <c r="D317" s="178"/>
    </row>
    <row r="318" spans="1:40" x14ac:dyDescent="0.2">
      <c r="D318" s="178"/>
    </row>
    <row r="319" spans="1:40" x14ac:dyDescent="0.2">
      <c r="D319" s="178"/>
    </row>
    <row r="320" spans="1:40" x14ac:dyDescent="0.2">
      <c r="D320" s="178"/>
    </row>
    <row r="321" spans="4:4" x14ac:dyDescent="0.2">
      <c r="D321" s="178"/>
    </row>
    <row r="322" spans="4:4" x14ac:dyDescent="0.2">
      <c r="D322" s="178"/>
    </row>
    <row r="323" spans="4:4" x14ac:dyDescent="0.2">
      <c r="D323" s="178"/>
    </row>
    <row r="324" spans="4:4" x14ac:dyDescent="0.2">
      <c r="D324" s="178"/>
    </row>
    <row r="325" spans="4:4" x14ac:dyDescent="0.2">
      <c r="D325" s="178"/>
    </row>
    <row r="326" spans="4:4" x14ac:dyDescent="0.2">
      <c r="D326" s="178"/>
    </row>
    <row r="327" spans="4:4" x14ac:dyDescent="0.2">
      <c r="D327" s="178"/>
    </row>
    <row r="328" spans="4:4" x14ac:dyDescent="0.2">
      <c r="D328" s="178"/>
    </row>
    <row r="329" spans="4:4" x14ac:dyDescent="0.2">
      <c r="D329" s="178"/>
    </row>
    <row r="330" spans="4:4" x14ac:dyDescent="0.2">
      <c r="D330" s="178"/>
    </row>
    <row r="331" spans="4:4" x14ac:dyDescent="0.2">
      <c r="D331" s="178"/>
    </row>
    <row r="332" spans="4:4" x14ac:dyDescent="0.2">
      <c r="D332" s="178"/>
    </row>
    <row r="333" spans="4:4" x14ac:dyDescent="0.2">
      <c r="D333" s="178"/>
    </row>
    <row r="334" spans="4:4" x14ac:dyDescent="0.2">
      <c r="D334" s="178"/>
    </row>
    <row r="335" spans="4:4" x14ac:dyDescent="0.2">
      <c r="D335" s="178"/>
    </row>
    <row r="336" spans="4:4" x14ac:dyDescent="0.2">
      <c r="D336" s="178"/>
    </row>
    <row r="337" spans="4:4" x14ac:dyDescent="0.2">
      <c r="D337" s="178"/>
    </row>
    <row r="338" spans="4:4" x14ac:dyDescent="0.2">
      <c r="D338" s="178"/>
    </row>
    <row r="339" spans="4:4" x14ac:dyDescent="0.2">
      <c r="D339" s="178"/>
    </row>
    <row r="340" spans="4:4" x14ac:dyDescent="0.2">
      <c r="D340" s="178"/>
    </row>
    <row r="341" spans="4:4" x14ac:dyDescent="0.2">
      <c r="D341" s="178"/>
    </row>
    <row r="342" spans="4:4" x14ac:dyDescent="0.2">
      <c r="D342" s="178"/>
    </row>
    <row r="343" spans="4:4" x14ac:dyDescent="0.2">
      <c r="D343" s="178"/>
    </row>
    <row r="344" spans="4:4" x14ac:dyDescent="0.2">
      <c r="D344" s="178"/>
    </row>
    <row r="345" spans="4:4" x14ac:dyDescent="0.2">
      <c r="D345" s="178"/>
    </row>
    <row r="346" spans="4:4" x14ac:dyDescent="0.2">
      <c r="D346" s="178"/>
    </row>
    <row r="347" spans="4:4" x14ac:dyDescent="0.2">
      <c r="D347" s="178"/>
    </row>
    <row r="348" spans="4:4" x14ac:dyDescent="0.2">
      <c r="D348" s="178"/>
    </row>
    <row r="349" spans="4:4" x14ac:dyDescent="0.2">
      <c r="D349" s="178"/>
    </row>
    <row r="350" spans="4:4" x14ac:dyDescent="0.2">
      <c r="D350" s="178"/>
    </row>
    <row r="351" spans="4:4" x14ac:dyDescent="0.2">
      <c r="D351" s="178"/>
    </row>
    <row r="352" spans="4:4" x14ac:dyDescent="0.2">
      <c r="D352" s="178"/>
    </row>
    <row r="353" spans="4:4" x14ac:dyDescent="0.2">
      <c r="D353" s="178"/>
    </row>
    <row r="354" spans="4:4" x14ac:dyDescent="0.2">
      <c r="D354" s="178"/>
    </row>
    <row r="355" spans="4:4" x14ac:dyDescent="0.2">
      <c r="D355" s="178"/>
    </row>
    <row r="356" spans="4:4" x14ac:dyDescent="0.2">
      <c r="D356" s="178"/>
    </row>
    <row r="357" spans="4:4" x14ac:dyDescent="0.2">
      <c r="D357" s="178"/>
    </row>
    <row r="358" spans="4:4" x14ac:dyDescent="0.2">
      <c r="D358" s="178"/>
    </row>
    <row r="359" spans="4:4" x14ac:dyDescent="0.2">
      <c r="D359" s="178"/>
    </row>
    <row r="360" spans="4:4" x14ac:dyDescent="0.2">
      <c r="D360" s="178"/>
    </row>
    <row r="361" spans="4:4" x14ac:dyDescent="0.2">
      <c r="D361" s="178"/>
    </row>
    <row r="362" spans="4:4" x14ac:dyDescent="0.2">
      <c r="D362" s="178"/>
    </row>
    <row r="363" spans="4:4" x14ac:dyDescent="0.2">
      <c r="D363" s="178"/>
    </row>
    <row r="364" spans="4:4" x14ac:dyDescent="0.2">
      <c r="D364" s="178"/>
    </row>
    <row r="365" spans="4:4" x14ac:dyDescent="0.2">
      <c r="D365" s="178"/>
    </row>
    <row r="366" spans="4:4" x14ac:dyDescent="0.2">
      <c r="D366" s="178"/>
    </row>
    <row r="367" spans="4:4" x14ac:dyDescent="0.2">
      <c r="D367" s="178"/>
    </row>
    <row r="368" spans="4:4" x14ac:dyDescent="0.2">
      <c r="D368" s="178"/>
    </row>
    <row r="369" spans="4:4" x14ac:dyDescent="0.2">
      <c r="D369" s="178"/>
    </row>
    <row r="370" spans="4:4" x14ac:dyDescent="0.2">
      <c r="D370" s="178"/>
    </row>
    <row r="371" spans="4:4" x14ac:dyDescent="0.2">
      <c r="D371" s="178"/>
    </row>
    <row r="372" spans="4:4" x14ac:dyDescent="0.2">
      <c r="D372" s="178"/>
    </row>
    <row r="373" spans="4:4" x14ac:dyDescent="0.2">
      <c r="D373" s="178"/>
    </row>
    <row r="374" spans="4:4" x14ac:dyDescent="0.2">
      <c r="D374" s="178"/>
    </row>
    <row r="375" spans="4:4" x14ac:dyDescent="0.2">
      <c r="D375" s="178"/>
    </row>
    <row r="376" spans="4:4" x14ac:dyDescent="0.2">
      <c r="D376" s="178"/>
    </row>
    <row r="377" spans="4:4" x14ac:dyDescent="0.2">
      <c r="D377" s="178"/>
    </row>
    <row r="378" spans="4:4" x14ac:dyDescent="0.2">
      <c r="D378" s="178"/>
    </row>
    <row r="379" spans="4:4" x14ac:dyDescent="0.2">
      <c r="D379" s="178"/>
    </row>
    <row r="380" spans="4:4" x14ac:dyDescent="0.2">
      <c r="D380" s="178"/>
    </row>
    <row r="381" spans="4:4" x14ac:dyDescent="0.2">
      <c r="D381" s="178"/>
    </row>
    <row r="382" spans="4:4" x14ac:dyDescent="0.2">
      <c r="D382" s="178"/>
    </row>
    <row r="383" spans="4:4" x14ac:dyDescent="0.2">
      <c r="D383" s="178"/>
    </row>
    <row r="384" spans="4:4" x14ac:dyDescent="0.2">
      <c r="D384" s="178"/>
    </row>
    <row r="385" spans="4:4" x14ac:dyDescent="0.2">
      <c r="D385" s="178"/>
    </row>
    <row r="386" spans="4:4" x14ac:dyDescent="0.2">
      <c r="D386" s="178"/>
    </row>
    <row r="387" spans="4:4" x14ac:dyDescent="0.2">
      <c r="D387" s="178"/>
    </row>
    <row r="388" spans="4:4" x14ac:dyDescent="0.2">
      <c r="D388" s="178"/>
    </row>
    <row r="389" spans="4:4" x14ac:dyDescent="0.2">
      <c r="D389" s="178"/>
    </row>
    <row r="390" spans="4:4" x14ac:dyDescent="0.2">
      <c r="D390" s="178"/>
    </row>
    <row r="391" spans="4:4" x14ac:dyDescent="0.2">
      <c r="D391" s="178"/>
    </row>
    <row r="392" spans="4:4" x14ac:dyDescent="0.2">
      <c r="D392" s="178"/>
    </row>
    <row r="393" spans="4:4" x14ac:dyDescent="0.2">
      <c r="D393" s="178"/>
    </row>
    <row r="394" spans="4:4" x14ac:dyDescent="0.2">
      <c r="D394" s="178"/>
    </row>
    <row r="395" spans="4:4" x14ac:dyDescent="0.2">
      <c r="D395" s="178"/>
    </row>
    <row r="396" spans="4:4" x14ac:dyDescent="0.2">
      <c r="D396" s="178"/>
    </row>
    <row r="397" spans="4:4" x14ac:dyDescent="0.2">
      <c r="D397" s="178"/>
    </row>
    <row r="398" spans="4:4" x14ac:dyDescent="0.2">
      <c r="D398" s="178"/>
    </row>
    <row r="399" spans="4:4" x14ac:dyDescent="0.2">
      <c r="D399" s="178"/>
    </row>
    <row r="400" spans="4:4" x14ac:dyDescent="0.2">
      <c r="D400" s="178"/>
    </row>
    <row r="401" spans="4:4" x14ac:dyDescent="0.2">
      <c r="D401" s="178"/>
    </row>
    <row r="402" spans="4:4" x14ac:dyDescent="0.2">
      <c r="D402" s="178"/>
    </row>
    <row r="403" spans="4:4" x14ac:dyDescent="0.2">
      <c r="D403" s="178"/>
    </row>
    <row r="404" spans="4:4" x14ac:dyDescent="0.2">
      <c r="D404" s="178"/>
    </row>
    <row r="405" spans="4:4" x14ac:dyDescent="0.2">
      <c r="D405" s="178"/>
    </row>
    <row r="406" spans="4:4" x14ac:dyDescent="0.2">
      <c r="D406" s="178"/>
    </row>
    <row r="407" spans="4:4" x14ac:dyDescent="0.2">
      <c r="D407" s="178"/>
    </row>
    <row r="408" spans="4:4" x14ac:dyDescent="0.2">
      <c r="D408" s="178"/>
    </row>
    <row r="409" spans="4:4" x14ac:dyDescent="0.2">
      <c r="D409" s="178"/>
    </row>
    <row r="410" spans="4:4" x14ac:dyDescent="0.2">
      <c r="D410" s="178"/>
    </row>
    <row r="411" spans="4:4" x14ac:dyDescent="0.2">
      <c r="D411" s="178"/>
    </row>
    <row r="412" spans="4:4" x14ac:dyDescent="0.2">
      <c r="D412" s="178"/>
    </row>
    <row r="413" spans="4:4" x14ac:dyDescent="0.2">
      <c r="D413" s="178"/>
    </row>
    <row r="414" spans="4:4" x14ac:dyDescent="0.2">
      <c r="D414" s="178"/>
    </row>
    <row r="415" spans="4:4" x14ac:dyDescent="0.2">
      <c r="D415" s="178"/>
    </row>
    <row r="416" spans="4:4" x14ac:dyDescent="0.2">
      <c r="D416" s="178"/>
    </row>
    <row r="417" spans="4:4" x14ac:dyDescent="0.2">
      <c r="D417" s="178"/>
    </row>
    <row r="418" spans="4:4" x14ac:dyDescent="0.2">
      <c r="D418" s="178"/>
    </row>
    <row r="419" spans="4:4" x14ac:dyDescent="0.2">
      <c r="D419" s="178"/>
    </row>
    <row r="420" spans="4:4" x14ac:dyDescent="0.2">
      <c r="D420" s="178"/>
    </row>
    <row r="421" spans="4:4" x14ac:dyDescent="0.2">
      <c r="D421" s="178"/>
    </row>
    <row r="422" spans="4:4" x14ac:dyDescent="0.2">
      <c r="D422" s="178"/>
    </row>
    <row r="423" spans="4:4" x14ac:dyDescent="0.2">
      <c r="D423" s="178"/>
    </row>
    <row r="424" spans="4:4" x14ac:dyDescent="0.2">
      <c r="D424" s="178"/>
    </row>
    <row r="425" spans="4:4" x14ac:dyDescent="0.2">
      <c r="D425" s="178"/>
    </row>
    <row r="426" spans="4:4" x14ac:dyDescent="0.2">
      <c r="D426" s="178"/>
    </row>
    <row r="427" spans="4:4" x14ac:dyDescent="0.2">
      <c r="D427" s="178"/>
    </row>
    <row r="428" spans="4:4" x14ac:dyDescent="0.2">
      <c r="D428" s="178"/>
    </row>
    <row r="429" spans="4:4" x14ac:dyDescent="0.2">
      <c r="D429" s="178"/>
    </row>
    <row r="430" spans="4:4" x14ac:dyDescent="0.2">
      <c r="D430" s="178"/>
    </row>
    <row r="431" spans="4:4" x14ac:dyDescent="0.2">
      <c r="D431" s="178"/>
    </row>
    <row r="432" spans="4:4" x14ac:dyDescent="0.2">
      <c r="D432" s="178"/>
    </row>
    <row r="433" spans="4:4" x14ac:dyDescent="0.2">
      <c r="D433" s="178"/>
    </row>
    <row r="434" spans="4:4" x14ac:dyDescent="0.2">
      <c r="D434" s="178"/>
    </row>
    <row r="435" spans="4:4" x14ac:dyDescent="0.2">
      <c r="D435" s="178"/>
    </row>
    <row r="436" spans="4:4" x14ac:dyDescent="0.2">
      <c r="D436" s="178"/>
    </row>
    <row r="437" spans="4:4" x14ac:dyDescent="0.2">
      <c r="D437" s="178"/>
    </row>
    <row r="438" spans="4:4" x14ac:dyDescent="0.2">
      <c r="D438" s="178"/>
    </row>
    <row r="439" spans="4:4" x14ac:dyDescent="0.2">
      <c r="D439" s="178"/>
    </row>
    <row r="440" spans="4:4" x14ac:dyDescent="0.2">
      <c r="D440" s="178"/>
    </row>
    <row r="441" spans="4:4" x14ac:dyDescent="0.2">
      <c r="D441" s="178"/>
    </row>
    <row r="442" spans="4:4" x14ac:dyDescent="0.2">
      <c r="D442" s="178"/>
    </row>
    <row r="443" spans="4:4" x14ac:dyDescent="0.2">
      <c r="D443" s="178"/>
    </row>
    <row r="444" spans="4:4" x14ac:dyDescent="0.2">
      <c r="D444" s="178"/>
    </row>
    <row r="445" spans="4:4" x14ac:dyDescent="0.2">
      <c r="D445" s="178"/>
    </row>
    <row r="446" spans="4:4" x14ac:dyDescent="0.2">
      <c r="D446" s="178"/>
    </row>
    <row r="447" spans="4:4" x14ac:dyDescent="0.2">
      <c r="D447" s="178"/>
    </row>
    <row r="448" spans="4:4" x14ac:dyDescent="0.2">
      <c r="D448" s="178"/>
    </row>
    <row r="449" spans="4:4" x14ac:dyDescent="0.2">
      <c r="D449" s="178"/>
    </row>
    <row r="450" spans="4:4" x14ac:dyDescent="0.2">
      <c r="D450" s="178"/>
    </row>
    <row r="451" spans="4:4" x14ac:dyDescent="0.2">
      <c r="D451" s="178"/>
    </row>
    <row r="452" spans="4:4" x14ac:dyDescent="0.2">
      <c r="D452" s="178"/>
    </row>
    <row r="453" spans="4:4" x14ac:dyDescent="0.2">
      <c r="D453" s="178"/>
    </row>
    <row r="454" spans="4:4" x14ac:dyDescent="0.2">
      <c r="D454" s="178"/>
    </row>
    <row r="455" spans="4:4" x14ac:dyDescent="0.2">
      <c r="D455" s="178"/>
    </row>
    <row r="456" spans="4:4" x14ac:dyDescent="0.2">
      <c r="D456" s="178"/>
    </row>
    <row r="457" spans="4:4" x14ac:dyDescent="0.2">
      <c r="D457" s="178"/>
    </row>
    <row r="458" spans="4:4" x14ac:dyDescent="0.2">
      <c r="D458" s="178"/>
    </row>
    <row r="459" spans="4:4" x14ac:dyDescent="0.2">
      <c r="D459" s="178"/>
    </row>
    <row r="460" spans="4:4" x14ac:dyDescent="0.2">
      <c r="D460" s="178"/>
    </row>
    <row r="461" spans="4:4" x14ac:dyDescent="0.2">
      <c r="D461" s="178"/>
    </row>
    <row r="462" spans="4:4" x14ac:dyDescent="0.2">
      <c r="D462" s="178"/>
    </row>
    <row r="463" spans="4:4" x14ac:dyDescent="0.2">
      <c r="D463" s="178"/>
    </row>
    <row r="464" spans="4:4" x14ac:dyDescent="0.2">
      <c r="D464" s="178"/>
    </row>
    <row r="465" spans="4:4" x14ac:dyDescent="0.2">
      <c r="D465" s="178"/>
    </row>
    <row r="466" spans="4:4" x14ac:dyDescent="0.2">
      <c r="D466" s="178"/>
    </row>
    <row r="467" spans="4:4" x14ac:dyDescent="0.2">
      <c r="D467" s="178"/>
    </row>
    <row r="468" spans="4:4" x14ac:dyDescent="0.2">
      <c r="D468" s="178"/>
    </row>
    <row r="469" spans="4:4" x14ac:dyDescent="0.2">
      <c r="D469" s="178"/>
    </row>
    <row r="470" spans="4:4" x14ac:dyDescent="0.2">
      <c r="D470" s="178"/>
    </row>
    <row r="471" spans="4:4" x14ac:dyDescent="0.2">
      <c r="D471" s="178"/>
    </row>
    <row r="472" spans="4:4" x14ac:dyDescent="0.2">
      <c r="D472" s="178"/>
    </row>
    <row r="473" spans="4:4" x14ac:dyDescent="0.2">
      <c r="D473" s="178"/>
    </row>
    <row r="474" spans="4:4" x14ac:dyDescent="0.2">
      <c r="D474" s="178"/>
    </row>
    <row r="475" spans="4:4" x14ac:dyDescent="0.2">
      <c r="D475" s="178"/>
    </row>
    <row r="476" spans="4:4" x14ac:dyDescent="0.2">
      <c r="D476" s="178"/>
    </row>
    <row r="477" spans="4:4" x14ac:dyDescent="0.2">
      <c r="D477" s="178"/>
    </row>
    <row r="478" spans="4:4" x14ac:dyDescent="0.2">
      <c r="D478" s="178"/>
    </row>
    <row r="479" spans="4:4" x14ac:dyDescent="0.2">
      <c r="D479" s="178"/>
    </row>
    <row r="480" spans="4:4" x14ac:dyDescent="0.2">
      <c r="D480" s="178"/>
    </row>
    <row r="481" spans="4:4" x14ac:dyDescent="0.2">
      <c r="D481" s="178"/>
    </row>
    <row r="482" spans="4:4" x14ac:dyDescent="0.2">
      <c r="D482" s="178"/>
    </row>
    <row r="483" spans="4:4" x14ac:dyDescent="0.2">
      <c r="D483" s="178"/>
    </row>
    <row r="484" spans="4:4" x14ac:dyDescent="0.2">
      <c r="D484" s="178"/>
    </row>
    <row r="485" spans="4:4" x14ac:dyDescent="0.2">
      <c r="D485" s="178"/>
    </row>
    <row r="486" spans="4:4" x14ac:dyDescent="0.2">
      <c r="D486" s="178"/>
    </row>
    <row r="487" spans="4:4" x14ac:dyDescent="0.2">
      <c r="D487" s="178"/>
    </row>
    <row r="488" spans="4:4" x14ac:dyDescent="0.2">
      <c r="D488" s="178"/>
    </row>
    <row r="489" spans="4:4" x14ac:dyDescent="0.2">
      <c r="D489" s="178"/>
    </row>
    <row r="490" spans="4:4" x14ac:dyDescent="0.2">
      <c r="D490" s="178"/>
    </row>
    <row r="491" spans="4:4" x14ac:dyDescent="0.2">
      <c r="D491" s="178"/>
    </row>
    <row r="492" spans="4:4" x14ac:dyDescent="0.2">
      <c r="D492" s="178"/>
    </row>
    <row r="493" spans="4:4" x14ac:dyDescent="0.2">
      <c r="D493" s="178"/>
    </row>
    <row r="494" spans="4:4" x14ac:dyDescent="0.2">
      <c r="D494" s="178"/>
    </row>
    <row r="495" spans="4:4" x14ac:dyDescent="0.2">
      <c r="D495" s="178"/>
    </row>
    <row r="496" spans="4:4" x14ac:dyDescent="0.2">
      <c r="D496" s="178"/>
    </row>
    <row r="497" spans="4:4" x14ac:dyDescent="0.2">
      <c r="D497" s="178"/>
    </row>
    <row r="498" spans="4:4" x14ac:dyDescent="0.2">
      <c r="D498" s="178"/>
    </row>
    <row r="499" spans="4:4" x14ac:dyDescent="0.2">
      <c r="D499" s="178"/>
    </row>
    <row r="500" spans="4:4" x14ac:dyDescent="0.2">
      <c r="D500" s="178"/>
    </row>
    <row r="501" spans="4:4" x14ac:dyDescent="0.2">
      <c r="D501" s="178"/>
    </row>
    <row r="502" spans="4:4" x14ac:dyDescent="0.2">
      <c r="D502" s="178"/>
    </row>
    <row r="503" spans="4:4" x14ac:dyDescent="0.2">
      <c r="D503" s="178"/>
    </row>
    <row r="504" spans="4:4" x14ac:dyDescent="0.2">
      <c r="D504" s="178"/>
    </row>
    <row r="505" spans="4:4" x14ac:dyDescent="0.2">
      <c r="D505" s="178"/>
    </row>
    <row r="506" spans="4:4" x14ac:dyDescent="0.2">
      <c r="D506" s="178"/>
    </row>
    <row r="507" spans="4:4" x14ac:dyDescent="0.2">
      <c r="D507" s="178"/>
    </row>
    <row r="508" spans="4:4" x14ac:dyDescent="0.2">
      <c r="D508" s="178"/>
    </row>
    <row r="509" spans="4:4" x14ac:dyDescent="0.2">
      <c r="D509" s="178"/>
    </row>
    <row r="510" spans="4:4" x14ac:dyDescent="0.2">
      <c r="D510" s="178"/>
    </row>
    <row r="511" spans="4:4" x14ac:dyDescent="0.2">
      <c r="D511" s="178"/>
    </row>
    <row r="512" spans="4:4" x14ac:dyDescent="0.2">
      <c r="D512" s="178"/>
    </row>
    <row r="513" spans="4:4" x14ac:dyDescent="0.2">
      <c r="D513" s="178"/>
    </row>
    <row r="514" spans="4:4" x14ac:dyDescent="0.2">
      <c r="D514" s="178"/>
    </row>
    <row r="515" spans="4:4" x14ac:dyDescent="0.2">
      <c r="D515" s="178"/>
    </row>
    <row r="516" spans="4:4" x14ac:dyDescent="0.2">
      <c r="D516" s="178"/>
    </row>
    <row r="517" spans="4:4" x14ac:dyDescent="0.2">
      <c r="D517" s="178"/>
    </row>
    <row r="518" spans="4:4" x14ac:dyDescent="0.2">
      <c r="D518" s="178"/>
    </row>
    <row r="519" spans="4:4" x14ac:dyDescent="0.2">
      <c r="D519" s="178"/>
    </row>
    <row r="520" spans="4:4" x14ac:dyDescent="0.2">
      <c r="D520" s="178"/>
    </row>
    <row r="521" spans="4:4" x14ac:dyDescent="0.2">
      <c r="D521" s="178"/>
    </row>
    <row r="522" spans="4:4" x14ac:dyDescent="0.2">
      <c r="D522" s="178"/>
    </row>
    <row r="523" spans="4:4" x14ac:dyDescent="0.2">
      <c r="D523" s="178"/>
    </row>
    <row r="524" spans="4:4" x14ac:dyDescent="0.2">
      <c r="D524" s="178"/>
    </row>
    <row r="525" spans="4:4" x14ac:dyDescent="0.2">
      <c r="D525" s="178"/>
    </row>
    <row r="526" spans="4:4" x14ac:dyDescent="0.2">
      <c r="D526" s="178"/>
    </row>
    <row r="527" spans="4:4" x14ac:dyDescent="0.2">
      <c r="D527" s="178"/>
    </row>
    <row r="528" spans="4:4" x14ac:dyDescent="0.2">
      <c r="D528" s="178"/>
    </row>
    <row r="529" spans="4:4" x14ac:dyDescent="0.2">
      <c r="D529" s="178"/>
    </row>
    <row r="530" spans="4:4" x14ac:dyDescent="0.2">
      <c r="D530" s="178"/>
    </row>
    <row r="531" spans="4:4" x14ac:dyDescent="0.2">
      <c r="D531" s="178"/>
    </row>
    <row r="532" spans="4:4" x14ac:dyDescent="0.2">
      <c r="D532" s="178"/>
    </row>
    <row r="533" spans="4:4" x14ac:dyDescent="0.2">
      <c r="D533" s="178"/>
    </row>
    <row r="534" spans="4:4" x14ac:dyDescent="0.2">
      <c r="D534" s="178"/>
    </row>
    <row r="535" spans="4:4" x14ac:dyDescent="0.2">
      <c r="D535" s="178"/>
    </row>
    <row r="536" spans="4:4" x14ac:dyDescent="0.2">
      <c r="D536" s="178"/>
    </row>
    <row r="537" spans="4:4" x14ac:dyDescent="0.2">
      <c r="D537" s="178"/>
    </row>
    <row r="538" spans="4:4" x14ac:dyDescent="0.2">
      <c r="D538" s="178"/>
    </row>
    <row r="539" spans="4:4" x14ac:dyDescent="0.2">
      <c r="D539" s="178"/>
    </row>
    <row r="540" spans="4:4" x14ac:dyDescent="0.2">
      <c r="D540" s="178"/>
    </row>
    <row r="541" spans="4:4" x14ac:dyDescent="0.2">
      <c r="D541" s="178"/>
    </row>
    <row r="542" spans="4:4" x14ac:dyDescent="0.2">
      <c r="D542" s="178"/>
    </row>
    <row r="543" spans="4:4" x14ac:dyDescent="0.2">
      <c r="D543" s="178"/>
    </row>
    <row r="544" spans="4:4" x14ac:dyDescent="0.2">
      <c r="D544" s="178"/>
    </row>
    <row r="545" spans="4:4" x14ac:dyDescent="0.2">
      <c r="D545" s="178"/>
    </row>
    <row r="546" spans="4:4" x14ac:dyDescent="0.2">
      <c r="D546" s="178"/>
    </row>
    <row r="547" spans="4:4" x14ac:dyDescent="0.2">
      <c r="D547" s="178"/>
    </row>
    <row r="548" spans="4:4" x14ac:dyDescent="0.2">
      <c r="D548" s="178"/>
    </row>
    <row r="549" spans="4:4" x14ac:dyDescent="0.2">
      <c r="D549" s="178"/>
    </row>
    <row r="550" spans="4:4" x14ac:dyDescent="0.2">
      <c r="D550" s="178"/>
    </row>
    <row r="551" spans="4:4" x14ac:dyDescent="0.2">
      <c r="D551" s="178"/>
    </row>
    <row r="552" spans="4:4" x14ac:dyDescent="0.2">
      <c r="D552" s="178"/>
    </row>
    <row r="553" spans="4:4" x14ac:dyDescent="0.2">
      <c r="D553" s="178"/>
    </row>
    <row r="554" spans="4:4" x14ac:dyDescent="0.2">
      <c r="D554" s="178"/>
    </row>
    <row r="555" spans="4:4" x14ac:dyDescent="0.2">
      <c r="D555" s="178"/>
    </row>
    <row r="556" spans="4:4" x14ac:dyDescent="0.2">
      <c r="D556" s="178"/>
    </row>
    <row r="557" spans="4:4" x14ac:dyDescent="0.2">
      <c r="D557" s="178"/>
    </row>
    <row r="558" spans="4:4" x14ac:dyDescent="0.2">
      <c r="D558" s="178"/>
    </row>
    <row r="559" spans="4:4" x14ac:dyDescent="0.2">
      <c r="D559" s="178"/>
    </row>
    <row r="560" spans="4:4" x14ac:dyDescent="0.2">
      <c r="D560" s="178"/>
    </row>
    <row r="561" spans="4:4" x14ac:dyDescent="0.2">
      <c r="D561" s="178"/>
    </row>
    <row r="562" spans="4:4" x14ac:dyDescent="0.2">
      <c r="D562" s="178"/>
    </row>
    <row r="563" spans="4:4" x14ac:dyDescent="0.2">
      <c r="D563" s="178"/>
    </row>
    <row r="564" spans="4:4" x14ac:dyDescent="0.2">
      <c r="D564" s="178"/>
    </row>
    <row r="565" spans="4:4" x14ac:dyDescent="0.2">
      <c r="D565" s="178"/>
    </row>
    <row r="566" spans="4:4" x14ac:dyDescent="0.2">
      <c r="D566" s="178"/>
    </row>
    <row r="567" spans="4:4" x14ac:dyDescent="0.2">
      <c r="D567" s="178"/>
    </row>
    <row r="568" spans="4:4" x14ac:dyDescent="0.2">
      <c r="D568" s="178"/>
    </row>
    <row r="569" spans="4:4" x14ac:dyDescent="0.2">
      <c r="D569" s="178"/>
    </row>
    <row r="570" spans="4:4" x14ac:dyDescent="0.2">
      <c r="D570" s="178"/>
    </row>
    <row r="571" spans="4:4" x14ac:dyDescent="0.2">
      <c r="D571" s="178"/>
    </row>
    <row r="572" spans="4:4" x14ac:dyDescent="0.2">
      <c r="D572" s="178"/>
    </row>
    <row r="573" spans="4:4" x14ac:dyDescent="0.2">
      <c r="D573" s="178"/>
    </row>
    <row r="574" spans="4:4" x14ac:dyDescent="0.2">
      <c r="D574" s="178"/>
    </row>
    <row r="575" spans="4:4" x14ac:dyDescent="0.2">
      <c r="D575" s="178"/>
    </row>
    <row r="576" spans="4:4" x14ac:dyDescent="0.2">
      <c r="D576" s="178"/>
    </row>
    <row r="577" spans="4:4" x14ac:dyDescent="0.2">
      <c r="D577" s="178"/>
    </row>
    <row r="578" spans="4:4" x14ac:dyDescent="0.2">
      <c r="D578" s="178"/>
    </row>
    <row r="579" spans="4:4" x14ac:dyDescent="0.2">
      <c r="D579" s="178"/>
    </row>
    <row r="580" spans="4:4" x14ac:dyDescent="0.2">
      <c r="D580" s="178"/>
    </row>
    <row r="581" spans="4:4" x14ac:dyDescent="0.2">
      <c r="D581" s="178"/>
    </row>
    <row r="582" spans="4:4" x14ac:dyDescent="0.2">
      <c r="D582" s="178"/>
    </row>
    <row r="583" spans="4:4" x14ac:dyDescent="0.2">
      <c r="D583" s="178"/>
    </row>
    <row r="584" spans="4:4" x14ac:dyDescent="0.2">
      <c r="D584" s="178"/>
    </row>
    <row r="585" spans="4:4" x14ac:dyDescent="0.2">
      <c r="D585" s="178"/>
    </row>
    <row r="586" spans="4:4" x14ac:dyDescent="0.2">
      <c r="D586" s="178"/>
    </row>
    <row r="587" spans="4:4" x14ac:dyDescent="0.2">
      <c r="D587" s="178"/>
    </row>
    <row r="588" spans="4:4" x14ac:dyDescent="0.2">
      <c r="D588" s="178"/>
    </row>
    <row r="589" spans="4:4" x14ac:dyDescent="0.2">
      <c r="D589" s="178"/>
    </row>
    <row r="590" spans="4:4" x14ac:dyDescent="0.2">
      <c r="D590" s="178"/>
    </row>
    <row r="591" spans="4:4" x14ac:dyDescent="0.2">
      <c r="D591" s="178"/>
    </row>
    <row r="592" spans="4:4" x14ac:dyDescent="0.2">
      <c r="D592" s="178"/>
    </row>
    <row r="593" spans="4:4" x14ac:dyDescent="0.2">
      <c r="D593" s="178"/>
    </row>
    <row r="594" spans="4:4" x14ac:dyDescent="0.2">
      <c r="D594" s="178"/>
    </row>
    <row r="595" spans="4:4" x14ac:dyDescent="0.2">
      <c r="D595" s="178"/>
    </row>
    <row r="596" spans="4:4" x14ac:dyDescent="0.2">
      <c r="D596" s="178"/>
    </row>
    <row r="597" spans="4:4" x14ac:dyDescent="0.2">
      <c r="D597" s="178"/>
    </row>
    <row r="598" spans="4:4" x14ac:dyDescent="0.2">
      <c r="D598" s="178"/>
    </row>
    <row r="599" spans="4:4" x14ac:dyDescent="0.2">
      <c r="D599" s="178"/>
    </row>
    <row r="600" spans="4:4" x14ac:dyDescent="0.2">
      <c r="D600" s="178"/>
    </row>
    <row r="601" spans="4:4" x14ac:dyDescent="0.2">
      <c r="D601" s="178"/>
    </row>
    <row r="602" spans="4:4" x14ac:dyDescent="0.2">
      <c r="D602" s="178"/>
    </row>
    <row r="603" spans="4:4" x14ac:dyDescent="0.2">
      <c r="D603" s="178"/>
    </row>
    <row r="604" spans="4:4" x14ac:dyDescent="0.2">
      <c r="D604" s="178"/>
    </row>
    <row r="605" spans="4:4" x14ac:dyDescent="0.2">
      <c r="D605" s="178"/>
    </row>
    <row r="606" spans="4:4" x14ac:dyDescent="0.2">
      <c r="D606" s="178"/>
    </row>
    <row r="607" spans="4:4" x14ac:dyDescent="0.2">
      <c r="D607" s="178"/>
    </row>
    <row r="608" spans="4:4" x14ac:dyDescent="0.2">
      <c r="D608" s="178"/>
    </row>
    <row r="609" spans="4:4" x14ac:dyDescent="0.2">
      <c r="D609" s="178"/>
    </row>
    <row r="610" spans="4:4" x14ac:dyDescent="0.2">
      <c r="D610" s="178"/>
    </row>
    <row r="611" spans="4:4" x14ac:dyDescent="0.2">
      <c r="D611" s="178"/>
    </row>
    <row r="612" spans="4:4" x14ac:dyDescent="0.2">
      <c r="D612" s="178"/>
    </row>
    <row r="613" spans="4:4" x14ac:dyDescent="0.2">
      <c r="D613" s="178"/>
    </row>
    <row r="614" spans="4:4" x14ac:dyDescent="0.2">
      <c r="D614" s="178"/>
    </row>
    <row r="615" spans="4:4" x14ac:dyDescent="0.2">
      <c r="D615" s="178"/>
    </row>
    <row r="616" spans="4:4" x14ac:dyDescent="0.2">
      <c r="D616" s="178"/>
    </row>
    <row r="617" spans="4:4" x14ac:dyDescent="0.2">
      <c r="D617" s="178"/>
    </row>
    <row r="618" spans="4:4" x14ac:dyDescent="0.2">
      <c r="D618" s="178"/>
    </row>
    <row r="619" spans="4:4" x14ac:dyDescent="0.2">
      <c r="D619" s="178"/>
    </row>
    <row r="620" spans="4:4" x14ac:dyDescent="0.2">
      <c r="D620" s="178"/>
    </row>
    <row r="621" spans="4:4" x14ac:dyDescent="0.2">
      <c r="D621" s="178"/>
    </row>
    <row r="622" spans="4:4" x14ac:dyDescent="0.2">
      <c r="D622" s="178"/>
    </row>
    <row r="623" spans="4:4" x14ac:dyDescent="0.2">
      <c r="D623" s="178"/>
    </row>
    <row r="624" spans="4:4" x14ac:dyDescent="0.2">
      <c r="D624" s="178"/>
    </row>
    <row r="625" spans="4:4" x14ac:dyDescent="0.2">
      <c r="D625" s="178"/>
    </row>
    <row r="626" spans="4:4" x14ac:dyDescent="0.2">
      <c r="D626" s="178"/>
    </row>
    <row r="627" spans="4:4" x14ac:dyDescent="0.2">
      <c r="D627" s="178"/>
    </row>
    <row r="628" spans="4:4" x14ac:dyDescent="0.2">
      <c r="D628" s="178"/>
    </row>
    <row r="629" spans="4:4" x14ac:dyDescent="0.2">
      <c r="D629" s="178"/>
    </row>
    <row r="630" spans="4:4" x14ac:dyDescent="0.2">
      <c r="D630" s="178"/>
    </row>
    <row r="631" spans="4:4" x14ac:dyDescent="0.2">
      <c r="D631" s="178"/>
    </row>
    <row r="632" spans="4:4" x14ac:dyDescent="0.2">
      <c r="D632" s="178"/>
    </row>
    <row r="633" spans="4:4" x14ac:dyDescent="0.2">
      <c r="D633" s="178"/>
    </row>
    <row r="634" spans="4:4" x14ac:dyDescent="0.2">
      <c r="D634" s="178"/>
    </row>
    <row r="635" spans="4:4" x14ac:dyDescent="0.2">
      <c r="D635" s="178"/>
    </row>
    <row r="636" spans="4:4" x14ac:dyDescent="0.2">
      <c r="D636" s="178"/>
    </row>
    <row r="637" spans="4:4" x14ac:dyDescent="0.2">
      <c r="D637" s="178"/>
    </row>
    <row r="638" spans="4:4" x14ac:dyDescent="0.2">
      <c r="D638" s="178"/>
    </row>
    <row r="639" spans="4:4" x14ac:dyDescent="0.2">
      <c r="D639" s="178"/>
    </row>
    <row r="640" spans="4:4" x14ac:dyDescent="0.2">
      <c r="D640" s="178"/>
    </row>
    <row r="641" spans="4:4" x14ac:dyDescent="0.2">
      <c r="D641" s="178"/>
    </row>
    <row r="642" spans="4:4" x14ac:dyDescent="0.2">
      <c r="D642" s="178"/>
    </row>
    <row r="643" spans="4:4" x14ac:dyDescent="0.2">
      <c r="D643" s="178"/>
    </row>
    <row r="644" spans="4:4" x14ac:dyDescent="0.2">
      <c r="D644" s="178"/>
    </row>
    <row r="645" spans="4:4" x14ac:dyDescent="0.2">
      <c r="D645" s="178"/>
    </row>
    <row r="646" spans="4:4" x14ac:dyDescent="0.2">
      <c r="D646" s="178"/>
    </row>
    <row r="647" spans="4:4" x14ac:dyDescent="0.2">
      <c r="D647" s="178"/>
    </row>
    <row r="648" spans="4:4" x14ac:dyDescent="0.2">
      <c r="D648" s="178"/>
    </row>
    <row r="649" spans="4:4" x14ac:dyDescent="0.2">
      <c r="D649" s="178"/>
    </row>
    <row r="650" spans="4:4" x14ac:dyDescent="0.2">
      <c r="D650" s="178"/>
    </row>
    <row r="651" spans="4:4" x14ac:dyDescent="0.2">
      <c r="D651" s="178"/>
    </row>
    <row r="652" spans="4:4" x14ac:dyDescent="0.2">
      <c r="D652" s="178"/>
    </row>
    <row r="653" spans="4:4" x14ac:dyDescent="0.2">
      <c r="D653" s="178"/>
    </row>
    <row r="654" spans="4:4" x14ac:dyDescent="0.2">
      <c r="D654" s="178"/>
    </row>
    <row r="655" spans="4:4" x14ac:dyDescent="0.2">
      <c r="D655" s="178"/>
    </row>
    <row r="656" spans="4:4" x14ac:dyDescent="0.2">
      <c r="D656" s="178"/>
    </row>
    <row r="657" spans="4:4" x14ac:dyDescent="0.2">
      <c r="D657" s="178"/>
    </row>
    <row r="658" spans="4:4" x14ac:dyDescent="0.2">
      <c r="D658" s="178"/>
    </row>
    <row r="659" spans="4:4" x14ac:dyDescent="0.2">
      <c r="D659" s="178"/>
    </row>
    <row r="660" spans="4:4" x14ac:dyDescent="0.2">
      <c r="D660" s="178"/>
    </row>
    <row r="661" spans="4:4" x14ac:dyDescent="0.2">
      <c r="D661" s="178"/>
    </row>
    <row r="662" spans="4:4" x14ac:dyDescent="0.2">
      <c r="D662" s="178"/>
    </row>
    <row r="663" spans="4:4" x14ac:dyDescent="0.2">
      <c r="D663" s="178"/>
    </row>
    <row r="664" spans="4:4" x14ac:dyDescent="0.2">
      <c r="D664" s="178"/>
    </row>
    <row r="665" spans="4:4" x14ac:dyDescent="0.2">
      <c r="D665" s="178"/>
    </row>
    <row r="666" spans="4:4" x14ac:dyDescent="0.2">
      <c r="D666" s="178"/>
    </row>
    <row r="667" spans="4:4" x14ac:dyDescent="0.2">
      <c r="D667" s="178"/>
    </row>
    <row r="668" spans="4:4" x14ac:dyDescent="0.2">
      <c r="D668" s="178"/>
    </row>
    <row r="669" spans="4:4" x14ac:dyDescent="0.2">
      <c r="D669" s="178"/>
    </row>
    <row r="670" spans="4:4" x14ac:dyDescent="0.2">
      <c r="D670" s="178"/>
    </row>
    <row r="671" spans="4:4" x14ac:dyDescent="0.2">
      <c r="D671" s="178"/>
    </row>
    <row r="672" spans="4:4" x14ac:dyDescent="0.2">
      <c r="D672" s="178"/>
    </row>
    <row r="673" spans="4:4" x14ac:dyDescent="0.2">
      <c r="D673" s="178"/>
    </row>
    <row r="674" spans="4:4" x14ac:dyDescent="0.2">
      <c r="D674" s="178"/>
    </row>
    <row r="675" spans="4:4" x14ac:dyDescent="0.2">
      <c r="D675" s="178"/>
    </row>
    <row r="676" spans="4:4" x14ac:dyDescent="0.2">
      <c r="D676" s="178"/>
    </row>
    <row r="677" spans="4:4" x14ac:dyDescent="0.2">
      <c r="D677" s="178"/>
    </row>
    <row r="678" spans="4:4" x14ac:dyDescent="0.2">
      <c r="D678" s="178"/>
    </row>
    <row r="679" spans="4:4" x14ac:dyDescent="0.2">
      <c r="D679" s="178"/>
    </row>
    <row r="680" spans="4:4" x14ac:dyDescent="0.2">
      <c r="D680" s="178"/>
    </row>
    <row r="681" spans="4:4" x14ac:dyDescent="0.2">
      <c r="D681" s="178"/>
    </row>
    <row r="682" spans="4:4" x14ac:dyDescent="0.2">
      <c r="D682" s="178"/>
    </row>
    <row r="683" spans="4:4" x14ac:dyDescent="0.2">
      <c r="D683" s="178"/>
    </row>
    <row r="684" spans="4:4" x14ac:dyDescent="0.2">
      <c r="D684" s="178"/>
    </row>
    <row r="685" spans="4:4" x14ac:dyDescent="0.2">
      <c r="D685" s="178"/>
    </row>
    <row r="686" spans="4:4" x14ac:dyDescent="0.2">
      <c r="D686" s="178"/>
    </row>
    <row r="687" spans="4:4" x14ac:dyDescent="0.2">
      <c r="D687" s="178"/>
    </row>
    <row r="688" spans="4:4" x14ac:dyDescent="0.2">
      <c r="D688" s="178"/>
    </row>
    <row r="689" spans="4:4" x14ac:dyDescent="0.2">
      <c r="D689" s="178"/>
    </row>
    <row r="690" spans="4:4" x14ac:dyDescent="0.2">
      <c r="D690" s="178"/>
    </row>
    <row r="691" spans="4:4" x14ac:dyDescent="0.2">
      <c r="D691" s="178"/>
    </row>
    <row r="692" spans="4:4" x14ac:dyDescent="0.2">
      <c r="D692" s="178"/>
    </row>
    <row r="693" spans="4:4" x14ac:dyDescent="0.2">
      <c r="D693" s="178"/>
    </row>
    <row r="694" spans="4:4" x14ac:dyDescent="0.2">
      <c r="D694" s="178"/>
    </row>
    <row r="695" spans="4:4" x14ac:dyDescent="0.2">
      <c r="D695" s="178"/>
    </row>
    <row r="696" spans="4:4" x14ac:dyDescent="0.2">
      <c r="D696" s="178"/>
    </row>
    <row r="697" spans="4:4" x14ac:dyDescent="0.2">
      <c r="D697" s="178"/>
    </row>
    <row r="698" spans="4:4" x14ac:dyDescent="0.2">
      <c r="D698" s="178"/>
    </row>
    <row r="699" spans="4:4" x14ac:dyDescent="0.2">
      <c r="D699" s="178"/>
    </row>
    <row r="700" spans="4:4" x14ac:dyDescent="0.2">
      <c r="D700" s="178"/>
    </row>
    <row r="701" spans="4:4" x14ac:dyDescent="0.2">
      <c r="D701" s="178"/>
    </row>
    <row r="702" spans="4:4" x14ac:dyDescent="0.2">
      <c r="D702" s="178"/>
    </row>
    <row r="703" spans="4:4" x14ac:dyDescent="0.2">
      <c r="D703" s="178"/>
    </row>
    <row r="704" spans="4:4" x14ac:dyDescent="0.2">
      <c r="D704" s="178"/>
    </row>
    <row r="705" spans="4:4" x14ac:dyDescent="0.2">
      <c r="D705" s="178"/>
    </row>
    <row r="706" spans="4:4" x14ac:dyDescent="0.2">
      <c r="D706" s="178"/>
    </row>
    <row r="707" spans="4:4" x14ac:dyDescent="0.2">
      <c r="D707" s="178"/>
    </row>
    <row r="708" spans="4:4" x14ac:dyDescent="0.2">
      <c r="D708" s="178"/>
    </row>
    <row r="709" spans="4:4" x14ac:dyDescent="0.2">
      <c r="D709" s="178"/>
    </row>
    <row r="710" spans="4:4" x14ac:dyDescent="0.2">
      <c r="D710" s="178"/>
    </row>
    <row r="711" spans="4:4" x14ac:dyDescent="0.2">
      <c r="D711" s="178"/>
    </row>
    <row r="712" spans="4:4" x14ac:dyDescent="0.2">
      <c r="D712" s="178"/>
    </row>
    <row r="713" spans="4:4" x14ac:dyDescent="0.2">
      <c r="D713" s="178"/>
    </row>
    <row r="714" spans="4:4" x14ac:dyDescent="0.2">
      <c r="D714" s="178"/>
    </row>
    <row r="715" spans="4:4" x14ac:dyDescent="0.2">
      <c r="D715" s="178"/>
    </row>
    <row r="716" spans="4:4" x14ac:dyDescent="0.2">
      <c r="D716" s="178"/>
    </row>
    <row r="717" spans="4:4" x14ac:dyDescent="0.2">
      <c r="D717" s="178"/>
    </row>
    <row r="718" spans="4:4" x14ac:dyDescent="0.2">
      <c r="D718" s="178"/>
    </row>
    <row r="719" spans="4:4" x14ac:dyDescent="0.2">
      <c r="D719" s="178"/>
    </row>
    <row r="720" spans="4:4" x14ac:dyDescent="0.2">
      <c r="D720" s="178"/>
    </row>
    <row r="721" spans="4:4" x14ac:dyDescent="0.2">
      <c r="D721" s="178"/>
    </row>
    <row r="722" spans="4:4" x14ac:dyDescent="0.2">
      <c r="D722" s="178"/>
    </row>
    <row r="723" spans="4:4" x14ac:dyDescent="0.2">
      <c r="D723" s="178"/>
    </row>
    <row r="724" spans="4:4" x14ac:dyDescent="0.2">
      <c r="D724" s="178"/>
    </row>
    <row r="725" spans="4:4" x14ac:dyDescent="0.2">
      <c r="D725" s="178"/>
    </row>
    <row r="726" spans="4:4" x14ac:dyDescent="0.2">
      <c r="D726" s="178"/>
    </row>
    <row r="727" spans="4:4" x14ac:dyDescent="0.2">
      <c r="D727" s="178"/>
    </row>
    <row r="728" spans="4:4" x14ac:dyDescent="0.2">
      <c r="D728" s="178"/>
    </row>
    <row r="729" spans="4:4" x14ac:dyDescent="0.2">
      <c r="D729" s="178"/>
    </row>
    <row r="730" spans="4:4" x14ac:dyDescent="0.2">
      <c r="D730" s="178"/>
    </row>
    <row r="731" spans="4:4" x14ac:dyDescent="0.2">
      <c r="D731" s="178"/>
    </row>
    <row r="732" spans="4:4" x14ac:dyDescent="0.2">
      <c r="D732" s="178"/>
    </row>
    <row r="733" spans="4:4" x14ac:dyDescent="0.2">
      <c r="D733" s="178"/>
    </row>
    <row r="734" spans="4:4" x14ac:dyDescent="0.2">
      <c r="D734" s="178"/>
    </row>
    <row r="735" spans="4:4" x14ac:dyDescent="0.2">
      <c r="D735" s="178"/>
    </row>
    <row r="736" spans="4:4" x14ac:dyDescent="0.2">
      <c r="D736" s="178"/>
    </row>
    <row r="737" spans="4:4" x14ac:dyDescent="0.2">
      <c r="D737" s="178"/>
    </row>
    <row r="738" spans="4:4" x14ac:dyDescent="0.2">
      <c r="D738" s="178"/>
    </row>
    <row r="739" spans="4:4" x14ac:dyDescent="0.2">
      <c r="D739" s="178"/>
    </row>
    <row r="740" spans="4:4" x14ac:dyDescent="0.2">
      <c r="D740" s="178"/>
    </row>
    <row r="741" spans="4:4" x14ac:dyDescent="0.2">
      <c r="D741" s="178"/>
    </row>
    <row r="742" spans="4:4" x14ac:dyDescent="0.2">
      <c r="D742" s="178"/>
    </row>
    <row r="743" spans="4:4" x14ac:dyDescent="0.2">
      <c r="D743" s="178"/>
    </row>
    <row r="744" spans="4:4" x14ac:dyDescent="0.2">
      <c r="D744" s="178"/>
    </row>
    <row r="745" spans="4:4" x14ac:dyDescent="0.2">
      <c r="D745" s="178"/>
    </row>
    <row r="746" spans="4:4" x14ac:dyDescent="0.2">
      <c r="D746" s="178"/>
    </row>
    <row r="747" spans="4:4" x14ac:dyDescent="0.2">
      <c r="D747" s="178"/>
    </row>
    <row r="748" spans="4:4" x14ac:dyDescent="0.2">
      <c r="D748" s="178"/>
    </row>
    <row r="749" spans="4:4" x14ac:dyDescent="0.2">
      <c r="D749" s="178"/>
    </row>
    <row r="750" spans="4:4" x14ac:dyDescent="0.2">
      <c r="D750" s="178"/>
    </row>
    <row r="751" spans="4:4" x14ac:dyDescent="0.2">
      <c r="D751" s="178"/>
    </row>
    <row r="752" spans="4:4" x14ac:dyDescent="0.2">
      <c r="D752" s="178"/>
    </row>
    <row r="753" spans="4:4" x14ac:dyDescent="0.2">
      <c r="D753" s="178"/>
    </row>
    <row r="754" spans="4:4" x14ac:dyDescent="0.2">
      <c r="D754" s="178"/>
    </row>
    <row r="755" spans="4:4" x14ac:dyDescent="0.2">
      <c r="D755" s="178"/>
    </row>
    <row r="756" spans="4:4" x14ac:dyDescent="0.2">
      <c r="D756" s="178"/>
    </row>
    <row r="757" spans="4:4" x14ac:dyDescent="0.2">
      <c r="D757" s="178"/>
    </row>
    <row r="758" spans="4:4" x14ac:dyDescent="0.2">
      <c r="D758" s="178"/>
    </row>
    <row r="759" spans="4:4" x14ac:dyDescent="0.2">
      <c r="D759" s="178"/>
    </row>
    <row r="760" spans="4:4" x14ac:dyDescent="0.2">
      <c r="D760" s="178"/>
    </row>
    <row r="761" spans="4:4" x14ac:dyDescent="0.2">
      <c r="D761" s="178"/>
    </row>
    <row r="762" spans="4:4" x14ac:dyDescent="0.2">
      <c r="D762" s="178"/>
    </row>
    <row r="763" spans="4:4" x14ac:dyDescent="0.2">
      <c r="D763" s="178"/>
    </row>
    <row r="764" spans="4:4" x14ac:dyDescent="0.2">
      <c r="D764" s="178"/>
    </row>
    <row r="765" spans="4:4" x14ac:dyDescent="0.2">
      <c r="D765" s="178"/>
    </row>
    <row r="766" spans="4:4" x14ac:dyDescent="0.2">
      <c r="D766" s="178"/>
    </row>
    <row r="767" spans="4:4" x14ac:dyDescent="0.2">
      <c r="D767" s="178"/>
    </row>
    <row r="768" spans="4:4" x14ac:dyDescent="0.2">
      <c r="D768" s="178"/>
    </row>
    <row r="769" spans="4:4" x14ac:dyDescent="0.2">
      <c r="D769" s="178"/>
    </row>
    <row r="770" spans="4:4" x14ac:dyDescent="0.2">
      <c r="D770" s="178"/>
    </row>
    <row r="771" spans="4:4" x14ac:dyDescent="0.2">
      <c r="D771" s="178"/>
    </row>
    <row r="772" spans="4:4" x14ac:dyDescent="0.2">
      <c r="D772" s="178"/>
    </row>
    <row r="773" spans="4:4" x14ac:dyDescent="0.2">
      <c r="D773" s="178"/>
    </row>
    <row r="774" spans="4:4" x14ac:dyDescent="0.2">
      <c r="D774" s="178"/>
    </row>
    <row r="775" spans="4:4" x14ac:dyDescent="0.2">
      <c r="D775" s="178"/>
    </row>
    <row r="776" spans="4:4" x14ac:dyDescent="0.2">
      <c r="D776" s="178"/>
    </row>
    <row r="777" spans="4:4" x14ac:dyDescent="0.2">
      <c r="D777" s="178"/>
    </row>
    <row r="778" spans="4:4" x14ac:dyDescent="0.2">
      <c r="D778" s="178"/>
    </row>
    <row r="779" spans="4:4" x14ac:dyDescent="0.2">
      <c r="D779" s="178"/>
    </row>
    <row r="780" spans="4:4" x14ac:dyDescent="0.2">
      <c r="D780" s="178"/>
    </row>
    <row r="781" spans="4:4" x14ac:dyDescent="0.2">
      <c r="D781" s="178"/>
    </row>
    <row r="782" spans="4:4" x14ac:dyDescent="0.2">
      <c r="D782" s="178"/>
    </row>
    <row r="783" spans="4:4" x14ac:dyDescent="0.2">
      <c r="D783" s="178"/>
    </row>
    <row r="784" spans="4:4" x14ac:dyDescent="0.2">
      <c r="D784" s="178"/>
    </row>
    <row r="785" spans="4:4" x14ac:dyDescent="0.2">
      <c r="D785" s="178"/>
    </row>
    <row r="786" spans="4:4" x14ac:dyDescent="0.2">
      <c r="D786" s="178"/>
    </row>
    <row r="787" spans="4:4" x14ac:dyDescent="0.2">
      <c r="D787" s="178"/>
    </row>
    <row r="788" spans="4:4" x14ac:dyDescent="0.2">
      <c r="D788" s="178"/>
    </row>
    <row r="789" spans="4:4" x14ac:dyDescent="0.2">
      <c r="D789" s="178"/>
    </row>
    <row r="790" spans="4:4" x14ac:dyDescent="0.2">
      <c r="D790" s="178"/>
    </row>
    <row r="791" spans="4:4" x14ac:dyDescent="0.2">
      <c r="D791" s="178"/>
    </row>
    <row r="792" spans="4:4" x14ac:dyDescent="0.2">
      <c r="D792" s="178"/>
    </row>
    <row r="793" spans="4:4" x14ac:dyDescent="0.2">
      <c r="D793" s="178"/>
    </row>
    <row r="794" spans="4:4" x14ac:dyDescent="0.2">
      <c r="D794" s="178"/>
    </row>
    <row r="795" spans="4:4" x14ac:dyDescent="0.2">
      <c r="D795" s="178"/>
    </row>
    <row r="796" spans="4:4" x14ac:dyDescent="0.2">
      <c r="D796" s="178"/>
    </row>
    <row r="797" spans="4:4" x14ac:dyDescent="0.2">
      <c r="D797" s="178"/>
    </row>
    <row r="798" spans="4:4" x14ac:dyDescent="0.2">
      <c r="D798" s="178"/>
    </row>
    <row r="799" spans="4:4" x14ac:dyDescent="0.2">
      <c r="D799" s="178"/>
    </row>
    <row r="800" spans="4:4" x14ac:dyDescent="0.2">
      <c r="D800" s="178"/>
    </row>
    <row r="801" spans="4:4" x14ac:dyDescent="0.2">
      <c r="D801" s="178"/>
    </row>
    <row r="802" spans="4:4" x14ac:dyDescent="0.2">
      <c r="D802" s="178"/>
    </row>
    <row r="803" spans="4:4" x14ac:dyDescent="0.2">
      <c r="D803" s="178"/>
    </row>
    <row r="804" spans="4:4" x14ac:dyDescent="0.2">
      <c r="D804" s="178"/>
    </row>
    <row r="805" spans="4:4" x14ac:dyDescent="0.2">
      <c r="D805" s="178"/>
    </row>
    <row r="806" spans="4:4" x14ac:dyDescent="0.2">
      <c r="D806" s="178"/>
    </row>
    <row r="807" spans="4:4" x14ac:dyDescent="0.2">
      <c r="D807" s="178"/>
    </row>
    <row r="808" spans="4:4" x14ac:dyDescent="0.2">
      <c r="D808" s="178"/>
    </row>
    <row r="809" spans="4:4" x14ac:dyDescent="0.2">
      <c r="D809" s="178"/>
    </row>
    <row r="810" spans="4:4" x14ac:dyDescent="0.2">
      <c r="D810" s="178"/>
    </row>
    <row r="811" spans="4:4" x14ac:dyDescent="0.2">
      <c r="D811" s="178"/>
    </row>
    <row r="812" spans="4:4" x14ac:dyDescent="0.2">
      <c r="D812" s="178"/>
    </row>
    <row r="813" spans="4:4" x14ac:dyDescent="0.2">
      <c r="D813" s="178"/>
    </row>
    <row r="814" spans="4:4" x14ac:dyDescent="0.2">
      <c r="D814" s="178"/>
    </row>
    <row r="815" spans="4:4" x14ac:dyDescent="0.2">
      <c r="D815" s="178"/>
    </row>
    <row r="816" spans="4:4" x14ac:dyDescent="0.2">
      <c r="D816" s="178"/>
    </row>
    <row r="817" spans="4:4" x14ac:dyDescent="0.2">
      <c r="D817" s="178"/>
    </row>
    <row r="818" spans="4:4" x14ac:dyDescent="0.2">
      <c r="D818" s="178"/>
    </row>
    <row r="819" spans="4:4" x14ac:dyDescent="0.2">
      <c r="D819" s="178"/>
    </row>
    <row r="820" spans="4:4" x14ac:dyDescent="0.2">
      <c r="D820" s="178"/>
    </row>
    <row r="821" spans="4:4" x14ac:dyDescent="0.2">
      <c r="D821" s="178"/>
    </row>
    <row r="822" spans="4:4" x14ac:dyDescent="0.2">
      <c r="D822" s="178"/>
    </row>
    <row r="823" spans="4:4" x14ac:dyDescent="0.2">
      <c r="D823" s="178"/>
    </row>
    <row r="824" spans="4:4" x14ac:dyDescent="0.2">
      <c r="D824" s="178"/>
    </row>
    <row r="825" spans="4:4" x14ac:dyDescent="0.2">
      <c r="D825" s="178"/>
    </row>
    <row r="826" spans="4:4" x14ac:dyDescent="0.2">
      <c r="D826" s="178"/>
    </row>
    <row r="827" spans="4:4" x14ac:dyDescent="0.2">
      <c r="D827" s="178"/>
    </row>
    <row r="828" spans="4:4" x14ac:dyDescent="0.2">
      <c r="D828" s="178"/>
    </row>
    <row r="829" spans="4:4" x14ac:dyDescent="0.2">
      <c r="D829" s="178"/>
    </row>
    <row r="830" spans="4:4" x14ac:dyDescent="0.2">
      <c r="D830" s="178"/>
    </row>
    <row r="831" spans="4:4" x14ac:dyDescent="0.2">
      <c r="D831" s="178"/>
    </row>
    <row r="832" spans="4:4" x14ac:dyDescent="0.2">
      <c r="D832" s="178"/>
    </row>
    <row r="833" spans="4:4" x14ac:dyDescent="0.2">
      <c r="D833" s="178"/>
    </row>
    <row r="834" spans="4:4" x14ac:dyDescent="0.2">
      <c r="D834" s="178"/>
    </row>
    <row r="835" spans="4:4" x14ac:dyDescent="0.2">
      <c r="D835" s="178"/>
    </row>
    <row r="836" spans="4:4" x14ac:dyDescent="0.2">
      <c r="D836" s="178"/>
    </row>
    <row r="837" spans="4:4" x14ac:dyDescent="0.2">
      <c r="D837" s="178"/>
    </row>
    <row r="838" spans="4:4" x14ac:dyDescent="0.2">
      <c r="D838" s="178"/>
    </row>
    <row r="839" spans="4:4" x14ac:dyDescent="0.2">
      <c r="D839" s="178"/>
    </row>
    <row r="840" spans="4:4" x14ac:dyDescent="0.2">
      <c r="D840" s="178"/>
    </row>
    <row r="841" spans="4:4" x14ac:dyDescent="0.2">
      <c r="D841" s="178"/>
    </row>
    <row r="842" spans="4:4" x14ac:dyDescent="0.2">
      <c r="D842" s="178"/>
    </row>
    <row r="843" spans="4:4" x14ac:dyDescent="0.2">
      <c r="D843" s="178"/>
    </row>
    <row r="844" spans="4:4" x14ac:dyDescent="0.2">
      <c r="D844" s="178"/>
    </row>
    <row r="845" spans="4:4" x14ac:dyDescent="0.2">
      <c r="D845" s="178"/>
    </row>
    <row r="846" spans="4:4" x14ac:dyDescent="0.2">
      <c r="D846" s="178"/>
    </row>
    <row r="847" spans="4:4" x14ac:dyDescent="0.2">
      <c r="D847" s="178"/>
    </row>
    <row r="848" spans="4:4" x14ac:dyDescent="0.2">
      <c r="D848" s="178"/>
    </row>
    <row r="849" spans="4:4" x14ac:dyDescent="0.2">
      <c r="D849" s="178"/>
    </row>
    <row r="850" spans="4:4" x14ac:dyDescent="0.2">
      <c r="D850" s="178"/>
    </row>
    <row r="851" spans="4:4" x14ac:dyDescent="0.2">
      <c r="D851" s="178"/>
    </row>
    <row r="852" spans="4:4" x14ac:dyDescent="0.2">
      <c r="D852" s="178"/>
    </row>
    <row r="853" spans="4:4" x14ac:dyDescent="0.2">
      <c r="D853" s="178"/>
    </row>
    <row r="854" spans="4:4" x14ac:dyDescent="0.2">
      <c r="D854" s="178"/>
    </row>
    <row r="855" spans="4:4" x14ac:dyDescent="0.2">
      <c r="D855" s="178"/>
    </row>
    <row r="856" spans="4:4" x14ac:dyDescent="0.2">
      <c r="D856" s="178"/>
    </row>
    <row r="857" spans="4:4" x14ac:dyDescent="0.2">
      <c r="D857" s="178"/>
    </row>
    <row r="858" spans="4:4" x14ac:dyDescent="0.2">
      <c r="D858" s="178"/>
    </row>
    <row r="859" spans="4:4" x14ac:dyDescent="0.2">
      <c r="D859" s="178"/>
    </row>
    <row r="860" spans="4:4" x14ac:dyDescent="0.2">
      <c r="D860" s="178"/>
    </row>
    <row r="861" spans="4:4" x14ac:dyDescent="0.2">
      <c r="D861" s="178"/>
    </row>
    <row r="862" spans="4:4" x14ac:dyDescent="0.2">
      <c r="D862" s="178"/>
    </row>
    <row r="863" spans="4:4" x14ac:dyDescent="0.2">
      <c r="D863" s="178"/>
    </row>
    <row r="864" spans="4:4" x14ac:dyDescent="0.2">
      <c r="D864" s="178"/>
    </row>
    <row r="865" spans="4:4" x14ac:dyDescent="0.2">
      <c r="D865" s="178"/>
    </row>
    <row r="866" spans="4:4" x14ac:dyDescent="0.2">
      <c r="D866" s="178"/>
    </row>
    <row r="867" spans="4:4" x14ac:dyDescent="0.2">
      <c r="D867" s="178"/>
    </row>
    <row r="868" spans="4:4" x14ac:dyDescent="0.2">
      <c r="D868" s="178"/>
    </row>
    <row r="869" spans="4:4" x14ac:dyDescent="0.2">
      <c r="D869" s="178"/>
    </row>
    <row r="870" spans="4:4" x14ac:dyDescent="0.2">
      <c r="D870" s="178"/>
    </row>
    <row r="871" spans="4:4" x14ac:dyDescent="0.2">
      <c r="D871" s="178"/>
    </row>
    <row r="872" spans="4:4" x14ac:dyDescent="0.2">
      <c r="D872" s="178"/>
    </row>
    <row r="873" spans="4:4" x14ac:dyDescent="0.2">
      <c r="D873" s="178"/>
    </row>
    <row r="874" spans="4:4" x14ac:dyDescent="0.2">
      <c r="D874" s="178"/>
    </row>
    <row r="875" spans="4:4" x14ac:dyDescent="0.2">
      <c r="D875" s="178"/>
    </row>
    <row r="876" spans="4:4" x14ac:dyDescent="0.2">
      <c r="D876" s="178"/>
    </row>
    <row r="877" spans="4:4" x14ac:dyDescent="0.2">
      <c r="D877" s="178"/>
    </row>
    <row r="878" spans="4:4" x14ac:dyDescent="0.2">
      <c r="D878" s="178"/>
    </row>
    <row r="879" spans="4:4" x14ac:dyDescent="0.2">
      <c r="D879" s="178"/>
    </row>
    <row r="880" spans="4:4" x14ac:dyDescent="0.2">
      <c r="D880" s="178"/>
    </row>
    <row r="881" spans="4:4" x14ac:dyDescent="0.2">
      <c r="D881" s="178"/>
    </row>
    <row r="882" spans="4:4" x14ac:dyDescent="0.2">
      <c r="D882" s="178"/>
    </row>
    <row r="883" spans="4:4" x14ac:dyDescent="0.2">
      <c r="D883" s="178"/>
    </row>
    <row r="884" spans="4:4" x14ac:dyDescent="0.2">
      <c r="D884" s="178"/>
    </row>
    <row r="885" spans="4:4" x14ac:dyDescent="0.2">
      <c r="D885" s="178"/>
    </row>
    <row r="886" spans="4:4" x14ac:dyDescent="0.2">
      <c r="D886" s="178"/>
    </row>
    <row r="887" spans="4:4" x14ac:dyDescent="0.2">
      <c r="D887" s="178"/>
    </row>
    <row r="888" spans="4:4" x14ac:dyDescent="0.2">
      <c r="D888" s="178"/>
    </row>
    <row r="889" spans="4:4" x14ac:dyDescent="0.2">
      <c r="D889" s="178"/>
    </row>
    <row r="890" spans="4:4" x14ac:dyDescent="0.2">
      <c r="D890" s="178"/>
    </row>
    <row r="891" spans="4:4" x14ac:dyDescent="0.2">
      <c r="D891" s="178"/>
    </row>
    <row r="892" spans="4:4" x14ac:dyDescent="0.2">
      <c r="D892" s="178"/>
    </row>
    <row r="893" spans="4:4" x14ac:dyDescent="0.2">
      <c r="D893" s="178"/>
    </row>
    <row r="894" spans="4:4" x14ac:dyDescent="0.2">
      <c r="D894" s="178"/>
    </row>
    <row r="895" spans="4:4" x14ac:dyDescent="0.2">
      <c r="D895" s="178"/>
    </row>
    <row r="896" spans="4:4" x14ac:dyDescent="0.2">
      <c r="D896" s="178"/>
    </row>
    <row r="897" spans="4:4" x14ac:dyDescent="0.2">
      <c r="D897" s="178"/>
    </row>
    <row r="898" spans="4:4" x14ac:dyDescent="0.2">
      <c r="D898" s="178"/>
    </row>
    <row r="899" spans="4:4" x14ac:dyDescent="0.2">
      <c r="D899" s="178"/>
    </row>
    <row r="900" spans="4:4" x14ac:dyDescent="0.2">
      <c r="D900" s="178"/>
    </row>
    <row r="901" spans="4:4" x14ac:dyDescent="0.2">
      <c r="D901" s="178"/>
    </row>
    <row r="902" spans="4:4" x14ac:dyDescent="0.2">
      <c r="D902" s="178"/>
    </row>
    <row r="903" spans="4:4" x14ac:dyDescent="0.2">
      <c r="D903" s="178"/>
    </row>
    <row r="904" spans="4:4" x14ac:dyDescent="0.2">
      <c r="D904" s="178"/>
    </row>
    <row r="905" spans="4:4" x14ac:dyDescent="0.2">
      <c r="D905" s="178"/>
    </row>
    <row r="906" spans="4:4" x14ac:dyDescent="0.2">
      <c r="D906" s="178"/>
    </row>
    <row r="907" spans="4:4" x14ac:dyDescent="0.2">
      <c r="D907" s="178"/>
    </row>
    <row r="908" spans="4:4" x14ac:dyDescent="0.2">
      <c r="D908" s="178"/>
    </row>
    <row r="909" spans="4:4" x14ac:dyDescent="0.2">
      <c r="D909" s="178"/>
    </row>
    <row r="910" spans="4:4" x14ac:dyDescent="0.2">
      <c r="D910" s="178"/>
    </row>
    <row r="911" spans="4:4" x14ac:dyDescent="0.2">
      <c r="D911" s="178"/>
    </row>
    <row r="912" spans="4:4" x14ac:dyDescent="0.2">
      <c r="D912" s="178"/>
    </row>
    <row r="913" spans="4:4" x14ac:dyDescent="0.2">
      <c r="D913" s="178"/>
    </row>
    <row r="914" spans="4:4" x14ac:dyDescent="0.2">
      <c r="D914" s="178"/>
    </row>
    <row r="915" spans="4:4" x14ac:dyDescent="0.2">
      <c r="D915" s="178"/>
    </row>
    <row r="916" spans="4:4" x14ac:dyDescent="0.2">
      <c r="D916" s="178"/>
    </row>
    <row r="917" spans="4:4" x14ac:dyDescent="0.2">
      <c r="D917" s="178"/>
    </row>
    <row r="918" spans="4:4" x14ac:dyDescent="0.2">
      <c r="D918" s="178"/>
    </row>
    <row r="919" spans="4:4" x14ac:dyDescent="0.2">
      <c r="D919" s="178"/>
    </row>
    <row r="920" spans="4:4" x14ac:dyDescent="0.2">
      <c r="D920" s="178"/>
    </row>
    <row r="921" spans="4:4" x14ac:dyDescent="0.2">
      <c r="D921" s="178"/>
    </row>
    <row r="922" spans="4:4" x14ac:dyDescent="0.2">
      <c r="D922" s="178"/>
    </row>
    <row r="923" spans="4:4" x14ac:dyDescent="0.2">
      <c r="D923" s="178"/>
    </row>
    <row r="924" spans="4:4" x14ac:dyDescent="0.2">
      <c r="D924" s="178"/>
    </row>
    <row r="925" spans="4:4" x14ac:dyDescent="0.2">
      <c r="D925" s="178"/>
    </row>
    <row r="926" spans="4:4" x14ac:dyDescent="0.2">
      <c r="D926" s="178"/>
    </row>
    <row r="927" spans="4:4" x14ac:dyDescent="0.2">
      <c r="D927" s="178"/>
    </row>
    <row r="928" spans="4:4" x14ac:dyDescent="0.2">
      <c r="D928" s="178"/>
    </row>
    <row r="929" spans="4:4" x14ac:dyDescent="0.2">
      <c r="D929" s="178"/>
    </row>
    <row r="930" spans="4:4" x14ac:dyDescent="0.2">
      <c r="D930" s="178"/>
    </row>
    <row r="931" spans="4:4" x14ac:dyDescent="0.2">
      <c r="D931" s="178"/>
    </row>
    <row r="932" spans="4:4" x14ac:dyDescent="0.2">
      <c r="D932" s="178"/>
    </row>
    <row r="933" spans="4:4" x14ac:dyDescent="0.2">
      <c r="D933" s="178"/>
    </row>
    <row r="934" spans="4:4" x14ac:dyDescent="0.2">
      <c r="D934" s="178"/>
    </row>
    <row r="935" spans="4:4" x14ac:dyDescent="0.2">
      <c r="D935" s="178"/>
    </row>
    <row r="936" spans="4:4" x14ac:dyDescent="0.2">
      <c r="D936" s="178"/>
    </row>
    <row r="937" spans="4:4" x14ac:dyDescent="0.2">
      <c r="D937" s="178"/>
    </row>
    <row r="938" spans="4:4" x14ac:dyDescent="0.2">
      <c r="D938" s="178"/>
    </row>
    <row r="939" spans="4:4" x14ac:dyDescent="0.2">
      <c r="D939" s="178"/>
    </row>
    <row r="940" spans="4:4" x14ac:dyDescent="0.2">
      <c r="D940" s="178"/>
    </row>
    <row r="941" spans="4:4" x14ac:dyDescent="0.2">
      <c r="D941" s="178"/>
    </row>
    <row r="942" spans="4:4" x14ac:dyDescent="0.2">
      <c r="D942" s="178"/>
    </row>
    <row r="943" spans="4:4" x14ac:dyDescent="0.2">
      <c r="D943" s="178"/>
    </row>
    <row r="944" spans="4:4" x14ac:dyDescent="0.2">
      <c r="D944" s="178"/>
    </row>
    <row r="945" spans="4:4" x14ac:dyDescent="0.2">
      <c r="D945" s="178"/>
    </row>
    <row r="946" spans="4:4" x14ac:dyDescent="0.2">
      <c r="D946" s="178"/>
    </row>
    <row r="947" spans="4:4" x14ac:dyDescent="0.2">
      <c r="D947" s="178"/>
    </row>
    <row r="948" spans="4:4" x14ac:dyDescent="0.2">
      <c r="D948" s="178"/>
    </row>
    <row r="949" spans="4:4" x14ac:dyDescent="0.2">
      <c r="D949" s="178"/>
    </row>
    <row r="950" spans="4:4" x14ac:dyDescent="0.2">
      <c r="D950" s="178"/>
    </row>
    <row r="951" spans="4:4" x14ac:dyDescent="0.2">
      <c r="D951" s="178"/>
    </row>
    <row r="952" spans="4:4" x14ac:dyDescent="0.2">
      <c r="D952" s="178"/>
    </row>
    <row r="953" spans="4:4" x14ac:dyDescent="0.2">
      <c r="D953" s="178"/>
    </row>
    <row r="954" spans="4:4" x14ac:dyDescent="0.2">
      <c r="D954" s="178"/>
    </row>
    <row r="955" spans="4:4" x14ac:dyDescent="0.2">
      <c r="D955" s="178"/>
    </row>
    <row r="956" spans="4:4" x14ac:dyDescent="0.2">
      <c r="D956" s="178"/>
    </row>
    <row r="957" spans="4:4" x14ac:dyDescent="0.2">
      <c r="D957" s="178"/>
    </row>
    <row r="958" spans="4:4" x14ac:dyDescent="0.2">
      <c r="D958" s="178"/>
    </row>
    <row r="959" spans="4:4" x14ac:dyDescent="0.2">
      <c r="D959" s="178"/>
    </row>
    <row r="960" spans="4:4" x14ac:dyDescent="0.2">
      <c r="D960" s="178"/>
    </row>
    <row r="961" spans="4:4" x14ac:dyDescent="0.2">
      <c r="D961" s="178"/>
    </row>
    <row r="962" spans="4:4" x14ac:dyDescent="0.2">
      <c r="D962" s="178"/>
    </row>
    <row r="963" spans="4:4" x14ac:dyDescent="0.2">
      <c r="D963" s="178"/>
    </row>
    <row r="964" spans="4:4" x14ac:dyDescent="0.2">
      <c r="D964" s="178"/>
    </row>
    <row r="965" spans="4:4" x14ac:dyDescent="0.2">
      <c r="D965" s="178"/>
    </row>
    <row r="966" spans="4:4" x14ac:dyDescent="0.2">
      <c r="D966" s="178"/>
    </row>
    <row r="967" spans="4:4" x14ac:dyDescent="0.2">
      <c r="D967" s="178"/>
    </row>
    <row r="968" spans="4:4" x14ac:dyDescent="0.2">
      <c r="D968" s="178"/>
    </row>
    <row r="969" spans="4:4" x14ac:dyDescent="0.2">
      <c r="D969" s="178"/>
    </row>
    <row r="970" spans="4:4" x14ac:dyDescent="0.2">
      <c r="D970" s="178"/>
    </row>
    <row r="971" spans="4:4" x14ac:dyDescent="0.2">
      <c r="D971" s="178"/>
    </row>
    <row r="972" spans="4:4" x14ac:dyDescent="0.2">
      <c r="D972" s="178"/>
    </row>
    <row r="973" spans="4:4" x14ac:dyDescent="0.2">
      <c r="D973" s="178"/>
    </row>
    <row r="974" spans="4:4" x14ac:dyDescent="0.2">
      <c r="D974" s="178"/>
    </row>
    <row r="975" spans="4:4" x14ac:dyDescent="0.2">
      <c r="D975" s="178"/>
    </row>
    <row r="976" spans="4:4" x14ac:dyDescent="0.2">
      <c r="D976" s="178"/>
    </row>
    <row r="977" spans="4:4" x14ac:dyDescent="0.2">
      <c r="D977" s="178"/>
    </row>
    <row r="978" spans="4:4" x14ac:dyDescent="0.2">
      <c r="D978" s="178"/>
    </row>
    <row r="979" spans="4:4" x14ac:dyDescent="0.2">
      <c r="D979" s="178"/>
    </row>
    <row r="980" spans="4:4" x14ac:dyDescent="0.2">
      <c r="D980" s="178"/>
    </row>
    <row r="981" spans="4:4" x14ac:dyDescent="0.2">
      <c r="D981" s="178"/>
    </row>
    <row r="982" spans="4:4" x14ac:dyDescent="0.2">
      <c r="D982" s="178"/>
    </row>
    <row r="983" spans="4:4" x14ac:dyDescent="0.2">
      <c r="D983" s="178"/>
    </row>
    <row r="984" spans="4:4" x14ac:dyDescent="0.2">
      <c r="D984" s="178"/>
    </row>
    <row r="985" spans="4:4" x14ac:dyDescent="0.2">
      <c r="D985" s="178"/>
    </row>
    <row r="986" spans="4:4" x14ac:dyDescent="0.2">
      <c r="D986" s="178"/>
    </row>
    <row r="987" spans="4:4" x14ac:dyDescent="0.2">
      <c r="D987" s="178"/>
    </row>
    <row r="988" spans="4:4" x14ac:dyDescent="0.2">
      <c r="D988" s="178"/>
    </row>
    <row r="989" spans="4:4" x14ac:dyDescent="0.2">
      <c r="D989" s="178"/>
    </row>
    <row r="990" spans="4:4" x14ac:dyDescent="0.2">
      <c r="D990" s="178"/>
    </row>
    <row r="991" spans="4:4" x14ac:dyDescent="0.2">
      <c r="D991" s="178"/>
    </row>
    <row r="992" spans="4:4" x14ac:dyDescent="0.2">
      <c r="D992" s="178"/>
    </row>
    <row r="993" spans="4:4" x14ac:dyDescent="0.2">
      <c r="D993" s="178"/>
    </row>
    <row r="994" spans="4:4" x14ac:dyDescent="0.2">
      <c r="D994" s="178"/>
    </row>
    <row r="995" spans="4:4" x14ac:dyDescent="0.2">
      <c r="D995" s="178"/>
    </row>
    <row r="996" spans="4:4" x14ac:dyDescent="0.2">
      <c r="D996" s="178"/>
    </row>
    <row r="997" spans="4:4" x14ac:dyDescent="0.2">
      <c r="D997" s="178"/>
    </row>
    <row r="998" spans="4:4" x14ac:dyDescent="0.2">
      <c r="D998" s="178"/>
    </row>
    <row r="999" spans="4:4" x14ac:dyDescent="0.2">
      <c r="D999" s="178"/>
    </row>
    <row r="1000" spans="4:4" x14ac:dyDescent="0.2">
      <c r="D1000" s="178"/>
    </row>
    <row r="1001" spans="4:4" x14ac:dyDescent="0.2">
      <c r="D1001" s="178"/>
    </row>
    <row r="1002" spans="4:4" x14ac:dyDescent="0.2">
      <c r="D1002" s="178"/>
    </row>
    <row r="1003" spans="4:4" x14ac:dyDescent="0.2">
      <c r="D1003" s="178"/>
    </row>
    <row r="1004" spans="4:4" x14ac:dyDescent="0.2">
      <c r="D1004" s="178"/>
    </row>
    <row r="1005" spans="4:4" x14ac:dyDescent="0.2">
      <c r="D1005" s="178"/>
    </row>
    <row r="1006" spans="4:4" x14ac:dyDescent="0.2">
      <c r="D1006" s="178"/>
    </row>
    <row r="1007" spans="4:4" x14ac:dyDescent="0.2">
      <c r="D1007" s="178"/>
    </row>
    <row r="1008" spans="4:4" x14ac:dyDescent="0.2">
      <c r="D1008" s="178"/>
    </row>
    <row r="1009" spans="4:4" x14ac:dyDescent="0.2">
      <c r="D1009" s="178"/>
    </row>
    <row r="1010" spans="4:4" x14ac:dyDescent="0.2">
      <c r="D1010" s="178"/>
    </row>
    <row r="1011" spans="4:4" x14ac:dyDescent="0.2">
      <c r="D1011" s="178"/>
    </row>
    <row r="1012" spans="4:4" x14ac:dyDescent="0.2">
      <c r="D1012" s="178"/>
    </row>
    <row r="1013" spans="4:4" x14ac:dyDescent="0.2">
      <c r="D1013" s="178"/>
    </row>
    <row r="1014" spans="4:4" x14ac:dyDescent="0.2">
      <c r="D1014" s="178"/>
    </row>
    <row r="1015" spans="4:4" x14ac:dyDescent="0.2">
      <c r="D1015" s="178"/>
    </row>
    <row r="1016" spans="4:4" x14ac:dyDescent="0.2">
      <c r="D1016" s="178"/>
    </row>
    <row r="1017" spans="4:4" x14ac:dyDescent="0.2">
      <c r="D1017" s="178"/>
    </row>
    <row r="1018" spans="4:4" x14ac:dyDescent="0.2">
      <c r="D1018" s="178"/>
    </row>
    <row r="1019" spans="4:4" x14ac:dyDescent="0.2">
      <c r="D1019" s="178"/>
    </row>
    <row r="1020" spans="4:4" x14ac:dyDescent="0.2">
      <c r="D1020" s="178"/>
    </row>
    <row r="1021" spans="4:4" x14ac:dyDescent="0.2">
      <c r="D1021" s="178"/>
    </row>
    <row r="1022" spans="4:4" x14ac:dyDescent="0.2">
      <c r="D1022" s="178"/>
    </row>
    <row r="1023" spans="4:4" x14ac:dyDescent="0.2">
      <c r="D1023" s="178"/>
    </row>
    <row r="1024" spans="4:4" x14ac:dyDescent="0.2">
      <c r="D1024" s="178"/>
    </row>
    <row r="1025" spans="4:4" x14ac:dyDescent="0.2">
      <c r="D1025" s="178"/>
    </row>
    <row r="1026" spans="4:4" x14ac:dyDescent="0.2">
      <c r="D1026" s="178"/>
    </row>
    <row r="1027" spans="4:4" x14ac:dyDescent="0.2">
      <c r="D1027" s="178"/>
    </row>
    <row r="1028" spans="4:4" x14ac:dyDescent="0.2">
      <c r="D1028" s="178"/>
    </row>
    <row r="1029" spans="4:4" x14ac:dyDescent="0.2">
      <c r="D1029" s="178"/>
    </row>
    <row r="1030" spans="4:4" x14ac:dyDescent="0.2">
      <c r="D1030" s="178"/>
    </row>
    <row r="1031" spans="4:4" x14ac:dyDescent="0.2">
      <c r="D1031" s="178"/>
    </row>
    <row r="1032" spans="4:4" x14ac:dyDescent="0.2">
      <c r="D1032" s="178"/>
    </row>
    <row r="1033" spans="4:4" x14ac:dyDescent="0.2">
      <c r="D1033" s="178"/>
    </row>
    <row r="1034" spans="4:4" x14ac:dyDescent="0.2">
      <c r="D1034" s="178"/>
    </row>
    <row r="1035" spans="4:4" x14ac:dyDescent="0.2">
      <c r="D1035" s="178"/>
    </row>
    <row r="1036" spans="4:4" x14ac:dyDescent="0.2">
      <c r="D1036" s="178"/>
    </row>
    <row r="1037" spans="4:4" x14ac:dyDescent="0.2">
      <c r="D1037" s="178"/>
    </row>
    <row r="1038" spans="4:4" x14ac:dyDescent="0.2">
      <c r="D1038" s="178"/>
    </row>
    <row r="1039" spans="4:4" x14ac:dyDescent="0.2">
      <c r="D1039" s="178"/>
    </row>
    <row r="1040" spans="4:4" x14ac:dyDescent="0.2">
      <c r="D1040" s="178"/>
    </row>
    <row r="1041" spans="4:4" x14ac:dyDescent="0.2">
      <c r="D1041" s="178"/>
    </row>
    <row r="1042" spans="4:4" x14ac:dyDescent="0.2">
      <c r="D1042" s="178"/>
    </row>
    <row r="1043" spans="4:4" x14ac:dyDescent="0.2">
      <c r="D1043" s="178"/>
    </row>
    <row r="1044" spans="4:4" x14ac:dyDescent="0.2">
      <c r="D1044" s="178"/>
    </row>
    <row r="1045" spans="4:4" x14ac:dyDescent="0.2">
      <c r="D1045" s="178"/>
    </row>
    <row r="1046" spans="4:4" x14ac:dyDescent="0.2">
      <c r="D1046" s="178"/>
    </row>
    <row r="1047" spans="4:4" x14ac:dyDescent="0.2">
      <c r="D1047" s="178"/>
    </row>
    <row r="1048" spans="4:4" x14ac:dyDescent="0.2">
      <c r="D1048" s="178"/>
    </row>
    <row r="1049" spans="4:4" x14ac:dyDescent="0.2">
      <c r="D1049" s="178"/>
    </row>
    <row r="1050" spans="4:4" x14ac:dyDescent="0.2">
      <c r="D1050" s="178"/>
    </row>
    <row r="1051" spans="4:4" x14ac:dyDescent="0.2">
      <c r="D1051" s="178"/>
    </row>
    <row r="1052" spans="4:4" x14ac:dyDescent="0.2">
      <c r="D1052" s="178"/>
    </row>
    <row r="1053" spans="4:4" x14ac:dyDescent="0.2">
      <c r="D1053" s="178"/>
    </row>
    <row r="1054" spans="4:4" x14ac:dyDescent="0.2">
      <c r="D1054" s="178"/>
    </row>
    <row r="1055" spans="4:4" x14ac:dyDescent="0.2">
      <c r="D1055" s="178"/>
    </row>
    <row r="1056" spans="4:4" x14ac:dyDescent="0.2">
      <c r="D1056" s="178"/>
    </row>
    <row r="1057" spans="4:4" x14ac:dyDescent="0.2">
      <c r="D1057" s="178"/>
    </row>
    <row r="1058" spans="4:4" x14ac:dyDescent="0.2">
      <c r="D1058" s="178"/>
    </row>
    <row r="1059" spans="4:4" x14ac:dyDescent="0.2">
      <c r="D1059" s="178"/>
    </row>
    <row r="1060" spans="4:4" x14ac:dyDescent="0.2">
      <c r="D1060" s="178"/>
    </row>
    <row r="1061" spans="4:4" x14ac:dyDescent="0.2">
      <c r="D1061" s="178"/>
    </row>
    <row r="1062" spans="4:4" x14ac:dyDescent="0.2">
      <c r="D1062" s="178"/>
    </row>
    <row r="1063" spans="4:4" x14ac:dyDescent="0.2">
      <c r="D1063" s="178"/>
    </row>
    <row r="1064" spans="4:4" x14ac:dyDescent="0.2">
      <c r="D1064" s="178"/>
    </row>
    <row r="1065" spans="4:4" x14ac:dyDescent="0.2">
      <c r="D1065" s="178"/>
    </row>
    <row r="1066" spans="4:4" x14ac:dyDescent="0.2">
      <c r="D1066" s="178"/>
    </row>
    <row r="1067" spans="4:4" x14ac:dyDescent="0.2">
      <c r="D1067" s="178"/>
    </row>
    <row r="1068" spans="4:4" x14ac:dyDescent="0.2">
      <c r="D1068" s="178"/>
    </row>
    <row r="1069" spans="4:4" x14ac:dyDescent="0.2">
      <c r="D1069" s="178"/>
    </row>
    <row r="1070" spans="4:4" x14ac:dyDescent="0.2">
      <c r="D1070" s="178"/>
    </row>
    <row r="1071" spans="4:4" x14ac:dyDescent="0.2">
      <c r="D1071" s="178"/>
    </row>
    <row r="1072" spans="4:4" x14ac:dyDescent="0.2">
      <c r="D1072" s="178"/>
    </row>
    <row r="1073" spans="4:4" x14ac:dyDescent="0.2">
      <c r="D1073" s="178"/>
    </row>
    <row r="1074" spans="4:4" x14ac:dyDescent="0.2">
      <c r="D1074" s="178"/>
    </row>
    <row r="1075" spans="4:4" x14ac:dyDescent="0.2">
      <c r="D1075" s="178"/>
    </row>
    <row r="1076" spans="4:4" x14ac:dyDescent="0.2">
      <c r="D1076" s="178"/>
    </row>
    <row r="1077" spans="4:4" x14ac:dyDescent="0.2">
      <c r="D1077" s="178"/>
    </row>
    <row r="1078" spans="4:4" x14ac:dyDescent="0.2">
      <c r="D1078" s="178"/>
    </row>
    <row r="1079" spans="4:4" x14ac:dyDescent="0.2">
      <c r="D1079" s="178"/>
    </row>
    <row r="1080" spans="4:4" x14ac:dyDescent="0.2">
      <c r="D1080" s="178"/>
    </row>
    <row r="1081" spans="4:4" x14ac:dyDescent="0.2">
      <c r="D1081" s="178"/>
    </row>
    <row r="1082" spans="4:4" x14ac:dyDescent="0.2">
      <c r="D1082" s="178"/>
    </row>
    <row r="1083" spans="4:4" x14ac:dyDescent="0.2">
      <c r="D1083" s="178"/>
    </row>
    <row r="1084" spans="4:4" x14ac:dyDescent="0.2">
      <c r="D1084" s="178"/>
    </row>
    <row r="1085" spans="4:4" x14ac:dyDescent="0.2">
      <c r="D1085" s="178"/>
    </row>
    <row r="1086" spans="4:4" x14ac:dyDescent="0.2">
      <c r="D1086" s="178"/>
    </row>
    <row r="1087" spans="4:4" x14ac:dyDescent="0.2">
      <c r="D1087" s="178"/>
    </row>
    <row r="1088" spans="4:4" x14ac:dyDescent="0.2">
      <c r="D1088" s="178"/>
    </row>
    <row r="1089" spans="4:4" x14ac:dyDescent="0.2">
      <c r="D1089" s="178"/>
    </row>
    <row r="1090" spans="4:4" x14ac:dyDescent="0.2">
      <c r="D1090" s="178"/>
    </row>
    <row r="1091" spans="4:4" x14ac:dyDescent="0.2">
      <c r="D1091" s="178"/>
    </row>
    <row r="1092" spans="4:4" x14ac:dyDescent="0.2">
      <c r="D1092" s="178"/>
    </row>
    <row r="1093" spans="4:4" x14ac:dyDescent="0.2">
      <c r="D1093" s="178"/>
    </row>
    <row r="1094" spans="4:4" x14ac:dyDescent="0.2">
      <c r="D1094" s="178"/>
    </row>
    <row r="1095" spans="4:4" x14ac:dyDescent="0.2">
      <c r="D1095" s="178"/>
    </row>
    <row r="1096" spans="4:4" x14ac:dyDescent="0.2">
      <c r="D1096" s="178"/>
    </row>
    <row r="1097" spans="4:4" x14ac:dyDescent="0.2">
      <c r="D1097" s="178"/>
    </row>
    <row r="1098" spans="4:4" x14ac:dyDescent="0.2">
      <c r="D1098" s="178"/>
    </row>
    <row r="1099" spans="4:4" x14ac:dyDescent="0.2">
      <c r="D1099" s="178"/>
    </row>
    <row r="1100" spans="4:4" x14ac:dyDescent="0.2">
      <c r="D1100" s="178"/>
    </row>
    <row r="1101" spans="4:4" x14ac:dyDescent="0.2">
      <c r="D1101" s="178"/>
    </row>
    <row r="1102" spans="4:4" x14ac:dyDescent="0.2">
      <c r="D1102" s="178"/>
    </row>
    <row r="1103" spans="4:4" x14ac:dyDescent="0.2">
      <c r="D1103" s="178"/>
    </row>
    <row r="1104" spans="4:4" x14ac:dyDescent="0.2">
      <c r="D1104" s="178"/>
    </row>
    <row r="1105" spans="4:4" x14ac:dyDescent="0.2">
      <c r="D1105" s="178"/>
    </row>
    <row r="1106" spans="4:4" x14ac:dyDescent="0.2">
      <c r="D1106" s="178"/>
    </row>
    <row r="1107" spans="4:4" x14ac:dyDescent="0.2">
      <c r="D1107" s="178"/>
    </row>
    <row r="1108" spans="4:4" x14ac:dyDescent="0.2">
      <c r="D1108" s="178"/>
    </row>
    <row r="1109" spans="4:4" x14ac:dyDescent="0.2">
      <c r="D1109" s="178"/>
    </row>
    <row r="1110" spans="4:4" x14ac:dyDescent="0.2">
      <c r="D1110" s="178"/>
    </row>
    <row r="1111" spans="4:4" x14ac:dyDescent="0.2">
      <c r="D1111" s="178"/>
    </row>
    <row r="1112" spans="4:4" x14ac:dyDescent="0.2">
      <c r="D1112" s="178"/>
    </row>
    <row r="1113" spans="4:4" x14ac:dyDescent="0.2">
      <c r="D1113" s="178"/>
    </row>
    <row r="1114" spans="4:4" x14ac:dyDescent="0.2">
      <c r="D1114" s="178"/>
    </row>
    <row r="1115" spans="4:4" x14ac:dyDescent="0.2">
      <c r="D1115" s="178"/>
    </row>
    <row r="1116" spans="4:4" x14ac:dyDescent="0.2">
      <c r="D1116" s="178"/>
    </row>
    <row r="1117" spans="4:4" x14ac:dyDescent="0.2">
      <c r="D1117" s="178"/>
    </row>
    <row r="1118" spans="4:4" x14ac:dyDescent="0.2">
      <c r="D1118" s="178"/>
    </row>
    <row r="1119" spans="4:4" x14ac:dyDescent="0.2">
      <c r="D1119" s="178"/>
    </row>
    <row r="1120" spans="4:4" x14ac:dyDescent="0.2">
      <c r="D1120" s="178"/>
    </row>
    <row r="1121" spans="4:4" x14ac:dyDescent="0.2">
      <c r="D1121" s="178"/>
    </row>
    <row r="1122" spans="4:4" x14ac:dyDescent="0.2">
      <c r="D1122" s="178"/>
    </row>
    <row r="1123" spans="4:4" x14ac:dyDescent="0.2">
      <c r="D1123" s="178"/>
    </row>
    <row r="1124" spans="4:4" x14ac:dyDescent="0.2">
      <c r="D1124" s="178"/>
    </row>
    <row r="1125" spans="4:4" x14ac:dyDescent="0.2">
      <c r="D1125" s="178"/>
    </row>
    <row r="1126" spans="4:4" x14ac:dyDescent="0.2">
      <c r="D1126" s="178"/>
    </row>
    <row r="1127" spans="4:4" x14ac:dyDescent="0.2">
      <c r="D1127" s="178"/>
    </row>
    <row r="1128" spans="4:4" x14ac:dyDescent="0.2">
      <c r="D1128" s="178"/>
    </row>
    <row r="1129" spans="4:4" x14ac:dyDescent="0.2">
      <c r="D1129" s="178"/>
    </row>
    <row r="1130" spans="4:4" x14ac:dyDescent="0.2">
      <c r="D1130" s="178"/>
    </row>
    <row r="1131" spans="4:4" x14ac:dyDescent="0.2">
      <c r="D1131" s="178"/>
    </row>
    <row r="1132" spans="4:4" x14ac:dyDescent="0.2">
      <c r="D1132" s="178"/>
    </row>
    <row r="1133" spans="4:4" x14ac:dyDescent="0.2">
      <c r="D1133" s="178"/>
    </row>
    <row r="1134" spans="4:4" x14ac:dyDescent="0.2">
      <c r="D1134" s="178"/>
    </row>
    <row r="1135" spans="4:4" x14ac:dyDescent="0.2">
      <c r="D1135" s="178"/>
    </row>
    <row r="1136" spans="4:4" x14ac:dyDescent="0.2">
      <c r="D1136" s="178"/>
    </row>
    <row r="1137" spans="4:4" x14ac:dyDescent="0.2">
      <c r="D1137" s="178"/>
    </row>
    <row r="1138" spans="4:4" x14ac:dyDescent="0.2">
      <c r="D1138" s="178"/>
    </row>
    <row r="1139" spans="4:4" x14ac:dyDescent="0.2">
      <c r="D1139" s="178"/>
    </row>
    <row r="1140" spans="4:4" x14ac:dyDescent="0.2">
      <c r="D1140" s="178"/>
    </row>
    <row r="1141" spans="4:4" x14ac:dyDescent="0.2">
      <c r="D1141" s="178"/>
    </row>
    <row r="1142" spans="4:4" x14ac:dyDescent="0.2">
      <c r="D1142" s="178"/>
    </row>
    <row r="1143" spans="4:4" x14ac:dyDescent="0.2">
      <c r="D1143" s="178"/>
    </row>
    <row r="1144" spans="4:4" x14ac:dyDescent="0.2">
      <c r="D1144" s="178"/>
    </row>
    <row r="1145" spans="4:4" x14ac:dyDescent="0.2">
      <c r="D1145" s="178"/>
    </row>
    <row r="1146" spans="4:4" x14ac:dyDescent="0.2">
      <c r="D1146" s="178"/>
    </row>
    <row r="1147" spans="4:4" x14ac:dyDescent="0.2">
      <c r="D1147" s="178"/>
    </row>
    <row r="1148" spans="4:4" x14ac:dyDescent="0.2">
      <c r="D1148" s="178"/>
    </row>
    <row r="1149" spans="4:4" x14ac:dyDescent="0.2">
      <c r="D1149" s="178"/>
    </row>
    <row r="1150" spans="4:4" x14ac:dyDescent="0.2">
      <c r="D1150" s="178"/>
    </row>
    <row r="1151" spans="4:4" x14ac:dyDescent="0.2">
      <c r="D1151" s="178"/>
    </row>
    <row r="1152" spans="4:4" x14ac:dyDescent="0.2">
      <c r="D1152" s="178"/>
    </row>
    <row r="1153" spans="4:4" x14ac:dyDescent="0.2">
      <c r="D1153" s="178"/>
    </row>
    <row r="1154" spans="4:4" x14ac:dyDescent="0.2">
      <c r="D1154" s="178"/>
    </row>
    <row r="1155" spans="4:4" x14ac:dyDescent="0.2">
      <c r="D1155" s="178"/>
    </row>
    <row r="1156" spans="4:4" x14ac:dyDescent="0.2">
      <c r="D1156" s="178"/>
    </row>
    <row r="1157" spans="4:4" x14ac:dyDescent="0.2">
      <c r="D1157" s="178"/>
    </row>
    <row r="1158" spans="4:4" x14ac:dyDescent="0.2">
      <c r="D1158" s="178"/>
    </row>
    <row r="1159" spans="4:4" x14ac:dyDescent="0.2">
      <c r="D1159" s="178"/>
    </row>
    <row r="1160" spans="4:4" x14ac:dyDescent="0.2">
      <c r="D1160" s="178"/>
    </row>
    <row r="1161" spans="4:4" x14ac:dyDescent="0.2">
      <c r="D1161" s="178"/>
    </row>
    <row r="1162" spans="4:4" x14ac:dyDescent="0.2">
      <c r="D1162" s="178"/>
    </row>
    <row r="1163" spans="4:4" x14ac:dyDescent="0.2">
      <c r="D1163" s="178"/>
    </row>
    <row r="1164" spans="4:4" x14ac:dyDescent="0.2">
      <c r="D1164" s="178"/>
    </row>
    <row r="1165" spans="4:4" x14ac:dyDescent="0.2">
      <c r="D1165" s="178"/>
    </row>
    <row r="1166" spans="4:4" x14ac:dyDescent="0.2">
      <c r="D1166" s="178"/>
    </row>
    <row r="1167" spans="4:4" x14ac:dyDescent="0.2">
      <c r="D1167" s="178"/>
    </row>
    <row r="1168" spans="4:4" x14ac:dyDescent="0.2">
      <c r="D1168" s="178"/>
    </row>
    <row r="1169" spans="4:4" x14ac:dyDescent="0.2">
      <c r="D1169" s="178"/>
    </row>
    <row r="1170" spans="4:4" x14ac:dyDescent="0.2">
      <c r="D1170" s="178"/>
    </row>
    <row r="1171" spans="4:4" x14ac:dyDescent="0.2">
      <c r="D1171" s="178"/>
    </row>
    <row r="1172" spans="4:4" x14ac:dyDescent="0.2">
      <c r="D1172" s="178"/>
    </row>
    <row r="1173" spans="4:4" x14ac:dyDescent="0.2">
      <c r="D1173" s="178"/>
    </row>
    <row r="1174" spans="4:4" x14ac:dyDescent="0.2">
      <c r="D1174" s="178"/>
    </row>
    <row r="1175" spans="4:4" x14ac:dyDescent="0.2">
      <c r="D1175" s="178"/>
    </row>
    <row r="1176" spans="4:4" x14ac:dyDescent="0.2">
      <c r="D1176" s="178"/>
    </row>
    <row r="1177" spans="4:4" x14ac:dyDescent="0.2">
      <c r="D1177" s="178"/>
    </row>
    <row r="1178" spans="4:4" x14ac:dyDescent="0.2">
      <c r="D1178" s="178"/>
    </row>
    <row r="1179" spans="4:4" x14ac:dyDescent="0.2">
      <c r="D1179" s="178"/>
    </row>
    <row r="1180" spans="4:4" x14ac:dyDescent="0.2">
      <c r="D1180" s="178"/>
    </row>
    <row r="1181" spans="4:4" x14ac:dyDescent="0.2">
      <c r="D1181" s="178"/>
    </row>
    <row r="1182" spans="4:4" x14ac:dyDescent="0.2">
      <c r="D1182" s="178"/>
    </row>
    <row r="1183" spans="4:4" x14ac:dyDescent="0.2">
      <c r="D1183" s="178"/>
    </row>
    <row r="1184" spans="4:4" x14ac:dyDescent="0.2">
      <c r="D1184" s="178"/>
    </row>
    <row r="1185" spans="4:4" x14ac:dyDescent="0.2">
      <c r="D1185" s="178"/>
    </row>
    <row r="1186" spans="4:4" x14ac:dyDescent="0.2">
      <c r="D1186" s="178"/>
    </row>
    <row r="1187" spans="4:4" x14ac:dyDescent="0.2">
      <c r="D1187" s="178"/>
    </row>
    <row r="1188" spans="4:4" x14ac:dyDescent="0.2">
      <c r="D1188" s="178"/>
    </row>
    <row r="1189" spans="4:4" x14ac:dyDescent="0.2">
      <c r="D1189" s="178"/>
    </row>
    <row r="1190" spans="4:4" x14ac:dyDescent="0.2">
      <c r="D1190" s="178"/>
    </row>
    <row r="1191" spans="4:4" x14ac:dyDescent="0.2">
      <c r="D1191" s="178"/>
    </row>
    <row r="1192" spans="4:4" x14ac:dyDescent="0.2">
      <c r="D1192" s="178"/>
    </row>
    <row r="1193" spans="4:4" x14ac:dyDescent="0.2">
      <c r="D1193" s="178"/>
    </row>
    <row r="1194" spans="4:4" x14ac:dyDescent="0.2">
      <c r="D1194" s="178"/>
    </row>
    <row r="1195" spans="4:4" x14ac:dyDescent="0.2">
      <c r="D1195" s="178"/>
    </row>
    <row r="1196" spans="4:4" x14ac:dyDescent="0.2">
      <c r="D1196" s="178"/>
    </row>
    <row r="1197" spans="4:4" x14ac:dyDescent="0.2">
      <c r="D1197" s="178"/>
    </row>
    <row r="1198" spans="4:4" x14ac:dyDescent="0.2">
      <c r="D1198" s="178"/>
    </row>
    <row r="1199" spans="4:4" x14ac:dyDescent="0.2">
      <c r="D1199" s="178"/>
    </row>
    <row r="1200" spans="4:4" x14ac:dyDescent="0.2">
      <c r="D1200" s="178"/>
    </row>
    <row r="1201" spans="4:4" x14ac:dyDescent="0.2">
      <c r="D1201" s="178"/>
    </row>
    <row r="1202" spans="4:4" x14ac:dyDescent="0.2">
      <c r="D1202" s="178"/>
    </row>
    <row r="1203" spans="4:4" x14ac:dyDescent="0.2">
      <c r="D1203" s="178"/>
    </row>
    <row r="1204" spans="4:4" x14ac:dyDescent="0.2">
      <c r="D1204" s="178"/>
    </row>
    <row r="1205" spans="4:4" x14ac:dyDescent="0.2">
      <c r="D1205" s="178"/>
    </row>
    <row r="1206" spans="4:4" x14ac:dyDescent="0.2">
      <c r="D1206" s="178"/>
    </row>
    <row r="1207" spans="4:4" x14ac:dyDescent="0.2">
      <c r="D1207" s="178"/>
    </row>
    <row r="1208" spans="4:4" x14ac:dyDescent="0.2">
      <c r="D1208" s="178"/>
    </row>
    <row r="1209" spans="4:4" x14ac:dyDescent="0.2">
      <c r="D1209" s="178"/>
    </row>
    <row r="1210" spans="4:4" x14ac:dyDescent="0.2">
      <c r="D1210" s="178"/>
    </row>
    <row r="1211" spans="4:4" x14ac:dyDescent="0.2">
      <c r="D1211" s="178"/>
    </row>
    <row r="1212" spans="4:4" x14ac:dyDescent="0.2">
      <c r="D1212" s="178"/>
    </row>
    <row r="1213" spans="4:4" x14ac:dyDescent="0.2">
      <c r="D1213" s="178"/>
    </row>
    <row r="1214" spans="4:4" x14ac:dyDescent="0.2">
      <c r="D1214" s="178"/>
    </row>
    <row r="1215" spans="4:4" x14ac:dyDescent="0.2">
      <c r="D1215" s="178"/>
    </row>
    <row r="1216" spans="4:4" x14ac:dyDescent="0.2">
      <c r="D1216" s="178"/>
    </row>
    <row r="1217" spans="4:4" x14ac:dyDescent="0.2">
      <c r="D1217" s="178"/>
    </row>
    <row r="1218" spans="4:4" x14ac:dyDescent="0.2">
      <c r="D1218" s="178"/>
    </row>
    <row r="1219" spans="4:4" x14ac:dyDescent="0.2">
      <c r="D1219" s="178"/>
    </row>
    <row r="1220" spans="4:4" x14ac:dyDescent="0.2">
      <c r="D1220" s="178"/>
    </row>
    <row r="1221" spans="4:4" x14ac:dyDescent="0.2">
      <c r="D1221" s="178"/>
    </row>
    <row r="1222" spans="4:4" x14ac:dyDescent="0.2">
      <c r="D1222" s="178"/>
    </row>
    <row r="1223" spans="4:4" x14ac:dyDescent="0.2">
      <c r="D1223" s="178"/>
    </row>
    <row r="1224" spans="4:4" x14ac:dyDescent="0.2">
      <c r="D1224" s="178"/>
    </row>
    <row r="1225" spans="4:4" x14ac:dyDescent="0.2">
      <c r="D1225" s="178"/>
    </row>
    <row r="1226" spans="4:4" x14ac:dyDescent="0.2">
      <c r="D1226" s="178"/>
    </row>
    <row r="1227" spans="4:4" x14ac:dyDescent="0.2">
      <c r="D1227" s="178"/>
    </row>
    <row r="1228" spans="4:4" x14ac:dyDescent="0.2">
      <c r="D1228" s="178"/>
    </row>
    <row r="1229" spans="4:4" x14ac:dyDescent="0.2">
      <c r="D1229" s="178"/>
    </row>
    <row r="1230" spans="4:4" x14ac:dyDescent="0.2">
      <c r="D1230" s="178"/>
    </row>
    <row r="1231" spans="4:4" x14ac:dyDescent="0.2">
      <c r="D1231" s="178"/>
    </row>
    <row r="1232" spans="4:4" x14ac:dyDescent="0.2">
      <c r="D1232" s="178"/>
    </row>
    <row r="1233" spans="4:4" x14ac:dyDescent="0.2">
      <c r="D1233" s="178"/>
    </row>
    <row r="1234" spans="4:4" x14ac:dyDescent="0.2">
      <c r="D1234" s="178"/>
    </row>
    <row r="1235" spans="4:4" x14ac:dyDescent="0.2">
      <c r="D1235" s="178"/>
    </row>
    <row r="1236" spans="4:4" x14ac:dyDescent="0.2">
      <c r="D1236" s="178"/>
    </row>
    <row r="1237" spans="4:4" x14ac:dyDescent="0.2">
      <c r="D1237" s="178"/>
    </row>
    <row r="1238" spans="4:4" x14ac:dyDescent="0.2">
      <c r="D1238" s="178"/>
    </row>
    <row r="1239" spans="4:4" x14ac:dyDescent="0.2">
      <c r="D1239" s="178"/>
    </row>
    <row r="1240" spans="4:4" x14ac:dyDescent="0.2">
      <c r="D1240" s="178"/>
    </row>
    <row r="1241" spans="4:4" x14ac:dyDescent="0.2">
      <c r="D1241" s="178"/>
    </row>
    <row r="1242" spans="4:4" x14ac:dyDescent="0.2">
      <c r="D1242" s="178"/>
    </row>
    <row r="1243" spans="4:4" x14ac:dyDescent="0.2">
      <c r="D1243" s="178"/>
    </row>
    <row r="1244" spans="4:4" x14ac:dyDescent="0.2">
      <c r="D1244" s="178"/>
    </row>
    <row r="1245" spans="4:4" x14ac:dyDescent="0.2">
      <c r="D1245" s="178"/>
    </row>
    <row r="1246" spans="4:4" x14ac:dyDescent="0.2">
      <c r="D1246" s="178"/>
    </row>
    <row r="1247" spans="4:4" x14ac:dyDescent="0.2">
      <c r="D1247" s="178"/>
    </row>
    <row r="1248" spans="4:4" x14ac:dyDescent="0.2">
      <c r="D1248" s="178"/>
    </row>
    <row r="1249" spans="4:4" x14ac:dyDescent="0.2">
      <c r="D1249" s="178"/>
    </row>
    <row r="1250" spans="4:4" x14ac:dyDescent="0.2">
      <c r="D1250" s="178"/>
    </row>
    <row r="1251" spans="4:4" x14ac:dyDescent="0.2">
      <c r="D1251" s="178"/>
    </row>
    <row r="1252" spans="4:4" x14ac:dyDescent="0.2">
      <c r="D1252" s="178"/>
    </row>
    <row r="1253" spans="4:4" x14ac:dyDescent="0.2">
      <c r="D1253" s="178"/>
    </row>
    <row r="1254" spans="4:4" x14ac:dyDescent="0.2">
      <c r="D1254" s="178"/>
    </row>
    <row r="1255" spans="4:4" x14ac:dyDescent="0.2">
      <c r="D1255" s="178"/>
    </row>
    <row r="1256" spans="4:4" x14ac:dyDescent="0.2">
      <c r="D1256" s="178"/>
    </row>
    <row r="1257" spans="4:4" x14ac:dyDescent="0.2">
      <c r="D1257" s="178"/>
    </row>
    <row r="1258" spans="4:4" x14ac:dyDescent="0.2">
      <c r="D1258" s="178"/>
    </row>
    <row r="1259" spans="4:4" x14ac:dyDescent="0.2">
      <c r="D1259" s="178"/>
    </row>
    <row r="1260" spans="4:4" x14ac:dyDescent="0.2">
      <c r="D1260" s="178"/>
    </row>
    <row r="1261" spans="4:4" x14ac:dyDescent="0.2">
      <c r="D1261" s="178"/>
    </row>
    <row r="1262" spans="4:4" x14ac:dyDescent="0.2">
      <c r="D1262" s="178"/>
    </row>
    <row r="1263" spans="4:4" x14ac:dyDescent="0.2">
      <c r="D1263" s="178"/>
    </row>
    <row r="1264" spans="4:4" x14ac:dyDescent="0.2">
      <c r="D1264" s="178"/>
    </row>
    <row r="1265" spans="4:4" x14ac:dyDescent="0.2">
      <c r="D1265" s="178"/>
    </row>
    <row r="1266" spans="4:4" x14ac:dyDescent="0.2">
      <c r="D1266" s="178"/>
    </row>
    <row r="1267" spans="4:4" x14ac:dyDescent="0.2">
      <c r="D1267" s="178"/>
    </row>
    <row r="1268" spans="4:4" x14ac:dyDescent="0.2">
      <c r="D1268" s="178"/>
    </row>
    <row r="1269" spans="4:4" x14ac:dyDescent="0.2">
      <c r="D1269" s="178"/>
    </row>
    <row r="1270" spans="4:4" x14ac:dyDescent="0.2">
      <c r="D1270" s="178"/>
    </row>
    <row r="1271" spans="4:4" x14ac:dyDescent="0.2">
      <c r="D1271" s="178"/>
    </row>
    <row r="1272" spans="4:4" x14ac:dyDescent="0.2">
      <c r="D1272" s="178"/>
    </row>
    <row r="1273" spans="4:4" x14ac:dyDescent="0.2">
      <c r="D1273" s="178"/>
    </row>
    <row r="1274" spans="4:4" x14ac:dyDescent="0.2">
      <c r="D1274" s="178"/>
    </row>
    <row r="1275" spans="4:4" x14ac:dyDescent="0.2">
      <c r="D1275" s="178"/>
    </row>
    <row r="1276" spans="4:4" x14ac:dyDescent="0.2">
      <c r="D1276" s="178"/>
    </row>
    <row r="1277" spans="4:4" x14ac:dyDescent="0.2">
      <c r="D1277" s="178"/>
    </row>
    <row r="1278" spans="4:4" x14ac:dyDescent="0.2">
      <c r="D1278" s="178"/>
    </row>
    <row r="1279" spans="4:4" x14ac:dyDescent="0.2">
      <c r="D1279" s="178"/>
    </row>
    <row r="1280" spans="4:4" x14ac:dyDescent="0.2">
      <c r="D1280" s="178"/>
    </row>
    <row r="1281" spans="4:4" x14ac:dyDescent="0.2">
      <c r="D1281" s="178"/>
    </row>
    <row r="1282" spans="4:4" x14ac:dyDescent="0.2">
      <c r="D1282" s="178"/>
    </row>
    <row r="1283" spans="4:4" x14ac:dyDescent="0.2">
      <c r="D1283" s="178"/>
    </row>
    <row r="1284" spans="4:4" x14ac:dyDescent="0.2">
      <c r="D1284" s="178"/>
    </row>
    <row r="1285" spans="4:4" x14ac:dyDescent="0.2">
      <c r="D1285" s="178"/>
    </row>
    <row r="1286" spans="4:4" x14ac:dyDescent="0.2">
      <c r="D1286" s="178"/>
    </row>
    <row r="1287" spans="4:4" x14ac:dyDescent="0.2">
      <c r="D1287" s="178"/>
    </row>
    <row r="1288" spans="4:4" x14ac:dyDescent="0.2">
      <c r="D1288" s="178"/>
    </row>
    <row r="1289" spans="4:4" x14ac:dyDescent="0.2">
      <c r="D1289" s="178"/>
    </row>
    <row r="1290" spans="4:4" x14ac:dyDescent="0.2">
      <c r="D1290" s="178"/>
    </row>
    <row r="1291" spans="4:4" x14ac:dyDescent="0.2">
      <c r="D1291" s="178"/>
    </row>
    <row r="1292" spans="4:4" x14ac:dyDescent="0.2">
      <c r="D1292" s="178"/>
    </row>
    <row r="1293" spans="4:4" x14ac:dyDescent="0.2">
      <c r="D1293" s="178"/>
    </row>
    <row r="1294" spans="4:4" x14ac:dyDescent="0.2">
      <c r="D1294" s="178"/>
    </row>
    <row r="1295" spans="4:4" x14ac:dyDescent="0.2">
      <c r="D1295" s="178"/>
    </row>
    <row r="1296" spans="4:4" x14ac:dyDescent="0.2">
      <c r="D1296" s="178"/>
    </row>
    <row r="1297" spans="4:4" x14ac:dyDescent="0.2">
      <c r="D1297" s="178"/>
    </row>
    <row r="1298" spans="4:4" x14ac:dyDescent="0.2">
      <c r="D1298" s="178"/>
    </row>
    <row r="1299" spans="4:4" x14ac:dyDescent="0.2">
      <c r="D1299" s="178"/>
    </row>
    <row r="1300" spans="4:4" x14ac:dyDescent="0.2">
      <c r="D1300" s="178"/>
    </row>
    <row r="1301" spans="4:4" x14ac:dyDescent="0.2">
      <c r="D1301" s="178"/>
    </row>
    <row r="1302" spans="4:4" x14ac:dyDescent="0.2">
      <c r="D1302" s="178"/>
    </row>
    <row r="1303" spans="4:4" x14ac:dyDescent="0.2">
      <c r="D1303" s="178"/>
    </row>
    <row r="1304" spans="4:4" x14ac:dyDescent="0.2">
      <c r="D1304" s="178"/>
    </row>
    <row r="1305" spans="4:4" x14ac:dyDescent="0.2">
      <c r="D1305" s="178"/>
    </row>
    <row r="1306" spans="4:4" x14ac:dyDescent="0.2">
      <c r="D1306" s="178"/>
    </row>
    <row r="1307" spans="4:4" x14ac:dyDescent="0.2">
      <c r="D1307" s="178"/>
    </row>
    <row r="1308" spans="4:4" x14ac:dyDescent="0.2">
      <c r="D1308" s="178"/>
    </row>
    <row r="1309" spans="4:4" x14ac:dyDescent="0.2">
      <c r="D1309" s="178"/>
    </row>
    <row r="1310" spans="4:4" x14ac:dyDescent="0.2">
      <c r="D1310" s="178"/>
    </row>
    <row r="1311" spans="4:4" x14ac:dyDescent="0.2">
      <c r="D1311" s="178"/>
    </row>
    <row r="1312" spans="4:4" x14ac:dyDescent="0.2">
      <c r="D1312" s="178"/>
    </row>
    <row r="1313" spans="4:4" x14ac:dyDescent="0.2">
      <c r="D1313" s="178"/>
    </row>
    <row r="1314" spans="4:4" x14ac:dyDescent="0.2">
      <c r="D1314" s="178"/>
    </row>
    <row r="1315" spans="4:4" x14ac:dyDescent="0.2">
      <c r="D1315" s="178"/>
    </row>
    <row r="1316" spans="4:4" x14ac:dyDescent="0.2">
      <c r="D1316" s="178"/>
    </row>
    <row r="1317" spans="4:4" x14ac:dyDescent="0.2">
      <c r="D1317" s="178"/>
    </row>
    <row r="1318" spans="4:4" x14ac:dyDescent="0.2">
      <c r="D1318" s="178"/>
    </row>
    <row r="1319" spans="4:4" x14ac:dyDescent="0.2">
      <c r="D1319" s="178"/>
    </row>
    <row r="1320" spans="4:4" x14ac:dyDescent="0.2">
      <c r="D1320" s="178"/>
    </row>
    <row r="1321" spans="4:4" x14ac:dyDescent="0.2">
      <c r="D1321" s="178"/>
    </row>
    <row r="1322" spans="4:4" x14ac:dyDescent="0.2">
      <c r="D1322" s="178"/>
    </row>
    <row r="1323" spans="4:4" x14ac:dyDescent="0.2">
      <c r="D1323" s="178"/>
    </row>
    <row r="1324" spans="4:4" x14ac:dyDescent="0.2">
      <c r="D1324" s="178"/>
    </row>
    <row r="1325" spans="4:4" x14ac:dyDescent="0.2">
      <c r="D1325" s="178"/>
    </row>
    <row r="1326" spans="4:4" x14ac:dyDescent="0.2">
      <c r="D1326" s="178"/>
    </row>
    <row r="1327" spans="4:4" x14ac:dyDescent="0.2">
      <c r="D1327" s="178"/>
    </row>
    <row r="1328" spans="4:4" x14ac:dyDescent="0.2">
      <c r="D1328" s="178"/>
    </row>
    <row r="1329" spans="4:4" x14ac:dyDescent="0.2">
      <c r="D1329" s="178"/>
    </row>
    <row r="1330" spans="4:4" x14ac:dyDescent="0.2">
      <c r="D1330" s="178"/>
    </row>
    <row r="1331" spans="4:4" x14ac:dyDescent="0.2">
      <c r="D1331" s="178"/>
    </row>
    <row r="1332" spans="4:4" x14ac:dyDescent="0.2">
      <c r="D1332" s="178"/>
    </row>
    <row r="1333" spans="4:4" x14ac:dyDescent="0.2">
      <c r="D1333" s="178"/>
    </row>
    <row r="1334" spans="4:4" x14ac:dyDescent="0.2">
      <c r="D1334" s="178"/>
    </row>
    <row r="1335" spans="4:4" x14ac:dyDescent="0.2">
      <c r="D1335" s="178"/>
    </row>
    <row r="1336" spans="4:4" x14ac:dyDescent="0.2">
      <c r="D1336" s="178"/>
    </row>
    <row r="1337" spans="4:4" x14ac:dyDescent="0.2">
      <c r="D1337" s="178"/>
    </row>
    <row r="1338" spans="4:4" x14ac:dyDescent="0.2">
      <c r="D1338" s="178"/>
    </row>
    <row r="1339" spans="4:4" x14ac:dyDescent="0.2">
      <c r="D1339" s="178"/>
    </row>
    <row r="1340" spans="4:4" x14ac:dyDescent="0.2">
      <c r="D1340" s="178"/>
    </row>
    <row r="1341" spans="4:4" x14ac:dyDescent="0.2">
      <c r="D1341" s="178"/>
    </row>
    <row r="1342" spans="4:4" x14ac:dyDescent="0.2">
      <c r="D1342" s="178"/>
    </row>
    <row r="1343" spans="4:4" x14ac:dyDescent="0.2">
      <c r="D1343" s="178"/>
    </row>
    <row r="1344" spans="4:4" x14ac:dyDescent="0.2">
      <c r="D1344" s="178"/>
    </row>
    <row r="1345" spans="4:4" x14ac:dyDescent="0.2">
      <c r="D1345" s="178"/>
    </row>
    <row r="1346" spans="4:4" x14ac:dyDescent="0.2">
      <c r="D1346" s="178"/>
    </row>
    <row r="1347" spans="4:4" x14ac:dyDescent="0.2">
      <c r="D1347" s="178"/>
    </row>
    <row r="1348" spans="4:4" x14ac:dyDescent="0.2">
      <c r="D1348" s="178"/>
    </row>
    <row r="1349" spans="4:4" x14ac:dyDescent="0.2">
      <c r="D1349" s="178"/>
    </row>
    <row r="1350" spans="4:4" x14ac:dyDescent="0.2">
      <c r="D1350" s="178"/>
    </row>
    <row r="1351" spans="4:4" x14ac:dyDescent="0.2">
      <c r="D1351" s="178"/>
    </row>
    <row r="1352" spans="4:4" x14ac:dyDescent="0.2">
      <c r="D1352" s="178"/>
    </row>
    <row r="1353" spans="4:4" x14ac:dyDescent="0.2">
      <c r="D1353" s="178"/>
    </row>
    <row r="1354" spans="4:4" x14ac:dyDescent="0.2">
      <c r="D1354" s="178"/>
    </row>
    <row r="1355" spans="4:4" x14ac:dyDescent="0.2">
      <c r="D1355" s="178"/>
    </row>
    <row r="1356" spans="4:4" x14ac:dyDescent="0.2">
      <c r="D1356" s="178"/>
    </row>
    <row r="1357" spans="4:4" x14ac:dyDescent="0.2">
      <c r="D1357" s="178"/>
    </row>
    <row r="1358" spans="4:4" x14ac:dyDescent="0.2">
      <c r="D1358" s="178"/>
    </row>
    <row r="1359" spans="4:4" x14ac:dyDescent="0.2">
      <c r="D1359" s="178"/>
    </row>
    <row r="1360" spans="4:4" x14ac:dyDescent="0.2">
      <c r="D1360" s="178"/>
    </row>
    <row r="1361" spans="4:4" x14ac:dyDescent="0.2">
      <c r="D1361" s="178"/>
    </row>
    <row r="1362" spans="4:4" x14ac:dyDescent="0.2">
      <c r="D1362" s="178"/>
    </row>
    <row r="1363" spans="4:4" x14ac:dyDescent="0.2">
      <c r="D1363" s="178"/>
    </row>
    <row r="1364" spans="4:4" x14ac:dyDescent="0.2">
      <c r="D1364" s="178"/>
    </row>
    <row r="1365" spans="4:4" x14ac:dyDescent="0.2">
      <c r="D1365" s="178"/>
    </row>
    <row r="1366" spans="4:4" x14ac:dyDescent="0.2">
      <c r="D1366" s="178"/>
    </row>
    <row r="1367" spans="4:4" x14ac:dyDescent="0.2">
      <c r="D1367" s="178"/>
    </row>
    <row r="1368" spans="4:4" x14ac:dyDescent="0.2">
      <c r="D1368" s="178"/>
    </row>
    <row r="1369" spans="4:4" x14ac:dyDescent="0.2">
      <c r="D1369" s="178"/>
    </row>
    <row r="1370" spans="4:4" x14ac:dyDescent="0.2">
      <c r="D1370" s="178"/>
    </row>
    <row r="1371" spans="4:4" x14ac:dyDescent="0.2">
      <c r="D1371" s="178"/>
    </row>
    <row r="1372" spans="4:4" x14ac:dyDescent="0.2">
      <c r="D1372" s="178"/>
    </row>
    <row r="1373" spans="4:4" x14ac:dyDescent="0.2">
      <c r="D1373" s="178"/>
    </row>
    <row r="1374" spans="4:4" x14ac:dyDescent="0.2">
      <c r="D1374" s="178"/>
    </row>
    <row r="1375" spans="4:4" x14ac:dyDescent="0.2">
      <c r="D1375" s="178"/>
    </row>
    <row r="1376" spans="4:4" x14ac:dyDescent="0.2">
      <c r="D1376" s="178"/>
    </row>
    <row r="1377" spans="4:4" x14ac:dyDescent="0.2">
      <c r="D1377" s="178"/>
    </row>
    <row r="1378" spans="4:4" x14ac:dyDescent="0.2">
      <c r="D1378" s="178"/>
    </row>
    <row r="1379" spans="4:4" x14ac:dyDescent="0.2">
      <c r="D1379" s="178"/>
    </row>
    <row r="1380" spans="4:4" x14ac:dyDescent="0.2">
      <c r="D1380" s="178"/>
    </row>
    <row r="1381" spans="4:4" x14ac:dyDescent="0.2">
      <c r="D1381" s="178"/>
    </row>
    <row r="1382" spans="4:4" x14ac:dyDescent="0.2">
      <c r="D1382" s="178"/>
    </row>
    <row r="1383" spans="4:4" x14ac:dyDescent="0.2">
      <c r="D1383" s="178"/>
    </row>
    <row r="1384" spans="4:4" x14ac:dyDescent="0.2">
      <c r="D1384" s="178"/>
    </row>
    <row r="1385" spans="4:4" x14ac:dyDescent="0.2">
      <c r="D1385" s="178"/>
    </row>
    <row r="1386" spans="4:4" x14ac:dyDescent="0.2">
      <c r="D1386" s="178"/>
    </row>
    <row r="1387" spans="4:4" x14ac:dyDescent="0.2">
      <c r="D1387" s="178"/>
    </row>
    <row r="1388" spans="4:4" x14ac:dyDescent="0.2">
      <c r="D1388" s="178"/>
    </row>
    <row r="1389" spans="4:4" x14ac:dyDescent="0.2">
      <c r="D1389" s="178"/>
    </row>
    <row r="1390" spans="4:4" x14ac:dyDescent="0.2">
      <c r="D1390" s="178"/>
    </row>
    <row r="1391" spans="4:4" x14ac:dyDescent="0.2">
      <c r="D1391" s="178"/>
    </row>
    <row r="1392" spans="4:4" x14ac:dyDescent="0.2">
      <c r="D1392" s="178"/>
    </row>
    <row r="1393" spans="4:4" x14ac:dyDescent="0.2">
      <c r="D1393" s="178"/>
    </row>
    <row r="1394" spans="4:4" x14ac:dyDescent="0.2">
      <c r="D1394" s="178"/>
    </row>
    <row r="1395" spans="4:4" x14ac:dyDescent="0.2">
      <c r="D1395" s="178"/>
    </row>
    <row r="1396" spans="4:4" x14ac:dyDescent="0.2">
      <c r="D1396" s="178"/>
    </row>
    <row r="1397" spans="4:4" x14ac:dyDescent="0.2">
      <c r="D1397" s="178"/>
    </row>
    <row r="1398" spans="4:4" x14ac:dyDescent="0.2">
      <c r="D1398" s="178"/>
    </row>
    <row r="1399" spans="4:4" x14ac:dyDescent="0.2">
      <c r="D1399" s="178"/>
    </row>
    <row r="1400" spans="4:4" x14ac:dyDescent="0.2">
      <c r="D1400" s="178"/>
    </row>
    <row r="1401" spans="4:4" x14ac:dyDescent="0.2">
      <c r="D1401" s="178"/>
    </row>
    <row r="1402" spans="4:4" x14ac:dyDescent="0.2">
      <c r="D1402" s="178"/>
    </row>
    <row r="1403" spans="4:4" x14ac:dyDescent="0.2">
      <c r="D1403" s="178"/>
    </row>
    <row r="1404" spans="4:4" x14ac:dyDescent="0.2">
      <c r="D1404" s="178"/>
    </row>
    <row r="1405" spans="4:4" x14ac:dyDescent="0.2">
      <c r="D1405" s="178"/>
    </row>
    <row r="1406" spans="4:4" x14ac:dyDescent="0.2">
      <c r="D1406" s="178"/>
    </row>
    <row r="1407" spans="4:4" x14ac:dyDescent="0.2">
      <c r="D1407" s="178"/>
    </row>
    <row r="1408" spans="4:4" x14ac:dyDescent="0.2">
      <c r="D1408" s="178"/>
    </row>
    <row r="1409" spans="4:4" x14ac:dyDescent="0.2">
      <c r="D1409" s="178"/>
    </row>
    <row r="1410" spans="4:4" x14ac:dyDescent="0.2">
      <c r="D1410" s="178"/>
    </row>
    <row r="1411" spans="4:4" x14ac:dyDescent="0.2">
      <c r="D1411" s="178"/>
    </row>
    <row r="1412" spans="4:4" x14ac:dyDescent="0.2">
      <c r="D1412" s="178"/>
    </row>
    <row r="1413" spans="4:4" x14ac:dyDescent="0.2">
      <c r="D1413" s="178"/>
    </row>
    <row r="1414" spans="4:4" x14ac:dyDescent="0.2">
      <c r="D1414" s="178"/>
    </row>
    <row r="1415" spans="4:4" x14ac:dyDescent="0.2">
      <c r="D1415" s="178"/>
    </row>
    <row r="1416" spans="4:4" x14ac:dyDescent="0.2">
      <c r="D1416" s="178"/>
    </row>
    <row r="1417" spans="4:4" x14ac:dyDescent="0.2">
      <c r="D1417" s="178"/>
    </row>
    <row r="1418" spans="4:4" x14ac:dyDescent="0.2">
      <c r="D1418" s="178"/>
    </row>
    <row r="1419" spans="4:4" x14ac:dyDescent="0.2">
      <c r="D1419" s="178"/>
    </row>
    <row r="1420" spans="4:4" x14ac:dyDescent="0.2">
      <c r="D1420" s="178"/>
    </row>
    <row r="1421" spans="4:4" x14ac:dyDescent="0.2">
      <c r="D1421" s="178"/>
    </row>
    <row r="1422" spans="4:4" x14ac:dyDescent="0.2">
      <c r="D1422" s="178"/>
    </row>
    <row r="1423" spans="4:4" x14ac:dyDescent="0.2">
      <c r="D1423" s="178"/>
    </row>
    <row r="1424" spans="4:4" x14ac:dyDescent="0.2">
      <c r="D1424" s="178"/>
    </row>
    <row r="1425" spans="4:4" x14ac:dyDescent="0.2">
      <c r="D1425" s="178"/>
    </row>
    <row r="1426" spans="4:4" x14ac:dyDescent="0.2">
      <c r="D1426" s="178"/>
    </row>
    <row r="1427" spans="4:4" x14ac:dyDescent="0.2">
      <c r="D1427" s="178"/>
    </row>
    <row r="1428" spans="4:4" x14ac:dyDescent="0.2">
      <c r="D1428" s="178"/>
    </row>
    <row r="1429" spans="4:4" x14ac:dyDescent="0.2">
      <c r="D1429" s="178"/>
    </row>
    <row r="1430" spans="4:4" x14ac:dyDescent="0.2">
      <c r="D1430" s="178"/>
    </row>
    <row r="1431" spans="4:4" x14ac:dyDescent="0.2">
      <c r="D1431" s="178"/>
    </row>
    <row r="1432" spans="4:4" x14ac:dyDescent="0.2">
      <c r="D1432" s="178"/>
    </row>
    <row r="1433" spans="4:4" x14ac:dyDescent="0.2">
      <c r="D1433" s="178"/>
    </row>
    <row r="1434" spans="4:4" x14ac:dyDescent="0.2">
      <c r="D1434" s="178"/>
    </row>
    <row r="1435" spans="4:4" x14ac:dyDescent="0.2">
      <c r="D1435" s="178"/>
    </row>
    <row r="1436" spans="4:4" x14ac:dyDescent="0.2">
      <c r="D1436" s="178"/>
    </row>
    <row r="1437" spans="4:4" x14ac:dyDescent="0.2">
      <c r="D1437" s="178"/>
    </row>
    <row r="1438" spans="4:4" x14ac:dyDescent="0.2">
      <c r="D1438" s="178"/>
    </row>
    <row r="1439" spans="4:4" x14ac:dyDescent="0.2">
      <c r="D1439" s="178"/>
    </row>
    <row r="1440" spans="4:4" x14ac:dyDescent="0.2">
      <c r="D1440" s="178"/>
    </row>
    <row r="1441" spans="4:4" x14ac:dyDescent="0.2">
      <c r="D1441" s="178"/>
    </row>
    <row r="1442" spans="4:4" x14ac:dyDescent="0.2">
      <c r="D1442" s="178"/>
    </row>
    <row r="1443" spans="4:4" x14ac:dyDescent="0.2">
      <c r="D1443" s="178"/>
    </row>
    <row r="1444" spans="4:4" x14ac:dyDescent="0.2">
      <c r="D1444" s="178"/>
    </row>
    <row r="1445" spans="4:4" x14ac:dyDescent="0.2">
      <c r="D1445" s="178"/>
    </row>
    <row r="1446" spans="4:4" x14ac:dyDescent="0.2">
      <c r="D1446" s="178"/>
    </row>
    <row r="1447" spans="4:4" x14ac:dyDescent="0.2">
      <c r="D1447" s="178"/>
    </row>
    <row r="1448" spans="4:4" x14ac:dyDescent="0.2">
      <c r="D1448" s="178"/>
    </row>
    <row r="1449" spans="4:4" x14ac:dyDescent="0.2">
      <c r="D1449" s="178"/>
    </row>
    <row r="1450" spans="4:4" x14ac:dyDescent="0.2">
      <c r="D1450" s="178"/>
    </row>
    <row r="1451" spans="4:4" x14ac:dyDescent="0.2">
      <c r="D1451" s="178"/>
    </row>
    <row r="1452" spans="4:4" x14ac:dyDescent="0.2">
      <c r="D1452" s="178"/>
    </row>
    <row r="1453" spans="4:4" x14ac:dyDescent="0.2">
      <c r="D1453" s="178"/>
    </row>
    <row r="1454" spans="4:4" x14ac:dyDescent="0.2">
      <c r="D1454" s="178"/>
    </row>
    <row r="1455" spans="4:4" x14ac:dyDescent="0.2">
      <c r="D1455" s="178"/>
    </row>
    <row r="1456" spans="4:4" x14ac:dyDescent="0.2">
      <c r="D1456" s="178"/>
    </row>
    <row r="1457" spans="4:4" x14ac:dyDescent="0.2">
      <c r="D1457" s="178"/>
    </row>
    <row r="1458" spans="4:4" x14ac:dyDescent="0.2">
      <c r="D1458" s="178"/>
    </row>
    <row r="1459" spans="4:4" x14ac:dyDescent="0.2">
      <c r="D1459" s="178"/>
    </row>
    <row r="1460" spans="4:4" x14ac:dyDescent="0.2">
      <c r="D1460" s="178"/>
    </row>
    <row r="1461" spans="4:4" x14ac:dyDescent="0.2">
      <c r="D1461" s="178"/>
    </row>
    <row r="1462" spans="4:4" x14ac:dyDescent="0.2">
      <c r="D1462" s="178"/>
    </row>
    <row r="1463" spans="4:4" x14ac:dyDescent="0.2">
      <c r="D1463" s="178"/>
    </row>
    <row r="1464" spans="4:4" x14ac:dyDescent="0.2">
      <c r="D1464" s="178"/>
    </row>
    <row r="1465" spans="4:4" x14ac:dyDescent="0.2">
      <c r="D1465" s="178"/>
    </row>
    <row r="1466" spans="4:4" x14ac:dyDescent="0.2">
      <c r="D1466" s="178"/>
    </row>
    <row r="1467" spans="4:4" x14ac:dyDescent="0.2">
      <c r="D1467" s="178"/>
    </row>
    <row r="1468" spans="4:4" x14ac:dyDescent="0.2">
      <c r="D1468" s="178"/>
    </row>
    <row r="1469" spans="4:4" x14ac:dyDescent="0.2">
      <c r="D1469" s="178"/>
    </row>
    <row r="1470" spans="4:4" x14ac:dyDescent="0.2">
      <c r="D1470" s="178"/>
    </row>
    <row r="1471" spans="4:4" x14ac:dyDescent="0.2">
      <c r="D1471" s="178"/>
    </row>
    <row r="1472" spans="4:4" x14ac:dyDescent="0.2">
      <c r="D1472" s="178"/>
    </row>
    <row r="1473" spans="4:4" x14ac:dyDescent="0.2">
      <c r="D1473" s="178"/>
    </row>
    <row r="1474" spans="4:4" x14ac:dyDescent="0.2">
      <c r="D1474" s="178"/>
    </row>
    <row r="1475" spans="4:4" x14ac:dyDescent="0.2">
      <c r="D1475" s="178"/>
    </row>
    <row r="1476" spans="4:4" x14ac:dyDescent="0.2">
      <c r="D1476" s="178"/>
    </row>
    <row r="1477" spans="4:4" x14ac:dyDescent="0.2">
      <c r="D1477" s="178"/>
    </row>
    <row r="1478" spans="4:4" x14ac:dyDescent="0.2">
      <c r="D1478" s="178"/>
    </row>
    <row r="1479" spans="4:4" x14ac:dyDescent="0.2">
      <c r="D1479" s="178"/>
    </row>
    <row r="1480" spans="4:4" x14ac:dyDescent="0.2">
      <c r="D1480" s="178"/>
    </row>
    <row r="1481" spans="4:4" x14ac:dyDescent="0.2">
      <c r="D1481" s="178"/>
    </row>
    <row r="1482" spans="4:4" x14ac:dyDescent="0.2">
      <c r="D1482" s="178"/>
    </row>
    <row r="1483" spans="4:4" x14ac:dyDescent="0.2">
      <c r="D1483" s="178"/>
    </row>
    <row r="1484" spans="4:4" x14ac:dyDescent="0.2">
      <c r="D1484" s="178"/>
    </row>
    <row r="1485" spans="4:4" x14ac:dyDescent="0.2">
      <c r="D1485" s="178"/>
    </row>
    <row r="1486" spans="4:4" x14ac:dyDescent="0.2">
      <c r="D1486" s="178"/>
    </row>
    <row r="1487" spans="4:4" x14ac:dyDescent="0.2">
      <c r="D1487" s="178"/>
    </row>
    <row r="1488" spans="4:4" x14ac:dyDescent="0.2">
      <c r="D1488" s="178"/>
    </row>
    <row r="1489" spans="4:4" x14ac:dyDescent="0.2">
      <c r="D1489" s="178"/>
    </row>
    <row r="1490" spans="4:4" x14ac:dyDescent="0.2">
      <c r="D1490" s="178"/>
    </row>
    <row r="1491" spans="4:4" x14ac:dyDescent="0.2">
      <c r="D1491" s="178"/>
    </row>
    <row r="1492" spans="4:4" x14ac:dyDescent="0.2">
      <c r="D1492" s="178"/>
    </row>
    <row r="1493" spans="4:4" x14ac:dyDescent="0.2">
      <c r="D1493" s="178"/>
    </row>
    <row r="1494" spans="4:4" x14ac:dyDescent="0.2">
      <c r="D1494" s="178"/>
    </row>
    <row r="1495" spans="4:4" x14ac:dyDescent="0.2">
      <c r="D1495" s="178"/>
    </row>
    <row r="1496" spans="4:4" x14ac:dyDescent="0.2">
      <c r="D1496" s="178"/>
    </row>
    <row r="1497" spans="4:4" x14ac:dyDescent="0.2">
      <c r="D1497" s="178"/>
    </row>
    <row r="1498" spans="4:4" x14ac:dyDescent="0.2">
      <c r="D1498" s="178"/>
    </row>
    <row r="1499" spans="4:4" x14ac:dyDescent="0.2">
      <c r="D1499" s="178"/>
    </row>
    <row r="1500" spans="4:4" x14ac:dyDescent="0.2">
      <c r="D1500" s="178"/>
    </row>
    <row r="1501" spans="4:4" x14ac:dyDescent="0.2">
      <c r="D1501" s="178"/>
    </row>
    <row r="1502" spans="4:4" x14ac:dyDescent="0.2">
      <c r="D1502" s="178"/>
    </row>
    <row r="1503" spans="4:4" x14ac:dyDescent="0.2">
      <c r="D1503" s="178"/>
    </row>
    <row r="1504" spans="4:4" x14ac:dyDescent="0.2">
      <c r="D1504" s="178"/>
    </row>
    <row r="1505" spans="4:4" x14ac:dyDescent="0.2">
      <c r="D1505" s="178"/>
    </row>
    <row r="1506" spans="4:4" x14ac:dyDescent="0.2">
      <c r="D1506" s="178"/>
    </row>
    <row r="1507" spans="4:4" x14ac:dyDescent="0.2">
      <c r="D1507" s="178"/>
    </row>
    <row r="1508" spans="4:4" x14ac:dyDescent="0.2">
      <c r="D1508" s="178"/>
    </row>
    <row r="1509" spans="4:4" x14ac:dyDescent="0.2">
      <c r="D1509" s="178"/>
    </row>
    <row r="1510" spans="4:4" x14ac:dyDescent="0.2">
      <c r="D1510" s="178"/>
    </row>
    <row r="1511" spans="4:4" x14ac:dyDescent="0.2">
      <c r="D1511" s="178"/>
    </row>
    <row r="1512" spans="4:4" x14ac:dyDescent="0.2">
      <c r="D1512" s="178"/>
    </row>
    <row r="1513" spans="4:4" x14ac:dyDescent="0.2">
      <c r="D1513" s="178"/>
    </row>
    <row r="1514" spans="4:4" x14ac:dyDescent="0.2">
      <c r="D1514" s="178"/>
    </row>
    <row r="1515" spans="4:4" x14ac:dyDescent="0.2">
      <c r="D1515" s="178"/>
    </row>
    <row r="1516" spans="4:4" x14ac:dyDescent="0.2">
      <c r="D1516" s="178"/>
    </row>
    <row r="1517" spans="4:4" x14ac:dyDescent="0.2">
      <c r="D1517" s="178"/>
    </row>
    <row r="1518" spans="4:4" x14ac:dyDescent="0.2">
      <c r="D1518" s="178"/>
    </row>
    <row r="1519" spans="4:4" x14ac:dyDescent="0.2">
      <c r="D1519" s="178"/>
    </row>
    <row r="1520" spans="4:4" x14ac:dyDescent="0.2">
      <c r="D1520" s="178"/>
    </row>
    <row r="1521" spans="4:4" x14ac:dyDescent="0.2">
      <c r="D1521" s="178"/>
    </row>
    <row r="1522" spans="4:4" x14ac:dyDescent="0.2">
      <c r="D1522" s="178"/>
    </row>
    <row r="1523" spans="4:4" x14ac:dyDescent="0.2">
      <c r="D1523" s="178"/>
    </row>
    <row r="1524" spans="4:4" x14ac:dyDescent="0.2">
      <c r="D1524" s="178"/>
    </row>
    <row r="1525" spans="4:4" x14ac:dyDescent="0.2">
      <c r="D1525" s="178"/>
    </row>
    <row r="1526" spans="4:4" x14ac:dyDescent="0.2">
      <c r="D1526" s="178"/>
    </row>
    <row r="1527" spans="4:4" x14ac:dyDescent="0.2">
      <c r="D1527" s="178"/>
    </row>
    <row r="1528" spans="4:4" x14ac:dyDescent="0.2">
      <c r="D1528" s="178"/>
    </row>
    <row r="1529" spans="4:4" x14ac:dyDescent="0.2">
      <c r="D1529" s="178"/>
    </row>
    <row r="1530" spans="4:4" x14ac:dyDescent="0.2">
      <c r="D1530" s="178"/>
    </row>
    <row r="1531" spans="4:4" x14ac:dyDescent="0.2">
      <c r="D1531" s="178"/>
    </row>
    <row r="1532" spans="4:4" x14ac:dyDescent="0.2">
      <c r="D1532" s="178"/>
    </row>
    <row r="1533" spans="4:4" x14ac:dyDescent="0.2">
      <c r="D1533" s="178"/>
    </row>
    <row r="1534" spans="4:4" x14ac:dyDescent="0.2">
      <c r="D1534" s="178"/>
    </row>
    <row r="1535" spans="4:4" x14ac:dyDescent="0.2">
      <c r="D1535" s="178"/>
    </row>
    <row r="1536" spans="4:4" x14ac:dyDescent="0.2">
      <c r="D1536" s="178"/>
    </row>
    <row r="1537" spans="4:4" x14ac:dyDescent="0.2">
      <c r="D1537" s="178"/>
    </row>
    <row r="1538" spans="4:4" x14ac:dyDescent="0.2">
      <c r="D1538" s="178"/>
    </row>
    <row r="1539" spans="4:4" x14ac:dyDescent="0.2">
      <c r="D1539" s="178"/>
    </row>
    <row r="1540" spans="4:4" x14ac:dyDescent="0.2">
      <c r="D1540" s="178"/>
    </row>
    <row r="1541" spans="4:4" x14ac:dyDescent="0.2">
      <c r="D1541" s="178"/>
    </row>
    <row r="1542" spans="4:4" x14ac:dyDescent="0.2">
      <c r="D1542" s="178"/>
    </row>
    <row r="1543" spans="4:4" x14ac:dyDescent="0.2">
      <c r="D1543" s="178"/>
    </row>
    <row r="1544" spans="4:4" x14ac:dyDescent="0.2">
      <c r="D1544" s="178"/>
    </row>
    <row r="1545" spans="4:4" x14ac:dyDescent="0.2">
      <c r="D1545" s="178"/>
    </row>
    <row r="1546" spans="4:4" x14ac:dyDescent="0.2">
      <c r="D1546" s="178"/>
    </row>
    <row r="1547" spans="4:4" x14ac:dyDescent="0.2">
      <c r="D1547" s="178"/>
    </row>
    <row r="1548" spans="4:4" x14ac:dyDescent="0.2">
      <c r="D1548" s="178"/>
    </row>
    <row r="1549" spans="4:4" x14ac:dyDescent="0.2">
      <c r="D1549" s="178"/>
    </row>
    <row r="1550" spans="4:4" x14ac:dyDescent="0.2">
      <c r="D1550" s="178"/>
    </row>
    <row r="1551" spans="4:4" x14ac:dyDescent="0.2">
      <c r="D1551" s="178"/>
    </row>
    <row r="1552" spans="4:4" x14ac:dyDescent="0.2">
      <c r="D1552" s="178"/>
    </row>
    <row r="1553" spans="4:4" x14ac:dyDescent="0.2">
      <c r="D1553" s="178"/>
    </row>
    <row r="1554" spans="4:4" x14ac:dyDescent="0.2">
      <c r="D1554" s="178"/>
    </row>
    <row r="1555" spans="4:4" x14ac:dyDescent="0.2">
      <c r="D1555" s="178"/>
    </row>
    <row r="1556" spans="4:4" x14ac:dyDescent="0.2">
      <c r="D1556" s="178"/>
    </row>
    <row r="1557" spans="4:4" x14ac:dyDescent="0.2">
      <c r="D1557" s="178"/>
    </row>
    <row r="1558" spans="4:4" x14ac:dyDescent="0.2">
      <c r="D1558" s="178"/>
    </row>
    <row r="1559" spans="4:4" x14ac:dyDescent="0.2">
      <c r="D1559" s="178"/>
    </row>
    <row r="1560" spans="4:4" x14ac:dyDescent="0.2">
      <c r="D1560" s="178"/>
    </row>
    <row r="1561" spans="4:4" x14ac:dyDescent="0.2">
      <c r="D1561" s="178"/>
    </row>
    <row r="1562" spans="4:4" x14ac:dyDescent="0.2">
      <c r="D1562" s="178"/>
    </row>
    <row r="1563" spans="4:4" x14ac:dyDescent="0.2">
      <c r="D1563" s="178"/>
    </row>
    <row r="1564" spans="4:4" x14ac:dyDescent="0.2">
      <c r="D1564" s="178"/>
    </row>
    <row r="1565" spans="4:4" x14ac:dyDescent="0.2">
      <c r="D1565" s="178"/>
    </row>
    <row r="1566" spans="4:4" x14ac:dyDescent="0.2">
      <c r="D1566" s="178"/>
    </row>
    <row r="1567" spans="4:4" x14ac:dyDescent="0.2">
      <c r="D1567" s="178"/>
    </row>
    <row r="1568" spans="4:4" x14ac:dyDescent="0.2">
      <c r="D1568" s="178"/>
    </row>
    <row r="1569" spans="4:4" x14ac:dyDescent="0.2">
      <c r="D1569" s="178"/>
    </row>
    <row r="1570" spans="4:4" x14ac:dyDescent="0.2">
      <c r="D1570" s="178"/>
    </row>
    <row r="1571" spans="4:4" x14ac:dyDescent="0.2">
      <c r="D1571" s="178"/>
    </row>
    <row r="1572" spans="4:4" x14ac:dyDescent="0.2">
      <c r="D1572" s="178"/>
    </row>
    <row r="1573" spans="4:4" x14ac:dyDescent="0.2">
      <c r="D1573" s="178"/>
    </row>
    <row r="1574" spans="4:4" x14ac:dyDescent="0.2">
      <c r="D1574" s="178"/>
    </row>
    <row r="1575" spans="4:4" x14ac:dyDescent="0.2">
      <c r="D1575" s="178"/>
    </row>
    <row r="1576" spans="4:4" x14ac:dyDescent="0.2">
      <c r="D1576" s="178"/>
    </row>
    <row r="1577" spans="4:4" x14ac:dyDescent="0.2">
      <c r="D1577" s="178"/>
    </row>
    <row r="1578" spans="4:4" x14ac:dyDescent="0.2">
      <c r="D1578" s="178"/>
    </row>
    <row r="1579" spans="4:4" x14ac:dyDescent="0.2">
      <c r="D1579" s="178"/>
    </row>
    <row r="1580" spans="4:4" x14ac:dyDescent="0.2">
      <c r="D1580" s="178"/>
    </row>
    <row r="1581" spans="4:4" x14ac:dyDescent="0.2">
      <c r="D1581" s="178"/>
    </row>
    <row r="1582" spans="4:4" x14ac:dyDescent="0.2">
      <c r="D1582" s="178"/>
    </row>
    <row r="1583" spans="4:4" x14ac:dyDescent="0.2">
      <c r="D1583" s="178"/>
    </row>
    <row r="1584" spans="4:4" x14ac:dyDescent="0.2">
      <c r="D1584" s="178"/>
    </row>
    <row r="1585" spans="4:4" x14ac:dyDescent="0.2">
      <c r="D1585" s="178"/>
    </row>
    <row r="1586" spans="4:4" x14ac:dyDescent="0.2">
      <c r="D1586" s="178"/>
    </row>
    <row r="1587" spans="4:4" x14ac:dyDescent="0.2">
      <c r="D1587" s="178"/>
    </row>
    <row r="1588" spans="4:4" x14ac:dyDescent="0.2">
      <c r="D1588" s="178"/>
    </row>
    <row r="1589" spans="4:4" x14ac:dyDescent="0.2">
      <c r="D1589" s="178"/>
    </row>
    <row r="1590" spans="4:4" x14ac:dyDescent="0.2">
      <c r="D1590" s="178"/>
    </row>
    <row r="1591" spans="4:4" x14ac:dyDescent="0.2">
      <c r="D1591" s="178"/>
    </row>
    <row r="1592" spans="4:4" x14ac:dyDescent="0.2">
      <c r="D1592" s="178"/>
    </row>
    <row r="1593" spans="4:4" x14ac:dyDescent="0.2">
      <c r="D1593" s="178"/>
    </row>
    <row r="1594" spans="4:4" x14ac:dyDescent="0.2">
      <c r="D1594" s="178"/>
    </row>
    <row r="1595" spans="4:4" x14ac:dyDescent="0.2">
      <c r="D1595" s="178"/>
    </row>
    <row r="1596" spans="4:4" x14ac:dyDescent="0.2">
      <c r="D1596" s="178"/>
    </row>
    <row r="1597" spans="4:4" x14ac:dyDescent="0.2">
      <c r="D1597" s="178"/>
    </row>
    <row r="1598" spans="4:4" x14ac:dyDescent="0.2">
      <c r="D1598" s="178"/>
    </row>
    <row r="1599" spans="4:4" x14ac:dyDescent="0.2">
      <c r="D1599" s="178"/>
    </row>
    <row r="1600" spans="4:4" x14ac:dyDescent="0.2">
      <c r="D1600" s="178"/>
    </row>
    <row r="1601" spans="4:4" x14ac:dyDescent="0.2">
      <c r="D1601" s="178"/>
    </row>
    <row r="1602" spans="4:4" x14ac:dyDescent="0.2">
      <c r="D1602" s="178"/>
    </row>
    <row r="1603" spans="4:4" x14ac:dyDescent="0.2">
      <c r="D1603" s="178"/>
    </row>
    <row r="1604" spans="4:4" x14ac:dyDescent="0.2">
      <c r="D1604" s="178"/>
    </row>
    <row r="1605" spans="4:4" x14ac:dyDescent="0.2">
      <c r="D1605" s="178"/>
    </row>
    <row r="1606" spans="4:4" x14ac:dyDescent="0.2">
      <c r="D1606" s="178"/>
    </row>
    <row r="1607" spans="4:4" x14ac:dyDescent="0.2">
      <c r="D1607" s="178"/>
    </row>
    <row r="1608" spans="4:4" x14ac:dyDescent="0.2">
      <c r="D1608" s="178"/>
    </row>
    <row r="1609" spans="4:4" x14ac:dyDescent="0.2">
      <c r="D1609" s="178"/>
    </row>
    <row r="1610" spans="4:4" x14ac:dyDescent="0.2">
      <c r="D1610" s="178"/>
    </row>
    <row r="1611" spans="4:4" x14ac:dyDescent="0.2">
      <c r="D1611" s="178"/>
    </row>
    <row r="1612" spans="4:4" x14ac:dyDescent="0.2">
      <c r="D1612" s="178"/>
    </row>
    <row r="1613" spans="4:4" x14ac:dyDescent="0.2">
      <c r="D1613" s="178"/>
    </row>
    <row r="1614" spans="4:4" x14ac:dyDescent="0.2">
      <c r="D1614" s="178"/>
    </row>
    <row r="1615" spans="4:4" x14ac:dyDescent="0.2">
      <c r="D1615" s="178"/>
    </row>
    <row r="1616" spans="4:4" x14ac:dyDescent="0.2">
      <c r="D1616" s="178"/>
    </row>
    <row r="1617" spans="4:4" x14ac:dyDescent="0.2">
      <c r="D1617" s="178"/>
    </row>
    <row r="1618" spans="4:4" x14ac:dyDescent="0.2">
      <c r="D1618" s="178"/>
    </row>
    <row r="1619" spans="4:4" x14ac:dyDescent="0.2">
      <c r="D1619" s="178"/>
    </row>
    <row r="1620" spans="4:4" x14ac:dyDescent="0.2">
      <c r="D1620" s="178"/>
    </row>
    <row r="1621" spans="4:4" x14ac:dyDescent="0.2">
      <c r="D1621" s="178"/>
    </row>
    <row r="1622" spans="4:4" x14ac:dyDescent="0.2">
      <c r="D1622" s="178"/>
    </row>
    <row r="1623" spans="4:4" x14ac:dyDescent="0.2">
      <c r="D1623" s="178"/>
    </row>
    <row r="1624" spans="4:4" x14ac:dyDescent="0.2">
      <c r="D1624" s="178"/>
    </row>
    <row r="1625" spans="4:4" x14ac:dyDescent="0.2">
      <c r="D1625" s="178"/>
    </row>
    <row r="1626" spans="4:4" x14ac:dyDescent="0.2">
      <c r="D1626" s="178"/>
    </row>
    <row r="1627" spans="4:4" x14ac:dyDescent="0.2">
      <c r="D1627" s="178"/>
    </row>
    <row r="1628" spans="4:4" x14ac:dyDescent="0.2">
      <c r="D1628" s="178"/>
    </row>
    <row r="1629" spans="4:4" x14ac:dyDescent="0.2">
      <c r="D1629" s="178"/>
    </row>
    <row r="1630" spans="4:4" x14ac:dyDescent="0.2">
      <c r="D1630" s="178"/>
    </row>
    <row r="1631" spans="4:4" x14ac:dyDescent="0.2">
      <c r="D1631" s="178"/>
    </row>
    <row r="1632" spans="4:4" x14ac:dyDescent="0.2">
      <c r="D1632" s="178"/>
    </row>
    <row r="1633" spans="4:4" x14ac:dyDescent="0.2">
      <c r="D1633" s="178"/>
    </row>
    <row r="1634" spans="4:4" x14ac:dyDescent="0.2">
      <c r="D1634" s="178"/>
    </row>
    <row r="1635" spans="4:4" x14ac:dyDescent="0.2">
      <c r="D1635" s="178"/>
    </row>
    <row r="1636" spans="4:4" x14ac:dyDescent="0.2">
      <c r="D1636" s="178"/>
    </row>
    <row r="1637" spans="4:4" x14ac:dyDescent="0.2">
      <c r="D1637" s="178"/>
    </row>
    <row r="1638" spans="4:4" x14ac:dyDescent="0.2">
      <c r="D1638" s="178"/>
    </row>
    <row r="1639" spans="4:4" x14ac:dyDescent="0.2">
      <c r="D1639" s="178"/>
    </row>
    <row r="1640" spans="4:4" x14ac:dyDescent="0.2">
      <c r="D1640" s="178"/>
    </row>
    <row r="1641" spans="4:4" x14ac:dyDescent="0.2">
      <c r="D1641" s="178"/>
    </row>
    <row r="1642" spans="4:4" x14ac:dyDescent="0.2">
      <c r="D1642" s="178"/>
    </row>
    <row r="1643" spans="4:4" x14ac:dyDescent="0.2">
      <c r="D1643" s="178"/>
    </row>
    <row r="1644" spans="4:4" x14ac:dyDescent="0.2">
      <c r="D1644" s="178"/>
    </row>
    <row r="1645" spans="4:4" x14ac:dyDescent="0.2">
      <c r="D1645" s="178"/>
    </row>
    <row r="1646" spans="4:4" x14ac:dyDescent="0.2">
      <c r="D1646" s="178"/>
    </row>
    <row r="1647" spans="4:4" x14ac:dyDescent="0.2">
      <c r="D1647" s="178"/>
    </row>
    <row r="1648" spans="4:4" x14ac:dyDescent="0.2">
      <c r="D1648" s="178"/>
    </row>
    <row r="1649" spans="4:4" x14ac:dyDescent="0.2">
      <c r="D1649" s="178"/>
    </row>
    <row r="1650" spans="4:4" x14ac:dyDescent="0.2">
      <c r="D1650" s="178"/>
    </row>
    <row r="1651" spans="4:4" x14ac:dyDescent="0.2">
      <c r="D1651" s="178"/>
    </row>
    <row r="1652" spans="4:4" x14ac:dyDescent="0.2">
      <c r="D1652" s="178"/>
    </row>
    <row r="1653" spans="4:4" x14ac:dyDescent="0.2">
      <c r="D1653" s="178"/>
    </row>
    <row r="1654" spans="4:4" x14ac:dyDescent="0.2">
      <c r="D1654" s="178"/>
    </row>
    <row r="1655" spans="4:4" x14ac:dyDescent="0.2">
      <c r="D1655" s="178"/>
    </row>
    <row r="1656" spans="4:4" x14ac:dyDescent="0.2">
      <c r="D1656" s="178"/>
    </row>
    <row r="1657" spans="4:4" x14ac:dyDescent="0.2">
      <c r="D1657" s="178"/>
    </row>
    <row r="1658" spans="4:4" x14ac:dyDescent="0.2">
      <c r="D1658" s="178"/>
    </row>
    <row r="1659" spans="4:4" x14ac:dyDescent="0.2">
      <c r="D1659" s="178"/>
    </row>
    <row r="1660" spans="4:4" x14ac:dyDescent="0.2">
      <c r="D1660" s="178"/>
    </row>
    <row r="1661" spans="4:4" x14ac:dyDescent="0.2">
      <c r="D1661" s="178"/>
    </row>
    <row r="1662" spans="4:4" x14ac:dyDescent="0.2">
      <c r="D1662" s="178"/>
    </row>
    <row r="1663" spans="4:4" x14ac:dyDescent="0.2">
      <c r="D1663" s="178"/>
    </row>
    <row r="1664" spans="4:4" x14ac:dyDescent="0.2">
      <c r="D1664" s="178"/>
    </row>
    <row r="1665" spans="4:4" x14ac:dyDescent="0.2">
      <c r="D1665" s="178"/>
    </row>
    <row r="1666" spans="4:4" x14ac:dyDescent="0.2">
      <c r="D1666" s="178"/>
    </row>
    <row r="1667" spans="4:4" x14ac:dyDescent="0.2">
      <c r="D1667" s="178"/>
    </row>
    <row r="1668" spans="4:4" x14ac:dyDescent="0.2">
      <c r="D1668" s="178"/>
    </row>
    <row r="1669" spans="4:4" x14ac:dyDescent="0.2">
      <c r="D1669" s="178"/>
    </row>
    <row r="1670" spans="4:4" x14ac:dyDescent="0.2">
      <c r="D1670" s="178"/>
    </row>
    <row r="1671" spans="4:4" x14ac:dyDescent="0.2">
      <c r="D1671" s="178"/>
    </row>
    <row r="1672" spans="4:4" x14ac:dyDescent="0.2">
      <c r="D1672" s="178"/>
    </row>
    <row r="1673" spans="4:4" x14ac:dyDescent="0.2">
      <c r="D1673" s="178"/>
    </row>
    <row r="1674" spans="4:4" x14ac:dyDescent="0.2">
      <c r="D1674" s="178"/>
    </row>
    <row r="1675" spans="4:4" x14ac:dyDescent="0.2">
      <c r="D1675" s="178"/>
    </row>
    <row r="1676" spans="4:4" x14ac:dyDescent="0.2">
      <c r="D1676" s="178"/>
    </row>
    <row r="1677" spans="4:4" x14ac:dyDescent="0.2">
      <c r="D1677" s="178"/>
    </row>
    <row r="1678" spans="4:4" x14ac:dyDescent="0.2">
      <c r="D1678" s="178"/>
    </row>
    <row r="1679" spans="4:4" x14ac:dyDescent="0.2">
      <c r="D1679" s="178"/>
    </row>
    <row r="1680" spans="4:4" x14ac:dyDescent="0.2">
      <c r="D1680" s="178"/>
    </row>
    <row r="1681" spans="4:4" x14ac:dyDescent="0.2">
      <c r="D1681" s="178"/>
    </row>
    <row r="1682" spans="4:4" x14ac:dyDescent="0.2">
      <c r="D1682" s="178"/>
    </row>
    <row r="1683" spans="4:4" x14ac:dyDescent="0.2">
      <c r="D1683" s="178"/>
    </row>
    <row r="1684" spans="4:4" x14ac:dyDescent="0.2">
      <c r="D1684" s="178"/>
    </row>
    <row r="1685" spans="4:4" x14ac:dyDescent="0.2">
      <c r="D1685" s="178"/>
    </row>
    <row r="1686" spans="4:4" x14ac:dyDescent="0.2">
      <c r="D1686" s="178"/>
    </row>
    <row r="1687" spans="4:4" x14ac:dyDescent="0.2">
      <c r="D1687" s="178"/>
    </row>
    <row r="1688" spans="4:4" x14ac:dyDescent="0.2">
      <c r="D1688" s="178"/>
    </row>
    <row r="1689" spans="4:4" x14ac:dyDescent="0.2">
      <c r="D1689" s="178"/>
    </row>
    <row r="1690" spans="4:4" x14ac:dyDescent="0.2">
      <c r="D1690" s="178"/>
    </row>
    <row r="1691" spans="4:4" x14ac:dyDescent="0.2">
      <c r="D1691" s="178"/>
    </row>
    <row r="1692" spans="4:4" x14ac:dyDescent="0.2">
      <c r="D1692" s="178"/>
    </row>
    <row r="1693" spans="4:4" x14ac:dyDescent="0.2">
      <c r="D1693" s="178"/>
    </row>
    <row r="1694" spans="4:4" x14ac:dyDescent="0.2">
      <c r="D1694" s="178"/>
    </row>
    <row r="1695" spans="4:4" x14ac:dyDescent="0.2">
      <c r="D1695" s="178"/>
    </row>
    <row r="1696" spans="4:4" x14ac:dyDescent="0.2">
      <c r="D1696" s="178"/>
    </row>
    <row r="1697" spans="4:4" x14ac:dyDescent="0.2">
      <c r="D1697" s="178"/>
    </row>
    <row r="1698" spans="4:4" x14ac:dyDescent="0.2">
      <c r="D1698" s="178"/>
    </row>
    <row r="1699" spans="4:4" x14ac:dyDescent="0.2">
      <c r="D1699" s="178"/>
    </row>
    <row r="1700" spans="4:4" x14ac:dyDescent="0.2">
      <c r="D1700" s="178"/>
    </row>
    <row r="1701" spans="4:4" x14ac:dyDescent="0.2">
      <c r="D1701" s="178"/>
    </row>
    <row r="1702" spans="4:4" x14ac:dyDescent="0.2">
      <c r="D1702" s="178"/>
    </row>
    <row r="1703" spans="4:4" x14ac:dyDescent="0.2">
      <c r="D1703" s="178"/>
    </row>
    <row r="1704" spans="4:4" x14ac:dyDescent="0.2">
      <c r="D1704" s="178"/>
    </row>
    <row r="1705" spans="4:4" x14ac:dyDescent="0.2">
      <c r="D1705" s="178"/>
    </row>
    <row r="1706" spans="4:4" x14ac:dyDescent="0.2">
      <c r="D1706" s="178"/>
    </row>
    <row r="1707" spans="4:4" x14ac:dyDescent="0.2">
      <c r="D1707" s="178"/>
    </row>
    <row r="1708" spans="4:4" x14ac:dyDescent="0.2">
      <c r="D1708" s="178"/>
    </row>
    <row r="1709" spans="4:4" x14ac:dyDescent="0.2">
      <c r="D1709" s="178"/>
    </row>
    <row r="1710" spans="4:4" x14ac:dyDescent="0.2">
      <c r="D1710" s="178"/>
    </row>
    <row r="1711" spans="4:4" x14ac:dyDescent="0.2">
      <c r="D1711" s="178"/>
    </row>
    <row r="1712" spans="4:4" x14ac:dyDescent="0.2">
      <c r="D1712" s="178"/>
    </row>
    <row r="1713" spans="4:4" x14ac:dyDescent="0.2">
      <c r="D1713" s="178"/>
    </row>
    <row r="1714" spans="4:4" x14ac:dyDescent="0.2">
      <c r="D1714" s="178"/>
    </row>
    <row r="1715" spans="4:4" x14ac:dyDescent="0.2">
      <c r="D1715" s="178"/>
    </row>
    <row r="1716" spans="4:4" x14ac:dyDescent="0.2">
      <c r="D1716" s="178"/>
    </row>
    <row r="1717" spans="4:4" x14ac:dyDescent="0.2">
      <c r="D1717" s="178"/>
    </row>
    <row r="1718" spans="4:4" x14ac:dyDescent="0.2">
      <c r="D1718" s="178"/>
    </row>
    <row r="1719" spans="4:4" x14ac:dyDescent="0.2">
      <c r="D1719" s="178"/>
    </row>
    <row r="1720" spans="4:4" x14ac:dyDescent="0.2">
      <c r="D1720" s="178"/>
    </row>
    <row r="1721" spans="4:4" x14ac:dyDescent="0.2">
      <c r="D1721" s="178"/>
    </row>
    <row r="1722" spans="4:4" x14ac:dyDescent="0.2">
      <c r="D1722" s="178"/>
    </row>
    <row r="1723" spans="4:4" x14ac:dyDescent="0.2">
      <c r="D1723" s="178"/>
    </row>
    <row r="1724" spans="4:4" x14ac:dyDescent="0.2">
      <c r="D1724" s="178"/>
    </row>
    <row r="1725" spans="4:4" x14ac:dyDescent="0.2">
      <c r="D1725" s="178"/>
    </row>
    <row r="1726" spans="4:4" x14ac:dyDescent="0.2">
      <c r="D1726" s="178"/>
    </row>
    <row r="1727" spans="4:4" x14ac:dyDescent="0.2">
      <c r="D1727" s="178"/>
    </row>
    <row r="1728" spans="4:4" x14ac:dyDescent="0.2">
      <c r="D1728" s="178"/>
    </row>
    <row r="1729" spans="4:4" x14ac:dyDescent="0.2">
      <c r="D1729" s="178"/>
    </row>
    <row r="1730" spans="4:4" x14ac:dyDescent="0.2">
      <c r="D1730" s="178"/>
    </row>
    <row r="1731" spans="4:4" x14ac:dyDescent="0.2">
      <c r="D1731" s="178"/>
    </row>
    <row r="1732" spans="4:4" x14ac:dyDescent="0.2">
      <c r="D1732" s="178"/>
    </row>
    <row r="1733" spans="4:4" x14ac:dyDescent="0.2">
      <c r="D1733" s="178"/>
    </row>
    <row r="1734" spans="4:4" x14ac:dyDescent="0.2">
      <c r="D1734" s="178"/>
    </row>
    <row r="1735" spans="4:4" x14ac:dyDescent="0.2">
      <c r="D1735" s="178"/>
    </row>
    <row r="1736" spans="4:4" x14ac:dyDescent="0.2">
      <c r="D1736" s="178"/>
    </row>
    <row r="1737" spans="4:4" x14ac:dyDescent="0.2">
      <c r="D1737" s="178"/>
    </row>
    <row r="1738" spans="4:4" x14ac:dyDescent="0.2">
      <c r="D1738" s="178"/>
    </row>
    <row r="1739" spans="4:4" x14ac:dyDescent="0.2">
      <c r="D1739" s="178"/>
    </row>
    <row r="1740" spans="4:4" x14ac:dyDescent="0.2">
      <c r="D1740" s="178"/>
    </row>
    <row r="1741" spans="4:4" x14ac:dyDescent="0.2">
      <c r="D1741" s="178"/>
    </row>
    <row r="1742" spans="4:4" x14ac:dyDescent="0.2">
      <c r="D1742" s="178"/>
    </row>
    <row r="1743" spans="4:4" x14ac:dyDescent="0.2">
      <c r="D1743" s="178"/>
    </row>
    <row r="1744" spans="4:4" x14ac:dyDescent="0.2">
      <c r="D1744" s="178"/>
    </row>
    <row r="1745" spans="4:4" x14ac:dyDescent="0.2">
      <c r="D1745" s="178"/>
    </row>
    <row r="1746" spans="4:4" x14ac:dyDescent="0.2">
      <c r="D1746" s="178"/>
    </row>
    <row r="1747" spans="4:4" x14ac:dyDescent="0.2">
      <c r="D1747" s="178"/>
    </row>
    <row r="1748" spans="4:4" x14ac:dyDescent="0.2">
      <c r="D1748" s="178"/>
    </row>
    <row r="1749" spans="4:4" x14ac:dyDescent="0.2">
      <c r="D1749" s="178"/>
    </row>
    <row r="1750" spans="4:4" x14ac:dyDescent="0.2">
      <c r="D1750" s="178"/>
    </row>
    <row r="1751" spans="4:4" x14ac:dyDescent="0.2">
      <c r="D1751" s="178"/>
    </row>
    <row r="1752" spans="4:4" x14ac:dyDescent="0.2">
      <c r="D1752" s="178"/>
    </row>
    <row r="1753" spans="4:4" x14ac:dyDescent="0.2">
      <c r="D1753" s="178"/>
    </row>
    <row r="1754" spans="4:4" x14ac:dyDescent="0.2">
      <c r="D1754" s="178"/>
    </row>
    <row r="1755" spans="4:4" x14ac:dyDescent="0.2">
      <c r="D1755" s="178"/>
    </row>
    <row r="1756" spans="4:4" x14ac:dyDescent="0.2">
      <c r="D1756" s="178"/>
    </row>
    <row r="1757" spans="4:4" x14ac:dyDescent="0.2">
      <c r="D1757" s="178"/>
    </row>
    <row r="1758" spans="4:4" x14ac:dyDescent="0.2">
      <c r="D1758" s="178"/>
    </row>
    <row r="1759" spans="4:4" x14ac:dyDescent="0.2">
      <c r="D1759" s="178"/>
    </row>
    <row r="1760" spans="4:4" x14ac:dyDescent="0.2">
      <c r="D1760" s="178"/>
    </row>
    <row r="1761" spans="4:4" x14ac:dyDescent="0.2">
      <c r="D1761" s="178"/>
    </row>
    <row r="1762" spans="4:4" x14ac:dyDescent="0.2">
      <c r="D1762" s="178"/>
    </row>
    <row r="1763" spans="4:4" x14ac:dyDescent="0.2">
      <c r="D1763" s="178"/>
    </row>
    <row r="1764" spans="4:4" x14ac:dyDescent="0.2">
      <c r="D1764" s="178"/>
    </row>
    <row r="1765" spans="4:4" x14ac:dyDescent="0.2">
      <c r="D1765" s="178"/>
    </row>
    <row r="1766" spans="4:4" x14ac:dyDescent="0.2">
      <c r="D1766" s="178"/>
    </row>
    <row r="1767" spans="4:4" x14ac:dyDescent="0.2">
      <c r="D1767" s="178"/>
    </row>
    <row r="1768" spans="4:4" x14ac:dyDescent="0.2">
      <c r="D1768" s="178"/>
    </row>
    <row r="1769" spans="4:4" x14ac:dyDescent="0.2">
      <c r="D1769" s="178"/>
    </row>
    <row r="1770" spans="4:4" x14ac:dyDescent="0.2">
      <c r="D1770" s="178"/>
    </row>
    <row r="1771" spans="4:4" x14ac:dyDescent="0.2">
      <c r="D1771" s="178"/>
    </row>
    <row r="1772" spans="4:4" x14ac:dyDescent="0.2">
      <c r="D1772" s="178"/>
    </row>
    <row r="1773" spans="4:4" x14ac:dyDescent="0.2">
      <c r="D1773" s="178"/>
    </row>
    <row r="1774" spans="4:4" x14ac:dyDescent="0.2">
      <c r="D1774" s="178"/>
    </row>
    <row r="1775" spans="4:4" x14ac:dyDescent="0.2">
      <c r="D1775" s="178"/>
    </row>
    <row r="1776" spans="4:4" x14ac:dyDescent="0.2">
      <c r="D1776" s="178"/>
    </row>
    <row r="1777" spans="4:4" x14ac:dyDescent="0.2">
      <c r="D1777" s="178"/>
    </row>
    <row r="1778" spans="4:4" x14ac:dyDescent="0.2">
      <c r="D1778" s="178"/>
    </row>
    <row r="1779" spans="4:4" x14ac:dyDescent="0.2">
      <c r="D1779" s="178"/>
    </row>
    <row r="1780" spans="4:4" x14ac:dyDescent="0.2">
      <c r="D1780" s="178"/>
    </row>
    <row r="1781" spans="4:4" x14ac:dyDescent="0.2">
      <c r="D1781" s="178"/>
    </row>
    <row r="1782" spans="4:4" x14ac:dyDescent="0.2">
      <c r="D1782" s="178"/>
    </row>
    <row r="1783" spans="4:4" x14ac:dyDescent="0.2">
      <c r="D1783" s="178"/>
    </row>
    <row r="1784" spans="4:4" x14ac:dyDescent="0.2">
      <c r="D1784" s="178"/>
    </row>
    <row r="1785" spans="4:4" x14ac:dyDescent="0.2">
      <c r="D1785" s="178"/>
    </row>
    <row r="1786" spans="4:4" x14ac:dyDescent="0.2">
      <c r="D1786" s="178"/>
    </row>
    <row r="1787" spans="4:4" x14ac:dyDescent="0.2">
      <c r="D1787" s="178"/>
    </row>
    <row r="1788" spans="4:4" x14ac:dyDescent="0.2">
      <c r="D1788" s="178"/>
    </row>
    <row r="1789" spans="4:4" x14ac:dyDescent="0.2">
      <c r="D1789" s="178"/>
    </row>
    <row r="1790" spans="4:4" x14ac:dyDescent="0.2">
      <c r="D1790" s="178"/>
    </row>
    <row r="1791" spans="4:4" x14ac:dyDescent="0.2">
      <c r="D1791" s="178"/>
    </row>
    <row r="1792" spans="4:4" x14ac:dyDescent="0.2">
      <c r="D1792" s="178"/>
    </row>
    <row r="1793" spans="4:4" x14ac:dyDescent="0.2">
      <c r="D1793" s="178"/>
    </row>
    <row r="1794" spans="4:4" x14ac:dyDescent="0.2">
      <c r="D1794" s="178"/>
    </row>
    <row r="1795" spans="4:4" x14ac:dyDescent="0.2">
      <c r="D1795" s="178"/>
    </row>
    <row r="1796" spans="4:4" x14ac:dyDescent="0.2">
      <c r="D1796" s="178"/>
    </row>
    <row r="1797" spans="4:4" x14ac:dyDescent="0.2">
      <c r="D1797" s="178"/>
    </row>
    <row r="1798" spans="4:4" x14ac:dyDescent="0.2">
      <c r="D1798" s="178"/>
    </row>
    <row r="1799" spans="4:4" x14ac:dyDescent="0.2">
      <c r="D1799" s="178"/>
    </row>
    <row r="1800" spans="4:4" x14ac:dyDescent="0.2">
      <c r="D1800" s="178"/>
    </row>
    <row r="1801" spans="4:4" x14ac:dyDescent="0.2">
      <c r="D1801" s="178"/>
    </row>
    <row r="1802" spans="4:4" x14ac:dyDescent="0.2">
      <c r="D1802" s="178"/>
    </row>
    <row r="1803" spans="4:4" x14ac:dyDescent="0.2">
      <c r="D1803" s="178"/>
    </row>
    <row r="1804" spans="4:4" x14ac:dyDescent="0.2">
      <c r="D1804" s="178"/>
    </row>
    <row r="1805" spans="4:4" x14ac:dyDescent="0.2">
      <c r="D1805" s="178"/>
    </row>
    <row r="1806" spans="4:4" x14ac:dyDescent="0.2">
      <c r="D1806" s="178"/>
    </row>
    <row r="1807" spans="4:4" x14ac:dyDescent="0.2">
      <c r="D1807" s="178"/>
    </row>
    <row r="1808" spans="4:4" x14ac:dyDescent="0.2">
      <c r="D1808" s="178"/>
    </row>
    <row r="1809" spans="4:4" x14ac:dyDescent="0.2">
      <c r="D1809" s="178"/>
    </row>
    <row r="1810" spans="4:4" x14ac:dyDescent="0.2">
      <c r="D1810" s="178"/>
    </row>
    <row r="1811" spans="4:4" x14ac:dyDescent="0.2">
      <c r="D1811" s="178"/>
    </row>
    <row r="1812" spans="4:4" x14ac:dyDescent="0.2">
      <c r="D1812" s="178"/>
    </row>
    <row r="1813" spans="4:4" x14ac:dyDescent="0.2">
      <c r="D1813" s="178"/>
    </row>
    <row r="1814" spans="4:4" x14ac:dyDescent="0.2">
      <c r="D1814" s="178"/>
    </row>
    <row r="1815" spans="4:4" x14ac:dyDescent="0.2">
      <c r="D1815" s="178"/>
    </row>
    <row r="1816" spans="4:4" x14ac:dyDescent="0.2">
      <c r="D1816" s="178"/>
    </row>
    <row r="1817" spans="4:4" x14ac:dyDescent="0.2">
      <c r="D1817" s="178"/>
    </row>
    <row r="1818" spans="4:4" x14ac:dyDescent="0.2">
      <c r="D1818" s="178"/>
    </row>
    <row r="1819" spans="4:4" x14ac:dyDescent="0.2">
      <c r="D1819" s="178"/>
    </row>
    <row r="1820" spans="4:4" x14ac:dyDescent="0.2">
      <c r="D1820" s="178"/>
    </row>
    <row r="1821" spans="4:4" x14ac:dyDescent="0.2">
      <c r="D1821" s="178"/>
    </row>
    <row r="1822" spans="4:4" x14ac:dyDescent="0.2">
      <c r="D1822" s="178"/>
    </row>
    <row r="1823" spans="4:4" x14ac:dyDescent="0.2">
      <c r="D1823" s="178"/>
    </row>
    <row r="1824" spans="4:4" x14ac:dyDescent="0.2">
      <c r="D1824" s="178"/>
    </row>
    <row r="1825" spans="4:4" x14ac:dyDescent="0.2">
      <c r="D1825" s="178"/>
    </row>
    <row r="1826" spans="4:4" x14ac:dyDescent="0.2">
      <c r="D1826" s="178"/>
    </row>
    <row r="1827" spans="4:4" x14ac:dyDescent="0.2">
      <c r="D1827" s="178"/>
    </row>
    <row r="1828" spans="4:4" x14ac:dyDescent="0.2">
      <c r="D1828" s="178"/>
    </row>
    <row r="1829" spans="4:4" x14ac:dyDescent="0.2">
      <c r="D1829" s="178"/>
    </row>
    <row r="1830" spans="4:4" x14ac:dyDescent="0.2">
      <c r="D1830" s="178"/>
    </row>
    <row r="1831" spans="4:4" x14ac:dyDescent="0.2">
      <c r="D1831" s="178"/>
    </row>
    <row r="1832" spans="4:4" x14ac:dyDescent="0.2">
      <c r="D1832" s="178"/>
    </row>
    <row r="1833" spans="4:4" x14ac:dyDescent="0.2">
      <c r="D1833" s="178"/>
    </row>
    <row r="1834" spans="4:4" x14ac:dyDescent="0.2">
      <c r="D1834" s="178"/>
    </row>
    <row r="1835" spans="4:4" x14ac:dyDescent="0.2">
      <c r="D1835" s="178"/>
    </row>
    <row r="1836" spans="4:4" x14ac:dyDescent="0.2">
      <c r="D1836" s="178"/>
    </row>
    <row r="1837" spans="4:4" x14ac:dyDescent="0.2">
      <c r="D1837" s="178"/>
    </row>
    <row r="1838" spans="4:4" x14ac:dyDescent="0.2">
      <c r="D1838" s="178"/>
    </row>
    <row r="1839" spans="4:4" x14ac:dyDescent="0.2">
      <c r="D1839" s="178"/>
    </row>
    <row r="1840" spans="4:4" x14ac:dyDescent="0.2">
      <c r="D1840" s="178"/>
    </row>
    <row r="1841" spans="4:4" x14ac:dyDescent="0.2">
      <c r="D1841" s="178"/>
    </row>
    <row r="1842" spans="4:4" x14ac:dyDescent="0.2">
      <c r="D1842" s="178"/>
    </row>
    <row r="1843" spans="4:4" x14ac:dyDescent="0.2">
      <c r="D1843" s="178"/>
    </row>
    <row r="1844" spans="4:4" x14ac:dyDescent="0.2">
      <c r="D1844" s="178"/>
    </row>
    <row r="1845" spans="4:4" x14ac:dyDescent="0.2">
      <c r="D1845" s="178"/>
    </row>
    <row r="1846" spans="4:4" x14ac:dyDescent="0.2">
      <c r="D1846" s="178"/>
    </row>
    <row r="1847" spans="4:4" x14ac:dyDescent="0.2">
      <c r="D1847" s="178"/>
    </row>
    <row r="1848" spans="4:4" x14ac:dyDescent="0.2">
      <c r="D1848" s="178"/>
    </row>
    <row r="1849" spans="4:4" x14ac:dyDescent="0.2">
      <c r="D1849" s="178"/>
    </row>
    <row r="1850" spans="4:4" x14ac:dyDescent="0.2">
      <c r="D1850" s="178"/>
    </row>
    <row r="1851" spans="4:4" x14ac:dyDescent="0.2">
      <c r="D1851" s="178"/>
    </row>
    <row r="1852" spans="4:4" x14ac:dyDescent="0.2">
      <c r="D1852" s="178"/>
    </row>
    <row r="1853" spans="4:4" x14ac:dyDescent="0.2">
      <c r="D1853" s="178"/>
    </row>
    <row r="1854" spans="4:4" x14ac:dyDescent="0.2">
      <c r="D1854" s="178"/>
    </row>
    <row r="1855" spans="4:4" x14ac:dyDescent="0.2">
      <c r="D1855" s="178"/>
    </row>
    <row r="1856" spans="4:4" x14ac:dyDescent="0.2">
      <c r="D1856" s="178"/>
    </row>
    <row r="1857" spans="4:4" x14ac:dyDescent="0.2">
      <c r="D1857" s="178"/>
    </row>
    <row r="1858" spans="4:4" x14ac:dyDescent="0.2">
      <c r="D1858" s="178"/>
    </row>
    <row r="1859" spans="4:4" x14ac:dyDescent="0.2">
      <c r="D1859" s="178"/>
    </row>
    <row r="1860" spans="4:4" x14ac:dyDescent="0.2">
      <c r="D1860" s="178"/>
    </row>
    <row r="1861" spans="4:4" x14ac:dyDescent="0.2">
      <c r="D1861" s="178"/>
    </row>
    <row r="1862" spans="4:4" x14ac:dyDescent="0.2">
      <c r="D1862" s="178"/>
    </row>
    <row r="1863" spans="4:4" x14ac:dyDescent="0.2">
      <c r="D1863" s="178"/>
    </row>
    <row r="1864" spans="4:4" x14ac:dyDescent="0.2">
      <c r="D1864" s="178"/>
    </row>
    <row r="1865" spans="4:4" x14ac:dyDescent="0.2">
      <c r="D1865" s="178"/>
    </row>
    <row r="1866" spans="4:4" x14ac:dyDescent="0.2">
      <c r="D1866" s="178"/>
    </row>
    <row r="1867" spans="4:4" x14ac:dyDescent="0.2">
      <c r="D1867" s="178"/>
    </row>
    <row r="1868" spans="4:4" x14ac:dyDescent="0.2">
      <c r="D1868" s="178"/>
    </row>
    <row r="1869" spans="4:4" x14ac:dyDescent="0.2">
      <c r="D1869" s="178"/>
    </row>
    <row r="1870" spans="4:4" x14ac:dyDescent="0.2">
      <c r="D1870" s="178"/>
    </row>
    <row r="1871" spans="4:4" x14ac:dyDescent="0.2">
      <c r="D1871" s="178"/>
    </row>
    <row r="1872" spans="4:4" x14ac:dyDescent="0.2">
      <c r="D1872" s="178"/>
    </row>
    <row r="1873" spans="4:4" x14ac:dyDescent="0.2">
      <c r="D1873" s="178"/>
    </row>
    <row r="1874" spans="4:4" x14ac:dyDescent="0.2">
      <c r="D1874" s="178"/>
    </row>
    <row r="1875" spans="4:4" x14ac:dyDescent="0.2">
      <c r="D1875" s="178"/>
    </row>
    <row r="1876" spans="4:4" x14ac:dyDescent="0.2">
      <c r="D1876" s="178"/>
    </row>
    <row r="1877" spans="4:4" x14ac:dyDescent="0.2">
      <c r="D1877" s="178"/>
    </row>
    <row r="1878" spans="4:4" x14ac:dyDescent="0.2">
      <c r="D1878" s="178"/>
    </row>
    <row r="1879" spans="4:4" x14ac:dyDescent="0.2">
      <c r="D1879" s="178"/>
    </row>
    <row r="1880" spans="4:4" x14ac:dyDescent="0.2">
      <c r="D1880" s="178"/>
    </row>
    <row r="1881" spans="4:4" x14ac:dyDescent="0.2">
      <c r="D1881" s="178"/>
    </row>
    <row r="1882" spans="4:4" x14ac:dyDescent="0.2">
      <c r="D1882" s="178"/>
    </row>
    <row r="1883" spans="4:4" x14ac:dyDescent="0.2">
      <c r="D1883" s="178"/>
    </row>
    <row r="1884" spans="4:4" x14ac:dyDescent="0.2">
      <c r="D1884" s="178"/>
    </row>
    <row r="1885" spans="4:4" x14ac:dyDescent="0.2">
      <c r="D1885" s="178"/>
    </row>
    <row r="1886" spans="4:4" x14ac:dyDescent="0.2">
      <c r="D1886" s="178"/>
    </row>
    <row r="1887" spans="4:4" x14ac:dyDescent="0.2">
      <c r="D1887" s="178"/>
    </row>
    <row r="1888" spans="4:4" x14ac:dyDescent="0.2">
      <c r="D1888" s="178"/>
    </row>
    <row r="1889" spans="4:4" x14ac:dyDescent="0.2">
      <c r="D1889" s="178"/>
    </row>
    <row r="1890" spans="4:4" x14ac:dyDescent="0.2">
      <c r="D1890" s="178"/>
    </row>
    <row r="1891" spans="4:4" x14ac:dyDescent="0.2">
      <c r="D1891" s="178"/>
    </row>
    <row r="1892" spans="4:4" x14ac:dyDescent="0.2">
      <c r="D1892" s="178"/>
    </row>
    <row r="1893" spans="4:4" x14ac:dyDescent="0.2">
      <c r="D1893" s="178"/>
    </row>
    <row r="1894" spans="4:4" x14ac:dyDescent="0.2">
      <c r="D1894" s="178"/>
    </row>
    <row r="1895" spans="4:4" x14ac:dyDescent="0.2">
      <c r="D1895" s="178"/>
    </row>
    <row r="1896" spans="4:4" x14ac:dyDescent="0.2">
      <c r="D1896" s="178"/>
    </row>
    <row r="1897" spans="4:4" x14ac:dyDescent="0.2">
      <c r="D1897" s="178"/>
    </row>
    <row r="1898" spans="4:4" x14ac:dyDescent="0.2">
      <c r="D1898" s="178"/>
    </row>
    <row r="1899" spans="4:4" x14ac:dyDescent="0.2">
      <c r="D1899" s="178"/>
    </row>
    <row r="1900" spans="4:4" x14ac:dyDescent="0.2">
      <c r="D1900" s="178"/>
    </row>
    <row r="1901" spans="4:4" x14ac:dyDescent="0.2">
      <c r="D1901" s="178"/>
    </row>
    <row r="1902" spans="4:4" x14ac:dyDescent="0.2">
      <c r="D1902" s="178"/>
    </row>
    <row r="1903" spans="4:4" x14ac:dyDescent="0.2">
      <c r="D1903" s="178"/>
    </row>
    <row r="1904" spans="4:4" x14ac:dyDescent="0.2">
      <c r="D1904" s="178"/>
    </row>
    <row r="1905" spans="4:4" x14ac:dyDescent="0.2">
      <c r="D1905" s="178"/>
    </row>
    <row r="1906" spans="4:4" x14ac:dyDescent="0.2">
      <c r="D1906" s="178"/>
    </row>
    <row r="1907" spans="4:4" x14ac:dyDescent="0.2">
      <c r="D1907" s="178"/>
    </row>
    <row r="1908" spans="4:4" x14ac:dyDescent="0.2">
      <c r="D1908" s="178"/>
    </row>
    <row r="1909" spans="4:4" x14ac:dyDescent="0.2">
      <c r="D1909" s="178"/>
    </row>
    <row r="1910" spans="4:4" x14ac:dyDescent="0.2">
      <c r="D1910" s="178"/>
    </row>
    <row r="1911" spans="4:4" x14ac:dyDescent="0.2">
      <c r="D1911" s="178"/>
    </row>
    <row r="1912" spans="4:4" x14ac:dyDescent="0.2">
      <c r="D1912" s="178"/>
    </row>
    <row r="1913" spans="4:4" x14ac:dyDescent="0.2">
      <c r="D1913" s="178"/>
    </row>
    <row r="1914" spans="4:4" x14ac:dyDescent="0.2">
      <c r="D1914" s="178"/>
    </row>
    <row r="1915" spans="4:4" x14ac:dyDescent="0.2">
      <c r="D1915" s="178"/>
    </row>
    <row r="1916" spans="4:4" x14ac:dyDescent="0.2">
      <c r="D1916" s="178"/>
    </row>
    <row r="1917" spans="4:4" x14ac:dyDescent="0.2">
      <c r="D1917" s="178"/>
    </row>
    <row r="1918" spans="4:4" x14ac:dyDescent="0.2">
      <c r="D1918" s="178"/>
    </row>
    <row r="1919" spans="4:4" x14ac:dyDescent="0.2">
      <c r="D1919" s="178"/>
    </row>
    <row r="1920" spans="4:4" x14ac:dyDescent="0.2">
      <c r="D1920" s="178"/>
    </row>
    <row r="1921" spans="4:4" x14ac:dyDescent="0.2">
      <c r="D1921" s="178"/>
    </row>
    <row r="1922" spans="4:4" x14ac:dyDescent="0.2">
      <c r="D1922" s="178"/>
    </row>
    <row r="1923" spans="4:4" x14ac:dyDescent="0.2">
      <c r="D1923" s="178"/>
    </row>
    <row r="1924" spans="4:4" x14ac:dyDescent="0.2">
      <c r="D1924" s="178"/>
    </row>
    <row r="1925" spans="4:4" x14ac:dyDescent="0.2">
      <c r="D1925" s="178"/>
    </row>
    <row r="1926" spans="4:4" x14ac:dyDescent="0.2">
      <c r="D1926" s="178"/>
    </row>
    <row r="1927" spans="4:4" x14ac:dyDescent="0.2">
      <c r="D1927" s="178"/>
    </row>
    <row r="1928" spans="4:4" x14ac:dyDescent="0.2">
      <c r="D1928" s="178"/>
    </row>
    <row r="1929" spans="4:4" x14ac:dyDescent="0.2">
      <c r="D1929" s="178"/>
    </row>
    <row r="1930" spans="4:4" x14ac:dyDescent="0.2">
      <c r="D1930" s="178"/>
    </row>
    <row r="1931" spans="4:4" x14ac:dyDescent="0.2">
      <c r="D1931" s="178"/>
    </row>
    <row r="1932" spans="4:4" x14ac:dyDescent="0.2">
      <c r="D1932" s="178"/>
    </row>
    <row r="1933" spans="4:4" x14ac:dyDescent="0.2">
      <c r="D1933" s="178"/>
    </row>
    <row r="1934" spans="4:4" x14ac:dyDescent="0.2">
      <c r="D1934" s="178"/>
    </row>
    <row r="1935" spans="4:4" x14ac:dyDescent="0.2">
      <c r="D1935" s="178"/>
    </row>
    <row r="1936" spans="4:4" x14ac:dyDescent="0.2">
      <c r="D1936" s="178"/>
    </row>
    <row r="1937" spans="4:4" x14ac:dyDescent="0.2">
      <c r="D1937" s="178"/>
    </row>
    <row r="1938" spans="4:4" x14ac:dyDescent="0.2">
      <c r="D1938" s="178"/>
    </row>
    <row r="1939" spans="4:4" x14ac:dyDescent="0.2">
      <c r="D1939" s="178"/>
    </row>
    <row r="1940" spans="4:4" x14ac:dyDescent="0.2">
      <c r="D1940" s="178"/>
    </row>
    <row r="1941" spans="4:4" x14ac:dyDescent="0.2">
      <c r="D1941" s="178"/>
    </row>
    <row r="1942" spans="4:4" x14ac:dyDescent="0.2">
      <c r="D1942" s="178"/>
    </row>
    <row r="1943" spans="4:4" x14ac:dyDescent="0.2">
      <c r="D1943" s="178"/>
    </row>
    <row r="1944" spans="4:4" x14ac:dyDescent="0.2">
      <c r="D1944" s="178"/>
    </row>
    <row r="1945" spans="4:4" x14ac:dyDescent="0.2">
      <c r="D1945" s="178"/>
    </row>
    <row r="1946" spans="4:4" x14ac:dyDescent="0.2">
      <c r="D1946" s="178"/>
    </row>
    <row r="1947" spans="4:4" x14ac:dyDescent="0.2">
      <c r="D1947" s="178"/>
    </row>
    <row r="1948" spans="4:4" x14ac:dyDescent="0.2">
      <c r="D1948" s="178"/>
    </row>
    <row r="1949" spans="4:4" x14ac:dyDescent="0.2">
      <c r="D1949" s="178"/>
    </row>
    <row r="1950" spans="4:4" x14ac:dyDescent="0.2">
      <c r="D1950" s="178"/>
    </row>
    <row r="1951" spans="4:4" x14ac:dyDescent="0.2">
      <c r="D1951" s="178"/>
    </row>
    <row r="1952" spans="4:4" x14ac:dyDescent="0.2">
      <c r="D1952" s="178"/>
    </row>
    <row r="1953" spans="4:4" x14ac:dyDescent="0.2">
      <c r="D1953" s="178"/>
    </row>
    <row r="1954" spans="4:4" x14ac:dyDescent="0.2">
      <c r="D1954" s="178"/>
    </row>
    <row r="1955" spans="4:4" x14ac:dyDescent="0.2">
      <c r="D1955" s="178"/>
    </row>
    <row r="1956" spans="4:4" x14ac:dyDescent="0.2">
      <c r="D1956" s="178"/>
    </row>
    <row r="1957" spans="4:4" x14ac:dyDescent="0.2">
      <c r="D1957" s="178"/>
    </row>
    <row r="1958" spans="4:4" x14ac:dyDescent="0.2">
      <c r="D1958" s="178"/>
    </row>
    <row r="1959" spans="4:4" x14ac:dyDescent="0.2">
      <c r="D1959" s="178"/>
    </row>
    <row r="1960" spans="4:4" x14ac:dyDescent="0.2">
      <c r="D1960" s="178"/>
    </row>
    <row r="1961" spans="4:4" x14ac:dyDescent="0.2">
      <c r="D1961" s="178"/>
    </row>
    <row r="1962" spans="4:4" x14ac:dyDescent="0.2">
      <c r="D1962" s="178"/>
    </row>
    <row r="1963" spans="4:4" x14ac:dyDescent="0.2">
      <c r="D1963" s="178"/>
    </row>
    <row r="1964" spans="4:4" x14ac:dyDescent="0.2">
      <c r="D1964" s="178"/>
    </row>
    <row r="1965" spans="4:4" x14ac:dyDescent="0.2">
      <c r="D1965" s="178"/>
    </row>
    <row r="1966" spans="4:4" x14ac:dyDescent="0.2">
      <c r="D1966" s="178"/>
    </row>
    <row r="1967" spans="4:4" x14ac:dyDescent="0.2">
      <c r="D1967" s="178"/>
    </row>
    <row r="1968" spans="4:4" x14ac:dyDescent="0.2">
      <c r="D1968" s="178"/>
    </row>
    <row r="1969" spans="4:4" x14ac:dyDescent="0.2">
      <c r="D1969" s="178"/>
    </row>
    <row r="1970" spans="4:4" x14ac:dyDescent="0.2">
      <c r="D1970" s="178"/>
    </row>
    <row r="1971" spans="4:4" x14ac:dyDescent="0.2">
      <c r="D1971" s="178"/>
    </row>
    <row r="1972" spans="4:4" x14ac:dyDescent="0.2">
      <c r="D1972" s="178"/>
    </row>
    <row r="1973" spans="4:4" x14ac:dyDescent="0.2">
      <c r="D1973" s="178"/>
    </row>
    <row r="1974" spans="4:4" x14ac:dyDescent="0.2">
      <c r="D1974" s="178"/>
    </row>
    <row r="1975" spans="4:4" x14ac:dyDescent="0.2">
      <c r="D1975" s="178"/>
    </row>
    <row r="1976" spans="4:4" x14ac:dyDescent="0.2">
      <c r="D1976" s="178"/>
    </row>
    <row r="1977" spans="4:4" x14ac:dyDescent="0.2">
      <c r="D1977" s="178"/>
    </row>
    <row r="1978" spans="4:4" x14ac:dyDescent="0.2">
      <c r="D1978" s="178"/>
    </row>
    <row r="1979" spans="4:4" x14ac:dyDescent="0.2">
      <c r="D1979" s="178"/>
    </row>
    <row r="1980" spans="4:4" x14ac:dyDescent="0.2">
      <c r="D1980" s="178"/>
    </row>
    <row r="1981" spans="4:4" x14ac:dyDescent="0.2">
      <c r="D1981" s="178"/>
    </row>
    <row r="1982" spans="4:4" x14ac:dyDescent="0.2">
      <c r="D1982" s="178"/>
    </row>
    <row r="1983" spans="4:4" x14ac:dyDescent="0.2">
      <c r="D1983" s="178"/>
    </row>
    <row r="1984" spans="4:4" x14ac:dyDescent="0.2">
      <c r="D1984" s="178"/>
    </row>
    <row r="1985" spans="4:4" x14ac:dyDescent="0.2">
      <c r="D1985" s="178"/>
    </row>
    <row r="1986" spans="4:4" x14ac:dyDescent="0.2">
      <c r="D1986" s="178"/>
    </row>
    <row r="1987" spans="4:4" x14ac:dyDescent="0.2">
      <c r="D1987" s="178"/>
    </row>
    <row r="1988" spans="4:4" x14ac:dyDescent="0.2">
      <c r="D1988" s="178"/>
    </row>
    <row r="1989" spans="4:4" x14ac:dyDescent="0.2">
      <c r="D1989" s="178"/>
    </row>
    <row r="1990" spans="4:4" x14ac:dyDescent="0.2">
      <c r="D1990" s="178"/>
    </row>
    <row r="1991" spans="4:4" x14ac:dyDescent="0.2">
      <c r="D1991" s="178"/>
    </row>
    <row r="1992" spans="4:4" x14ac:dyDescent="0.2">
      <c r="D1992" s="178"/>
    </row>
    <row r="1993" spans="4:4" x14ac:dyDescent="0.2">
      <c r="D1993" s="178"/>
    </row>
    <row r="1994" spans="4:4" x14ac:dyDescent="0.2">
      <c r="D1994" s="178"/>
    </row>
    <row r="1995" spans="4:4" x14ac:dyDescent="0.2">
      <c r="D1995" s="178"/>
    </row>
    <row r="1996" spans="4:4" x14ac:dyDescent="0.2">
      <c r="D1996" s="178"/>
    </row>
    <row r="1997" spans="4:4" x14ac:dyDescent="0.2">
      <c r="D1997" s="178"/>
    </row>
    <row r="1998" spans="4:4" x14ac:dyDescent="0.2">
      <c r="D1998" s="178"/>
    </row>
    <row r="1999" spans="4:4" x14ac:dyDescent="0.2">
      <c r="D1999" s="178"/>
    </row>
    <row r="2000" spans="4:4" x14ac:dyDescent="0.2">
      <c r="D2000" s="178"/>
    </row>
    <row r="2001" spans="4:4" x14ac:dyDescent="0.2">
      <c r="D2001" s="178"/>
    </row>
    <row r="2002" spans="4:4" x14ac:dyDescent="0.2">
      <c r="D2002" s="178"/>
    </row>
    <row r="2003" spans="4:4" x14ac:dyDescent="0.2">
      <c r="D2003" s="178"/>
    </row>
    <row r="2004" spans="4:4" x14ac:dyDescent="0.2">
      <c r="D2004" s="178"/>
    </row>
    <row r="2005" spans="4:4" x14ac:dyDescent="0.2">
      <c r="D2005" s="178"/>
    </row>
    <row r="2006" spans="4:4" x14ac:dyDescent="0.2">
      <c r="D2006" s="178"/>
    </row>
    <row r="2007" spans="4:4" x14ac:dyDescent="0.2">
      <c r="D2007" s="178"/>
    </row>
    <row r="2008" spans="4:4" x14ac:dyDescent="0.2">
      <c r="D2008" s="178"/>
    </row>
    <row r="2009" spans="4:4" x14ac:dyDescent="0.2">
      <c r="D2009" s="178"/>
    </row>
    <row r="2010" spans="4:4" x14ac:dyDescent="0.2">
      <c r="D2010" s="178"/>
    </row>
    <row r="2011" spans="4:4" x14ac:dyDescent="0.2">
      <c r="D2011" s="178"/>
    </row>
    <row r="2012" spans="4:4" x14ac:dyDescent="0.2">
      <c r="D2012" s="178"/>
    </row>
    <row r="2013" spans="4:4" x14ac:dyDescent="0.2">
      <c r="D2013" s="178"/>
    </row>
    <row r="2014" spans="4:4" x14ac:dyDescent="0.2">
      <c r="D2014" s="178"/>
    </row>
    <row r="2015" spans="4:4" x14ac:dyDescent="0.2">
      <c r="D2015" s="178"/>
    </row>
    <row r="2016" spans="4:4" x14ac:dyDescent="0.2">
      <c r="D2016" s="178"/>
    </row>
    <row r="2017" spans="4:4" x14ac:dyDescent="0.2">
      <c r="D2017" s="178"/>
    </row>
    <row r="2018" spans="4:4" x14ac:dyDescent="0.2">
      <c r="D2018" s="178"/>
    </row>
    <row r="2019" spans="4:4" x14ac:dyDescent="0.2">
      <c r="D2019" s="178"/>
    </row>
    <row r="2020" spans="4:4" x14ac:dyDescent="0.2">
      <c r="D2020" s="178"/>
    </row>
    <row r="2021" spans="4:4" x14ac:dyDescent="0.2">
      <c r="D2021" s="178"/>
    </row>
    <row r="2022" spans="4:4" x14ac:dyDescent="0.2">
      <c r="D2022" s="178"/>
    </row>
    <row r="2023" spans="4:4" x14ac:dyDescent="0.2">
      <c r="D2023" s="178"/>
    </row>
    <row r="2024" spans="4:4" x14ac:dyDescent="0.2">
      <c r="D2024" s="178"/>
    </row>
    <row r="2025" spans="4:4" x14ac:dyDescent="0.2">
      <c r="D2025" s="178"/>
    </row>
    <row r="2026" spans="4:4" x14ac:dyDescent="0.2">
      <c r="D2026" s="178"/>
    </row>
    <row r="2027" spans="4:4" x14ac:dyDescent="0.2">
      <c r="D2027" s="178"/>
    </row>
    <row r="2028" spans="4:4" x14ac:dyDescent="0.2">
      <c r="D2028" s="178"/>
    </row>
    <row r="2029" spans="4:4" x14ac:dyDescent="0.2">
      <c r="D2029" s="178"/>
    </row>
    <row r="2030" spans="4:4" x14ac:dyDescent="0.2">
      <c r="D2030" s="178"/>
    </row>
    <row r="2031" spans="4:4" x14ac:dyDescent="0.2">
      <c r="D2031" s="178"/>
    </row>
    <row r="2032" spans="4:4" x14ac:dyDescent="0.2">
      <c r="D2032" s="178"/>
    </row>
    <row r="2033" spans="4:4" x14ac:dyDescent="0.2">
      <c r="D2033" s="178"/>
    </row>
    <row r="2034" spans="4:4" x14ac:dyDescent="0.2">
      <c r="D2034" s="178"/>
    </row>
    <row r="2035" spans="4:4" x14ac:dyDescent="0.2">
      <c r="D2035" s="178"/>
    </row>
    <row r="2036" spans="4:4" x14ac:dyDescent="0.2">
      <c r="D2036" s="178"/>
    </row>
    <row r="2037" spans="4:4" x14ac:dyDescent="0.2">
      <c r="D2037" s="178"/>
    </row>
    <row r="2038" spans="4:4" x14ac:dyDescent="0.2">
      <c r="D2038" s="178"/>
    </row>
    <row r="2039" spans="4:4" x14ac:dyDescent="0.2">
      <c r="D2039" s="178"/>
    </row>
    <row r="2040" spans="4:4" x14ac:dyDescent="0.2">
      <c r="D2040" s="178"/>
    </row>
    <row r="2041" spans="4:4" x14ac:dyDescent="0.2">
      <c r="D2041" s="178"/>
    </row>
    <row r="2042" spans="4:4" x14ac:dyDescent="0.2">
      <c r="D2042" s="178"/>
    </row>
    <row r="2043" spans="4:4" x14ac:dyDescent="0.2">
      <c r="D2043" s="178"/>
    </row>
    <row r="2044" spans="4:4" x14ac:dyDescent="0.2">
      <c r="D2044" s="178"/>
    </row>
    <row r="2045" spans="4:4" x14ac:dyDescent="0.2">
      <c r="D2045" s="178"/>
    </row>
    <row r="2046" spans="4:4" x14ac:dyDescent="0.2">
      <c r="D2046" s="178"/>
    </row>
    <row r="2047" spans="4:4" x14ac:dyDescent="0.2">
      <c r="D2047" s="178"/>
    </row>
    <row r="2048" spans="4:4" x14ac:dyDescent="0.2">
      <c r="D2048" s="178"/>
    </row>
    <row r="2049" spans="4:4" x14ac:dyDescent="0.2">
      <c r="D2049" s="178"/>
    </row>
    <row r="2050" spans="4:4" x14ac:dyDescent="0.2">
      <c r="D2050" s="178"/>
    </row>
    <row r="2051" spans="4:4" x14ac:dyDescent="0.2">
      <c r="D2051" s="178"/>
    </row>
    <row r="2052" spans="4:4" x14ac:dyDescent="0.2">
      <c r="D2052" s="178"/>
    </row>
    <row r="2053" spans="4:4" x14ac:dyDescent="0.2">
      <c r="D2053" s="178"/>
    </row>
    <row r="2054" spans="4:4" x14ac:dyDescent="0.2">
      <c r="D2054" s="178"/>
    </row>
    <row r="2055" spans="4:4" x14ac:dyDescent="0.2">
      <c r="D2055" s="178"/>
    </row>
    <row r="2056" spans="4:4" x14ac:dyDescent="0.2">
      <c r="D2056" s="178"/>
    </row>
    <row r="2057" spans="4:4" x14ac:dyDescent="0.2">
      <c r="D2057" s="178"/>
    </row>
    <row r="2058" spans="4:4" x14ac:dyDescent="0.2">
      <c r="D2058" s="178"/>
    </row>
    <row r="2059" spans="4:4" x14ac:dyDescent="0.2">
      <c r="D2059" s="178"/>
    </row>
    <row r="2060" spans="4:4" x14ac:dyDescent="0.2">
      <c r="D2060" s="178"/>
    </row>
    <row r="2061" spans="4:4" x14ac:dyDescent="0.2">
      <c r="D2061" s="178"/>
    </row>
    <row r="2062" spans="4:4" x14ac:dyDescent="0.2">
      <c r="D2062" s="178"/>
    </row>
    <row r="2063" spans="4:4" x14ac:dyDescent="0.2">
      <c r="D2063" s="178"/>
    </row>
    <row r="2064" spans="4:4" x14ac:dyDescent="0.2">
      <c r="D2064" s="178"/>
    </row>
    <row r="2065" spans="4:4" x14ac:dyDescent="0.2">
      <c r="D2065" s="178"/>
    </row>
    <row r="2066" spans="4:4" x14ac:dyDescent="0.2">
      <c r="D2066" s="178"/>
    </row>
    <row r="2067" spans="4:4" x14ac:dyDescent="0.2">
      <c r="D2067" s="178"/>
    </row>
    <row r="2068" spans="4:4" x14ac:dyDescent="0.2">
      <c r="D2068" s="178"/>
    </row>
    <row r="2069" spans="4:4" x14ac:dyDescent="0.2">
      <c r="D2069" s="178"/>
    </row>
    <row r="2070" spans="4:4" x14ac:dyDescent="0.2">
      <c r="D2070" s="178"/>
    </row>
    <row r="2071" spans="4:4" x14ac:dyDescent="0.2">
      <c r="D2071" s="178"/>
    </row>
    <row r="2072" spans="4:4" x14ac:dyDescent="0.2">
      <c r="D2072" s="178"/>
    </row>
    <row r="2073" spans="4:4" x14ac:dyDescent="0.2">
      <c r="D2073" s="178"/>
    </row>
    <row r="2074" spans="4:4" x14ac:dyDescent="0.2">
      <c r="D2074" s="178"/>
    </row>
    <row r="2075" spans="4:4" x14ac:dyDescent="0.2">
      <c r="D2075" s="178"/>
    </row>
    <row r="2076" spans="4:4" x14ac:dyDescent="0.2">
      <c r="D2076" s="178"/>
    </row>
    <row r="2077" spans="4:4" x14ac:dyDescent="0.2">
      <c r="D2077" s="178"/>
    </row>
    <row r="2078" spans="4:4" x14ac:dyDescent="0.2">
      <c r="D2078" s="178"/>
    </row>
    <row r="2079" spans="4:4" x14ac:dyDescent="0.2">
      <c r="D2079" s="178"/>
    </row>
    <row r="2080" spans="4:4" x14ac:dyDescent="0.2">
      <c r="D2080" s="178"/>
    </row>
    <row r="2081" spans="4:4" x14ac:dyDescent="0.2">
      <c r="D2081" s="178"/>
    </row>
    <row r="2082" spans="4:4" x14ac:dyDescent="0.2">
      <c r="D2082" s="178"/>
    </row>
    <row r="2083" spans="4:4" x14ac:dyDescent="0.2">
      <c r="D2083" s="178"/>
    </row>
    <row r="2084" spans="4:4" x14ac:dyDescent="0.2">
      <c r="D2084" s="178"/>
    </row>
    <row r="2085" spans="4:4" x14ac:dyDescent="0.2">
      <c r="D2085" s="178"/>
    </row>
    <row r="2086" spans="4:4" x14ac:dyDescent="0.2">
      <c r="D2086" s="178"/>
    </row>
    <row r="2087" spans="4:4" x14ac:dyDescent="0.2">
      <c r="D2087" s="178"/>
    </row>
    <row r="2088" spans="4:4" x14ac:dyDescent="0.2">
      <c r="D2088" s="178"/>
    </row>
    <row r="2089" spans="4:4" x14ac:dyDescent="0.2">
      <c r="D2089" s="178"/>
    </row>
    <row r="2090" spans="4:4" x14ac:dyDescent="0.2">
      <c r="D2090" s="178"/>
    </row>
    <row r="2091" spans="4:4" x14ac:dyDescent="0.2">
      <c r="D2091" s="178"/>
    </row>
    <row r="2092" spans="4:4" x14ac:dyDescent="0.2">
      <c r="D2092" s="178"/>
    </row>
    <row r="2093" spans="4:4" x14ac:dyDescent="0.2">
      <c r="D2093" s="178"/>
    </row>
    <row r="2094" spans="4:4" x14ac:dyDescent="0.2">
      <c r="D2094" s="178"/>
    </row>
    <row r="2095" spans="4:4" x14ac:dyDescent="0.2">
      <c r="D2095" s="178"/>
    </row>
    <row r="2096" spans="4:4" x14ac:dyDescent="0.2">
      <c r="D2096" s="178"/>
    </row>
    <row r="2097" spans="4:4" x14ac:dyDescent="0.2">
      <c r="D2097" s="178"/>
    </row>
    <row r="2098" spans="4:4" x14ac:dyDescent="0.2">
      <c r="D2098" s="178"/>
    </row>
    <row r="2099" spans="4:4" x14ac:dyDescent="0.2">
      <c r="D2099" s="178"/>
    </row>
    <row r="2100" spans="4:4" x14ac:dyDescent="0.2">
      <c r="D2100" s="178"/>
    </row>
    <row r="2101" spans="4:4" x14ac:dyDescent="0.2">
      <c r="D2101" s="178"/>
    </row>
    <row r="2102" spans="4:4" x14ac:dyDescent="0.2">
      <c r="D2102" s="178"/>
    </row>
    <row r="2103" spans="4:4" x14ac:dyDescent="0.2">
      <c r="D2103" s="178"/>
    </row>
    <row r="2104" spans="4:4" x14ac:dyDescent="0.2">
      <c r="D2104" s="178"/>
    </row>
    <row r="2105" spans="4:4" x14ac:dyDescent="0.2">
      <c r="D2105" s="178"/>
    </row>
    <row r="2106" spans="4:4" x14ac:dyDescent="0.2">
      <c r="D2106" s="178"/>
    </row>
    <row r="2107" spans="4:4" x14ac:dyDescent="0.2">
      <c r="D2107" s="178"/>
    </row>
    <row r="2108" spans="4:4" x14ac:dyDescent="0.2">
      <c r="D2108" s="178"/>
    </row>
    <row r="2109" spans="4:4" x14ac:dyDescent="0.2">
      <c r="D2109" s="178"/>
    </row>
    <row r="2110" spans="4:4" x14ac:dyDescent="0.2">
      <c r="D2110" s="178"/>
    </row>
    <row r="2111" spans="4:4" x14ac:dyDescent="0.2">
      <c r="D2111" s="178"/>
    </row>
    <row r="2112" spans="4:4" x14ac:dyDescent="0.2">
      <c r="D2112" s="178"/>
    </row>
    <row r="2113" spans="4:4" x14ac:dyDescent="0.2">
      <c r="D2113" s="178"/>
    </row>
    <row r="2114" spans="4:4" x14ac:dyDescent="0.2">
      <c r="D2114" s="178"/>
    </row>
    <row r="2115" spans="4:4" x14ac:dyDescent="0.2">
      <c r="D2115" s="178"/>
    </row>
    <row r="2116" spans="4:4" x14ac:dyDescent="0.2">
      <c r="D2116" s="178"/>
    </row>
    <row r="2117" spans="4:4" x14ac:dyDescent="0.2">
      <c r="D2117" s="178"/>
    </row>
    <row r="2118" spans="4:4" x14ac:dyDescent="0.2">
      <c r="D2118" s="178"/>
    </row>
    <row r="2119" spans="4:4" x14ac:dyDescent="0.2">
      <c r="D2119" s="178"/>
    </row>
    <row r="2120" spans="4:4" x14ac:dyDescent="0.2">
      <c r="D2120" s="178"/>
    </row>
    <row r="2121" spans="4:4" x14ac:dyDescent="0.2">
      <c r="D2121" s="178"/>
    </row>
    <row r="2122" spans="4:4" x14ac:dyDescent="0.2">
      <c r="D2122" s="178"/>
    </row>
    <row r="2123" spans="4:4" x14ac:dyDescent="0.2">
      <c r="D2123" s="178"/>
    </row>
    <row r="2124" spans="4:4" x14ac:dyDescent="0.2">
      <c r="D2124" s="178"/>
    </row>
    <row r="2125" spans="4:4" x14ac:dyDescent="0.2">
      <c r="D2125" s="178"/>
    </row>
    <row r="2126" spans="4:4" x14ac:dyDescent="0.2">
      <c r="D2126" s="178"/>
    </row>
    <row r="2127" spans="4:4" x14ac:dyDescent="0.2">
      <c r="D2127" s="178"/>
    </row>
    <row r="2128" spans="4:4" x14ac:dyDescent="0.2">
      <c r="D2128" s="178"/>
    </row>
    <row r="2129" spans="4:4" x14ac:dyDescent="0.2">
      <c r="D2129" s="178"/>
    </row>
    <row r="2130" spans="4:4" x14ac:dyDescent="0.2">
      <c r="D2130" s="178"/>
    </row>
    <row r="2131" spans="4:4" x14ac:dyDescent="0.2">
      <c r="D2131" s="178"/>
    </row>
    <row r="2132" spans="4:4" x14ac:dyDescent="0.2">
      <c r="D2132" s="178"/>
    </row>
    <row r="2133" spans="4:4" x14ac:dyDescent="0.2">
      <c r="D2133" s="178"/>
    </row>
    <row r="2134" spans="4:4" x14ac:dyDescent="0.2">
      <c r="D2134" s="178"/>
    </row>
    <row r="2135" spans="4:4" x14ac:dyDescent="0.2">
      <c r="D2135" s="178"/>
    </row>
    <row r="2136" spans="4:4" x14ac:dyDescent="0.2">
      <c r="D2136" s="178"/>
    </row>
    <row r="2137" spans="4:4" x14ac:dyDescent="0.2">
      <c r="D2137" s="178"/>
    </row>
    <row r="2138" spans="4:4" x14ac:dyDescent="0.2">
      <c r="D2138" s="178"/>
    </row>
    <row r="2139" spans="4:4" x14ac:dyDescent="0.2">
      <c r="D2139" s="178"/>
    </row>
    <row r="2140" spans="4:4" x14ac:dyDescent="0.2">
      <c r="D2140" s="178"/>
    </row>
    <row r="2141" spans="4:4" x14ac:dyDescent="0.2">
      <c r="D2141" s="178"/>
    </row>
    <row r="2142" spans="4:4" x14ac:dyDescent="0.2">
      <c r="D2142" s="178"/>
    </row>
    <row r="2143" spans="4:4" x14ac:dyDescent="0.2">
      <c r="D2143" s="178"/>
    </row>
    <row r="2144" spans="4:4" x14ac:dyDescent="0.2">
      <c r="D2144" s="178"/>
    </row>
    <row r="2145" spans="4:4" x14ac:dyDescent="0.2">
      <c r="D2145" s="178"/>
    </row>
    <row r="2146" spans="4:4" x14ac:dyDescent="0.2">
      <c r="D2146" s="178"/>
    </row>
    <row r="2147" spans="4:4" x14ac:dyDescent="0.2">
      <c r="D2147" s="178"/>
    </row>
    <row r="2148" spans="4:4" x14ac:dyDescent="0.2">
      <c r="D2148" s="178"/>
    </row>
    <row r="2149" spans="4:4" x14ac:dyDescent="0.2">
      <c r="D2149" s="178"/>
    </row>
    <row r="2150" spans="4:4" x14ac:dyDescent="0.2">
      <c r="D2150" s="178"/>
    </row>
    <row r="2151" spans="4:4" x14ac:dyDescent="0.2">
      <c r="D2151" s="178"/>
    </row>
    <row r="2152" spans="4:4" x14ac:dyDescent="0.2">
      <c r="D2152" s="178"/>
    </row>
    <row r="2153" spans="4:4" x14ac:dyDescent="0.2">
      <c r="D2153" s="178"/>
    </row>
    <row r="2154" spans="4:4" x14ac:dyDescent="0.2">
      <c r="D2154" s="178"/>
    </row>
    <row r="2155" spans="4:4" x14ac:dyDescent="0.2">
      <c r="D2155" s="178"/>
    </row>
    <row r="2156" spans="4:4" x14ac:dyDescent="0.2">
      <c r="D2156" s="178"/>
    </row>
    <row r="2157" spans="4:4" x14ac:dyDescent="0.2">
      <c r="D2157" s="178"/>
    </row>
    <row r="2158" spans="4:4" x14ac:dyDescent="0.2">
      <c r="D2158" s="178"/>
    </row>
    <row r="2159" spans="4:4" x14ac:dyDescent="0.2">
      <c r="D2159" s="178"/>
    </row>
    <row r="2160" spans="4:4" x14ac:dyDescent="0.2">
      <c r="D2160" s="178"/>
    </row>
    <row r="2161" spans="4:4" x14ac:dyDescent="0.2">
      <c r="D2161" s="178"/>
    </row>
    <row r="2162" spans="4:4" x14ac:dyDescent="0.2">
      <c r="D2162" s="178"/>
    </row>
    <row r="2163" spans="4:4" x14ac:dyDescent="0.2">
      <c r="D2163" s="178"/>
    </row>
    <row r="2164" spans="4:4" x14ac:dyDescent="0.2">
      <c r="D2164" s="178"/>
    </row>
    <row r="2165" spans="4:4" x14ac:dyDescent="0.2">
      <c r="D2165" s="178"/>
    </row>
    <row r="2166" spans="4:4" x14ac:dyDescent="0.2">
      <c r="D2166" s="178"/>
    </row>
    <row r="2167" spans="4:4" x14ac:dyDescent="0.2">
      <c r="D2167" s="178"/>
    </row>
    <row r="2168" spans="4:4" x14ac:dyDescent="0.2">
      <c r="D2168" s="178"/>
    </row>
    <row r="2169" spans="4:4" x14ac:dyDescent="0.2">
      <c r="D2169" s="178"/>
    </row>
    <row r="2170" spans="4:4" x14ac:dyDescent="0.2">
      <c r="D2170" s="178"/>
    </row>
    <row r="2171" spans="4:4" x14ac:dyDescent="0.2">
      <c r="D2171" s="178"/>
    </row>
    <row r="2172" spans="4:4" x14ac:dyDescent="0.2">
      <c r="D2172" s="178"/>
    </row>
    <row r="2173" spans="4:4" x14ac:dyDescent="0.2">
      <c r="D2173" s="178"/>
    </row>
    <row r="2174" spans="4:4" x14ac:dyDescent="0.2">
      <c r="D2174" s="178"/>
    </row>
    <row r="2175" spans="4:4" x14ac:dyDescent="0.2">
      <c r="D2175" s="178"/>
    </row>
    <row r="2176" spans="4:4" x14ac:dyDescent="0.2">
      <c r="D2176" s="178"/>
    </row>
    <row r="2177" spans="4:4" x14ac:dyDescent="0.2">
      <c r="D2177" s="178"/>
    </row>
    <row r="2178" spans="4:4" x14ac:dyDescent="0.2">
      <c r="D2178" s="178"/>
    </row>
    <row r="2179" spans="4:4" x14ac:dyDescent="0.2">
      <c r="D2179" s="178"/>
    </row>
    <row r="2180" spans="4:4" x14ac:dyDescent="0.2">
      <c r="D2180" s="178"/>
    </row>
    <row r="2181" spans="4:4" x14ac:dyDescent="0.2">
      <c r="D2181" s="178"/>
    </row>
    <row r="2182" spans="4:4" x14ac:dyDescent="0.2">
      <c r="D2182" s="178"/>
    </row>
    <row r="2183" spans="4:4" x14ac:dyDescent="0.2">
      <c r="D2183" s="178"/>
    </row>
    <row r="2184" spans="4:4" x14ac:dyDescent="0.2">
      <c r="D2184" s="178"/>
    </row>
    <row r="2185" spans="4:4" x14ac:dyDescent="0.2">
      <c r="D2185" s="178"/>
    </row>
    <row r="2186" spans="4:4" x14ac:dyDescent="0.2">
      <c r="D2186" s="178"/>
    </row>
    <row r="2187" spans="4:4" x14ac:dyDescent="0.2">
      <c r="D2187" s="178"/>
    </row>
    <row r="2188" spans="4:4" x14ac:dyDescent="0.2">
      <c r="D2188" s="178"/>
    </row>
    <row r="2189" spans="4:4" x14ac:dyDescent="0.2">
      <c r="D2189" s="178"/>
    </row>
    <row r="2190" spans="4:4" x14ac:dyDescent="0.2">
      <c r="D2190" s="178"/>
    </row>
    <row r="2191" spans="4:4" x14ac:dyDescent="0.2">
      <c r="D2191" s="178"/>
    </row>
    <row r="2192" spans="4:4" x14ac:dyDescent="0.2">
      <c r="D2192" s="178"/>
    </row>
    <row r="2193" spans="4:4" x14ac:dyDescent="0.2">
      <c r="D2193" s="178"/>
    </row>
    <row r="2194" spans="4:4" x14ac:dyDescent="0.2">
      <c r="D2194" s="178"/>
    </row>
    <row r="2195" spans="4:4" x14ac:dyDescent="0.2">
      <c r="D2195" s="178"/>
    </row>
    <row r="2196" spans="4:4" x14ac:dyDescent="0.2">
      <c r="D2196" s="178"/>
    </row>
    <row r="2197" spans="4:4" x14ac:dyDescent="0.2">
      <c r="D2197" s="178"/>
    </row>
    <row r="2198" spans="4:4" x14ac:dyDescent="0.2">
      <c r="D2198" s="178"/>
    </row>
    <row r="2199" spans="4:4" x14ac:dyDescent="0.2">
      <c r="D2199" s="178"/>
    </row>
    <row r="2200" spans="4:4" x14ac:dyDescent="0.2">
      <c r="D2200" s="178"/>
    </row>
    <row r="2201" spans="4:4" x14ac:dyDescent="0.2">
      <c r="D2201" s="178"/>
    </row>
    <row r="2202" spans="4:4" x14ac:dyDescent="0.2">
      <c r="D2202" s="178"/>
    </row>
    <row r="2203" spans="4:4" x14ac:dyDescent="0.2">
      <c r="D2203" s="178"/>
    </row>
    <row r="2204" spans="4:4" x14ac:dyDescent="0.2">
      <c r="D2204" s="178"/>
    </row>
    <row r="2205" spans="4:4" x14ac:dyDescent="0.2">
      <c r="D2205" s="178"/>
    </row>
    <row r="2206" spans="4:4" x14ac:dyDescent="0.2">
      <c r="D2206" s="178"/>
    </row>
    <row r="2207" spans="4:4" x14ac:dyDescent="0.2">
      <c r="D2207" s="178"/>
    </row>
    <row r="2208" spans="4:4" x14ac:dyDescent="0.2">
      <c r="D2208" s="178"/>
    </row>
    <row r="2209" spans="4:4" x14ac:dyDescent="0.2">
      <c r="D2209" s="178"/>
    </row>
    <row r="2210" spans="4:4" x14ac:dyDescent="0.2">
      <c r="D2210" s="178"/>
    </row>
    <row r="2211" spans="4:4" x14ac:dyDescent="0.2">
      <c r="D2211" s="178"/>
    </row>
    <row r="2212" spans="4:4" x14ac:dyDescent="0.2">
      <c r="D2212" s="178"/>
    </row>
    <row r="2213" spans="4:4" x14ac:dyDescent="0.2">
      <c r="D2213" s="178"/>
    </row>
    <row r="2214" spans="4:4" x14ac:dyDescent="0.2">
      <c r="D2214" s="178"/>
    </row>
    <row r="2215" spans="4:4" x14ac:dyDescent="0.2">
      <c r="D2215" s="178"/>
    </row>
    <row r="2216" spans="4:4" x14ac:dyDescent="0.2">
      <c r="D2216" s="178"/>
    </row>
    <row r="2217" spans="4:4" x14ac:dyDescent="0.2">
      <c r="D2217" s="178"/>
    </row>
    <row r="2218" spans="4:4" x14ac:dyDescent="0.2">
      <c r="D2218" s="178"/>
    </row>
    <row r="2219" spans="4:4" x14ac:dyDescent="0.2">
      <c r="D2219" s="178"/>
    </row>
    <row r="2220" spans="4:4" x14ac:dyDescent="0.2">
      <c r="D2220" s="178"/>
    </row>
    <row r="2221" spans="4:4" x14ac:dyDescent="0.2">
      <c r="D2221" s="178"/>
    </row>
    <row r="2222" spans="4:4" x14ac:dyDescent="0.2">
      <c r="D2222" s="178"/>
    </row>
    <row r="2223" spans="4:4" x14ac:dyDescent="0.2">
      <c r="D2223" s="178"/>
    </row>
    <row r="2224" spans="4:4" x14ac:dyDescent="0.2">
      <c r="D2224" s="178"/>
    </row>
    <row r="2225" spans="4:4" x14ac:dyDescent="0.2">
      <c r="D2225" s="178"/>
    </row>
    <row r="2226" spans="4:4" x14ac:dyDescent="0.2">
      <c r="D2226" s="178"/>
    </row>
    <row r="2227" spans="4:4" x14ac:dyDescent="0.2">
      <c r="D2227" s="178"/>
    </row>
    <row r="2228" spans="4:4" x14ac:dyDescent="0.2">
      <c r="D2228" s="178"/>
    </row>
    <row r="2229" spans="4:4" x14ac:dyDescent="0.2">
      <c r="D2229" s="178"/>
    </row>
    <row r="2230" spans="4:4" x14ac:dyDescent="0.2">
      <c r="D2230" s="178"/>
    </row>
    <row r="2231" spans="4:4" x14ac:dyDescent="0.2">
      <c r="D2231" s="178"/>
    </row>
    <row r="2232" spans="4:4" x14ac:dyDescent="0.2">
      <c r="D2232" s="178"/>
    </row>
    <row r="2233" spans="4:4" x14ac:dyDescent="0.2">
      <c r="D2233" s="178"/>
    </row>
    <row r="2234" spans="4:4" x14ac:dyDescent="0.2">
      <c r="D2234" s="178"/>
    </row>
    <row r="2235" spans="4:4" x14ac:dyDescent="0.2">
      <c r="D2235" s="178"/>
    </row>
    <row r="2236" spans="4:4" x14ac:dyDescent="0.2">
      <c r="D2236" s="178"/>
    </row>
    <row r="2237" spans="4:4" x14ac:dyDescent="0.2">
      <c r="D2237" s="178"/>
    </row>
    <row r="2238" spans="4:4" x14ac:dyDescent="0.2">
      <c r="D2238" s="178"/>
    </row>
    <row r="2239" spans="4:4" x14ac:dyDescent="0.2">
      <c r="D2239" s="178"/>
    </row>
    <row r="2240" spans="4:4" x14ac:dyDescent="0.2">
      <c r="D2240" s="178"/>
    </row>
    <row r="2241" spans="4:4" x14ac:dyDescent="0.2">
      <c r="D2241" s="178"/>
    </row>
    <row r="2242" spans="4:4" x14ac:dyDescent="0.2">
      <c r="D2242" s="178"/>
    </row>
    <row r="2243" spans="4:4" x14ac:dyDescent="0.2">
      <c r="D2243" s="178"/>
    </row>
    <row r="2244" spans="4:4" x14ac:dyDescent="0.2">
      <c r="D2244" s="178"/>
    </row>
    <row r="2245" spans="4:4" x14ac:dyDescent="0.2">
      <c r="D2245" s="178"/>
    </row>
    <row r="2246" spans="4:4" x14ac:dyDescent="0.2">
      <c r="D2246" s="178"/>
    </row>
    <row r="2247" spans="4:4" x14ac:dyDescent="0.2">
      <c r="D2247" s="178"/>
    </row>
    <row r="2248" spans="4:4" x14ac:dyDescent="0.2">
      <c r="D2248" s="178"/>
    </row>
    <row r="2249" spans="4:4" x14ac:dyDescent="0.2">
      <c r="D2249" s="178"/>
    </row>
    <row r="2250" spans="4:4" x14ac:dyDescent="0.2">
      <c r="D2250" s="178"/>
    </row>
    <row r="2251" spans="4:4" x14ac:dyDescent="0.2">
      <c r="D2251" s="178"/>
    </row>
    <row r="2252" spans="4:4" x14ac:dyDescent="0.2">
      <c r="D2252" s="178"/>
    </row>
    <row r="2253" spans="4:4" x14ac:dyDescent="0.2">
      <c r="D2253" s="178"/>
    </row>
    <row r="2254" spans="4:4" x14ac:dyDescent="0.2">
      <c r="D2254" s="178"/>
    </row>
    <row r="2255" spans="4:4" x14ac:dyDescent="0.2">
      <c r="D2255" s="178"/>
    </row>
    <row r="2256" spans="4:4" x14ac:dyDescent="0.2">
      <c r="D2256" s="178"/>
    </row>
    <row r="2257" spans="4:4" x14ac:dyDescent="0.2">
      <c r="D2257" s="178"/>
    </row>
    <row r="2258" spans="4:4" x14ac:dyDescent="0.2">
      <c r="D2258" s="178"/>
    </row>
    <row r="2259" spans="4:4" x14ac:dyDescent="0.2">
      <c r="D2259" s="178"/>
    </row>
    <row r="2260" spans="4:4" x14ac:dyDescent="0.2">
      <c r="D2260" s="178"/>
    </row>
    <row r="2261" spans="4:4" x14ac:dyDescent="0.2">
      <c r="D2261" s="178"/>
    </row>
    <row r="2262" spans="4:4" x14ac:dyDescent="0.2">
      <c r="D2262" s="178"/>
    </row>
    <row r="2263" spans="4:4" x14ac:dyDescent="0.2">
      <c r="D2263" s="178"/>
    </row>
    <row r="2264" spans="4:4" x14ac:dyDescent="0.2">
      <c r="D2264" s="178"/>
    </row>
    <row r="2265" spans="4:4" x14ac:dyDescent="0.2">
      <c r="D2265" s="178"/>
    </row>
    <row r="2266" spans="4:4" x14ac:dyDescent="0.2">
      <c r="D2266" s="178"/>
    </row>
    <row r="2267" spans="4:4" x14ac:dyDescent="0.2">
      <c r="D2267" s="178"/>
    </row>
    <row r="2268" spans="4:4" x14ac:dyDescent="0.2">
      <c r="D2268" s="178"/>
    </row>
    <row r="2269" spans="4:4" x14ac:dyDescent="0.2">
      <c r="D2269" s="178"/>
    </row>
    <row r="2270" spans="4:4" x14ac:dyDescent="0.2">
      <c r="D2270" s="178"/>
    </row>
    <row r="2271" spans="4:4" x14ac:dyDescent="0.2">
      <c r="D2271" s="178"/>
    </row>
    <row r="2272" spans="4:4" x14ac:dyDescent="0.2">
      <c r="D2272" s="178"/>
    </row>
    <row r="2273" spans="4:4" x14ac:dyDescent="0.2">
      <c r="D2273" s="178"/>
    </row>
    <row r="2274" spans="4:4" x14ac:dyDescent="0.2">
      <c r="D2274" s="178"/>
    </row>
    <row r="2275" spans="4:4" x14ac:dyDescent="0.2">
      <c r="D2275" s="178"/>
    </row>
    <row r="2276" spans="4:4" x14ac:dyDescent="0.2">
      <c r="D2276" s="178"/>
    </row>
    <row r="2277" spans="4:4" x14ac:dyDescent="0.2">
      <c r="D2277" s="178"/>
    </row>
    <row r="2278" spans="4:4" x14ac:dyDescent="0.2">
      <c r="D2278" s="178"/>
    </row>
    <row r="2279" spans="4:4" x14ac:dyDescent="0.2">
      <c r="D2279" s="178"/>
    </row>
    <row r="2280" spans="4:4" x14ac:dyDescent="0.2">
      <c r="D2280" s="178"/>
    </row>
    <row r="2281" spans="4:4" x14ac:dyDescent="0.2">
      <c r="D2281" s="178"/>
    </row>
    <row r="2282" spans="4:4" x14ac:dyDescent="0.2">
      <c r="D2282" s="178"/>
    </row>
    <row r="2283" spans="4:4" x14ac:dyDescent="0.2">
      <c r="D2283" s="178"/>
    </row>
    <row r="2284" spans="4:4" x14ac:dyDescent="0.2">
      <c r="D2284" s="178"/>
    </row>
    <row r="2285" spans="4:4" x14ac:dyDescent="0.2">
      <c r="D2285" s="178"/>
    </row>
    <row r="2286" spans="4:4" x14ac:dyDescent="0.2">
      <c r="D2286" s="178"/>
    </row>
    <row r="2287" spans="4:4" x14ac:dyDescent="0.2">
      <c r="D2287" s="178"/>
    </row>
    <row r="2288" spans="4:4" x14ac:dyDescent="0.2">
      <c r="D2288" s="178"/>
    </row>
    <row r="2289" spans="4:4" x14ac:dyDescent="0.2">
      <c r="D2289" s="178"/>
    </row>
    <row r="2290" spans="4:4" x14ac:dyDescent="0.2">
      <c r="D2290" s="178"/>
    </row>
    <row r="2291" spans="4:4" x14ac:dyDescent="0.2">
      <c r="D2291" s="178"/>
    </row>
    <row r="2292" spans="4:4" x14ac:dyDescent="0.2">
      <c r="D2292" s="178"/>
    </row>
    <row r="2293" spans="4:4" x14ac:dyDescent="0.2">
      <c r="D2293" s="178"/>
    </row>
    <row r="2294" spans="4:4" x14ac:dyDescent="0.2">
      <c r="D2294" s="178"/>
    </row>
    <row r="2295" spans="4:4" x14ac:dyDescent="0.2">
      <c r="D2295" s="178"/>
    </row>
    <row r="2296" spans="4:4" x14ac:dyDescent="0.2">
      <c r="D2296" s="178"/>
    </row>
    <row r="2297" spans="4:4" x14ac:dyDescent="0.2">
      <c r="D2297" s="178"/>
    </row>
    <row r="2298" spans="4:4" x14ac:dyDescent="0.2">
      <c r="D2298" s="178"/>
    </row>
    <row r="2299" spans="4:4" x14ac:dyDescent="0.2">
      <c r="D2299" s="178"/>
    </row>
    <row r="2300" spans="4:4" x14ac:dyDescent="0.2">
      <c r="D2300" s="178"/>
    </row>
    <row r="2301" spans="4:4" x14ac:dyDescent="0.2">
      <c r="D2301" s="178"/>
    </row>
    <row r="2302" spans="4:4" x14ac:dyDescent="0.2">
      <c r="D2302" s="178"/>
    </row>
    <row r="2303" spans="4:4" x14ac:dyDescent="0.2">
      <c r="D2303" s="178"/>
    </row>
    <row r="2304" spans="4:4" x14ac:dyDescent="0.2">
      <c r="D2304" s="178"/>
    </row>
    <row r="2305" spans="4:4" x14ac:dyDescent="0.2">
      <c r="D2305" s="178"/>
    </row>
    <row r="2306" spans="4:4" x14ac:dyDescent="0.2">
      <c r="D2306" s="178"/>
    </row>
    <row r="2307" spans="4:4" x14ac:dyDescent="0.2">
      <c r="D2307" s="178"/>
    </row>
    <row r="2308" spans="4:4" x14ac:dyDescent="0.2">
      <c r="D2308" s="178"/>
    </row>
    <row r="2309" spans="4:4" x14ac:dyDescent="0.2">
      <c r="D2309" s="178"/>
    </row>
    <row r="2310" spans="4:4" x14ac:dyDescent="0.2">
      <c r="D2310" s="178"/>
    </row>
    <row r="2311" spans="4:4" x14ac:dyDescent="0.2">
      <c r="D2311" s="178"/>
    </row>
    <row r="2312" spans="4:4" x14ac:dyDescent="0.2">
      <c r="D2312" s="178"/>
    </row>
    <row r="2313" spans="4:4" x14ac:dyDescent="0.2">
      <c r="D2313" s="178"/>
    </row>
    <row r="2314" spans="4:4" x14ac:dyDescent="0.2">
      <c r="D2314" s="178"/>
    </row>
    <row r="2315" spans="4:4" x14ac:dyDescent="0.2">
      <c r="D2315" s="178"/>
    </row>
    <row r="2316" spans="4:4" x14ac:dyDescent="0.2">
      <c r="D2316" s="178"/>
    </row>
    <row r="2317" spans="4:4" x14ac:dyDescent="0.2">
      <c r="D2317" s="178"/>
    </row>
    <row r="2318" spans="4:4" x14ac:dyDescent="0.2">
      <c r="D2318" s="178"/>
    </row>
    <row r="2319" spans="4:4" x14ac:dyDescent="0.2">
      <c r="D2319" s="178"/>
    </row>
    <row r="2320" spans="4:4" x14ac:dyDescent="0.2">
      <c r="D2320" s="178"/>
    </row>
    <row r="2321" spans="4:4" x14ac:dyDescent="0.2">
      <c r="D2321" s="178"/>
    </row>
    <row r="2322" spans="4:4" x14ac:dyDescent="0.2">
      <c r="D2322" s="178"/>
    </row>
    <row r="2323" spans="4:4" x14ac:dyDescent="0.2">
      <c r="D2323" s="178"/>
    </row>
    <row r="2324" spans="4:4" x14ac:dyDescent="0.2">
      <c r="D2324" s="178"/>
    </row>
    <row r="2325" spans="4:4" x14ac:dyDescent="0.2">
      <c r="D2325" s="178"/>
    </row>
    <row r="2326" spans="4:4" x14ac:dyDescent="0.2">
      <c r="D2326" s="178"/>
    </row>
    <row r="2327" spans="4:4" x14ac:dyDescent="0.2">
      <c r="D2327" s="178"/>
    </row>
    <row r="2328" spans="4:4" x14ac:dyDescent="0.2">
      <c r="D2328" s="178"/>
    </row>
    <row r="2329" spans="4:4" x14ac:dyDescent="0.2">
      <c r="D2329" s="178"/>
    </row>
    <row r="2330" spans="4:4" x14ac:dyDescent="0.2">
      <c r="D2330" s="178"/>
    </row>
    <row r="2331" spans="4:4" x14ac:dyDescent="0.2">
      <c r="D2331" s="178"/>
    </row>
    <row r="2332" spans="4:4" x14ac:dyDescent="0.2">
      <c r="D2332" s="178"/>
    </row>
    <row r="2333" spans="4:4" x14ac:dyDescent="0.2">
      <c r="D2333" s="178"/>
    </row>
    <row r="2334" spans="4:4" x14ac:dyDescent="0.2">
      <c r="D2334" s="178"/>
    </row>
    <row r="2335" spans="4:4" x14ac:dyDescent="0.2">
      <c r="D2335" s="178"/>
    </row>
    <row r="2336" spans="4:4" x14ac:dyDescent="0.2">
      <c r="D2336" s="178"/>
    </row>
    <row r="2337" spans="4:4" x14ac:dyDescent="0.2">
      <c r="D2337" s="178"/>
    </row>
    <row r="2338" spans="4:4" x14ac:dyDescent="0.2">
      <c r="D2338" s="178"/>
    </row>
    <row r="2339" spans="4:4" x14ac:dyDescent="0.2">
      <c r="D2339" s="178"/>
    </row>
    <row r="2340" spans="4:4" x14ac:dyDescent="0.2">
      <c r="D2340" s="178"/>
    </row>
    <row r="2341" spans="4:4" x14ac:dyDescent="0.2">
      <c r="D2341" s="178"/>
    </row>
    <row r="2342" spans="4:4" x14ac:dyDescent="0.2">
      <c r="D2342" s="178"/>
    </row>
    <row r="2343" spans="4:4" x14ac:dyDescent="0.2">
      <c r="D2343" s="178"/>
    </row>
    <row r="2344" spans="4:4" x14ac:dyDescent="0.2">
      <c r="D2344" s="178"/>
    </row>
    <row r="2345" spans="4:4" x14ac:dyDescent="0.2">
      <c r="D2345" s="178"/>
    </row>
    <row r="2346" spans="4:4" x14ac:dyDescent="0.2">
      <c r="D2346" s="178"/>
    </row>
    <row r="2347" spans="4:4" x14ac:dyDescent="0.2">
      <c r="D2347" s="178"/>
    </row>
    <row r="2348" spans="4:4" x14ac:dyDescent="0.2">
      <c r="D2348" s="178"/>
    </row>
    <row r="2349" spans="4:4" x14ac:dyDescent="0.2">
      <c r="D2349" s="178"/>
    </row>
    <row r="2350" spans="4:4" x14ac:dyDescent="0.2">
      <c r="D2350" s="178"/>
    </row>
    <row r="2351" spans="4:4" x14ac:dyDescent="0.2">
      <c r="D2351" s="178"/>
    </row>
    <row r="2352" spans="4:4" x14ac:dyDescent="0.2">
      <c r="D2352" s="178"/>
    </row>
    <row r="2353" spans="4:4" x14ac:dyDescent="0.2">
      <c r="D2353" s="178"/>
    </row>
    <row r="2354" spans="4:4" x14ac:dyDescent="0.2">
      <c r="D2354" s="178"/>
    </row>
    <row r="2355" spans="4:4" x14ac:dyDescent="0.2">
      <c r="D2355" s="178"/>
    </row>
    <row r="2356" spans="4:4" x14ac:dyDescent="0.2">
      <c r="D2356" s="178"/>
    </row>
    <row r="2357" spans="4:4" x14ac:dyDescent="0.2">
      <c r="D2357" s="178"/>
    </row>
    <row r="2358" spans="4:4" x14ac:dyDescent="0.2">
      <c r="D2358" s="178"/>
    </row>
    <row r="2359" spans="4:4" x14ac:dyDescent="0.2">
      <c r="D2359" s="178"/>
    </row>
    <row r="2360" spans="4:4" x14ac:dyDescent="0.2">
      <c r="D2360" s="178"/>
    </row>
    <row r="2361" spans="4:4" x14ac:dyDescent="0.2">
      <c r="D2361" s="178"/>
    </row>
    <row r="2362" spans="4:4" x14ac:dyDescent="0.2">
      <c r="D2362" s="178"/>
    </row>
    <row r="2363" spans="4:4" x14ac:dyDescent="0.2">
      <c r="D2363" s="178"/>
    </row>
    <row r="2364" spans="4:4" x14ac:dyDescent="0.2">
      <c r="D2364" s="178"/>
    </row>
    <row r="2365" spans="4:4" x14ac:dyDescent="0.2">
      <c r="D2365" s="178"/>
    </row>
    <row r="2366" spans="4:4" x14ac:dyDescent="0.2">
      <c r="D2366" s="178"/>
    </row>
    <row r="2367" spans="4:4" x14ac:dyDescent="0.2">
      <c r="D2367" s="178"/>
    </row>
    <row r="2368" spans="4:4" x14ac:dyDescent="0.2">
      <c r="D2368" s="178"/>
    </row>
    <row r="2369" spans="4:4" x14ac:dyDescent="0.2">
      <c r="D2369" s="178"/>
    </row>
    <row r="2370" spans="4:4" x14ac:dyDescent="0.2">
      <c r="D2370" s="178"/>
    </row>
    <row r="2371" spans="4:4" x14ac:dyDescent="0.2">
      <c r="D2371" s="178"/>
    </row>
    <row r="2372" spans="4:4" x14ac:dyDescent="0.2">
      <c r="D2372" s="178"/>
    </row>
    <row r="2373" spans="4:4" x14ac:dyDescent="0.2">
      <c r="D2373" s="178"/>
    </row>
    <row r="2374" spans="4:4" x14ac:dyDescent="0.2">
      <c r="D2374" s="178"/>
    </row>
    <row r="2375" spans="4:4" x14ac:dyDescent="0.2">
      <c r="D2375" s="178"/>
    </row>
    <row r="2376" spans="4:4" x14ac:dyDescent="0.2">
      <c r="D2376" s="178"/>
    </row>
    <row r="2377" spans="4:4" x14ac:dyDescent="0.2">
      <c r="D2377" s="178"/>
    </row>
    <row r="2378" spans="4:4" x14ac:dyDescent="0.2">
      <c r="D2378" s="178"/>
    </row>
    <row r="2379" spans="4:4" x14ac:dyDescent="0.2">
      <c r="D2379" s="178"/>
    </row>
    <row r="2380" spans="4:4" x14ac:dyDescent="0.2">
      <c r="D2380" s="178"/>
    </row>
    <row r="2381" spans="4:4" x14ac:dyDescent="0.2">
      <c r="D2381" s="178"/>
    </row>
    <row r="2382" spans="4:4" x14ac:dyDescent="0.2">
      <c r="D2382" s="178"/>
    </row>
    <row r="2383" spans="4:4" x14ac:dyDescent="0.2">
      <c r="D2383" s="178"/>
    </row>
    <row r="2384" spans="4:4" x14ac:dyDescent="0.2">
      <c r="D2384" s="178"/>
    </row>
    <row r="2385" spans="4:4" x14ac:dyDescent="0.2">
      <c r="D2385" s="178"/>
    </row>
    <row r="2386" spans="4:4" x14ac:dyDescent="0.2">
      <c r="D2386" s="178"/>
    </row>
    <row r="2387" spans="4:4" x14ac:dyDescent="0.2">
      <c r="D2387" s="178"/>
    </row>
    <row r="2388" spans="4:4" x14ac:dyDescent="0.2">
      <c r="D2388" s="178"/>
    </row>
    <row r="2389" spans="4:4" x14ac:dyDescent="0.2">
      <c r="D2389" s="178"/>
    </row>
    <row r="2390" spans="4:4" x14ac:dyDescent="0.2">
      <c r="D2390" s="178"/>
    </row>
    <row r="2391" spans="4:4" x14ac:dyDescent="0.2">
      <c r="D2391" s="178"/>
    </row>
    <row r="2392" spans="4:4" x14ac:dyDescent="0.2">
      <c r="D2392" s="178"/>
    </row>
    <row r="2393" spans="4:4" x14ac:dyDescent="0.2">
      <c r="D2393" s="178"/>
    </row>
    <row r="2394" spans="4:4" x14ac:dyDescent="0.2">
      <c r="D2394" s="178"/>
    </row>
    <row r="2395" spans="4:4" x14ac:dyDescent="0.2">
      <c r="D2395" s="178"/>
    </row>
    <row r="2396" spans="4:4" x14ac:dyDescent="0.2">
      <c r="D2396" s="178"/>
    </row>
    <row r="2397" spans="4:4" x14ac:dyDescent="0.2">
      <c r="D2397" s="178"/>
    </row>
    <row r="2398" spans="4:4" x14ac:dyDescent="0.2">
      <c r="D2398" s="178"/>
    </row>
    <row r="2399" spans="4:4" x14ac:dyDescent="0.2">
      <c r="D2399" s="178"/>
    </row>
    <row r="2400" spans="4:4" x14ac:dyDescent="0.2">
      <c r="D2400" s="178"/>
    </row>
    <row r="2401" spans="4:4" x14ac:dyDescent="0.2">
      <c r="D2401" s="178"/>
    </row>
    <row r="2402" spans="4:4" x14ac:dyDescent="0.2">
      <c r="D2402" s="178"/>
    </row>
    <row r="2403" spans="4:4" x14ac:dyDescent="0.2">
      <c r="D2403" s="178"/>
    </row>
    <row r="2404" spans="4:4" x14ac:dyDescent="0.2">
      <c r="D2404" s="178"/>
    </row>
    <row r="2405" spans="4:4" x14ac:dyDescent="0.2">
      <c r="D2405" s="178"/>
    </row>
    <row r="2406" spans="4:4" x14ac:dyDescent="0.2">
      <c r="D2406" s="178"/>
    </row>
    <row r="2407" spans="4:4" x14ac:dyDescent="0.2">
      <c r="D2407" s="178"/>
    </row>
    <row r="2408" spans="4:4" x14ac:dyDescent="0.2">
      <c r="D2408" s="178"/>
    </row>
    <row r="2409" spans="4:4" x14ac:dyDescent="0.2">
      <c r="D2409" s="178"/>
    </row>
    <row r="2410" spans="4:4" x14ac:dyDescent="0.2">
      <c r="D2410" s="178"/>
    </row>
    <row r="2411" spans="4:4" x14ac:dyDescent="0.2">
      <c r="D2411" s="178"/>
    </row>
    <row r="2412" spans="4:4" x14ac:dyDescent="0.2">
      <c r="D2412" s="178"/>
    </row>
    <row r="2413" spans="4:4" x14ac:dyDescent="0.2">
      <c r="D2413" s="178"/>
    </row>
    <row r="2414" spans="4:4" x14ac:dyDescent="0.2">
      <c r="D2414" s="178"/>
    </row>
    <row r="2415" spans="4:4" x14ac:dyDescent="0.2">
      <c r="D2415" s="178"/>
    </row>
    <row r="2416" spans="4:4" x14ac:dyDescent="0.2">
      <c r="D2416" s="178"/>
    </row>
    <row r="2417" spans="4:4" x14ac:dyDescent="0.2">
      <c r="D2417" s="178"/>
    </row>
    <row r="2418" spans="4:4" x14ac:dyDescent="0.2">
      <c r="D2418" s="178"/>
    </row>
    <row r="2419" spans="4:4" x14ac:dyDescent="0.2">
      <c r="D2419" s="178"/>
    </row>
    <row r="2420" spans="4:4" x14ac:dyDescent="0.2">
      <c r="D2420" s="178"/>
    </row>
    <row r="2421" spans="4:4" x14ac:dyDescent="0.2">
      <c r="D2421" s="178"/>
    </row>
    <row r="2422" spans="4:4" x14ac:dyDescent="0.2">
      <c r="D2422" s="178"/>
    </row>
    <row r="2423" spans="4:4" x14ac:dyDescent="0.2">
      <c r="D2423" s="178"/>
    </row>
    <row r="2424" spans="4:4" x14ac:dyDescent="0.2">
      <c r="D2424" s="178"/>
    </row>
    <row r="2425" spans="4:4" x14ac:dyDescent="0.2">
      <c r="D2425" s="178"/>
    </row>
    <row r="2426" spans="4:4" x14ac:dyDescent="0.2">
      <c r="D2426" s="178"/>
    </row>
    <row r="2427" spans="4:4" x14ac:dyDescent="0.2">
      <c r="D2427" s="178"/>
    </row>
    <row r="2428" spans="4:4" x14ac:dyDescent="0.2">
      <c r="D2428" s="178"/>
    </row>
    <row r="2429" spans="4:4" x14ac:dyDescent="0.2">
      <c r="D2429" s="178"/>
    </row>
    <row r="2430" spans="4:4" x14ac:dyDescent="0.2">
      <c r="D2430" s="178"/>
    </row>
    <row r="2431" spans="4:4" x14ac:dyDescent="0.2">
      <c r="D2431" s="178"/>
    </row>
    <row r="2432" spans="4:4" x14ac:dyDescent="0.2">
      <c r="D2432" s="178"/>
    </row>
    <row r="2433" spans="4:4" x14ac:dyDescent="0.2">
      <c r="D2433" s="178"/>
    </row>
    <row r="2434" spans="4:4" x14ac:dyDescent="0.2">
      <c r="D2434" s="178"/>
    </row>
    <row r="2435" spans="4:4" x14ac:dyDescent="0.2">
      <c r="D2435" s="178"/>
    </row>
    <row r="2436" spans="4:4" x14ac:dyDescent="0.2">
      <c r="D2436" s="178"/>
    </row>
    <row r="2437" spans="4:4" x14ac:dyDescent="0.2">
      <c r="D2437" s="178"/>
    </row>
    <row r="2438" spans="4:4" x14ac:dyDescent="0.2">
      <c r="D2438" s="178"/>
    </row>
    <row r="2439" spans="4:4" x14ac:dyDescent="0.2">
      <c r="D2439" s="178"/>
    </row>
    <row r="2440" spans="4:4" x14ac:dyDescent="0.2">
      <c r="D2440" s="178"/>
    </row>
    <row r="2441" spans="4:4" x14ac:dyDescent="0.2">
      <c r="D2441" s="178"/>
    </row>
    <row r="2442" spans="4:4" x14ac:dyDescent="0.2">
      <c r="D2442" s="178"/>
    </row>
    <row r="2443" spans="4:4" x14ac:dyDescent="0.2">
      <c r="D2443" s="178"/>
    </row>
    <row r="2444" spans="4:4" x14ac:dyDescent="0.2">
      <c r="D2444" s="178"/>
    </row>
    <row r="2445" spans="4:4" x14ac:dyDescent="0.2">
      <c r="D2445" s="178"/>
    </row>
    <row r="2446" spans="4:4" x14ac:dyDescent="0.2">
      <c r="D2446" s="178"/>
    </row>
    <row r="2447" spans="4:4" x14ac:dyDescent="0.2">
      <c r="D2447" s="178"/>
    </row>
    <row r="2448" spans="4:4" x14ac:dyDescent="0.2">
      <c r="D2448" s="178"/>
    </row>
    <row r="2449" spans="4:4" x14ac:dyDescent="0.2">
      <c r="D2449" s="178"/>
    </row>
    <row r="2450" spans="4:4" x14ac:dyDescent="0.2">
      <c r="D2450" s="178"/>
    </row>
    <row r="2451" spans="4:4" x14ac:dyDescent="0.2">
      <c r="D2451" s="178"/>
    </row>
    <row r="2452" spans="4:4" x14ac:dyDescent="0.2">
      <c r="D2452" s="178"/>
    </row>
    <row r="2453" spans="4:4" x14ac:dyDescent="0.2">
      <c r="D2453" s="178"/>
    </row>
    <row r="2454" spans="4:4" x14ac:dyDescent="0.2">
      <c r="D2454" s="178"/>
    </row>
    <row r="2455" spans="4:4" x14ac:dyDescent="0.2">
      <c r="D2455" s="178"/>
    </row>
    <row r="2456" spans="4:4" x14ac:dyDescent="0.2">
      <c r="D2456" s="178"/>
    </row>
    <row r="2457" spans="4:4" x14ac:dyDescent="0.2">
      <c r="D2457" s="178"/>
    </row>
    <row r="2458" spans="4:4" x14ac:dyDescent="0.2">
      <c r="D2458" s="178"/>
    </row>
    <row r="2459" spans="4:4" x14ac:dyDescent="0.2">
      <c r="D2459" s="178"/>
    </row>
    <row r="2460" spans="4:4" x14ac:dyDescent="0.2">
      <c r="D2460" s="178"/>
    </row>
    <row r="2461" spans="4:4" x14ac:dyDescent="0.2">
      <c r="D2461" s="178"/>
    </row>
    <row r="2462" spans="4:4" x14ac:dyDescent="0.2">
      <c r="D2462" s="178"/>
    </row>
    <row r="2463" spans="4:4" x14ac:dyDescent="0.2">
      <c r="D2463" s="178"/>
    </row>
    <row r="2464" spans="4:4" x14ac:dyDescent="0.2">
      <c r="D2464" s="178"/>
    </row>
    <row r="2465" spans="4:4" x14ac:dyDescent="0.2">
      <c r="D2465" s="178"/>
    </row>
    <row r="2466" spans="4:4" x14ac:dyDescent="0.2">
      <c r="D2466" s="178"/>
    </row>
    <row r="2467" spans="4:4" x14ac:dyDescent="0.2">
      <c r="D2467" s="178"/>
    </row>
    <row r="2468" spans="4:4" x14ac:dyDescent="0.2">
      <c r="D2468" s="178"/>
    </row>
    <row r="2469" spans="4:4" x14ac:dyDescent="0.2">
      <c r="D2469" s="178"/>
    </row>
    <row r="2470" spans="4:4" x14ac:dyDescent="0.2">
      <c r="D2470" s="178"/>
    </row>
    <row r="2471" spans="4:4" x14ac:dyDescent="0.2">
      <c r="D2471" s="178"/>
    </row>
    <row r="2472" spans="4:4" x14ac:dyDescent="0.2">
      <c r="D2472" s="178"/>
    </row>
    <row r="2473" spans="4:4" x14ac:dyDescent="0.2">
      <c r="D2473" s="178"/>
    </row>
    <row r="2474" spans="4:4" x14ac:dyDescent="0.2">
      <c r="D2474" s="178"/>
    </row>
    <row r="2475" spans="4:4" x14ac:dyDescent="0.2">
      <c r="D2475" s="178"/>
    </row>
    <row r="2476" spans="4:4" x14ac:dyDescent="0.2">
      <c r="D2476" s="178"/>
    </row>
    <row r="2477" spans="4:4" x14ac:dyDescent="0.2">
      <c r="D2477" s="178"/>
    </row>
    <row r="2478" spans="4:4" x14ac:dyDescent="0.2">
      <c r="D2478" s="178"/>
    </row>
    <row r="2479" spans="4:4" x14ac:dyDescent="0.2">
      <c r="D2479" s="178"/>
    </row>
    <row r="2480" spans="4:4" x14ac:dyDescent="0.2">
      <c r="D2480" s="178"/>
    </row>
    <row r="2481" spans="4:4" x14ac:dyDescent="0.2">
      <c r="D2481" s="178"/>
    </row>
    <row r="2482" spans="4:4" x14ac:dyDescent="0.2">
      <c r="D2482" s="178"/>
    </row>
    <row r="2483" spans="4:4" x14ac:dyDescent="0.2">
      <c r="D2483" s="178"/>
    </row>
    <row r="2484" spans="4:4" x14ac:dyDescent="0.2">
      <c r="D2484" s="178"/>
    </row>
    <row r="2485" spans="4:4" x14ac:dyDescent="0.2">
      <c r="D2485" s="178"/>
    </row>
    <row r="2486" spans="4:4" x14ac:dyDescent="0.2">
      <c r="D2486" s="178"/>
    </row>
    <row r="2487" spans="4:4" x14ac:dyDescent="0.2">
      <c r="D2487" s="178"/>
    </row>
    <row r="2488" spans="4:4" x14ac:dyDescent="0.2">
      <c r="D2488" s="178"/>
    </row>
    <row r="2489" spans="4:4" x14ac:dyDescent="0.2">
      <c r="D2489" s="178"/>
    </row>
    <row r="2490" spans="4:4" x14ac:dyDescent="0.2">
      <c r="D2490" s="178"/>
    </row>
    <row r="2491" spans="4:4" x14ac:dyDescent="0.2">
      <c r="D2491" s="178"/>
    </row>
    <row r="2492" spans="4:4" x14ac:dyDescent="0.2">
      <c r="D2492" s="178"/>
    </row>
    <row r="2493" spans="4:4" x14ac:dyDescent="0.2">
      <c r="D2493" s="178"/>
    </row>
    <row r="2494" spans="4:4" x14ac:dyDescent="0.2">
      <c r="D2494" s="178"/>
    </row>
    <row r="2495" spans="4:4" x14ac:dyDescent="0.2">
      <c r="D2495" s="178"/>
    </row>
    <row r="2496" spans="4:4" x14ac:dyDescent="0.2">
      <c r="D2496" s="178"/>
    </row>
    <row r="2497" spans="4:4" x14ac:dyDescent="0.2">
      <c r="D2497" s="178"/>
    </row>
    <row r="2498" spans="4:4" x14ac:dyDescent="0.2">
      <c r="D2498" s="178"/>
    </row>
    <row r="2499" spans="4:4" x14ac:dyDescent="0.2">
      <c r="D2499" s="178"/>
    </row>
    <row r="2500" spans="4:4" x14ac:dyDescent="0.2">
      <c r="D2500" s="178"/>
    </row>
    <row r="2501" spans="4:4" x14ac:dyDescent="0.2">
      <c r="D2501" s="178"/>
    </row>
    <row r="2502" spans="4:4" x14ac:dyDescent="0.2">
      <c r="D2502" s="178"/>
    </row>
    <row r="2503" spans="4:4" x14ac:dyDescent="0.2">
      <c r="D2503" s="178"/>
    </row>
    <row r="2504" spans="4:4" x14ac:dyDescent="0.2">
      <c r="D2504" s="178"/>
    </row>
    <row r="2505" spans="4:4" x14ac:dyDescent="0.2">
      <c r="D2505" s="178"/>
    </row>
    <row r="2506" spans="4:4" x14ac:dyDescent="0.2">
      <c r="D2506" s="178"/>
    </row>
    <row r="2507" spans="4:4" x14ac:dyDescent="0.2">
      <c r="D2507" s="178"/>
    </row>
    <row r="2508" spans="4:4" x14ac:dyDescent="0.2">
      <c r="D2508" s="178"/>
    </row>
    <row r="2509" spans="4:4" x14ac:dyDescent="0.2">
      <c r="D2509" s="178"/>
    </row>
    <row r="2510" spans="4:4" x14ac:dyDescent="0.2">
      <c r="D2510" s="178"/>
    </row>
    <row r="2511" spans="4:4" x14ac:dyDescent="0.2">
      <c r="D2511" s="178"/>
    </row>
    <row r="2512" spans="4:4" x14ac:dyDescent="0.2">
      <c r="D2512" s="178"/>
    </row>
    <row r="2513" spans="4:4" x14ac:dyDescent="0.2">
      <c r="D2513" s="178"/>
    </row>
    <row r="2514" spans="4:4" x14ac:dyDescent="0.2">
      <c r="D2514" s="178"/>
    </row>
    <row r="2515" spans="4:4" x14ac:dyDescent="0.2">
      <c r="D2515" s="178"/>
    </row>
    <row r="2516" spans="4:4" x14ac:dyDescent="0.2">
      <c r="D2516" s="178"/>
    </row>
    <row r="2517" spans="4:4" x14ac:dyDescent="0.2">
      <c r="D2517" s="178"/>
    </row>
    <row r="2518" spans="4:4" x14ac:dyDescent="0.2">
      <c r="D2518" s="178"/>
    </row>
    <row r="2519" spans="4:4" x14ac:dyDescent="0.2">
      <c r="D2519" s="178"/>
    </row>
    <row r="2520" spans="4:4" x14ac:dyDescent="0.2">
      <c r="D2520" s="178"/>
    </row>
    <row r="2521" spans="4:4" x14ac:dyDescent="0.2">
      <c r="D2521" s="178"/>
    </row>
    <row r="2522" spans="4:4" x14ac:dyDescent="0.2">
      <c r="D2522" s="178"/>
    </row>
    <row r="2523" spans="4:4" x14ac:dyDescent="0.2">
      <c r="D2523" s="178"/>
    </row>
    <row r="2524" spans="4:4" x14ac:dyDescent="0.2">
      <c r="D2524" s="178"/>
    </row>
    <row r="2525" spans="4:4" x14ac:dyDescent="0.2">
      <c r="D2525" s="178"/>
    </row>
    <row r="2526" spans="4:4" x14ac:dyDescent="0.2">
      <c r="D2526" s="178"/>
    </row>
    <row r="2527" spans="4:4" x14ac:dyDescent="0.2">
      <c r="D2527" s="178"/>
    </row>
    <row r="2528" spans="4:4" x14ac:dyDescent="0.2">
      <c r="D2528" s="178"/>
    </row>
    <row r="2529" spans="4:4" x14ac:dyDescent="0.2">
      <c r="D2529" s="178"/>
    </row>
    <row r="2530" spans="4:4" x14ac:dyDescent="0.2">
      <c r="D2530" s="178"/>
    </row>
    <row r="2531" spans="4:4" x14ac:dyDescent="0.2">
      <c r="D2531" s="178"/>
    </row>
    <row r="2532" spans="4:4" x14ac:dyDescent="0.2">
      <c r="D2532" s="178"/>
    </row>
    <row r="2533" spans="4:4" x14ac:dyDescent="0.2">
      <c r="D2533" s="178"/>
    </row>
    <row r="2534" spans="4:4" x14ac:dyDescent="0.2">
      <c r="D2534" s="178"/>
    </row>
    <row r="2535" spans="4:4" x14ac:dyDescent="0.2">
      <c r="D2535" s="178"/>
    </row>
    <row r="2536" spans="4:4" x14ac:dyDescent="0.2">
      <c r="D2536" s="178"/>
    </row>
    <row r="2537" spans="4:4" x14ac:dyDescent="0.2">
      <c r="D2537" s="178"/>
    </row>
    <row r="2538" spans="4:4" x14ac:dyDescent="0.2">
      <c r="D2538" s="178"/>
    </row>
    <row r="2539" spans="4:4" x14ac:dyDescent="0.2">
      <c r="D2539" s="178"/>
    </row>
    <row r="2540" spans="4:4" x14ac:dyDescent="0.2">
      <c r="D2540" s="178"/>
    </row>
    <row r="2541" spans="4:4" x14ac:dyDescent="0.2">
      <c r="D2541" s="178"/>
    </row>
    <row r="2542" spans="4:4" x14ac:dyDescent="0.2">
      <c r="D2542" s="178"/>
    </row>
    <row r="2543" spans="4:4" x14ac:dyDescent="0.2">
      <c r="D2543" s="178"/>
    </row>
    <row r="2544" spans="4:4" x14ac:dyDescent="0.2">
      <c r="D2544" s="178"/>
    </row>
    <row r="2545" spans="4:4" x14ac:dyDescent="0.2">
      <c r="D2545" s="178"/>
    </row>
    <row r="2546" spans="4:4" x14ac:dyDescent="0.2">
      <c r="D2546" s="178"/>
    </row>
    <row r="2547" spans="4:4" x14ac:dyDescent="0.2">
      <c r="D2547" s="178"/>
    </row>
    <row r="2548" spans="4:4" x14ac:dyDescent="0.2">
      <c r="D2548" s="178"/>
    </row>
    <row r="2549" spans="4:4" x14ac:dyDescent="0.2">
      <c r="D2549" s="178"/>
    </row>
    <row r="2550" spans="4:4" x14ac:dyDescent="0.2">
      <c r="D2550" s="178"/>
    </row>
    <row r="2551" spans="4:4" x14ac:dyDescent="0.2">
      <c r="D2551" s="178"/>
    </row>
    <row r="2552" spans="4:4" x14ac:dyDescent="0.2">
      <c r="D2552" s="178"/>
    </row>
    <row r="2553" spans="4:4" x14ac:dyDescent="0.2">
      <c r="D2553" s="178"/>
    </row>
    <row r="2554" spans="4:4" x14ac:dyDescent="0.2">
      <c r="D2554" s="178"/>
    </row>
    <row r="2555" spans="4:4" x14ac:dyDescent="0.2">
      <c r="D2555" s="178"/>
    </row>
    <row r="2556" spans="4:4" x14ac:dyDescent="0.2">
      <c r="D2556" s="178"/>
    </row>
    <row r="2557" spans="4:4" x14ac:dyDescent="0.2">
      <c r="D2557" s="178"/>
    </row>
    <row r="2558" spans="4:4" x14ac:dyDescent="0.2">
      <c r="D2558" s="178"/>
    </row>
    <row r="2559" spans="4:4" x14ac:dyDescent="0.2">
      <c r="D2559" s="178"/>
    </row>
    <row r="2560" spans="4:4" x14ac:dyDescent="0.2">
      <c r="D2560" s="178"/>
    </row>
    <row r="2561" spans="4:4" x14ac:dyDescent="0.2">
      <c r="D2561" s="178"/>
    </row>
    <row r="2562" spans="4:4" x14ac:dyDescent="0.2">
      <c r="D2562" s="178"/>
    </row>
    <row r="2563" spans="4:4" x14ac:dyDescent="0.2">
      <c r="D2563" s="178"/>
    </row>
    <row r="2564" spans="4:4" x14ac:dyDescent="0.2">
      <c r="D2564" s="178"/>
    </row>
    <row r="2565" spans="4:4" x14ac:dyDescent="0.2">
      <c r="D2565" s="178"/>
    </row>
    <row r="2566" spans="4:4" x14ac:dyDescent="0.2">
      <c r="D2566" s="178"/>
    </row>
    <row r="2567" spans="4:4" x14ac:dyDescent="0.2">
      <c r="D2567" s="178"/>
    </row>
    <row r="2568" spans="4:4" x14ac:dyDescent="0.2">
      <c r="D2568" s="178"/>
    </row>
    <row r="2569" spans="4:4" x14ac:dyDescent="0.2">
      <c r="D2569" s="178"/>
    </row>
    <row r="2570" spans="4:4" x14ac:dyDescent="0.2">
      <c r="D2570" s="178"/>
    </row>
    <row r="2571" spans="4:4" x14ac:dyDescent="0.2">
      <c r="D2571" s="178"/>
    </row>
    <row r="2572" spans="4:4" x14ac:dyDescent="0.2">
      <c r="D2572" s="178"/>
    </row>
    <row r="2573" spans="4:4" x14ac:dyDescent="0.2">
      <c r="D2573" s="178"/>
    </row>
    <row r="2574" spans="4:4" x14ac:dyDescent="0.2">
      <c r="D2574" s="178"/>
    </row>
    <row r="2575" spans="4:4" x14ac:dyDescent="0.2">
      <c r="D2575" s="178"/>
    </row>
    <row r="2576" spans="4:4" x14ac:dyDescent="0.2">
      <c r="D2576" s="178"/>
    </row>
    <row r="2577" spans="4:4" x14ac:dyDescent="0.2">
      <c r="D2577" s="178"/>
    </row>
    <row r="2578" spans="4:4" x14ac:dyDescent="0.2">
      <c r="D2578" s="178"/>
    </row>
    <row r="2579" spans="4:4" x14ac:dyDescent="0.2">
      <c r="D2579" s="178"/>
    </row>
    <row r="2580" spans="4:4" x14ac:dyDescent="0.2">
      <c r="D2580" s="178"/>
    </row>
    <row r="2581" spans="4:4" x14ac:dyDescent="0.2">
      <c r="D2581" s="178"/>
    </row>
    <row r="2582" spans="4:4" x14ac:dyDescent="0.2">
      <c r="D2582" s="178"/>
    </row>
    <row r="2583" spans="4:4" x14ac:dyDescent="0.2">
      <c r="D2583" s="178"/>
    </row>
    <row r="2584" spans="4:4" x14ac:dyDescent="0.2">
      <c r="D2584" s="178"/>
    </row>
    <row r="2585" spans="4:4" x14ac:dyDescent="0.2">
      <c r="D2585" s="178"/>
    </row>
    <row r="2586" spans="4:4" x14ac:dyDescent="0.2">
      <c r="D2586" s="178"/>
    </row>
    <row r="2587" spans="4:4" x14ac:dyDescent="0.2">
      <c r="D2587" s="178"/>
    </row>
    <row r="2588" spans="4:4" x14ac:dyDescent="0.2">
      <c r="D2588" s="178"/>
    </row>
    <row r="2589" spans="4:4" x14ac:dyDescent="0.2">
      <c r="D2589" s="178"/>
    </row>
    <row r="2590" spans="4:4" x14ac:dyDescent="0.2">
      <c r="D2590" s="178"/>
    </row>
    <row r="2591" spans="4:4" x14ac:dyDescent="0.2">
      <c r="D2591" s="178"/>
    </row>
    <row r="2592" spans="4:4" x14ac:dyDescent="0.2">
      <c r="D2592" s="178"/>
    </row>
    <row r="2593" spans="4:4" x14ac:dyDescent="0.2">
      <c r="D2593" s="178"/>
    </row>
    <row r="2594" spans="4:4" x14ac:dyDescent="0.2">
      <c r="D2594" s="178"/>
    </row>
    <row r="2595" spans="4:4" x14ac:dyDescent="0.2">
      <c r="D2595" s="178"/>
    </row>
    <row r="2596" spans="4:4" x14ac:dyDescent="0.2">
      <c r="D2596" s="178"/>
    </row>
    <row r="2597" spans="4:4" x14ac:dyDescent="0.2">
      <c r="D2597" s="178"/>
    </row>
    <row r="2598" spans="4:4" x14ac:dyDescent="0.2">
      <c r="D2598" s="178"/>
    </row>
    <row r="2599" spans="4:4" x14ac:dyDescent="0.2">
      <c r="D2599" s="178"/>
    </row>
    <row r="2600" spans="4:4" x14ac:dyDescent="0.2">
      <c r="D2600" s="178"/>
    </row>
    <row r="2601" spans="4:4" x14ac:dyDescent="0.2">
      <c r="D2601" s="178"/>
    </row>
    <row r="2602" spans="4:4" x14ac:dyDescent="0.2">
      <c r="D2602" s="178"/>
    </row>
    <row r="2603" spans="4:4" x14ac:dyDescent="0.2">
      <c r="D2603" s="178"/>
    </row>
    <row r="2604" spans="4:4" x14ac:dyDescent="0.2">
      <c r="D2604" s="178"/>
    </row>
    <row r="2605" spans="4:4" x14ac:dyDescent="0.2">
      <c r="D2605" s="178"/>
    </row>
    <row r="2606" spans="4:4" x14ac:dyDescent="0.2">
      <c r="D2606" s="178"/>
    </row>
    <row r="2607" spans="4:4" x14ac:dyDescent="0.2">
      <c r="D2607" s="178"/>
    </row>
    <row r="2608" spans="4:4" x14ac:dyDescent="0.2">
      <c r="D2608" s="178"/>
    </row>
    <row r="2609" spans="4:4" x14ac:dyDescent="0.2">
      <c r="D2609" s="178"/>
    </row>
    <row r="2610" spans="4:4" x14ac:dyDescent="0.2">
      <c r="D2610" s="178"/>
    </row>
    <row r="2611" spans="4:4" x14ac:dyDescent="0.2">
      <c r="D2611" s="178"/>
    </row>
    <row r="2612" spans="4:4" x14ac:dyDescent="0.2">
      <c r="D2612" s="178"/>
    </row>
    <row r="2613" spans="4:4" x14ac:dyDescent="0.2">
      <c r="D2613" s="178"/>
    </row>
    <row r="2614" spans="4:4" x14ac:dyDescent="0.2">
      <c r="D2614" s="178"/>
    </row>
    <row r="2615" spans="4:4" x14ac:dyDescent="0.2">
      <c r="D2615" s="178"/>
    </row>
    <row r="2616" spans="4:4" x14ac:dyDescent="0.2">
      <c r="D2616" s="178"/>
    </row>
    <row r="2617" spans="4:4" x14ac:dyDescent="0.2">
      <c r="D2617" s="178"/>
    </row>
    <row r="2618" spans="4:4" x14ac:dyDescent="0.2">
      <c r="D2618" s="178"/>
    </row>
    <row r="2619" spans="4:4" x14ac:dyDescent="0.2">
      <c r="D2619" s="178"/>
    </row>
    <row r="2620" spans="4:4" x14ac:dyDescent="0.2">
      <c r="D2620" s="178"/>
    </row>
    <row r="2621" spans="4:4" x14ac:dyDescent="0.2">
      <c r="D2621" s="178"/>
    </row>
    <row r="2622" spans="4:4" x14ac:dyDescent="0.2">
      <c r="D2622" s="178"/>
    </row>
    <row r="2623" spans="4:4" x14ac:dyDescent="0.2">
      <c r="D2623" s="178"/>
    </row>
    <row r="2624" spans="4:4" x14ac:dyDescent="0.2">
      <c r="D2624" s="178"/>
    </row>
    <row r="2625" spans="4:4" x14ac:dyDescent="0.2">
      <c r="D2625" s="178"/>
    </row>
    <row r="2626" spans="4:4" x14ac:dyDescent="0.2">
      <c r="D2626" s="178"/>
    </row>
    <row r="2627" spans="4:4" x14ac:dyDescent="0.2">
      <c r="D2627" s="178"/>
    </row>
    <row r="2628" spans="4:4" x14ac:dyDescent="0.2">
      <c r="D2628" s="178"/>
    </row>
    <row r="2629" spans="4:4" x14ac:dyDescent="0.2">
      <c r="D2629" s="178"/>
    </row>
    <row r="2630" spans="4:4" x14ac:dyDescent="0.2">
      <c r="D2630" s="178"/>
    </row>
    <row r="2631" spans="4:4" x14ac:dyDescent="0.2">
      <c r="D2631" s="178"/>
    </row>
    <row r="2632" spans="4:4" x14ac:dyDescent="0.2">
      <c r="D2632" s="178"/>
    </row>
    <row r="2633" spans="4:4" x14ac:dyDescent="0.2">
      <c r="D2633" s="178"/>
    </row>
    <row r="2634" spans="4:4" x14ac:dyDescent="0.2">
      <c r="D2634" s="178"/>
    </row>
    <row r="2635" spans="4:4" x14ac:dyDescent="0.2">
      <c r="D2635" s="178"/>
    </row>
    <row r="2636" spans="4:4" x14ac:dyDescent="0.2">
      <c r="D2636" s="178"/>
    </row>
    <row r="2637" spans="4:4" x14ac:dyDescent="0.2">
      <c r="D2637" s="178"/>
    </row>
    <row r="2638" spans="4:4" x14ac:dyDescent="0.2">
      <c r="D2638" s="178"/>
    </row>
    <row r="2639" spans="4:4" x14ac:dyDescent="0.2">
      <c r="D2639" s="178"/>
    </row>
    <row r="2640" spans="4:4" x14ac:dyDescent="0.2">
      <c r="D2640" s="178"/>
    </row>
    <row r="2641" spans="4:4" x14ac:dyDescent="0.2">
      <c r="D2641" s="178"/>
    </row>
    <row r="2642" spans="4:4" x14ac:dyDescent="0.2">
      <c r="D2642" s="178"/>
    </row>
    <row r="2643" spans="4:4" x14ac:dyDescent="0.2">
      <c r="D2643" s="178"/>
    </row>
    <row r="2644" spans="4:4" x14ac:dyDescent="0.2">
      <c r="D2644" s="178"/>
    </row>
    <row r="2645" spans="4:4" x14ac:dyDescent="0.2">
      <c r="D2645" s="178"/>
    </row>
    <row r="2646" spans="4:4" x14ac:dyDescent="0.2">
      <c r="D2646" s="178"/>
    </row>
    <row r="2647" spans="4:4" x14ac:dyDescent="0.2">
      <c r="D2647" s="178"/>
    </row>
    <row r="2648" spans="4:4" x14ac:dyDescent="0.2">
      <c r="D2648" s="178"/>
    </row>
    <row r="2649" spans="4:4" x14ac:dyDescent="0.2">
      <c r="D2649" s="178"/>
    </row>
    <row r="2650" spans="4:4" x14ac:dyDescent="0.2">
      <c r="D2650" s="178"/>
    </row>
    <row r="2651" spans="4:4" x14ac:dyDescent="0.2">
      <c r="D2651" s="178"/>
    </row>
    <row r="2652" spans="4:4" x14ac:dyDescent="0.2">
      <c r="D2652" s="178"/>
    </row>
    <row r="2653" spans="4:4" x14ac:dyDescent="0.2">
      <c r="D2653" s="178"/>
    </row>
    <row r="2654" spans="4:4" x14ac:dyDescent="0.2">
      <c r="D2654" s="178"/>
    </row>
    <row r="2655" spans="4:4" x14ac:dyDescent="0.2">
      <c r="D2655" s="178"/>
    </row>
    <row r="2656" spans="4:4" x14ac:dyDescent="0.2">
      <c r="D2656" s="178"/>
    </row>
    <row r="2657" spans="4:4" x14ac:dyDescent="0.2">
      <c r="D2657" s="178"/>
    </row>
    <row r="2658" spans="4:4" x14ac:dyDescent="0.2">
      <c r="D2658" s="178"/>
    </row>
    <row r="2659" spans="4:4" x14ac:dyDescent="0.2">
      <c r="D2659" s="178"/>
    </row>
    <row r="2660" spans="4:4" x14ac:dyDescent="0.2">
      <c r="D2660" s="178"/>
    </row>
    <row r="2661" spans="4:4" x14ac:dyDescent="0.2">
      <c r="D2661" s="178"/>
    </row>
    <row r="2662" spans="4:4" x14ac:dyDescent="0.2">
      <c r="D2662" s="178"/>
    </row>
    <row r="2663" spans="4:4" x14ac:dyDescent="0.2">
      <c r="D2663" s="178"/>
    </row>
    <row r="2664" spans="4:4" x14ac:dyDescent="0.2">
      <c r="D2664" s="178"/>
    </row>
    <row r="2665" spans="4:4" x14ac:dyDescent="0.2">
      <c r="D2665" s="178"/>
    </row>
    <row r="2666" spans="4:4" x14ac:dyDescent="0.2">
      <c r="D2666" s="178"/>
    </row>
    <row r="2667" spans="4:4" x14ac:dyDescent="0.2">
      <c r="D2667" s="178"/>
    </row>
    <row r="2668" spans="4:4" x14ac:dyDescent="0.2">
      <c r="D2668" s="178"/>
    </row>
    <row r="2669" spans="4:4" x14ac:dyDescent="0.2">
      <c r="D2669" s="178"/>
    </row>
    <row r="2670" spans="4:4" x14ac:dyDescent="0.2">
      <c r="D2670" s="178"/>
    </row>
    <row r="2671" spans="4:4" x14ac:dyDescent="0.2">
      <c r="D2671" s="178"/>
    </row>
    <row r="2672" spans="4:4" x14ac:dyDescent="0.2">
      <c r="D2672" s="178"/>
    </row>
    <row r="2673" spans="4:4" x14ac:dyDescent="0.2">
      <c r="D2673" s="178"/>
    </row>
    <row r="2674" spans="4:4" x14ac:dyDescent="0.2">
      <c r="D2674" s="178"/>
    </row>
    <row r="2675" spans="4:4" x14ac:dyDescent="0.2">
      <c r="D2675" s="178"/>
    </row>
    <row r="2676" spans="4:4" x14ac:dyDescent="0.2">
      <c r="D2676" s="178"/>
    </row>
    <row r="2677" spans="4:4" x14ac:dyDescent="0.2">
      <c r="D2677" s="178"/>
    </row>
    <row r="2678" spans="4:4" x14ac:dyDescent="0.2">
      <c r="D2678" s="178"/>
    </row>
    <row r="2679" spans="4:4" x14ac:dyDescent="0.2">
      <c r="D2679" s="178"/>
    </row>
    <row r="2680" spans="4:4" x14ac:dyDescent="0.2">
      <c r="D2680" s="178"/>
    </row>
    <row r="2681" spans="4:4" x14ac:dyDescent="0.2">
      <c r="D2681" s="178"/>
    </row>
    <row r="2682" spans="4:4" x14ac:dyDescent="0.2">
      <c r="D2682" s="178"/>
    </row>
    <row r="2683" spans="4:4" x14ac:dyDescent="0.2">
      <c r="D2683" s="178"/>
    </row>
    <row r="2684" spans="4:4" x14ac:dyDescent="0.2">
      <c r="D2684" s="178"/>
    </row>
    <row r="2685" spans="4:4" x14ac:dyDescent="0.2">
      <c r="D2685" s="178"/>
    </row>
    <row r="2686" spans="4:4" x14ac:dyDescent="0.2">
      <c r="D2686" s="178"/>
    </row>
    <row r="2687" spans="4:4" x14ac:dyDescent="0.2">
      <c r="D2687" s="178"/>
    </row>
    <row r="2688" spans="4:4" x14ac:dyDescent="0.2">
      <c r="D2688" s="178"/>
    </row>
    <row r="2689" spans="4:4" x14ac:dyDescent="0.2">
      <c r="D2689" s="178"/>
    </row>
    <row r="2690" spans="4:4" x14ac:dyDescent="0.2">
      <c r="D2690" s="178"/>
    </row>
    <row r="2691" spans="4:4" x14ac:dyDescent="0.2">
      <c r="D2691" s="178"/>
    </row>
    <row r="2692" spans="4:4" x14ac:dyDescent="0.2">
      <c r="D2692" s="178"/>
    </row>
    <row r="2693" spans="4:4" x14ac:dyDescent="0.2">
      <c r="D2693" s="178"/>
    </row>
    <row r="2694" spans="4:4" x14ac:dyDescent="0.2">
      <c r="D2694" s="178"/>
    </row>
    <row r="2695" spans="4:4" x14ac:dyDescent="0.2">
      <c r="D2695" s="178"/>
    </row>
    <row r="2696" spans="4:4" x14ac:dyDescent="0.2">
      <c r="D2696" s="178"/>
    </row>
    <row r="2697" spans="4:4" x14ac:dyDescent="0.2">
      <c r="D2697" s="178"/>
    </row>
    <row r="2698" spans="4:4" x14ac:dyDescent="0.2">
      <c r="D2698" s="178"/>
    </row>
    <row r="2699" spans="4:4" x14ac:dyDescent="0.2">
      <c r="D2699" s="178"/>
    </row>
    <row r="2700" spans="4:4" x14ac:dyDescent="0.2">
      <c r="D2700" s="178"/>
    </row>
    <row r="2701" spans="4:4" x14ac:dyDescent="0.2">
      <c r="D2701" s="178"/>
    </row>
    <row r="2702" spans="4:4" x14ac:dyDescent="0.2">
      <c r="D2702" s="178"/>
    </row>
    <row r="2703" spans="4:4" x14ac:dyDescent="0.2">
      <c r="D2703" s="178"/>
    </row>
    <row r="2704" spans="4:4" x14ac:dyDescent="0.2">
      <c r="D2704" s="178"/>
    </row>
    <row r="2705" spans="4:4" x14ac:dyDescent="0.2">
      <c r="D2705" s="178"/>
    </row>
    <row r="2706" spans="4:4" x14ac:dyDescent="0.2">
      <c r="D2706" s="178"/>
    </row>
    <row r="2707" spans="4:4" x14ac:dyDescent="0.2">
      <c r="D2707" s="178"/>
    </row>
    <row r="2708" spans="4:4" x14ac:dyDescent="0.2">
      <c r="D2708" s="178"/>
    </row>
    <row r="2709" spans="4:4" x14ac:dyDescent="0.2">
      <c r="D2709" s="178"/>
    </row>
    <row r="2710" spans="4:4" x14ac:dyDescent="0.2">
      <c r="D2710" s="178"/>
    </row>
    <row r="2711" spans="4:4" x14ac:dyDescent="0.2">
      <c r="D2711" s="178"/>
    </row>
    <row r="2712" spans="4:4" x14ac:dyDescent="0.2">
      <c r="D2712" s="178"/>
    </row>
    <row r="2713" spans="4:4" x14ac:dyDescent="0.2">
      <c r="D2713" s="178"/>
    </row>
    <row r="2714" spans="4:4" x14ac:dyDescent="0.2">
      <c r="D2714" s="178"/>
    </row>
    <row r="2715" spans="4:4" x14ac:dyDescent="0.2">
      <c r="D2715" s="178"/>
    </row>
    <row r="2716" spans="4:4" x14ac:dyDescent="0.2">
      <c r="D2716" s="178"/>
    </row>
    <row r="2717" spans="4:4" x14ac:dyDescent="0.2">
      <c r="D2717" s="178"/>
    </row>
    <row r="2718" spans="4:4" x14ac:dyDescent="0.2">
      <c r="D2718" s="178"/>
    </row>
    <row r="2719" spans="4:4" x14ac:dyDescent="0.2">
      <c r="D2719" s="178"/>
    </row>
    <row r="2720" spans="4:4" x14ac:dyDescent="0.2">
      <c r="D2720" s="178"/>
    </row>
    <row r="2721" spans="4:4" x14ac:dyDescent="0.2">
      <c r="D2721" s="178"/>
    </row>
    <row r="2722" spans="4:4" x14ac:dyDescent="0.2">
      <c r="D2722" s="178"/>
    </row>
    <row r="2723" spans="4:4" x14ac:dyDescent="0.2">
      <c r="D2723" s="178"/>
    </row>
    <row r="2724" spans="4:4" x14ac:dyDescent="0.2">
      <c r="D2724" s="178"/>
    </row>
    <row r="2725" spans="4:4" x14ac:dyDescent="0.2">
      <c r="D2725" s="178"/>
    </row>
    <row r="2726" spans="4:4" x14ac:dyDescent="0.2">
      <c r="D2726" s="178"/>
    </row>
    <row r="2727" spans="4:4" x14ac:dyDescent="0.2">
      <c r="D2727" s="178"/>
    </row>
    <row r="2728" spans="4:4" x14ac:dyDescent="0.2">
      <c r="D2728" s="178"/>
    </row>
    <row r="2729" spans="4:4" x14ac:dyDescent="0.2">
      <c r="D2729" s="178"/>
    </row>
    <row r="2730" spans="4:4" x14ac:dyDescent="0.2">
      <c r="D2730" s="178"/>
    </row>
    <row r="2731" spans="4:4" x14ac:dyDescent="0.2">
      <c r="D2731" s="178"/>
    </row>
    <row r="2732" spans="4:4" x14ac:dyDescent="0.2">
      <c r="D2732" s="178"/>
    </row>
    <row r="2733" spans="4:4" x14ac:dyDescent="0.2">
      <c r="D2733" s="178"/>
    </row>
    <row r="2734" spans="4:4" x14ac:dyDescent="0.2">
      <c r="D2734" s="178"/>
    </row>
    <row r="2735" spans="4:4" x14ac:dyDescent="0.2">
      <c r="D2735" s="178"/>
    </row>
    <row r="2736" spans="4:4" x14ac:dyDescent="0.2">
      <c r="D2736" s="178"/>
    </row>
    <row r="2737" spans="4:4" x14ac:dyDescent="0.2">
      <c r="D2737" s="178"/>
    </row>
    <row r="2738" spans="4:4" x14ac:dyDescent="0.2">
      <c r="D2738" s="178"/>
    </row>
    <row r="2739" spans="4:4" x14ac:dyDescent="0.2">
      <c r="D2739" s="178"/>
    </row>
    <row r="2740" spans="4:4" x14ac:dyDescent="0.2">
      <c r="D2740" s="178"/>
    </row>
    <row r="2741" spans="4:4" x14ac:dyDescent="0.2">
      <c r="D2741" s="178"/>
    </row>
    <row r="2742" spans="4:4" x14ac:dyDescent="0.2">
      <c r="D2742" s="178"/>
    </row>
    <row r="2743" spans="4:4" x14ac:dyDescent="0.2">
      <c r="D2743" s="178"/>
    </row>
    <row r="2744" spans="4:4" x14ac:dyDescent="0.2">
      <c r="D2744" s="178"/>
    </row>
    <row r="2745" spans="4:4" x14ac:dyDescent="0.2">
      <c r="D2745" s="178"/>
    </row>
    <row r="2746" spans="4:4" x14ac:dyDescent="0.2">
      <c r="D2746" s="178"/>
    </row>
    <row r="2747" spans="4:4" x14ac:dyDescent="0.2">
      <c r="D2747" s="178"/>
    </row>
    <row r="2748" spans="4:4" x14ac:dyDescent="0.2">
      <c r="D2748" s="178"/>
    </row>
    <row r="2749" spans="4:4" x14ac:dyDescent="0.2">
      <c r="D2749" s="178"/>
    </row>
    <row r="2750" spans="4:4" x14ac:dyDescent="0.2">
      <c r="D2750" s="178"/>
    </row>
    <row r="2751" spans="4:4" x14ac:dyDescent="0.2">
      <c r="D2751" s="178"/>
    </row>
    <row r="2752" spans="4:4" x14ac:dyDescent="0.2">
      <c r="D2752" s="178"/>
    </row>
    <row r="2753" spans="4:4" x14ac:dyDescent="0.2">
      <c r="D2753" s="178"/>
    </row>
    <row r="2754" spans="4:4" x14ac:dyDescent="0.2">
      <c r="D2754" s="178"/>
    </row>
    <row r="2755" spans="4:4" x14ac:dyDescent="0.2">
      <c r="D2755" s="178"/>
    </row>
    <row r="2756" spans="4:4" x14ac:dyDescent="0.2">
      <c r="D2756" s="178"/>
    </row>
    <row r="2757" spans="4:4" x14ac:dyDescent="0.2">
      <c r="D2757" s="178"/>
    </row>
    <row r="2758" spans="4:4" x14ac:dyDescent="0.2">
      <c r="D2758" s="178"/>
    </row>
    <row r="2759" spans="4:4" x14ac:dyDescent="0.2">
      <c r="D2759" s="178"/>
    </row>
    <row r="2760" spans="4:4" x14ac:dyDescent="0.2">
      <c r="D2760" s="178"/>
    </row>
    <row r="2761" spans="4:4" x14ac:dyDescent="0.2">
      <c r="D2761" s="178"/>
    </row>
    <row r="2762" spans="4:4" x14ac:dyDescent="0.2">
      <c r="D2762" s="178"/>
    </row>
    <row r="2763" spans="4:4" x14ac:dyDescent="0.2">
      <c r="D2763" s="178"/>
    </row>
    <row r="2764" spans="4:4" x14ac:dyDescent="0.2">
      <c r="D2764" s="178"/>
    </row>
    <row r="2765" spans="4:4" x14ac:dyDescent="0.2">
      <c r="D2765" s="178"/>
    </row>
    <row r="2766" spans="4:4" x14ac:dyDescent="0.2">
      <c r="D2766" s="178"/>
    </row>
    <row r="2767" spans="4:4" x14ac:dyDescent="0.2">
      <c r="D2767" s="178"/>
    </row>
    <row r="2768" spans="4:4" x14ac:dyDescent="0.2">
      <c r="D2768" s="178"/>
    </row>
    <row r="2769" spans="4:4" x14ac:dyDescent="0.2">
      <c r="D2769" s="178"/>
    </row>
    <row r="2770" spans="4:4" x14ac:dyDescent="0.2">
      <c r="D2770" s="178"/>
    </row>
    <row r="2771" spans="4:4" x14ac:dyDescent="0.2">
      <c r="D2771" s="178"/>
    </row>
    <row r="2772" spans="4:4" x14ac:dyDescent="0.2">
      <c r="D2772" s="178"/>
    </row>
    <row r="2773" spans="4:4" x14ac:dyDescent="0.2">
      <c r="D2773" s="178"/>
    </row>
    <row r="2774" spans="4:4" x14ac:dyDescent="0.2">
      <c r="D2774" s="178"/>
    </row>
    <row r="2775" spans="4:4" x14ac:dyDescent="0.2">
      <c r="D2775" s="178"/>
    </row>
    <row r="2776" spans="4:4" x14ac:dyDescent="0.2">
      <c r="D2776" s="178"/>
    </row>
    <row r="2777" spans="4:4" x14ac:dyDescent="0.2">
      <c r="D2777" s="178"/>
    </row>
    <row r="2778" spans="4:4" x14ac:dyDescent="0.2">
      <c r="D2778" s="178"/>
    </row>
    <row r="2779" spans="4:4" x14ac:dyDescent="0.2">
      <c r="D2779" s="178"/>
    </row>
    <row r="2780" spans="4:4" x14ac:dyDescent="0.2">
      <c r="D2780" s="178"/>
    </row>
    <row r="2781" spans="4:4" x14ac:dyDescent="0.2">
      <c r="D2781" s="178"/>
    </row>
    <row r="2782" spans="4:4" x14ac:dyDescent="0.2">
      <c r="D2782" s="178"/>
    </row>
    <row r="2783" spans="4:4" x14ac:dyDescent="0.2">
      <c r="D2783" s="178"/>
    </row>
    <row r="2784" spans="4:4" x14ac:dyDescent="0.2">
      <c r="D2784" s="178"/>
    </row>
    <row r="2785" spans="4:4" x14ac:dyDescent="0.2">
      <c r="D2785" s="178"/>
    </row>
    <row r="2786" spans="4:4" x14ac:dyDescent="0.2">
      <c r="D2786" s="178"/>
    </row>
    <row r="2787" spans="4:4" x14ac:dyDescent="0.2">
      <c r="D2787" s="178"/>
    </row>
    <row r="2788" spans="4:4" x14ac:dyDescent="0.2">
      <c r="D2788" s="178"/>
    </row>
    <row r="2789" spans="4:4" x14ac:dyDescent="0.2">
      <c r="D2789" s="178"/>
    </row>
    <row r="2790" spans="4:4" x14ac:dyDescent="0.2">
      <c r="D2790" s="178"/>
    </row>
    <row r="2791" spans="4:4" x14ac:dyDescent="0.2">
      <c r="D2791" s="178"/>
    </row>
    <row r="2792" spans="4:4" x14ac:dyDescent="0.2">
      <c r="D2792" s="178"/>
    </row>
    <row r="2793" spans="4:4" x14ac:dyDescent="0.2">
      <c r="D2793" s="178"/>
    </row>
    <row r="2794" spans="4:4" x14ac:dyDescent="0.2">
      <c r="D2794" s="178"/>
    </row>
    <row r="2795" spans="4:4" x14ac:dyDescent="0.2">
      <c r="D2795" s="178"/>
    </row>
    <row r="2796" spans="4:4" x14ac:dyDescent="0.2">
      <c r="D2796" s="178"/>
    </row>
    <row r="2797" spans="4:4" x14ac:dyDescent="0.2">
      <c r="D2797" s="178"/>
    </row>
    <row r="2798" spans="4:4" x14ac:dyDescent="0.2">
      <c r="D2798" s="178"/>
    </row>
    <row r="2799" spans="4:4" x14ac:dyDescent="0.2">
      <c r="D2799" s="178"/>
    </row>
    <row r="2800" spans="4:4" x14ac:dyDescent="0.2">
      <c r="D2800" s="178"/>
    </row>
    <row r="2801" spans="4:4" x14ac:dyDescent="0.2">
      <c r="D2801" s="178"/>
    </row>
    <row r="2802" spans="4:4" x14ac:dyDescent="0.2">
      <c r="D2802" s="178"/>
    </row>
    <row r="2803" spans="4:4" x14ac:dyDescent="0.2">
      <c r="D2803" s="178"/>
    </row>
    <row r="2804" spans="4:4" x14ac:dyDescent="0.2">
      <c r="D2804" s="178"/>
    </row>
    <row r="2805" spans="4:4" x14ac:dyDescent="0.2">
      <c r="D2805" s="178"/>
    </row>
    <row r="2806" spans="4:4" x14ac:dyDescent="0.2">
      <c r="D2806" s="178"/>
    </row>
    <row r="2807" spans="4:4" x14ac:dyDescent="0.2">
      <c r="D2807" s="178"/>
    </row>
    <row r="2808" spans="4:4" x14ac:dyDescent="0.2">
      <c r="D2808" s="178"/>
    </row>
    <row r="2809" spans="4:4" x14ac:dyDescent="0.2">
      <c r="D2809" s="178"/>
    </row>
    <row r="2810" spans="4:4" x14ac:dyDescent="0.2">
      <c r="D2810" s="178"/>
    </row>
    <row r="2811" spans="4:4" x14ac:dyDescent="0.2">
      <c r="D2811" s="178"/>
    </row>
    <row r="2812" spans="4:4" x14ac:dyDescent="0.2">
      <c r="D2812" s="178"/>
    </row>
    <row r="2813" spans="4:4" x14ac:dyDescent="0.2">
      <c r="D2813" s="178"/>
    </row>
    <row r="2814" spans="4:4" x14ac:dyDescent="0.2">
      <c r="D2814" s="178"/>
    </row>
    <row r="2815" spans="4:4" x14ac:dyDescent="0.2">
      <c r="D2815" s="178"/>
    </row>
    <row r="2816" spans="4:4" x14ac:dyDescent="0.2">
      <c r="D2816" s="178"/>
    </row>
    <row r="2817" spans="4:4" x14ac:dyDescent="0.2">
      <c r="D2817" s="178"/>
    </row>
    <row r="2818" spans="4:4" x14ac:dyDescent="0.2">
      <c r="D2818" s="178"/>
    </row>
    <row r="2819" spans="4:4" x14ac:dyDescent="0.2">
      <c r="D2819" s="178"/>
    </row>
    <row r="2820" spans="4:4" x14ac:dyDescent="0.2">
      <c r="D2820" s="178"/>
    </row>
    <row r="2821" spans="4:4" x14ac:dyDescent="0.2">
      <c r="D2821" s="178"/>
    </row>
    <row r="2822" spans="4:4" x14ac:dyDescent="0.2">
      <c r="D2822" s="178"/>
    </row>
    <row r="2823" spans="4:4" x14ac:dyDescent="0.2">
      <c r="D2823" s="178"/>
    </row>
    <row r="2824" spans="4:4" x14ac:dyDescent="0.2">
      <c r="D2824" s="178"/>
    </row>
    <row r="2825" spans="4:4" x14ac:dyDescent="0.2">
      <c r="D2825" s="178"/>
    </row>
    <row r="2826" spans="4:4" x14ac:dyDescent="0.2">
      <c r="D2826" s="178"/>
    </row>
    <row r="2827" spans="4:4" x14ac:dyDescent="0.2">
      <c r="D2827" s="178"/>
    </row>
    <row r="2828" spans="4:4" x14ac:dyDescent="0.2">
      <c r="D2828" s="178"/>
    </row>
    <row r="2829" spans="4:4" x14ac:dyDescent="0.2">
      <c r="D2829" s="178"/>
    </row>
    <row r="2830" spans="4:4" x14ac:dyDescent="0.2">
      <c r="D2830" s="178"/>
    </row>
    <row r="2831" spans="4:4" x14ac:dyDescent="0.2">
      <c r="D2831" s="178"/>
    </row>
    <row r="2832" spans="4:4" x14ac:dyDescent="0.2">
      <c r="D2832" s="178"/>
    </row>
    <row r="2833" spans="4:4" x14ac:dyDescent="0.2">
      <c r="D2833" s="178"/>
    </row>
    <row r="2834" spans="4:4" x14ac:dyDescent="0.2">
      <c r="D2834" s="178"/>
    </row>
    <row r="2835" spans="4:4" x14ac:dyDescent="0.2">
      <c r="D2835" s="178"/>
    </row>
    <row r="2836" spans="4:4" x14ac:dyDescent="0.2">
      <c r="D2836" s="178"/>
    </row>
    <row r="2837" spans="4:4" x14ac:dyDescent="0.2">
      <c r="D2837" s="178"/>
    </row>
    <row r="2838" spans="4:4" x14ac:dyDescent="0.2">
      <c r="D2838" s="178"/>
    </row>
    <row r="2839" spans="4:4" x14ac:dyDescent="0.2">
      <c r="D2839" s="178"/>
    </row>
    <row r="2840" spans="4:4" x14ac:dyDescent="0.2">
      <c r="D2840" s="178"/>
    </row>
    <row r="2841" spans="4:4" x14ac:dyDescent="0.2">
      <c r="D2841" s="178"/>
    </row>
    <row r="2842" spans="4:4" x14ac:dyDescent="0.2">
      <c r="D2842" s="178"/>
    </row>
    <row r="2843" spans="4:4" x14ac:dyDescent="0.2">
      <c r="D2843" s="178"/>
    </row>
    <row r="2844" spans="4:4" x14ac:dyDescent="0.2">
      <c r="D2844" s="178"/>
    </row>
    <row r="2845" spans="4:4" x14ac:dyDescent="0.2">
      <c r="D2845" s="178"/>
    </row>
    <row r="2846" spans="4:4" x14ac:dyDescent="0.2">
      <c r="D2846" s="178"/>
    </row>
    <row r="2847" spans="4:4" x14ac:dyDescent="0.2">
      <c r="D2847" s="178"/>
    </row>
    <row r="2848" spans="4:4" x14ac:dyDescent="0.2">
      <c r="D2848" s="178"/>
    </row>
    <row r="2849" spans="4:4" x14ac:dyDescent="0.2">
      <c r="D2849" s="178"/>
    </row>
    <row r="2850" spans="4:4" x14ac:dyDescent="0.2">
      <c r="D2850" s="178"/>
    </row>
    <row r="2851" spans="4:4" x14ac:dyDescent="0.2">
      <c r="D2851" s="178"/>
    </row>
    <row r="2852" spans="4:4" x14ac:dyDescent="0.2">
      <c r="D2852" s="178"/>
    </row>
    <row r="2853" spans="4:4" x14ac:dyDescent="0.2">
      <c r="D2853" s="178"/>
    </row>
    <row r="2854" spans="4:4" x14ac:dyDescent="0.2">
      <c r="D2854" s="178"/>
    </row>
    <row r="2855" spans="4:4" x14ac:dyDescent="0.2">
      <c r="D2855" s="178"/>
    </row>
    <row r="2856" spans="4:4" x14ac:dyDescent="0.2">
      <c r="D2856" s="178"/>
    </row>
    <row r="2857" spans="4:4" x14ac:dyDescent="0.2">
      <c r="D2857" s="178"/>
    </row>
    <row r="2858" spans="4:4" x14ac:dyDescent="0.2">
      <c r="D2858" s="178"/>
    </row>
    <row r="2859" spans="4:4" x14ac:dyDescent="0.2">
      <c r="D2859" s="178"/>
    </row>
    <row r="2860" spans="4:4" x14ac:dyDescent="0.2">
      <c r="D2860" s="178"/>
    </row>
    <row r="2861" spans="4:4" x14ac:dyDescent="0.2">
      <c r="D2861" s="178"/>
    </row>
    <row r="2862" spans="4:4" x14ac:dyDescent="0.2">
      <c r="D2862" s="178"/>
    </row>
    <row r="2863" spans="4:4" x14ac:dyDescent="0.2">
      <c r="D2863" s="178"/>
    </row>
    <row r="2864" spans="4:4" x14ac:dyDescent="0.2">
      <c r="D2864" s="178"/>
    </row>
    <row r="2865" spans="4:4" x14ac:dyDescent="0.2">
      <c r="D2865" s="178"/>
    </row>
    <row r="2866" spans="4:4" x14ac:dyDescent="0.2">
      <c r="D2866" s="178"/>
    </row>
    <row r="2867" spans="4:4" x14ac:dyDescent="0.2">
      <c r="D2867" s="178"/>
    </row>
    <row r="2868" spans="4:4" x14ac:dyDescent="0.2">
      <c r="D2868" s="178"/>
    </row>
    <row r="2869" spans="4:4" x14ac:dyDescent="0.2">
      <c r="D2869" s="178"/>
    </row>
    <row r="2870" spans="4:4" x14ac:dyDescent="0.2">
      <c r="D2870" s="178"/>
    </row>
    <row r="2871" spans="4:4" x14ac:dyDescent="0.2">
      <c r="D2871" s="178"/>
    </row>
    <row r="2872" spans="4:4" x14ac:dyDescent="0.2">
      <c r="D2872" s="178"/>
    </row>
    <row r="2873" spans="4:4" x14ac:dyDescent="0.2">
      <c r="D2873" s="178"/>
    </row>
    <row r="2874" spans="4:4" x14ac:dyDescent="0.2">
      <c r="D2874" s="178"/>
    </row>
    <row r="2875" spans="4:4" x14ac:dyDescent="0.2">
      <c r="D2875" s="178"/>
    </row>
    <row r="2876" spans="4:4" x14ac:dyDescent="0.2">
      <c r="D2876" s="178"/>
    </row>
    <row r="2877" spans="4:4" x14ac:dyDescent="0.2">
      <c r="D2877" s="178"/>
    </row>
    <row r="2878" spans="4:4" x14ac:dyDescent="0.2">
      <c r="D2878" s="178"/>
    </row>
    <row r="2879" spans="4:4" x14ac:dyDescent="0.2">
      <c r="D2879" s="178"/>
    </row>
    <row r="2880" spans="4:4" x14ac:dyDescent="0.2">
      <c r="D2880" s="178"/>
    </row>
    <row r="2881" spans="4:4" x14ac:dyDescent="0.2">
      <c r="D2881" s="178"/>
    </row>
    <row r="2882" spans="4:4" x14ac:dyDescent="0.2">
      <c r="D2882" s="178"/>
    </row>
    <row r="2883" spans="4:4" x14ac:dyDescent="0.2">
      <c r="D2883" s="178"/>
    </row>
    <row r="2884" spans="4:4" x14ac:dyDescent="0.2">
      <c r="D2884" s="178"/>
    </row>
    <row r="2885" spans="4:4" x14ac:dyDescent="0.2">
      <c r="D2885" s="178"/>
    </row>
    <row r="2886" spans="4:4" x14ac:dyDescent="0.2">
      <c r="D2886" s="178"/>
    </row>
    <row r="2887" spans="4:4" x14ac:dyDescent="0.2">
      <c r="D2887" s="178"/>
    </row>
    <row r="2888" spans="4:4" x14ac:dyDescent="0.2">
      <c r="D2888" s="178"/>
    </row>
    <row r="2889" spans="4:4" x14ac:dyDescent="0.2">
      <c r="D2889" s="178"/>
    </row>
    <row r="2890" spans="4:4" x14ac:dyDescent="0.2">
      <c r="D2890" s="178"/>
    </row>
    <row r="2891" spans="4:4" x14ac:dyDescent="0.2">
      <c r="D2891" s="178"/>
    </row>
    <row r="2892" spans="4:4" x14ac:dyDescent="0.2">
      <c r="D2892" s="178"/>
    </row>
    <row r="2893" spans="4:4" x14ac:dyDescent="0.2">
      <c r="D2893" s="178"/>
    </row>
    <row r="2894" spans="4:4" x14ac:dyDescent="0.2">
      <c r="D2894" s="178"/>
    </row>
    <row r="2895" spans="4:4" x14ac:dyDescent="0.2">
      <c r="D2895" s="178"/>
    </row>
    <row r="2896" spans="4:4" x14ac:dyDescent="0.2">
      <c r="D2896" s="178"/>
    </row>
    <row r="2897" spans="4:4" x14ac:dyDescent="0.2">
      <c r="D2897" s="178"/>
    </row>
    <row r="2898" spans="4:4" x14ac:dyDescent="0.2">
      <c r="D2898" s="178"/>
    </row>
    <row r="2899" spans="4:4" x14ac:dyDescent="0.2">
      <c r="D2899" s="178"/>
    </row>
    <row r="2900" spans="4:4" x14ac:dyDescent="0.2">
      <c r="D2900" s="178"/>
    </row>
    <row r="2901" spans="4:4" x14ac:dyDescent="0.2">
      <c r="D2901" s="178"/>
    </row>
    <row r="2902" spans="4:4" x14ac:dyDescent="0.2">
      <c r="D2902" s="178"/>
    </row>
    <row r="2903" spans="4:4" x14ac:dyDescent="0.2">
      <c r="D2903" s="178"/>
    </row>
    <row r="2904" spans="4:4" x14ac:dyDescent="0.2">
      <c r="D2904" s="178"/>
    </row>
    <row r="2905" spans="4:4" x14ac:dyDescent="0.2">
      <c r="D2905" s="178"/>
    </row>
    <row r="2906" spans="4:4" x14ac:dyDescent="0.2">
      <c r="D2906" s="178"/>
    </row>
    <row r="2907" spans="4:4" x14ac:dyDescent="0.2">
      <c r="D2907" s="178"/>
    </row>
    <row r="2908" spans="4:4" x14ac:dyDescent="0.2">
      <c r="D2908" s="178"/>
    </row>
    <row r="2909" spans="4:4" x14ac:dyDescent="0.2">
      <c r="D2909" s="178"/>
    </row>
    <row r="2910" spans="4:4" x14ac:dyDescent="0.2">
      <c r="D2910" s="178"/>
    </row>
    <row r="2911" spans="4:4" x14ac:dyDescent="0.2">
      <c r="D2911" s="178"/>
    </row>
    <row r="2912" spans="4:4" x14ac:dyDescent="0.2">
      <c r="D2912" s="178"/>
    </row>
    <row r="2913" spans="4:4" x14ac:dyDescent="0.2">
      <c r="D2913" s="178"/>
    </row>
    <row r="2914" spans="4:4" x14ac:dyDescent="0.2">
      <c r="D2914" s="178"/>
    </row>
    <row r="2915" spans="4:4" x14ac:dyDescent="0.2">
      <c r="D2915" s="178"/>
    </row>
    <row r="2916" spans="4:4" x14ac:dyDescent="0.2">
      <c r="D2916" s="178"/>
    </row>
    <row r="2917" spans="4:4" x14ac:dyDescent="0.2">
      <c r="D2917" s="178"/>
    </row>
    <row r="2918" spans="4:4" x14ac:dyDescent="0.2">
      <c r="D2918" s="178"/>
    </row>
    <row r="2919" spans="4:4" x14ac:dyDescent="0.2">
      <c r="D2919" s="178"/>
    </row>
    <row r="2920" spans="4:4" x14ac:dyDescent="0.2">
      <c r="D2920" s="178"/>
    </row>
    <row r="2921" spans="4:4" x14ac:dyDescent="0.2">
      <c r="D2921" s="178"/>
    </row>
    <row r="2922" spans="4:4" x14ac:dyDescent="0.2">
      <c r="D2922" s="178"/>
    </row>
    <row r="2923" spans="4:4" x14ac:dyDescent="0.2">
      <c r="D2923" s="178"/>
    </row>
    <row r="2924" spans="4:4" x14ac:dyDescent="0.2">
      <c r="D2924" s="178"/>
    </row>
    <row r="2925" spans="4:4" x14ac:dyDescent="0.2">
      <c r="D2925" s="178"/>
    </row>
    <row r="2926" spans="4:4" x14ac:dyDescent="0.2">
      <c r="D2926" s="178"/>
    </row>
    <row r="2927" spans="4:4" x14ac:dyDescent="0.2">
      <c r="D2927" s="178"/>
    </row>
    <row r="2928" spans="4:4" x14ac:dyDescent="0.2">
      <c r="D2928" s="178"/>
    </row>
    <row r="2929" spans="4:4" x14ac:dyDescent="0.2">
      <c r="D2929" s="178"/>
    </row>
    <row r="2930" spans="4:4" x14ac:dyDescent="0.2">
      <c r="D2930" s="178"/>
    </row>
    <row r="2931" spans="4:4" x14ac:dyDescent="0.2">
      <c r="D2931" s="178"/>
    </row>
    <row r="2932" spans="4:4" x14ac:dyDescent="0.2">
      <c r="D2932" s="178"/>
    </row>
    <row r="2933" spans="4:4" x14ac:dyDescent="0.2">
      <c r="D2933" s="178"/>
    </row>
    <row r="2934" spans="4:4" x14ac:dyDescent="0.2">
      <c r="D2934" s="178"/>
    </row>
    <row r="2935" spans="4:4" x14ac:dyDescent="0.2">
      <c r="D2935" s="178"/>
    </row>
    <row r="2936" spans="4:4" x14ac:dyDescent="0.2">
      <c r="D2936" s="178"/>
    </row>
    <row r="2937" spans="4:4" x14ac:dyDescent="0.2">
      <c r="D2937" s="178"/>
    </row>
    <row r="2938" spans="4:4" x14ac:dyDescent="0.2">
      <c r="D2938" s="178"/>
    </row>
    <row r="2939" spans="4:4" x14ac:dyDescent="0.2">
      <c r="D2939" s="178"/>
    </row>
    <row r="2940" spans="4:4" x14ac:dyDescent="0.2">
      <c r="D2940" s="178"/>
    </row>
    <row r="2941" spans="4:4" x14ac:dyDescent="0.2">
      <c r="D2941" s="178"/>
    </row>
    <row r="2942" spans="4:4" x14ac:dyDescent="0.2">
      <c r="D2942" s="178"/>
    </row>
    <row r="2943" spans="4:4" x14ac:dyDescent="0.2">
      <c r="D2943" s="178"/>
    </row>
    <row r="2944" spans="4:4" x14ac:dyDescent="0.2">
      <c r="D2944" s="178"/>
    </row>
    <row r="2945" spans="4:4" x14ac:dyDescent="0.2">
      <c r="D2945" s="178"/>
    </row>
    <row r="2946" spans="4:4" x14ac:dyDescent="0.2">
      <c r="D2946" s="178"/>
    </row>
    <row r="2947" spans="4:4" x14ac:dyDescent="0.2">
      <c r="D2947" s="178"/>
    </row>
    <row r="2948" spans="4:4" x14ac:dyDescent="0.2">
      <c r="D2948" s="178"/>
    </row>
    <row r="2949" spans="4:4" x14ac:dyDescent="0.2">
      <c r="D2949" s="178"/>
    </row>
    <row r="2950" spans="4:4" x14ac:dyDescent="0.2">
      <c r="D2950" s="178"/>
    </row>
    <row r="2951" spans="4:4" x14ac:dyDescent="0.2">
      <c r="D2951" s="178"/>
    </row>
    <row r="2952" spans="4:4" x14ac:dyDescent="0.2">
      <c r="D2952" s="178"/>
    </row>
    <row r="2953" spans="4:4" x14ac:dyDescent="0.2">
      <c r="D2953" s="178"/>
    </row>
    <row r="2954" spans="4:4" x14ac:dyDescent="0.2">
      <c r="D2954" s="178"/>
    </row>
    <row r="2955" spans="4:4" x14ac:dyDescent="0.2">
      <c r="D2955" s="178"/>
    </row>
    <row r="2956" spans="4:4" x14ac:dyDescent="0.2">
      <c r="D2956" s="178"/>
    </row>
    <row r="2957" spans="4:4" x14ac:dyDescent="0.2">
      <c r="D2957" s="178"/>
    </row>
    <row r="2958" spans="4:4" x14ac:dyDescent="0.2">
      <c r="D2958" s="178"/>
    </row>
    <row r="2959" spans="4:4" x14ac:dyDescent="0.2">
      <c r="D2959" s="178"/>
    </row>
    <row r="2960" spans="4:4" x14ac:dyDescent="0.2">
      <c r="D2960" s="178"/>
    </row>
    <row r="2961" spans="4:4" x14ac:dyDescent="0.2">
      <c r="D2961" s="178"/>
    </row>
    <row r="2962" spans="4:4" x14ac:dyDescent="0.2">
      <c r="D2962" s="178"/>
    </row>
    <row r="2963" spans="4:4" x14ac:dyDescent="0.2">
      <c r="D2963" s="178"/>
    </row>
    <row r="2964" spans="4:4" x14ac:dyDescent="0.2">
      <c r="D2964" s="178"/>
    </row>
    <row r="2965" spans="4:4" x14ac:dyDescent="0.2">
      <c r="D2965" s="178"/>
    </row>
    <row r="2966" spans="4:4" x14ac:dyDescent="0.2">
      <c r="D2966" s="178"/>
    </row>
    <row r="2967" spans="4:4" x14ac:dyDescent="0.2">
      <c r="D2967" s="178"/>
    </row>
    <row r="2968" spans="4:4" x14ac:dyDescent="0.2">
      <c r="D2968" s="178"/>
    </row>
    <row r="2969" spans="4:4" x14ac:dyDescent="0.2">
      <c r="D2969" s="178"/>
    </row>
    <row r="2970" spans="4:4" x14ac:dyDescent="0.2">
      <c r="D2970" s="178"/>
    </row>
    <row r="2971" spans="4:4" x14ac:dyDescent="0.2">
      <c r="D2971" s="178"/>
    </row>
    <row r="2972" spans="4:4" x14ac:dyDescent="0.2">
      <c r="D2972" s="178"/>
    </row>
    <row r="2973" spans="4:4" x14ac:dyDescent="0.2">
      <c r="D2973" s="178"/>
    </row>
    <row r="2974" spans="4:4" x14ac:dyDescent="0.2">
      <c r="D2974" s="178"/>
    </row>
    <row r="2975" spans="4:4" x14ac:dyDescent="0.2">
      <c r="D2975" s="178"/>
    </row>
    <row r="2976" spans="4:4" x14ac:dyDescent="0.2">
      <c r="D2976" s="178"/>
    </row>
    <row r="2977" spans="4:4" x14ac:dyDescent="0.2">
      <c r="D2977" s="178"/>
    </row>
    <row r="2978" spans="4:4" x14ac:dyDescent="0.2">
      <c r="D2978" s="178"/>
    </row>
    <row r="2979" spans="4:4" x14ac:dyDescent="0.2">
      <c r="D2979" s="178"/>
    </row>
    <row r="2980" spans="4:4" x14ac:dyDescent="0.2">
      <c r="D2980" s="178"/>
    </row>
    <row r="2981" spans="4:4" x14ac:dyDescent="0.2">
      <c r="D2981" s="178"/>
    </row>
    <row r="2982" spans="4:4" x14ac:dyDescent="0.2">
      <c r="D2982" s="178"/>
    </row>
    <row r="2983" spans="4:4" x14ac:dyDescent="0.2">
      <c r="D2983" s="178"/>
    </row>
    <row r="2984" spans="4:4" x14ac:dyDescent="0.2">
      <c r="D2984" s="178"/>
    </row>
    <row r="2985" spans="4:4" x14ac:dyDescent="0.2">
      <c r="D2985" s="178"/>
    </row>
    <row r="2986" spans="4:4" x14ac:dyDescent="0.2">
      <c r="D2986" s="178"/>
    </row>
    <row r="2987" spans="4:4" x14ac:dyDescent="0.2">
      <c r="D2987" s="178"/>
    </row>
    <row r="2988" spans="4:4" x14ac:dyDescent="0.2">
      <c r="D2988" s="178"/>
    </row>
    <row r="2989" spans="4:4" x14ac:dyDescent="0.2">
      <c r="D2989" s="178"/>
    </row>
    <row r="2990" spans="4:4" x14ac:dyDescent="0.2">
      <c r="D2990" s="178"/>
    </row>
    <row r="2991" spans="4:4" x14ac:dyDescent="0.2">
      <c r="D2991" s="178"/>
    </row>
    <row r="2992" spans="4:4" x14ac:dyDescent="0.2">
      <c r="D2992" s="178"/>
    </row>
    <row r="2993" spans="4:4" x14ac:dyDescent="0.2">
      <c r="D2993" s="178"/>
    </row>
    <row r="2994" spans="4:4" x14ac:dyDescent="0.2">
      <c r="D2994" s="178"/>
    </row>
    <row r="2995" spans="4:4" x14ac:dyDescent="0.2">
      <c r="D2995" s="178"/>
    </row>
    <row r="2996" spans="4:4" x14ac:dyDescent="0.2">
      <c r="D2996" s="178"/>
    </row>
    <row r="2997" spans="4:4" x14ac:dyDescent="0.2">
      <c r="D2997" s="178"/>
    </row>
    <row r="2998" spans="4:4" x14ac:dyDescent="0.2">
      <c r="D2998" s="178"/>
    </row>
    <row r="2999" spans="4:4" x14ac:dyDescent="0.2">
      <c r="D2999" s="178"/>
    </row>
    <row r="3000" spans="4:4" x14ac:dyDescent="0.2">
      <c r="D3000" s="178"/>
    </row>
    <row r="3001" spans="4:4" x14ac:dyDescent="0.2">
      <c r="D3001" s="178"/>
    </row>
    <row r="3002" spans="4:4" x14ac:dyDescent="0.2">
      <c r="D3002" s="178"/>
    </row>
    <row r="3003" spans="4:4" x14ac:dyDescent="0.2">
      <c r="D3003" s="178"/>
    </row>
    <row r="3004" spans="4:4" x14ac:dyDescent="0.2">
      <c r="D3004" s="178"/>
    </row>
    <row r="3005" spans="4:4" x14ac:dyDescent="0.2">
      <c r="D3005" s="178"/>
    </row>
    <row r="3006" spans="4:4" x14ac:dyDescent="0.2">
      <c r="D3006" s="178"/>
    </row>
    <row r="3007" spans="4:4" x14ac:dyDescent="0.2">
      <c r="D3007" s="178"/>
    </row>
    <row r="3008" spans="4:4" x14ac:dyDescent="0.2">
      <c r="D3008" s="178"/>
    </row>
    <row r="3009" spans="4:4" x14ac:dyDescent="0.2">
      <c r="D3009" s="178"/>
    </row>
    <row r="3010" spans="4:4" x14ac:dyDescent="0.2">
      <c r="D3010" s="178"/>
    </row>
    <row r="3011" spans="4:4" x14ac:dyDescent="0.2">
      <c r="D3011" s="178"/>
    </row>
    <row r="3012" spans="4:4" x14ac:dyDescent="0.2">
      <c r="D3012" s="178"/>
    </row>
    <row r="3013" spans="4:4" x14ac:dyDescent="0.2">
      <c r="D3013" s="178"/>
    </row>
    <row r="3014" spans="4:4" x14ac:dyDescent="0.2">
      <c r="D3014" s="178"/>
    </row>
    <row r="3015" spans="4:4" x14ac:dyDescent="0.2">
      <c r="D3015" s="178"/>
    </row>
    <row r="3016" spans="4:4" x14ac:dyDescent="0.2">
      <c r="D3016" s="178"/>
    </row>
    <row r="3017" spans="4:4" x14ac:dyDescent="0.2">
      <c r="D3017" s="178"/>
    </row>
    <row r="3018" spans="4:4" x14ac:dyDescent="0.2">
      <c r="D3018" s="178"/>
    </row>
    <row r="3019" spans="4:4" x14ac:dyDescent="0.2">
      <c r="D3019" s="178"/>
    </row>
    <row r="3020" spans="4:4" x14ac:dyDescent="0.2">
      <c r="D3020" s="178"/>
    </row>
    <row r="3021" spans="4:4" x14ac:dyDescent="0.2">
      <c r="D3021" s="178"/>
    </row>
    <row r="3022" spans="4:4" x14ac:dyDescent="0.2">
      <c r="D3022" s="178"/>
    </row>
    <row r="3023" spans="4:4" x14ac:dyDescent="0.2">
      <c r="D3023" s="178"/>
    </row>
    <row r="3024" spans="4:4" x14ac:dyDescent="0.2">
      <c r="D3024" s="178"/>
    </row>
    <row r="3025" spans="4:4" x14ac:dyDescent="0.2">
      <c r="D3025" s="178"/>
    </row>
    <row r="3026" spans="4:4" x14ac:dyDescent="0.2">
      <c r="D3026" s="178"/>
    </row>
    <row r="3027" spans="4:4" x14ac:dyDescent="0.2">
      <c r="D3027" s="178"/>
    </row>
    <row r="3028" spans="4:4" x14ac:dyDescent="0.2">
      <c r="D3028" s="178"/>
    </row>
    <row r="3029" spans="4:4" x14ac:dyDescent="0.2">
      <c r="D3029" s="178"/>
    </row>
    <row r="3030" spans="4:4" x14ac:dyDescent="0.2">
      <c r="D3030" s="178"/>
    </row>
    <row r="3031" spans="4:4" x14ac:dyDescent="0.2">
      <c r="D3031" s="178"/>
    </row>
    <row r="3032" spans="4:4" x14ac:dyDescent="0.2">
      <c r="D3032" s="178"/>
    </row>
    <row r="3033" spans="4:4" x14ac:dyDescent="0.2">
      <c r="D3033" s="178"/>
    </row>
    <row r="3034" spans="4:4" x14ac:dyDescent="0.2">
      <c r="D3034" s="178"/>
    </row>
    <row r="3035" spans="4:4" x14ac:dyDescent="0.2">
      <c r="D3035" s="178"/>
    </row>
    <row r="3036" spans="4:4" x14ac:dyDescent="0.2">
      <c r="D3036" s="178"/>
    </row>
    <row r="3037" spans="4:4" x14ac:dyDescent="0.2">
      <c r="D3037" s="178"/>
    </row>
    <row r="3038" spans="4:4" x14ac:dyDescent="0.2">
      <c r="D3038" s="178"/>
    </row>
    <row r="3039" spans="4:4" x14ac:dyDescent="0.2">
      <c r="D3039" s="178"/>
    </row>
    <row r="3040" spans="4:4" x14ac:dyDescent="0.2">
      <c r="D3040" s="178"/>
    </row>
    <row r="3041" spans="4:4" x14ac:dyDescent="0.2">
      <c r="D3041" s="178"/>
    </row>
    <row r="3042" spans="4:4" x14ac:dyDescent="0.2">
      <c r="D3042" s="178"/>
    </row>
    <row r="3043" spans="4:4" x14ac:dyDescent="0.2">
      <c r="D3043" s="178"/>
    </row>
    <row r="3044" spans="4:4" x14ac:dyDescent="0.2">
      <c r="D3044" s="178"/>
    </row>
    <row r="3045" spans="4:4" x14ac:dyDescent="0.2">
      <c r="D3045" s="178"/>
    </row>
    <row r="3046" spans="4:4" x14ac:dyDescent="0.2">
      <c r="D3046" s="178"/>
    </row>
    <row r="3047" spans="4:4" x14ac:dyDescent="0.2">
      <c r="D3047" s="178"/>
    </row>
    <row r="3048" spans="4:4" x14ac:dyDescent="0.2">
      <c r="D3048" s="178"/>
    </row>
    <row r="3049" spans="4:4" x14ac:dyDescent="0.2">
      <c r="D3049" s="178"/>
    </row>
    <row r="3050" spans="4:4" x14ac:dyDescent="0.2">
      <c r="D3050" s="178"/>
    </row>
    <row r="3051" spans="4:4" x14ac:dyDescent="0.2">
      <c r="D3051" s="178"/>
    </row>
    <row r="3052" spans="4:4" x14ac:dyDescent="0.2">
      <c r="D3052" s="178"/>
    </row>
    <row r="3053" spans="4:4" x14ac:dyDescent="0.2">
      <c r="D3053" s="178"/>
    </row>
    <row r="3054" spans="4:4" x14ac:dyDescent="0.2">
      <c r="D3054" s="178"/>
    </row>
    <row r="3055" spans="4:4" x14ac:dyDescent="0.2">
      <c r="D3055" s="178"/>
    </row>
    <row r="3056" spans="4:4" x14ac:dyDescent="0.2">
      <c r="D3056" s="178"/>
    </row>
    <row r="3057" spans="4:4" x14ac:dyDescent="0.2">
      <c r="D3057" s="178"/>
    </row>
    <row r="3058" spans="4:4" x14ac:dyDescent="0.2">
      <c r="D3058" s="178"/>
    </row>
    <row r="3059" spans="4:4" x14ac:dyDescent="0.2">
      <c r="D3059" s="178"/>
    </row>
    <row r="3060" spans="4:4" x14ac:dyDescent="0.2">
      <c r="D3060" s="178"/>
    </row>
    <row r="3061" spans="4:4" x14ac:dyDescent="0.2">
      <c r="D3061" s="178"/>
    </row>
    <row r="3062" spans="4:4" x14ac:dyDescent="0.2">
      <c r="D3062" s="178"/>
    </row>
    <row r="3063" spans="4:4" x14ac:dyDescent="0.2">
      <c r="D3063" s="178"/>
    </row>
    <row r="3064" spans="4:4" x14ac:dyDescent="0.2">
      <c r="D3064" s="178"/>
    </row>
    <row r="3065" spans="4:4" x14ac:dyDescent="0.2">
      <c r="D3065" s="178"/>
    </row>
    <row r="3066" spans="4:4" x14ac:dyDescent="0.2">
      <c r="D3066" s="178"/>
    </row>
    <row r="3067" spans="4:4" x14ac:dyDescent="0.2">
      <c r="D3067" s="178"/>
    </row>
    <row r="3068" spans="4:4" x14ac:dyDescent="0.2">
      <c r="D3068" s="178"/>
    </row>
    <row r="3069" spans="4:4" x14ac:dyDescent="0.2">
      <c r="D3069" s="178"/>
    </row>
    <row r="3070" spans="4:4" x14ac:dyDescent="0.2">
      <c r="D3070" s="178"/>
    </row>
    <row r="3071" spans="4:4" x14ac:dyDescent="0.2">
      <c r="D3071" s="178"/>
    </row>
    <row r="3072" spans="4:4" x14ac:dyDescent="0.2">
      <c r="D3072" s="178"/>
    </row>
    <row r="3073" spans="4:4" x14ac:dyDescent="0.2">
      <c r="D3073" s="178"/>
    </row>
    <row r="3074" spans="4:4" x14ac:dyDescent="0.2">
      <c r="D3074" s="178"/>
    </row>
    <row r="3075" spans="4:4" x14ac:dyDescent="0.2">
      <c r="D3075" s="178"/>
    </row>
    <row r="3076" spans="4:4" x14ac:dyDescent="0.2">
      <c r="D3076" s="178"/>
    </row>
    <row r="3077" spans="4:4" x14ac:dyDescent="0.2">
      <c r="D3077" s="178"/>
    </row>
    <row r="3078" spans="4:4" x14ac:dyDescent="0.2">
      <c r="D3078" s="178"/>
    </row>
    <row r="3079" spans="4:4" x14ac:dyDescent="0.2">
      <c r="D3079" s="178"/>
    </row>
    <row r="3080" spans="4:4" x14ac:dyDescent="0.2">
      <c r="D3080" s="178"/>
    </row>
    <row r="3081" spans="4:4" x14ac:dyDescent="0.2">
      <c r="D3081" s="178"/>
    </row>
    <row r="3082" spans="4:4" x14ac:dyDescent="0.2">
      <c r="D3082" s="178"/>
    </row>
    <row r="3083" spans="4:4" x14ac:dyDescent="0.2">
      <c r="D3083" s="178"/>
    </row>
    <row r="3084" spans="4:4" x14ac:dyDescent="0.2">
      <c r="D3084" s="178"/>
    </row>
    <row r="3085" spans="4:4" x14ac:dyDescent="0.2">
      <c r="D3085" s="178"/>
    </row>
    <row r="3086" spans="4:4" x14ac:dyDescent="0.2">
      <c r="D3086" s="178"/>
    </row>
    <row r="3087" spans="4:4" x14ac:dyDescent="0.2">
      <c r="D3087" s="178"/>
    </row>
    <row r="3088" spans="4:4" x14ac:dyDescent="0.2">
      <c r="D3088" s="178"/>
    </row>
    <row r="3089" spans="4:4" x14ac:dyDescent="0.2">
      <c r="D3089" s="178"/>
    </row>
    <row r="3090" spans="4:4" x14ac:dyDescent="0.2">
      <c r="D3090" s="178"/>
    </row>
    <row r="3091" spans="4:4" x14ac:dyDescent="0.2">
      <c r="D3091" s="178"/>
    </row>
    <row r="3092" spans="4:4" x14ac:dyDescent="0.2">
      <c r="D3092" s="178"/>
    </row>
    <row r="3093" spans="4:4" x14ac:dyDescent="0.2">
      <c r="D3093" s="178"/>
    </row>
    <row r="3094" spans="4:4" x14ac:dyDescent="0.2">
      <c r="D3094" s="178"/>
    </row>
    <row r="3095" spans="4:4" x14ac:dyDescent="0.2">
      <c r="D3095" s="178"/>
    </row>
    <row r="3096" spans="4:4" x14ac:dyDescent="0.2">
      <c r="D3096" s="178"/>
    </row>
    <row r="3097" spans="4:4" x14ac:dyDescent="0.2">
      <c r="D3097" s="178"/>
    </row>
    <row r="3098" spans="4:4" x14ac:dyDescent="0.2">
      <c r="D3098" s="178"/>
    </row>
    <row r="3099" spans="4:4" x14ac:dyDescent="0.2">
      <c r="D3099" s="178"/>
    </row>
    <row r="3100" spans="4:4" x14ac:dyDescent="0.2">
      <c r="D3100" s="178"/>
    </row>
    <row r="3101" spans="4:4" x14ac:dyDescent="0.2">
      <c r="D3101" s="178"/>
    </row>
    <row r="3102" spans="4:4" x14ac:dyDescent="0.2">
      <c r="D3102" s="178"/>
    </row>
    <row r="3103" spans="4:4" x14ac:dyDescent="0.2">
      <c r="D3103" s="178"/>
    </row>
    <row r="3104" spans="4:4" x14ac:dyDescent="0.2">
      <c r="D3104" s="178"/>
    </row>
    <row r="3105" spans="4:4" x14ac:dyDescent="0.2">
      <c r="D3105" s="178"/>
    </row>
    <row r="3106" spans="4:4" x14ac:dyDescent="0.2">
      <c r="D3106" s="178"/>
    </row>
    <row r="3107" spans="4:4" x14ac:dyDescent="0.2">
      <c r="D3107" s="178"/>
    </row>
    <row r="3108" spans="4:4" x14ac:dyDescent="0.2">
      <c r="D3108" s="178"/>
    </row>
    <row r="3109" spans="4:4" x14ac:dyDescent="0.2">
      <c r="D3109" s="178"/>
    </row>
    <row r="3110" spans="4:4" x14ac:dyDescent="0.2">
      <c r="D3110" s="178"/>
    </row>
    <row r="3111" spans="4:4" x14ac:dyDescent="0.2">
      <c r="D3111" s="178"/>
    </row>
    <row r="3112" spans="4:4" x14ac:dyDescent="0.2">
      <c r="D3112" s="178"/>
    </row>
    <row r="3113" spans="4:4" x14ac:dyDescent="0.2">
      <c r="D3113" s="178"/>
    </row>
    <row r="3114" spans="4:4" x14ac:dyDescent="0.2">
      <c r="D3114" s="178"/>
    </row>
    <row r="3115" spans="4:4" x14ac:dyDescent="0.2">
      <c r="D3115" s="178"/>
    </row>
    <row r="3116" spans="4:4" x14ac:dyDescent="0.2">
      <c r="D3116" s="178"/>
    </row>
    <row r="3117" spans="4:4" x14ac:dyDescent="0.2">
      <c r="D3117" s="178"/>
    </row>
    <row r="3118" spans="4:4" x14ac:dyDescent="0.2">
      <c r="D3118" s="178"/>
    </row>
    <row r="3119" spans="4:4" x14ac:dyDescent="0.2">
      <c r="D3119" s="178"/>
    </row>
    <row r="3120" spans="4:4" x14ac:dyDescent="0.2">
      <c r="D3120" s="178"/>
    </row>
    <row r="3121" spans="4:4" x14ac:dyDescent="0.2">
      <c r="D3121" s="178"/>
    </row>
    <row r="3122" spans="4:4" x14ac:dyDescent="0.2">
      <c r="D3122" s="178"/>
    </row>
    <row r="3123" spans="4:4" x14ac:dyDescent="0.2">
      <c r="D3123" s="178"/>
    </row>
    <row r="3124" spans="4:4" x14ac:dyDescent="0.2">
      <c r="D3124" s="178"/>
    </row>
    <row r="3125" spans="4:4" x14ac:dyDescent="0.2">
      <c r="D3125" s="178"/>
    </row>
    <row r="3126" spans="4:4" x14ac:dyDescent="0.2">
      <c r="D3126" s="178"/>
    </row>
    <row r="3127" spans="4:4" x14ac:dyDescent="0.2">
      <c r="D3127" s="178"/>
    </row>
    <row r="3128" spans="4:4" x14ac:dyDescent="0.2">
      <c r="D3128" s="178"/>
    </row>
    <row r="3129" spans="4:4" x14ac:dyDescent="0.2">
      <c r="D3129" s="178"/>
    </row>
    <row r="3130" spans="4:4" x14ac:dyDescent="0.2">
      <c r="D3130" s="178"/>
    </row>
    <row r="3131" spans="4:4" x14ac:dyDescent="0.2">
      <c r="D3131" s="178"/>
    </row>
    <row r="3132" spans="4:4" x14ac:dyDescent="0.2">
      <c r="D3132" s="178"/>
    </row>
    <row r="3133" spans="4:4" x14ac:dyDescent="0.2">
      <c r="D3133" s="178"/>
    </row>
    <row r="3134" spans="4:4" x14ac:dyDescent="0.2">
      <c r="D3134" s="178"/>
    </row>
    <row r="3135" spans="4:4" x14ac:dyDescent="0.2">
      <c r="D3135" s="178"/>
    </row>
    <row r="3136" spans="4:4" x14ac:dyDescent="0.2">
      <c r="D3136" s="178"/>
    </row>
    <row r="3137" spans="4:4" x14ac:dyDescent="0.2">
      <c r="D3137" s="178"/>
    </row>
    <row r="3138" spans="4:4" x14ac:dyDescent="0.2">
      <c r="D3138" s="178"/>
    </row>
    <row r="3139" spans="4:4" x14ac:dyDescent="0.2">
      <c r="D3139" s="178"/>
    </row>
    <row r="3140" spans="4:4" x14ac:dyDescent="0.2">
      <c r="D3140" s="178"/>
    </row>
    <row r="3141" spans="4:4" x14ac:dyDescent="0.2">
      <c r="D3141" s="178"/>
    </row>
    <row r="3142" spans="4:4" x14ac:dyDescent="0.2">
      <c r="D3142" s="178"/>
    </row>
    <row r="3143" spans="4:4" x14ac:dyDescent="0.2">
      <c r="D3143" s="178"/>
    </row>
    <row r="3144" spans="4:4" x14ac:dyDescent="0.2">
      <c r="D3144" s="178"/>
    </row>
    <row r="3145" spans="4:4" x14ac:dyDescent="0.2">
      <c r="D3145" s="178"/>
    </row>
    <row r="3146" spans="4:4" x14ac:dyDescent="0.2">
      <c r="D3146" s="178"/>
    </row>
    <row r="3147" spans="4:4" x14ac:dyDescent="0.2">
      <c r="D3147" s="178"/>
    </row>
    <row r="3148" spans="4:4" x14ac:dyDescent="0.2">
      <c r="D3148" s="178"/>
    </row>
    <row r="3149" spans="4:4" x14ac:dyDescent="0.2">
      <c r="D3149" s="178"/>
    </row>
    <row r="3150" spans="4:4" x14ac:dyDescent="0.2">
      <c r="D3150" s="178"/>
    </row>
    <row r="3151" spans="4:4" x14ac:dyDescent="0.2">
      <c r="D3151" s="178"/>
    </row>
    <row r="3152" spans="4:4" x14ac:dyDescent="0.2">
      <c r="D3152" s="178"/>
    </row>
    <row r="3153" spans="4:4" x14ac:dyDescent="0.2">
      <c r="D3153" s="178"/>
    </row>
    <row r="3154" spans="4:4" x14ac:dyDescent="0.2">
      <c r="D3154" s="178"/>
    </row>
    <row r="3155" spans="4:4" x14ac:dyDescent="0.2">
      <c r="D3155" s="178"/>
    </row>
    <row r="3156" spans="4:4" x14ac:dyDescent="0.2">
      <c r="D3156" s="178"/>
    </row>
    <row r="3157" spans="4:4" x14ac:dyDescent="0.2">
      <c r="D3157" s="178"/>
    </row>
    <row r="3158" spans="4:4" x14ac:dyDescent="0.2">
      <c r="D3158" s="178"/>
    </row>
    <row r="3159" spans="4:4" x14ac:dyDescent="0.2">
      <c r="D3159" s="178"/>
    </row>
    <row r="3160" spans="4:4" x14ac:dyDescent="0.2">
      <c r="D3160" s="178"/>
    </row>
    <row r="3161" spans="4:4" x14ac:dyDescent="0.2">
      <c r="D3161" s="178"/>
    </row>
    <row r="3162" spans="4:4" x14ac:dyDescent="0.2">
      <c r="D3162" s="178"/>
    </row>
    <row r="3163" spans="4:4" x14ac:dyDescent="0.2">
      <c r="D3163" s="178"/>
    </row>
    <row r="3164" spans="4:4" x14ac:dyDescent="0.2">
      <c r="D3164" s="178"/>
    </row>
    <row r="3165" spans="4:4" x14ac:dyDescent="0.2">
      <c r="D3165" s="178"/>
    </row>
    <row r="3166" spans="4:4" x14ac:dyDescent="0.2">
      <c r="D3166" s="178"/>
    </row>
    <row r="3167" spans="4:4" x14ac:dyDescent="0.2">
      <c r="D3167" s="178"/>
    </row>
    <row r="3168" spans="4:4" x14ac:dyDescent="0.2">
      <c r="D3168" s="178"/>
    </row>
    <row r="3169" spans="4:4" x14ac:dyDescent="0.2">
      <c r="D3169" s="178"/>
    </row>
    <row r="3170" spans="4:4" x14ac:dyDescent="0.2">
      <c r="D3170" s="178"/>
    </row>
    <row r="3171" spans="4:4" x14ac:dyDescent="0.2">
      <c r="D3171" s="178"/>
    </row>
    <row r="3172" spans="4:4" x14ac:dyDescent="0.2">
      <c r="D3172" s="178"/>
    </row>
    <row r="3173" spans="4:4" x14ac:dyDescent="0.2">
      <c r="D3173" s="178"/>
    </row>
    <row r="3174" spans="4:4" x14ac:dyDescent="0.2">
      <c r="D3174" s="178"/>
    </row>
    <row r="3175" spans="4:4" x14ac:dyDescent="0.2">
      <c r="D3175" s="178"/>
    </row>
    <row r="3176" spans="4:4" x14ac:dyDescent="0.2">
      <c r="D3176" s="178"/>
    </row>
    <row r="3177" spans="4:4" x14ac:dyDescent="0.2">
      <c r="D3177" s="178"/>
    </row>
    <row r="3178" spans="4:4" x14ac:dyDescent="0.2">
      <c r="D3178" s="178"/>
    </row>
    <row r="3179" spans="4:4" x14ac:dyDescent="0.2">
      <c r="D3179" s="178"/>
    </row>
    <row r="3180" spans="4:4" x14ac:dyDescent="0.2">
      <c r="D3180" s="178"/>
    </row>
    <row r="3181" spans="4:4" x14ac:dyDescent="0.2">
      <c r="D3181" s="178"/>
    </row>
    <row r="3182" spans="4:4" x14ac:dyDescent="0.2">
      <c r="D3182" s="178"/>
    </row>
    <row r="3183" spans="4:4" x14ac:dyDescent="0.2">
      <c r="D3183" s="178"/>
    </row>
    <row r="3184" spans="4:4" x14ac:dyDescent="0.2">
      <c r="D3184" s="178"/>
    </row>
    <row r="3185" spans="4:4" x14ac:dyDescent="0.2">
      <c r="D3185" s="178"/>
    </row>
    <row r="3186" spans="4:4" x14ac:dyDescent="0.2">
      <c r="D3186" s="178"/>
    </row>
    <row r="3187" spans="4:4" x14ac:dyDescent="0.2">
      <c r="D3187" s="178"/>
    </row>
    <row r="3188" spans="4:4" x14ac:dyDescent="0.2">
      <c r="D3188" s="178"/>
    </row>
    <row r="3189" spans="4:4" x14ac:dyDescent="0.2">
      <c r="D3189" s="178"/>
    </row>
    <row r="3190" spans="4:4" x14ac:dyDescent="0.2">
      <c r="D3190" s="178"/>
    </row>
    <row r="3191" spans="4:4" x14ac:dyDescent="0.2">
      <c r="D3191" s="178"/>
    </row>
    <row r="3192" spans="4:4" x14ac:dyDescent="0.2">
      <c r="D3192" s="178"/>
    </row>
    <row r="3193" spans="4:4" x14ac:dyDescent="0.2">
      <c r="D3193" s="178"/>
    </row>
    <row r="3194" spans="4:4" x14ac:dyDescent="0.2">
      <c r="D3194" s="178"/>
    </row>
    <row r="3195" spans="4:4" x14ac:dyDescent="0.2">
      <c r="D3195" s="178"/>
    </row>
    <row r="3196" spans="4:4" x14ac:dyDescent="0.2">
      <c r="D3196" s="178"/>
    </row>
    <row r="3197" spans="4:4" x14ac:dyDescent="0.2">
      <c r="D3197" s="178"/>
    </row>
    <row r="3198" spans="4:4" x14ac:dyDescent="0.2">
      <c r="D3198" s="178"/>
    </row>
    <row r="3199" spans="4:4" x14ac:dyDescent="0.2">
      <c r="D3199" s="178"/>
    </row>
    <row r="3200" spans="4:4" x14ac:dyDescent="0.2">
      <c r="D3200" s="178"/>
    </row>
    <row r="3201" spans="4:4" x14ac:dyDescent="0.2">
      <c r="D3201" s="178"/>
    </row>
    <row r="3202" spans="4:4" x14ac:dyDescent="0.2">
      <c r="D3202" s="178"/>
    </row>
    <row r="3203" spans="4:4" x14ac:dyDescent="0.2">
      <c r="D3203" s="178"/>
    </row>
    <row r="3204" spans="4:4" x14ac:dyDescent="0.2">
      <c r="D3204" s="178"/>
    </row>
    <row r="3205" spans="4:4" x14ac:dyDescent="0.2">
      <c r="D3205" s="178"/>
    </row>
    <row r="3206" spans="4:4" x14ac:dyDescent="0.2">
      <c r="D3206" s="178"/>
    </row>
    <row r="3207" spans="4:4" x14ac:dyDescent="0.2">
      <c r="D3207" s="178"/>
    </row>
    <row r="3208" spans="4:4" x14ac:dyDescent="0.2">
      <c r="D3208" s="178"/>
    </row>
    <row r="3209" spans="4:4" x14ac:dyDescent="0.2">
      <c r="D3209" s="178"/>
    </row>
    <row r="3210" spans="4:4" x14ac:dyDescent="0.2">
      <c r="D3210" s="178"/>
    </row>
    <row r="3211" spans="4:4" x14ac:dyDescent="0.2">
      <c r="D3211" s="178"/>
    </row>
    <row r="3212" spans="4:4" x14ac:dyDescent="0.2">
      <c r="D3212" s="178"/>
    </row>
    <row r="3213" spans="4:4" x14ac:dyDescent="0.2">
      <c r="D3213" s="178"/>
    </row>
    <row r="3214" spans="4:4" x14ac:dyDescent="0.2">
      <c r="D3214" s="178"/>
    </row>
    <row r="3215" spans="4:4" x14ac:dyDescent="0.2">
      <c r="D3215" s="178"/>
    </row>
    <row r="3216" spans="4:4" x14ac:dyDescent="0.2">
      <c r="D3216" s="178"/>
    </row>
    <row r="3217" spans="4:4" x14ac:dyDescent="0.2">
      <c r="D3217" s="178"/>
    </row>
    <row r="3218" spans="4:4" x14ac:dyDescent="0.2">
      <c r="D3218" s="178"/>
    </row>
    <row r="3219" spans="4:4" x14ac:dyDescent="0.2">
      <c r="D3219" s="178"/>
    </row>
    <row r="3220" spans="4:4" x14ac:dyDescent="0.2">
      <c r="D3220" s="178"/>
    </row>
    <row r="3221" spans="4:4" x14ac:dyDescent="0.2">
      <c r="D3221" s="178"/>
    </row>
    <row r="3222" spans="4:4" x14ac:dyDescent="0.2">
      <c r="D3222" s="178"/>
    </row>
    <row r="3223" spans="4:4" x14ac:dyDescent="0.2">
      <c r="D3223" s="178"/>
    </row>
    <row r="3224" spans="4:4" x14ac:dyDescent="0.2">
      <c r="D3224" s="178"/>
    </row>
    <row r="3225" spans="4:4" x14ac:dyDescent="0.2">
      <c r="D3225" s="178"/>
    </row>
    <row r="3226" spans="4:4" x14ac:dyDescent="0.2">
      <c r="D3226" s="178"/>
    </row>
    <row r="3227" spans="4:4" x14ac:dyDescent="0.2">
      <c r="D3227" s="178"/>
    </row>
    <row r="3228" spans="4:4" x14ac:dyDescent="0.2">
      <c r="D3228" s="178"/>
    </row>
    <row r="3229" spans="4:4" x14ac:dyDescent="0.2">
      <c r="D3229" s="178"/>
    </row>
    <row r="3230" spans="4:4" x14ac:dyDescent="0.2">
      <c r="D3230" s="178"/>
    </row>
    <row r="3231" spans="4:4" x14ac:dyDescent="0.2">
      <c r="D3231" s="178"/>
    </row>
    <row r="3232" spans="4:4" x14ac:dyDescent="0.2">
      <c r="D3232" s="178"/>
    </row>
    <row r="3233" spans="4:4" x14ac:dyDescent="0.2">
      <c r="D3233" s="178"/>
    </row>
    <row r="3234" spans="4:4" x14ac:dyDescent="0.2">
      <c r="D3234" s="178"/>
    </row>
    <row r="3235" spans="4:4" x14ac:dyDescent="0.2">
      <c r="D3235" s="178"/>
    </row>
    <row r="3236" spans="4:4" x14ac:dyDescent="0.2">
      <c r="D3236" s="178"/>
    </row>
    <row r="3237" spans="4:4" x14ac:dyDescent="0.2">
      <c r="D3237" s="178"/>
    </row>
    <row r="3238" spans="4:4" x14ac:dyDescent="0.2">
      <c r="D3238" s="178"/>
    </row>
    <row r="3239" spans="4:4" x14ac:dyDescent="0.2">
      <c r="D3239" s="178"/>
    </row>
    <row r="3240" spans="4:4" x14ac:dyDescent="0.2">
      <c r="D3240" s="178"/>
    </row>
    <row r="3241" spans="4:4" x14ac:dyDescent="0.2">
      <c r="D3241" s="178"/>
    </row>
    <row r="3242" spans="4:4" x14ac:dyDescent="0.2">
      <c r="D3242" s="178"/>
    </row>
    <row r="3243" spans="4:4" x14ac:dyDescent="0.2">
      <c r="D3243" s="178"/>
    </row>
    <row r="3244" spans="4:4" x14ac:dyDescent="0.2">
      <c r="D3244" s="178"/>
    </row>
    <row r="3245" spans="4:4" x14ac:dyDescent="0.2">
      <c r="D3245" s="178"/>
    </row>
    <row r="3246" spans="4:4" x14ac:dyDescent="0.2">
      <c r="D3246" s="178"/>
    </row>
    <row r="3247" spans="4:4" x14ac:dyDescent="0.2">
      <c r="D3247" s="178"/>
    </row>
    <row r="3248" spans="4:4" x14ac:dyDescent="0.2">
      <c r="D3248" s="178"/>
    </row>
    <row r="3249" spans="4:4" x14ac:dyDescent="0.2">
      <c r="D3249" s="178"/>
    </row>
    <row r="3250" spans="4:4" x14ac:dyDescent="0.2">
      <c r="D3250" s="178"/>
    </row>
    <row r="3251" spans="4:4" x14ac:dyDescent="0.2">
      <c r="D3251" s="178"/>
    </row>
    <row r="3252" spans="4:4" x14ac:dyDescent="0.2">
      <c r="D3252" s="178"/>
    </row>
    <row r="3253" spans="4:4" x14ac:dyDescent="0.2">
      <c r="D3253" s="178"/>
    </row>
    <row r="3254" spans="4:4" x14ac:dyDescent="0.2">
      <c r="D3254" s="178"/>
    </row>
    <row r="3255" spans="4:4" x14ac:dyDescent="0.2">
      <c r="D3255" s="178"/>
    </row>
    <row r="3256" spans="4:4" x14ac:dyDescent="0.2">
      <c r="D3256" s="178"/>
    </row>
    <row r="3257" spans="4:4" x14ac:dyDescent="0.2">
      <c r="D3257" s="178"/>
    </row>
    <row r="3258" spans="4:4" x14ac:dyDescent="0.2">
      <c r="D3258" s="178"/>
    </row>
    <row r="3259" spans="4:4" x14ac:dyDescent="0.2">
      <c r="D3259" s="178"/>
    </row>
    <row r="3260" spans="4:4" x14ac:dyDescent="0.2">
      <c r="D3260" s="178"/>
    </row>
    <row r="3261" spans="4:4" x14ac:dyDescent="0.2">
      <c r="D3261" s="178"/>
    </row>
    <row r="3262" spans="4:4" x14ac:dyDescent="0.2">
      <c r="D3262" s="178"/>
    </row>
    <row r="3263" spans="4:4" x14ac:dyDescent="0.2">
      <c r="D3263" s="178"/>
    </row>
    <row r="3264" spans="4:4" x14ac:dyDescent="0.2">
      <c r="D3264" s="178"/>
    </row>
    <row r="3265" spans="4:4" x14ac:dyDescent="0.2">
      <c r="D3265" s="178"/>
    </row>
    <row r="3266" spans="4:4" x14ac:dyDescent="0.2">
      <c r="D3266" s="178"/>
    </row>
    <row r="3267" spans="4:4" x14ac:dyDescent="0.2">
      <c r="D3267" s="178"/>
    </row>
    <row r="3268" spans="4:4" x14ac:dyDescent="0.2">
      <c r="D3268" s="178"/>
    </row>
    <row r="3269" spans="4:4" x14ac:dyDescent="0.2">
      <c r="D3269" s="178"/>
    </row>
    <row r="3270" spans="4:4" x14ac:dyDescent="0.2">
      <c r="D3270" s="178"/>
    </row>
    <row r="3271" spans="4:4" x14ac:dyDescent="0.2">
      <c r="D3271" s="178"/>
    </row>
    <row r="3272" spans="4:4" x14ac:dyDescent="0.2">
      <c r="D3272" s="178"/>
    </row>
    <row r="3273" spans="4:4" x14ac:dyDescent="0.2">
      <c r="D3273" s="178"/>
    </row>
    <row r="3274" spans="4:4" x14ac:dyDescent="0.2">
      <c r="D3274" s="178"/>
    </row>
    <row r="3275" spans="4:4" x14ac:dyDescent="0.2">
      <c r="D3275" s="178"/>
    </row>
    <row r="3276" spans="4:4" x14ac:dyDescent="0.2">
      <c r="D3276" s="178"/>
    </row>
    <row r="3277" spans="4:4" x14ac:dyDescent="0.2">
      <c r="D3277" s="178"/>
    </row>
    <row r="3278" spans="4:4" x14ac:dyDescent="0.2">
      <c r="D3278" s="178"/>
    </row>
    <row r="3279" spans="4:4" x14ac:dyDescent="0.2">
      <c r="D3279" s="178"/>
    </row>
    <row r="3280" spans="4:4" x14ac:dyDescent="0.2">
      <c r="D3280" s="178"/>
    </row>
    <row r="3281" spans="4:4" x14ac:dyDescent="0.2">
      <c r="D3281" s="178"/>
    </row>
    <row r="3282" spans="4:4" x14ac:dyDescent="0.2">
      <c r="D3282" s="178"/>
    </row>
    <row r="3283" spans="4:4" x14ac:dyDescent="0.2">
      <c r="D3283" s="178"/>
    </row>
    <row r="3284" spans="4:4" x14ac:dyDescent="0.2">
      <c r="D3284" s="178"/>
    </row>
    <row r="3285" spans="4:4" x14ac:dyDescent="0.2">
      <c r="D3285" s="178"/>
    </row>
    <row r="3286" spans="4:4" x14ac:dyDescent="0.2">
      <c r="D3286" s="178"/>
    </row>
    <row r="3287" spans="4:4" x14ac:dyDescent="0.2">
      <c r="D3287" s="178"/>
    </row>
    <row r="3288" spans="4:4" x14ac:dyDescent="0.2">
      <c r="D3288" s="178"/>
    </row>
    <row r="3289" spans="4:4" x14ac:dyDescent="0.2">
      <c r="D3289" s="178"/>
    </row>
    <row r="3290" spans="4:4" x14ac:dyDescent="0.2">
      <c r="D3290" s="178"/>
    </row>
    <row r="3291" spans="4:4" x14ac:dyDescent="0.2">
      <c r="D3291" s="178"/>
    </row>
    <row r="3292" spans="4:4" x14ac:dyDescent="0.2">
      <c r="D3292" s="178"/>
    </row>
    <row r="3293" spans="4:4" x14ac:dyDescent="0.2">
      <c r="D3293" s="178"/>
    </row>
    <row r="3294" spans="4:4" x14ac:dyDescent="0.2">
      <c r="D3294" s="178"/>
    </row>
    <row r="3295" spans="4:4" x14ac:dyDescent="0.2">
      <c r="D3295" s="178"/>
    </row>
    <row r="3296" spans="4:4" x14ac:dyDescent="0.2">
      <c r="D3296" s="178"/>
    </row>
    <row r="3297" spans="4:4" x14ac:dyDescent="0.2">
      <c r="D3297" s="178"/>
    </row>
    <row r="3298" spans="4:4" x14ac:dyDescent="0.2">
      <c r="D3298" s="178"/>
    </row>
    <row r="3299" spans="4:4" x14ac:dyDescent="0.2">
      <c r="D3299" s="178"/>
    </row>
    <row r="3300" spans="4:4" x14ac:dyDescent="0.2">
      <c r="D3300" s="178"/>
    </row>
    <row r="3301" spans="4:4" x14ac:dyDescent="0.2">
      <c r="D3301" s="178"/>
    </row>
    <row r="3302" spans="4:4" x14ac:dyDescent="0.2">
      <c r="D3302" s="178"/>
    </row>
    <row r="3303" spans="4:4" x14ac:dyDescent="0.2">
      <c r="D3303" s="178"/>
    </row>
    <row r="3304" spans="4:4" x14ac:dyDescent="0.2">
      <c r="D3304" s="178"/>
    </row>
    <row r="3305" spans="4:4" x14ac:dyDescent="0.2">
      <c r="D3305" s="178"/>
    </row>
    <row r="3306" spans="4:4" x14ac:dyDescent="0.2">
      <c r="D3306" s="178"/>
    </row>
    <row r="3307" spans="4:4" x14ac:dyDescent="0.2">
      <c r="D3307" s="178"/>
    </row>
    <row r="3308" spans="4:4" x14ac:dyDescent="0.2">
      <c r="D3308" s="178"/>
    </row>
    <row r="3309" spans="4:4" x14ac:dyDescent="0.2">
      <c r="D3309" s="178"/>
    </row>
    <row r="3310" spans="4:4" x14ac:dyDescent="0.2">
      <c r="D3310" s="178"/>
    </row>
    <row r="3311" spans="4:4" x14ac:dyDescent="0.2">
      <c r="D3311" s="178"/>
    </row>
    <row r="3312" spans="4:4" x14ac:dyDescent="0.2">
      <c r="D3312" s="178"/>
    </row>
    <row r="3313" spans="4:4" x14ac:dyDescent="0.2">
      <c r="D3313" s="178"/>
    </row>
    <row r="3314" spans="4:4" x14ac:dyDescent="0.2">
      <c r="D3314" s="178"/>
    </row>
    <row r="3315" spans="4:4" x14ac:dyDescent="0.2">
      <c r="D3315" s="178"/>
    </row>
    <row r="3316" spans="4:4" x14ac:dyDescent="0.2">
      <c r="D3316" s="178"/>
    </row>
    <row r="3317" spans="4:4" x14ac:dyDescent="0.2">
      <c r="D3317" s="178"/>
    </row>
    <row r="3318" spans="4:4" x14ac:dyDescent="0.2">
      <c r="D3318" s="178"/>
    </row>
    <row r="3319" spans="4:4" x14ac:dyDescent="0.2">
      <c r="D3319" s="178"/>
    </row>
    <row r="3320" spans="4:4" x14ac:dyDescent="0.2">
      <c r="D3320" s="178"/>
    </row>
    <row r="3321" spans="4:4" x14ac:dyDescent="0.2">
      <c r="D3321" s="178"/>
    </row>
    <row r="3322" spans="4:4" x14ac:dyDescent="0.2">
      <c r="D3322" s="178"/>
    </row>
    <row r="3323" spans="4:4" x14ac:dyDescent="0.2">
      <c r="D3323" s="178"/>
    </row>
    <row r="3324" spans="4:4" x14ac:dyDescent="0.2">
      <c r="D3324" s="178"/>
    </row>
    <row r="3325" spans="4:4" x14ac:dyDescent="0.2">
      <c r="D3325" s="178"/>
    </row>
    <row r="3326" spans="4:4" x14ac:dyDescent="0.2">
      <c r="D3326" s="178"/>
    </row>
    <row r="3327" spans="4:4" x14ac:dyDescent="0.2">
      <c r="D3327" s="178"/>
    </row>
    <row r="3328" spans="4:4" x14ac:dyDescent="0.2">
      <c r="D3328" s="178"/>
    </row>
    <row r="3329" spans="4:4" x14ac:dyDescent="0.2">
      <c r="D3329" s="178"/>
    </row>
    <row r="3330" spans="4:4" x14ac:dyDescent="0.2">
      <c r="D3330" s="178"/>
    </row>
    <row r="3331" spans="4:4" x14ac:dyDescent="0.2">
      <c r="D3331" s="178"/>
    </row>
    <row r="3332" spans="4:4" x14ac:dyDescent="0.2">
      <c r="D3332" s="178"/>
    </row>
    <row r="3333" spans="4:4" x14ac:dyDescent="0.2">
      <c r="D3333" s="178"/>
    </row>
    <row r="3334" spans="4:4" x14ac:dyDescent="0.2">
      <c r="D3334" s="178"/>
    </row>
    <row r="3335" spans="4:4" x14ac:dyDescent="0.2">
      <c r="D3335" s="178"/>
    </row>
    <row r="3336" spans="4:4" x14ac:dyDescent="0.2">
      <c r="D3336" s="178"/>
    </row>
    <row r="3337" spans="4:4" x14ac:dyDescent="0.2">
      <c r="D3337" s="178"/>
    </row>
    <row r="3338" spans="4:4" x14ac:dyDescent="0.2">
      <c r="D3338" s="178"/>
    </row>
    <row r="3339" spans="4:4" x14ac:dyDescent="0.2">
      <c r="D3339" s="178"/>
    </row>
    <row r="3340" spans="4:4" x14ac:dyDescent="0.2">
      <c r="D3340" s="178"/>
    </row>
    <row r="3341" spans="4:4" x14ac:dyDescent="0.2">
      <c r="D3341" s="178"/>
    </row>
    <row r="3342" spans="4:4" x14ac:dyDescent="0.2">
      <c r="D3342" s="178"/>
    </row>
    <row r="3343" spans="4:4" x14ac:dyDescent="0.2">
      <c r="D3343" s="178"/>
    </row>
    <row r="3344" spans="4:4" x14ac:dyDescent="0.2">
      <c r="D3344" s="178"/>
    </row>
    <row r="3345" spans="4:4" x14ac:dyDescent="0.2">
      <c r="D3345" s="178"/>
    </row>
    <row r="3346" spans="4:4" x14ac:dyDescent="0.2">
      <c r="D3346" s="178"/>
    </row>
    <row r="3347" spans="4:4" x14ac:dyDescent="0.2">
      <c r="D3347" s="178"/>
    </row>
    <row r="3348" spans="4:4" x14ac:dyDescent="0.2">
      <c r="D3348" s="178"/>
    </row>
    <row r="3349" spans="4:4" x14ac:dyDescent="0.2">
      <c r="D3349" s="178"/>
    </row>
    <row r="3350" spans="4:4" x14ac:dyDescent="0.2">
      <c r="D3350" s="178"/>
    </row>
    <row r="3351" spans="4:4" x14ac:dyDescent="0.2">
      <c r="D3351" s="178"/>
    </row>
    <row r="3352" spans="4:4" x14ac:dyDescent="0.2">
      <c r="D3352" s="178"/>
    </row>
    <row r="3353" spans="4:4" x14ac:dyDescent="0.2">
      <c r="D3353" s="178"/>
    </row>
    <row r="3354" spans="4:4" x14ac:dyDescent="0.2">
      <c r="D3354" s="178"/>
    </row>
    <row r="3355" spans="4:4" x14ac:dyDescent="0.2">
      <c r="D3355" s="178"/>
    </row>
    <row r="3356" spans="4:4" x14ac:dyDescent="0.2">
      <c r="D3356" s="178"/>
    </row>
    <row r="3357" spans="4:4" x14ac:dyDescent="0.2">
      <c r="D3357" s="178"/>
    </row>
    <row r="3358" spans="4:4" x14ac:dyDescent="0.2">
      <c r="D3358" s="178"/>
    </row>
    <row r="3359" spans="4:4" x14ac:dyDescent="0.2">
      <c r="D3359" s="178"/>
    </row>
    <row r="3360" spans="4:4" x14ac:dyDescent="0.2">
      <c r="D3360" s="178"/>
    </row>
    <row r="3361" spans="4:4" x14ac:dyDescent="0.2">
      <c r="D3361" s="178"/>
    </row>
    <row r="3362" spans="4:4" x14ac:dyDescent="0.2">
      <c r="D3362" s="178"/>
    </row>
    <row r="3363" spans="4:4" x14ac:dyDescent="0.2">
      <c r="D3363" s="178"/>
    </row>
    <row r="3364" spans="4:4" x14ac:dyDescent="0.2">
      <c r="D3364" s="178"/>
    </row>
    <row r="3365" spans="4:4" x14ac:dyDescent="0.2">
      <c r="D3365" s="178"/>
    </row>
    <row r="3366" spans="4:4" x14ac:dyDescent="0.2">
      <c r="D3366" s="178"/>
    </row>
    <row r="3367" spans="4:4" x14ac:dyDescent="0.2">
      <c r="D3367" s="178"/>
    </row>
    <row r="3368" spans="4:4" x14ac:dyDescent="0.2">
      <c r="D3368" s="178"/>
    </row>
    <row r="3369" spans="4:4" x14ac:dyDescent="0.2">
      <c r="D3369" s="178"/>
    </row>
    <row r="3370" spans="4:4" x14ac:dyDescent="0.2">
      <c r="D3370" s="178"/>
    </row>
    <row r="3371" spans="4:4" x14ac:dyDescent="0.2">
      <c r="D3371" s="178"/>
    </row>
    <row r="3372" spans="4:4" x14ac:dyDescent="0.2">
      <c r="D3372" s="178"/>
    </row>
    <row r="3373" spans="4:4" x14ac:dyDescent="0.2">
      <c r="D3373" s="178"/>
    </row>
    <row r="3374" spans="4:4" x14ac:dyDescent="0.2">
      <c r="D3374" s="178"/>
    </row>
    <row r="3375" spans="4:4" x14ac:dyDescent="0.2">
      <c r="D3375" s="178"/>
    </row>
    <row r="3376" spans="4:4" x14ac:dyDescent="0.2">
      <c r="D3376" s="178"/>
    </row>
    <row r="3377" spans="4:4" x14ac:dyDescent="0.2">
      <c r="D3377" s="178"/>
    </row>
    <row r="3378" spans="4:4" x14ac:dyDescent="0.2">
      <c r="D3378" s="178"/>
    </row>
    <row r="3379" spans="4:4" x14ac:dyDescent="0.2">
      <c r="D3379" s="178"/>
    </row>
    <row r="3380" spans="4:4" x14ac:dyDescent="0.2">
      <c r="D3380" s="178"/>
    </row>
    <row r="3381" spans="4:4" x14ac:dyDescent="0.2">
      <c r="D3381" s="178"/>
    </row>
    <row r="3382" spans="4:4" x14ac:dyDescent="0.2">
      <c r="D3382" s="178"/>
    </row>
    <row r="3383" spans="4:4" x14ac:dyDescent="0.2">
      <c r="D3383" s="178"/>
    </row>
    <row r="3384" spans="4:4" x14ac:dyDescent="0.2">
      <c r="D3384" s="178"/>
    </row>
    <row r="3385" spans="4:4" x14ac:dyDescent="0.2">
      <c r="D3385" s="178"/>
    </row>
    <row r="3386" spans="4:4" x14ac:dyDescent="0.2">
      <c r="D3386" s="178"/>
    </row>
    <row r="3387" spans="4:4" x14ac:dyDescent="0.2">
      <c r="D3387" s="178"/>
    </row>
    <row r="3388" spans="4:4" x14ac:dyDescent="0.2">
      <c r="D3388" s="178"/>
    </row>
    <row r="3389" spans="4:4" x14ac:dyDescent="0.2">
      <c r="D3389" s="178"/>
    </row>
    <row r="3390" spans="4:4" x14ac:dyDescent="0.2">
      <c r="D3390" s="178"/>
    </row>
    <row r="3391" spans="4:4" x14ac:dyDescent="0.2">
      <c r="D3391" s="178"/>
    </row>
    <row r="3392" spans="4:4" x14ac:dyDescent="0.2">
      <c r="D3392" s="178"/>
    </row>
    <row r="3393" spans="4:4" x14ac:dyDescent="0.2">
      <c r="D3393" s="178"/>
    </row>
    <row r="3394" spans="4:4" x14ac:dyDescent="0.2">
      <c r="D3394" s="178"/>
    </row>
    <row r="3395" spans="4:4" x14ac:dyDescent="0.2">
      <c r="D3395" s="178"/>
    </row>
    <row r="3396" spans="4:4" x14ac:dyDescent="0.2">
      <c r="D3396" s="178"/>
    </row>
    <row r="3397" spans="4:4" x14ac:dyDescent="0.2">
      <c r="D3397" s="178"/>
    </row>
    <row r="3398" spans="4:4" x14ac:dyDescent="0.2">
      <c r="D3398" s="178"/>
    </row>
    <row r="3399" spans="4:4" x14ac:dyDescent="0.2">
      <c r="D3399" s="178"/>
    </row>
    <row r="3400" spans="4:4" x14ac:dyDescent="0.2">
      <c r="D3400" s="178"/>
    </row>
    <row r="3401" spans="4:4" x14ac:dyDescent="0.2">
      <c r="D3401" s="178"/>
    </row>
    <row r="3402" spans="4:4" x14ac:dyDescent="0.2">
      <c r="D3402" s="178"/>
    </row>
    <row r="3403" spans="4:4" x14ac:dyDescent="0.2">
      <c r="D3403" s="178"/>
    </row>
    <row r="3404" spans="4:4" x14ac:dyDescent="0.2">
      <c r="D3404" s="178"/>
    </row>
    <row r="3405" spans="4:4" x14ac:dyDescent="0.2">
      <c r="D3405" s="178"/>
    </row>
    <row r="3406" spans="4:4" x14ac:dyDescent="0.2">
      <c r="D3406" s="178"/>
    </row>
    <row r="3407" spans="4:4" x14ac:dyDescent="0.2">
      <c r="D3407" s="178"/>
    </row>
    <row r="3408" spans="4:4" x14ac:dyDescent="0.2">
      <c r="D3408" s="178"/>
    </row>
    <row r="3409" spans="4:4" x14ac:dyDescent="0.2">
      <c r="D3409" s="178"/>
    </row>
    <row r="3410" spans="4:4" x14ac:dyDescent="0.2">
      <c r="D3410" s="178"/>
    </row>
    <row r="3411" spans="4:4" x14ac:dyDescent="0.2">
      <c r="D3411" s="178"/>
    </row>
    <row r="3412" spans="4:4" x14ac:dyDescent="0.2">
      <c r="D3412" s="178"/>
    </row>
    <row r="3413" spans="4:4" x14ac:dyDescent="0.2">
      <c r="D3413" s="178"/>
    </row>
    <row r="3414" spans="4:4" x14ac:dyDescent="0.2">
      <c r="D3414" s="178"/>
    </row>
    <row r="3415" spans="4:4" x14ac:dyDescent="0.2">
      <c r="D3415" s="178"/>
    </row>
    <row r="3416" spans="4:4" x14ac:dyDescent="0.2">
      <c r="D3416" s="178"/>
    </row>
    <row r="3417" spans="4:4" x14ac:dyDescent="0.2">
      <c r="D3417" s="178"/>
    </row>
    <row r="3418" spans="4:4" x14ac:dyDescent="0.2">
      <c r="D3418" s="178"/>
    </row>
    <row r="3419" spans="4:4" x14ac:dyDescent="0.2">
      <c r="D3419" s="178"/>
    </row>
    <row r="3420" spans="4:4" x14ac:dyDescent="0.2">
      <c r="D3420" s="178"/>
    </row>
    <row r="3421" spans="4:4" x14ac:dyDescent="0.2">
      <c r="D3421" s="178"/>
    </row>
    <row r="3422" spans="4:4" x14ac:dyDescent="0.2">
      <c r="D3422" s="178"/>
    </row>
    <row r="3423" spans="4:4" x14ac:dyDescent="0.2">
      <c r="D3423" s="178"/>
    </row>
    <row r="3424" spans="4:4" x14ac:dyDescent="0.2">
      <c r="D3424" s="178"/>
    </row>
    <row r="3425" spans="4:4" x14ac:dyDescent="0.2">
      <c r="D3425" s="178"/>
    </row>
    <row r="3426" spans="4:4" x14ac:dyDescent="0.2">
      <c r="D3426" s="178"/>
    </row>
    <row r="3427" spans="4:4" x14ac:dyDescent="0.2">
      <c r="D3427" s="178"/>
    </row>
    <row r="3428" spans="4:4" x14ac:dyDescent="0.2">
      <c r="D3428" s="178"/>
    </row>
    <row r="3429" spans="4:4" x14ac:dyDescent="0.2">
      <c r="D3429" s="178"/>
    </row>
    <row r="3430" spans="4:4" x14ac:dyDescent="0.2">
      <c r="D3430" s="178"/>
    </row>
    <row r="3431" spans="4:4" x14ac:dyDescent="0.2">
      <c r="D3431" s="178"/>
    </row>
    <row r="3432" spans="4:4" x14ac:dyDescent="0.2">
      <c r="D3432" s="178"/>
    </row>
    <row r="3433" spans="4:4" x14ac:dyDescent="0.2">
      <c r="D3433" s="178"/>
    </row>
    <row r="3434" spans="4:4" x14ac:dyDescent="0.2">
      <c r="D3434" s="178"/>
    </row>
    <row r="3435" spans="4:4" x14ac:dyDescent="0.2">
      <c r="D3435" s="178"/>
    </row>
    <row r="3436" spans="4:4" x14ac:dyDescent="0.2">
      <c r="D3436" s="178"/>
    </row>
    <row r="3437" spans="4:4" x14ac:dyDescent="0.2">
      <c r="D3437" s="178"/>
    </row>
    <row r="3438" spans="4:4" x14ac:dyDescent="0.2">
      <c r="D3438" s="178"/>
    </row>
    <row r="3439" spans="4:4" x14ac:dyDescent="0.2">
      <c r="D3439" s="178"/>
    </row>
    <row r="3440" spans="4:4" x14ac:dyDescent="0.2">
      <c r="D3440" s="178"/>
    </row>
    <row r="3441" spans="4:4" x14ac:dyDescent="0.2">
      <c r="D3441" s="178"/>
    </row>
    <row r="3442" spans="4:4" x14ac:dyDescent="0.2">
      <c r="D3442" s="178"/>
    </row>
    <row r="3443" spans="4:4" x14ac:dyDescent="0.2">
      <c r="D3443" s="178"/>
    </row>
    <row r="3444" spans="4:4" x14ac:dyDescent="0.2">
      <c r="D3444" s="178"/>
    </row>
    <row r="3445" spans="4:4" x14ac:dyDescent="0.2">
      <c r="D3445" s="178"/>
    </row>
    <row r="3446" spans="4:4" x14ac:dyDescent="0.2">
      <c r="D3446" s="178"/>
    </row>
    <row r="3447" spans="4:4" x14ac:dyDescent="0.2">
      <c r="D3447" s="178"/>
    </row>
    <row r="3448" spans="4:4" x14ac:dyDescent="0.2">
      <c r="D3448" s="178"/>
    </row>
    <row r="3449" spans="4:4" x14ac:dyDescent="0.2">
      <c r="D3449" s="178"/>
    </row>
    <row r="3450" spans="4:4" x14ac:dyDescent="0.2">
      <c r="D3450" s="178"/>
    </row>
    <row r="3451" spans="4:4" x14ac:dyDescent="0.2">
      <c r="D3451" s="178"/>
    </row>
    <row r="3452" spans="4:4" x14ac:dyDescent="0.2">
      <c r="D3452" s="178"/>
    </row>
    <row r="3453" spans="4:4" x14ac:dyDescent="0.2">
      <c r="D3453" s="178"/>
    </row>
    <row r="3454" spans="4:4" x14ac:dyDescent="0.2">
      <c r="D3454" s="178"/>
    </row>
    <row r="3455" spans="4:4" x14ac:dyDescent="0.2">
      <c r="D3455" s="178"/>
    </row>
    <row r="3456" spans="4:4" x14ac:dyDescent="0.2">
      <c r="D3456" s="178"/>
    </row>
    <row r="3457" spans="4:4" x14ac:dyDescent="0.2">
      <c r="D3457" s="178"/>
    </row>
    <row r="3458" spans="4:4" x14ac:dyDescent="0.2">
      <c r="D3458" s="178"/>
    </row>
    <row r="3459" spans="4:4" x14ac:dyDescent="0.2">
      <c r="D3459" s="178"/>
    </row>
    <row r="3460" spans="4:4" x14ac:dyDescent="0.2">
      <c r="D3460" s="178"/>
    </row>
    <row r="3461" spans="4:4" x14ac:dyDescent="0.2">
      <c r="D3461" s="178"/>
    </row>
    <row r="3462" spans="4:4" x14ac:dyDescent="0.2">
      <c r="D3462" s="178"/>
    </row>
    <row r="3463" spans="4:4" x14ac:dyDescent="0.2">
      <c r="D3463" s="178"/>
    </row>
    <row r="3464" spans="4:4" x14ac:dyDescent="0.2">
      <c r="D3464" s="178"/>
    </row>
    <row r="3465" spans="4:4" x14ac:dyDescent="0.2">
      <c r="D3465" s="178"/>
    </row>
    <row r="3466" spans="4:4" x14ac:dyDescent="0.2">
      <c r="D3466" s="178"/>
    </row>
    <row r="3467" spans="4:4" x14ac:dyDescent="0.2">
      <c r="D3467" s="178"/>
    </row>
    <row r="3468" spans="4:4" x14ac:dyDescent="0.2">
      <c r="D3468" s="178"/>
    </row>
    <row r="3469" spans="4:4" x14ac:dyDescent="0.2">
      <c r="D3469" s="178"/>
    </row>
    <row r="3470" spans="4:4" x14ac:dyDescent="0.2">
      <c r="D3470" s="178"/>
    </row>
    <row r="3471" spans="4:4" x14ac:dyDescent="0.2">
      <c r="D3471" s="178"/>
    </row>
    <row r="3472" spans="4:4" x14ac:dyDescent="0.2">
      <c r="D3472" s="178"/>
    </row>
    <row r="3473" spans="4:4" x14ac:dyDescent="0.2">
      <c r="D3473" s="178"/>
    </row>
    <row r="3474" spans="4:4" x14ac:dyDescent="0.2">
      <c r="D3474" s="178"/>
    </row>
    <row r="3475" spans="4:4" x14ac:dyDescent="0.2">
      <c r="D3475" s="178"/>
    </row>
    <row r="3476" spans="4:4" x14ac:dyDescent="0.2">
      <c r="D3476" s="178"/>
    </row>
    <row r="3477" spans="4:4" x14ac:dyDescent="0.2">
      <c r="D3477" s="178"/>
    </row>
    <row r="3478" spans="4:4" x14ac:dyDescent="0.2">
      <c r="D3478" s="178"/>
    </row>
    <row r="3479" spans="4:4" x14ac:dyDescent="0.2">
      <c r="D3479" s="178"/>
    </row>
    <row r="3480" spans="4:4" x14ac:dyDescent="0.2">
      <c r="D3480" s="178"/>
    </row>
    <row r="3481" spans="4:4" x14ac:dyDescent="0.2">
      <c r="D3481" s="178"/>
    </row>
    <row r="3482" spans="4:4" x14ac:dyDescent="0.2">
      <c r="D3482" s="178"/>
    </row>
    <row r="3483" spans="4:4" x14ac:dyDescent="0.2">
      <c r="D3483" s="178"/>
    </row>
    <row r="3484" spans="4:4" x14ac:dyDescent="0.2">
      <c r="D3484" s="178"/>
    </row>
    <row r="3485" spans="4:4" x14ac:dyDescent="0.2">
      <c r="D3485" s="178"/>
    </row>
    <row r="3486" spans="4:4" x14ac:dyDescent="0.2">
      <c r="D3486" s="178"/>
    </row>
    <row r="3487" spans="4:4" x14ac:dyDescent="0.2">
      <c r="D3487" s="178"/>
    </row>
    <row r="3488" spans="4:4" x14ac:dyDescent="0.2">
      <c r="D3488" s="178"/>
    </row>
    <row r="3489" spans="4:4" x14ac:dyDescent="0.2">
      <c r="D3489" s="178"/>
    </row>
    <row r="3490" spans="4:4" x14ac:dyDescent="0.2">
      <c r="D3490" s="178"/>
    </row>
    <row r="3491" spans="4:4" x14ac:dyDescent="0.2">
      <c r="D3491" s="178"/>
    </row>
    <row r="3492" spans="4:4" x14ac:dyDescent="0.2">
      <c r="D3492" s="178"/>
    </row>
    <row r="3493" spans="4:4" x14ac:dyDescent="0.2">
      <c r="D3493" s="178"/>
    </row>
    <row r="3494" spans="4:4" x14ac:dyDescent="0.2">
      <c r="D3494" s="178"/>
    </row>
    <row r="3495" spans="4:4" x14ac:dyDescent="0.2">
      <c r="D3495" s="178"/>
    </row>
    <row r="3496" spans="4:4" x14ac:dyDescent="0.2">
      <c r="D3496" s="178"/>
    </row>
    <row r="3497" spans="4:4" x14ac:dyDescent="0.2">
      <c r="D3497" s="178"/>
    </row>
    <row r="3498" spans="4:4" x14ac:dyDescent="0.2">
      <c r="D3498" s="178"/>
    </row>
    <row r="3499" spans="4:4" x14ac:dyDescent="0.2">
      <c r="D3499" s="178"/>
    </row>
    <row r="3500" spans="4:4" x14ac:dyDescent="0.2">
      <c r="D3500" s="178"/>
    </row>
    <row r="3501" spans="4:4" x14ac:dyDescent="0.2">
      <c r="D3501" s="178"/>
    </row>
    <row r="3502" spans="4:4" x14ac:dyDescent="0.2">
      <c r="D3502" s="178"/>
    </row>
    <row r="3503" spans="4:4" x14ac:dyDescent="0.2">
      <c r="D3503" s="178"/>
    </row>
    <row r="3504" spans="4:4" x14ac:dyDescent="0.2">
      <c r="D3504" s="178"/>
    </row>
    <row r="3505" spans="4:4" x14ac:dyDescent="0.2">
      <c r="D3505" s="178"/>
    </row>
    <row r="3506" spans="4:4" x14ac:dyDescent="0.2">
      <c r="D3506" s="178"/>
    </row>
    <row r="3507" spans="4:4" x14ac:dyDescent="0.2">
      <c r="D3507" s="178"/>
    </row>
    <row r="3508" spans="4:4" x14ac:dyDescent="0.2">
      <c r="D3508" s="178"/>
    </row>
    <row r="3509" spans="4:4" x14ac:dyDescent="0.2">
      <c r="D3509" s="178"/>
    </row>
    <row r="3510" spans="4:4" x14ac:dyDescent="0.2">
      <c r="D3510" s="178"/>
    </row>
    <row r="3511" spans="4:4" x14ac:dyDescent="0.2">
      <c r="D3511" s="178"/>
    </row>
    <row r="3512" spans="4:4" x14ac:dyDescent="0.2">
      <c r="D3512" s="178"/>
    </row>
    <row r="3513" spans="4:4" x14ac:dyDescent="0.2">
      <c r="D3513" s="178"/>
    </row>
    <row r="3514" spans="4:4" x14ac:dyDescent="0.2">
      <c r="D3514" s="178"/>
    </row>
    <row r="3515" spans="4:4" x14ac:dyDescent="0.2">
      <c r="D3515" s="178"/>
    </row>
    <row r="3516" spans="4:4" x14ac:dyDescent="0.2">
      <c r="D3516" s="178"/>
    </row>
    <row r="3517" spans="4:4" x14ac:dyDescent="0.2">
      <c r="D3517" s="178"/>
    </row>
    <row r="3518" spans="4:4" x14ac:dyDescent="0.2">
      <c r="D3518" s="178"/>
    </row>
    <row r="3519" spans="4:4" x14ac:dyDescent="0.2">
      <c r="D3519" s="178"/>
    </row>
    <row r="3520" spans="4:4" x14ac:dyDescent="0.2">
      <c r="D3520" s="178"/>
    </row>
    <row r="3521" spans="4:4" x14ac:dyDescent="0.2">
      <c r="D3521" s="178"/>
    </row>
    <row r="3522" spans="4:4" x14ac:dyDescent="0.2">
      <c r="D3522" s="178"/>
    </row>
    <row r="3523" spans="4:4" x14ac:dyDescent="0.2">
      <c r="D3523" s="178"/>
    </row>
    <row r="3524" spans="4:4" x14ac:dyDescent="0.2">
      <c r="D3524" s="178"/>
    </row>
    <row r="3525" spans="4:4" x14ac:dyDescent="0.2">
      <c r="D3525" s="178"/>
    </row>
    <row r="3526" spans="4:4" x14ac:dyDescent="0.2">
      <c r="D3526" s="178"/>
    </row>
    <row r="3527" spans="4:4" x14ac:dyDescent="0.2">
      <c r="D3527" s="178"/>
    </row>
    <row r="3528" spans="4:4" x14ac:dyDescent="0.2">
      <c r="D3528" s="178"/>
    </row>
    <row r="3529" spans="4:4" x14ac:dyDescent="0.2">
      <c r="D3529" s="178"/>
    </row>
    <row r="3530" spans="4:4" x14ac:dyDescent="0.2">
      <c r="D3530" s="178"/>
    </row>
    <row r="3531" spans="4:4" x14ac:dyDescent="0.2">
      <c r="D3531" s="178"/>
    </row>
    <row r="3532" spans="4:4" x14ac:dyDescent="0.2">
      <c r="D3532" s="178"/>
    </row>
    <row r="3533" spans="4:4" x14ac:dyDescent="0.2">
      <c r="D3533" s="178"/>
    </row>
    <row r="3534" spans="4:4" x14ac:dyDescent="0.2">
      <c r="D3534" s="178"/>
    </row>
    <row r="3535" spans="4:4" x14ac:dyDescent="0.2">
      <c r="D3535" s="178"/>
    </row>
    <row r="3536" spans="4:4" x14ac:dyDescent="0.2">
      <c r="D3536" s="178"/>
    </row>
    <row r="3537" spans="4:4" x14ac:dyDescent="0.2">
      <c r="D3537" s="178"/>
    </row>
    <row r="3538" spans="4:4" x14ac:dyDescent="0.2">
      <c r="D3538" s="178"/>
    </row>
    <row r="3539" spans="4:4" x14ac:dyDescent="0.2">
      <c r="D3539" s="178"/>
    </row>
    <row r="3540" spans="4:4" x14ac:dyDescent="0.2">
      <c r="D3540" s="178"/>
    </row>
    <row r="3541" spans="4:4" x14ac:dyDescent="0.2">
      <c r="D3541" s="178"/>
    </row>
    <row r="3542" spans="4:4" x14ac:dyDescent="0.2">
      <c r="D3542" s="178"/>
    </row>
    <row r="3543" spans="4:4" x14ac:dyDescent="0.2">
      <c r="D3543" s="178"/>
    </row>
    <row r="3544" spans="4:4" x14ac:dyDescent="0.2">
      <c r="D3544" s="178"/>
    </row>
    <row r="3545" spans="4:4" x14ac:dyDescent="0.2">
      <c r="D3545" s="178"/>
    </row>
    <row r="3546" spans="4:4" x14ac:dyDescent="0.2">
      <c r="D3546" s="178"/>
    </row>
    <row r="3547" spans="4:4" x14ac:dyDescent="0.2">
      <c r="D3547" s="178"/>
    </row>
    <row r="3548" spans="4:4" x14ac:dyDescent="0.2">
      <c r="D3548" s="178"/>
    </row>
    <row r="3549" spans="4:4" x14ac:dyDescent="0.2">
      <c r="D3549" s="178"/>
    </row>
    <row r="3550" spans="4:4" x14ac:dyDescent="0.2">
      <c r="D3550" s="178"/>
    </row>
    <row r="3551" spans="4:4" x14ac:dyDescent="0.2">
      <c r="D3551" s="178"/>
    </row>
    <row r="3552" spans="4:4" x14ac:dyDescent="0.2">
      <c r="D3552" s="178"/>
    </row>
    <row r="3553" spans="4:4" x14ac:dyDescent="0.2">
      <c r="D3553" s="178"/>
    </row>
    <row r="3554" spans="4:4" x14ac:dyDescent="0.2">
      <c r="D3554" s="178"/>
    </row>
    <row r="3555" spans="4:4" x14ac:dyDescent="0.2">
      <c r="D3555" s="178"/>
    </row>
    <row r="3556" spans="4:4" x14ac:dyDescent="0.2">
      <c r="D3556" s="178"/>
    </row>
    <row r="3557" spans="4:4" x14ac:dyDescent="0.2">
      <c r="D3557" s="178"/>
    </row>
    <row r="3558" spans="4:4" x14ac:dyDescent="0.2">
      <c r="D3558" s="178"/>
    </row>
    <row r="3559" spans="4:4" x14ac:dyDescent="0.2">
      <c r="D3559" s="178"/>
    </row>
    <row r="3560" spans="4:4" x14ac:dyDescent="0.2">
      <c r="D3560" s="178"/>
    </row>
    <row r="3561" spans="4:4" x14ac:dyDescent="0.2">
      <c r="D3561" s="178"/>
    </row>
    <row r="3562" spans="4:4" x14ac:dyDescent="0.2">
      <c r="D3562" s="178"/>
    </row>
    <row r="3563" spans="4:4" x14ac:dyDescent="0.2">
      <c r="D3563" s="178"/>
    </row>
    <row r="3564" spans="4:4" x14ac:dyDescent="0.2">
      <c r="D3564" s="178"/>
    </row>
    <row r="3565" spans="4:4" x14ac:dyDescent="0.2">
      <c r="D3565" s="178"/>
    </row>
    <row r="3566" spans="4:4" x14ac:dyDescent="0.2">
      <c r="D3566" s="178"/>
    </row>
    <row r="3567" spans="4:4" x14ac:dyDescent="0.2">
      <c r="D3567" s="178"/>
    </row>
    <row r="3568" spans="4:4" x14ac:dyDescent="0.2">
      <c r="D3568" s="178"/>
    </row>
    <row r="3569" spans="4:4" x14ac:dyDescent="0.2">
      <c r="D3569" s="178"/>
    </row>
    <row r="3570" spans="4:4" x14ac:dyDescent="0.2">
      <c r="D3570" s="178"/>
    </row>
    <row r="3571" spans="4:4" x14ac:dyDescent="0.2">
      <c r="D3571" s="178"/>
    </row>
    <row r="3572" spans="4:4" x14ac:dyDescent="0.2">
      <c r="D3572" s="178"/>
    </row>
    <row r="3573" spans="4:4" x14ac:dyDescent="0.2">
      <c r="D3573" s="178"/>
    </row>
    <row r="3574" spans="4:4" x14ac:dyDescent="0.2">
      <c r="D3574" s="178"/>
    </row>
    <row r="3575" spans="4:4" x14ac:dyDescent="0.2">
      <c r="D3575" s="178"/>
    </row>
    <row r="3576" spans="4:4" x14ac:dyDescent="0.2">
      <c r="D3576" s="178"/>
    </row>
    <row r="3577" spans="4:4" x14ac:dyDescent="0.2">
      <c r="D3577" s="178"/>
    </row>
    <row r="3578" spans="4:4" x14ac:dyDescent="0.2">
      <c r="D3578" s="178"/>
    </row>
    <row r="3579" spans="4:4" x14ac:dyDescent="0.2">
      <c r="D3579" s="178"/>
    </row>
    <row r="3580" spans="4:4" x14ac:dyDescent="0.2">
      <c r="D3580" s="178"/>
    </row>
    <row r="3581" spans="4:4" x14ac:dyDescent="0.2">
      <c r="D3581" s="178"/>
    </row>
    <row r="3582" spans="4:4" x14ac:dyDescent="0.2">
      <c r="D3582" s="178"/>
    </row>
    <row r="3583" spans="4:4" x14ac:dyDescent="0.2">
      <c r="D3583" s="178"/>
    </row>
    <row r="3584" spans="4:4" x14ac:dyDescent="0.2">
      <c r="D3584" s="178"/>
    </row>
    <row r="3585" spans="4:4" x14ac:dyDescent="0.2">
      <c r="D3585" s="178"/>
    </row>
    <row r="3586" spans="4:4" x14ac:dyDescent="0.2">
      <c r="D3586" s="178"/>
    </row>
    <row r="3587" spans="4:4" x14ac:dyDescent="0.2">
      <c r="D3587" s="178"/>
    </row>
    <row r="3588" spans="4:4" x14ac:dyDescent="0.2">
      <c r="D3588" s="178"/>
    </row>
    <row r="3589" spans="4:4" x14ac:dyDescent="0.2">
      <c r="D3589" s="178"/>
    </row>
    <row r="3590" spans="4:4" x14ac:dyDescent="0.2">
      <c r="D3590" s="178"/>
    </row>
    <row r="3591" spans="4:4" x14ac:dyDescent="0.2">
      <c r="D3591" s="178"/>
    </row>
    <row r="3592" spans="4:4" x14ac:dyDescent="0.2">
      <c r="D3592" s="178"/>
    </row>
    <row r="3593" spans="4:4" x14ac:dyDescent="0.2">
      <c r="D3593" s="178"/>
    </row>
    <row r="3594" spans="4:4" x14ac:dyDescent="0.2">
      <c r="D3594" s="178"/>
    </row>
    <row r="3595" spans="4:4" x14ac:dyDescent="0.2">
      <c r="D3595" s="178"/>
    </row>
    <row r="3596" spans="4:4" x14ac:dyDescent="0.2">
      <c r="D3596" s="178"/>
    </row>
    <row r="3597" spans="4:4" x14ac:dyDescent="0.2">
      <c r="D3597" s="178"/>
    </row>
    <row r="3598" spans="4:4" x14ac:dyDescent="0.2">
      <c r="D3598" s="178"/>
    </row>
    <row r="3599" spans="4:4" x14ac:dyDescent="0.2">
      <c r="D3599" s="178"/>
    </row>
    <row r="3600" spans="4:4" x14ac:dyDescent="0.2">
      <c r="D3600" s="178"/>
    </row>
    <row r="3601" spans="4:4" x14ac:dyDescent="0.2">
      <c r="D3601" s="178"/>
    </row>
    <row r="3602" spans="4:4" x14ac:dyDescent="0.2">
      <c r="D3602" s="178"/>
    </row>
    <row r="3603" spans="4:4" x14ac:dyDescent="0.2">
      <c r="D3603" s="178"/>
    </row>
    <row r="3604" spans="4:4" x14ac:dyDescent="0.2">
      <c r="D3604" s="178"/>
    </row>
    <row r="3605" spans="4:4" x14ac:dyDescent="0.2">
      <c r="D3605" s="178"/>
    </row>
    <row r="3606" spans="4:4" x14ac:dyDescent="0.2">
      <c r="D3606" s="178"/>
    </row>
    <row r="3607" spans="4:4" x14ac:dyDescent="0.2">
      <c r="D3607" s="178"/>
    </row>
    <row r="3608" spans="4:4" x14ac:dyDescent="0.2">
      <c r="D3608" s="178"/>
    </row>
    <row r="3609" spans="4:4" x14ac:dyDescent="0.2">
      <c r="D3609" s="178"/>
    </row>
    <row r="3610" spans="4:4" x14ac:dyDescent="0.2">
      <c r="D3610" s="178"/>
    </row>
    <row r="3611" spans="4:4" x14ac:dyDescent="0.2">
      <c r="D3611" s="178"/>
    </row>
    <row r="3612" spans="4:4" x14ac:dyDescent="0.2">
      <c r="D3612" s="178"/>
    </row>
    <row r="3613" spans="4:4" x14ac:dyDescent="0.2">
      <c r="D3613" s="178"/>
    </row>
    <row r="3614" spans="4:4" x14ac:dyDescent="0.2">
      <c r="D3614" s="178"/>
    </row>
    <row r="3615" spans="4:4" x14ac:dyDescent="0.2">
      <c r="D3615" s="178"/>
    </row>
    <row r="3616" spans="4:4" x14ac:dyDescent="0.2">
      <c r="D3616" s="178"/>
    </row>
    <row r="3617" spans="4:4" x14ac:dyDescent="0.2">
      <c r="D3617" s="178"/>
    </row>
    <row r="3618" spans="4:4" x14ac:dyDescent="0.2">
      <c r="D3618" s="178"/>
    </row>
    <row r="3619" spans="4:4" x14ac:dyDescent="0.2">
      <c r="D3619" s="178"/>
    </row>
    <row r="3620" spans="4:4" x14ac:dyDescent="0.2">
      <c r="D3620" s="178"/>
    </row>
    <row r="3621" spans="4:4" x14ac:dyDescent="0.2">
      <c r="D3621" s="178"/>
    </row>
    <row r="3622" spans="4:4" x14ac:dyDescent="0.2">
      <c r="D3622" s="178"/>
    </row>
    <row r="3623" spans="4:4" x14ac:dyDescent="0.2">
      <c r="D3623" s="178"/>
    </row>
    <row r="3624" spans="4:4" x14ac:dyDescent="0.2">
      <c r="D3624" s="178"/>
    </row>
    <row r="3625" spans="4:4" x14ac:dyDescent="0.2">
      <c r="D3625" s="178"/>
    </row>
    <row r="3626" spans="4:4" x14ac:dyDescent="0.2">
      <c r="D3626" s="178"/>
    </row>
    <row r="3627" spans="4:4" x14ac:dyDescent="0.2">
      <c r="D3627" s="178"/>
    </row>
    <row r="3628" spans="4:4" x14ac:dyDescent="0.2">
      <c r="D3628" s="178"/>
    </row>
    <row r="3629" spans="4:4" x14ac:dyDescent="0.2">
      <c r="D3629" s="178"/>
    </row>
    <row r="3630" spans="4:4" x14ac:dyDescent="0.2">
      <c r="D3630" s="178"/>
    </row>
    <row r="3631" spans="4:4" x14ac:dyDescent="0.2">
      <c r="D3631" s="178"/>
    </row>
    <row r="3632" spans="4:4" x14ac:dyDescent="0.2">
      <c r="D3632" s="178"/>
    </row>
    <row r="3633" spans="4:4" x14ac:dyDescent="0.2">
      <c r="D3633" s="178"/>
    </row>
    <row r="3634" spans="4:4" x14ac:dyDescent="0.2">
      <c r="D3634" s="178"/>
    </row>
    <row r="3635" spans="4:4" x14ac:dyDescent="0.2">
      <c r="D3635" s="178"/>
    </row>
    <row r="3636" spans="4:4" x14ac:dyDescent="0.2">
      <c r="D3636" s="178"/>
    </row>
    <row r="3637" spans="4:4" x14ac:dyDescent="0.2">
      <c r="D3637" s="178"/>
    </row>
    <row r="3638" spans="4:4" x14ac:dyDescent="0.2">
      <c r="D3638" s="178"/>
    </row>
    <row r="3639" spans="4:4" x14ac:dyDescent="0.2">
      <c r="D3639" s="178"/>
    </row>
    <row r="3640" spans="4:4" x14ac:dyDescent="0.2">
      <c r="D3640" s="178"/>
    </row>
    <row r="3641" spans="4:4" x14ac:dyDescent="0.2">
      <c r="D3641" s="178"/>
    </row>
    <row r="3642" spans="4:4" x14ac:dyDescent="0.2">
      <c r="D3642" s="178"/>
    </row>
    <row r="3643" spans="4:4" x14ac:dyDescent="0.2">
      <c r="D3643" s="178"/>
    </row>
    <row r="3644" spans="4:4" x14ac:dyDescent="0.2">
      <c r="D3644" s="178"/>
    </row>
    <row r="3645" spans="4:4" x14ac:dyDescent="0.2">
      <c r="D3645" s="178"/>
    </row>
    <row r="3646" spans="4:4" x14ac:dyDescent="0.2">
      <c r="D3646" s="178"/>
    </row>
    <row r="3647" spans="4:4" x14ac:dyDescent="0.2">
      <c r="D3647" s="178"/>
    </row>
    <row r="3648" spans="4:4" x14ac:dyDescent="0.2">
      <c r="D3648" s="178"/>
    </row>
    <row r="3649" spans="4:4" x14ac:dyDescent="0.2">
      <c r="D3649" s="178"/>
    </row>
    <row r="3650" spans="4:4" x14ac:dyDescent="0.2">
      <c r="D3650" s="178"/>
    </row>
    <row r="3651" spans="4:4" x14ac:dyDescent="0.2">
      <c r="D3651" s="178"/>
    </row>
    <row r="3652" spans="4:4" x14ac:dyDescent="0.2">
      <c r="D3652" s="178"/>
    </row>
    <row r="3653" spans="4:4" x14ac:dyDescent="0.2">
      <c r="D3653" s="178"/>
    </row>
    <row r="3654" spans="4:4" x14ac:dyDescent="0.2">
      <c r="D3654" s="178"/>
    </row>
    <row r="3655" spans="4:4" x14ac:dyDescent="0.2">
      <c r="D3655" s="178"/>
    </row>
    <row r="3656" spans="4:4" x14ac:dyDescent="0.2">
      <c r="D3656" s="178"/>
    </row>
    <row r="3657" spans="4:4" x14ac:dyDescent="0.2">
      <c r="D3657" s="178"/>
    </row>
    <row r="3658" spans="4:4" x14ac:dyDescent="0.2">
      <c r="D3658" s="178"/>
    </row>
    <row r="3659" spans="4:4" x14ac:dyDescent="0.2">
      <c r="D3659" s="178"/>
    </row>
    <row r="3660" spans="4:4" x14ac:dyDescent="0.2">
      <c r="D3660" s="178"/>
    </row>
    <row r="3661" spans="4:4" x14ac:dyDescent="0.2">
      <c r="D3661" s="178"/>
    </row>
    <row r="3662" spans="4:4" x14ac:dyDescent="0.2">
      <c r="D3662" s="178"/>
    </row>
    <row r="3663" spans="4:4" x14ac:dyDescent="0.2">
      <c r="D3663" s="178"/>
    </row>
    <row r="3664" spans="4:4" x14ac:dyDescent="0.2">
      <c r="D3664" s="178"/>
    </row>
    <row r="3665" spans="4:4" x14ac:dyDescent="0.2">
      <c r="D3665" s="178"/>
    </row>
    <row r="3666" spans="4:4" x14ac:dyDescent="0.2">
      <c r="D3666" s="178"/>
    </row>
    <row r="3667" spans="4:4" x14ac:dyDescent="0.2">
      <c r="D3667" s="178"/>
    </row>
    <row r="3668" spans="4:4" x14ac:dyDescent="0.2">
      <c r="D3668" s="178"/>
    </row>
    <row r="3669" spans="4:4" x14ac:dyDescent="0.2">
      <c r="D3669" s="178"/>
    </row>
    <row r="3670" spans="4:4" x14ac:dyDescent="0.2">
      <c r="D3670" s="178"/>
    </row>
    <row r="3671" spans="4:4" x14ac:dyDescent="0.2">
      <c r="D3671" s="178"/>
    </row>
    <row r="3672" spans="4:4" x14ac:dyDescent="0.2">
      <c r="D3672" s="178"/>
    </row>
    <row r="3673" spans="4:4" x14ac:dyDescent="0.2">
      <c r="D3673" s="178"/>
    </row>
    <row r="3674" spans="4:4" x14ac:dyDescent="0.2">
      <c r="D3674" s="178"/>
    </row>
    <row r="3675" spans="4:4" x14ac:dyDescent="0.2">
      <c r="D3675" s="178"/>
    </row>
    <row r="3676" spans="4:4" x14ac:dyDescent="0.2">
      <c r="D3676" s="178"/>
    </row>
    <row r="3677" spans="4:4" x14ac:dyDescent="0.2">
      <c r="D3677" s="178"/>
    </row>
    <row r="3678" spans="4:4" x14ac:dyDescent="0.2">
      <c r="D3678" s="178"/>
    </row>
    <row r="3679" spans="4:4" x14ac:dyDescent="0.2">
      <c r="D3679" s="178"/>
    </row>
    <row r="3680" spans="4:4" x14ac:dyDescent="0.2">
      <c r="D3680" s="178"/>
    </row>
    <row r="3681" spans="4:4" x14ac:dyDescent="0.2">
      <c r="D3681" s="178"/>
    </row>
    <row r="3682" spans="4:4" x14ac:dyDescent="0.2">
      <c r="D3682" s="178"/>
    </row>
    <row r="3683" spans="4:4" x14ac:dyDescent="0.2">
      <c r="D3683" s="178"/>
    </row>
    <row r="3684" spans="4:4" x14ac:dyDescent="0.2">
      <c r="D3684" s="178"/>
    </row>
    <row r="3685" spans="4:4" x14ac:dyDescent="0.2">
      <c r="D3685" s="178"/>
    </row>
    <row r="3686" spans="4:4" x14ac:dyDescent="0.2">
      <c r="D3686" s="178"/>
    </row>
    <row r="3687" spans="4:4" x14ac:dyDescent="0.2">
      <c r="D3687" s="178"/>
    </row>
    <row r="3688" spans="4:4" x14ac:dyDescent="0.2">
      <c r="D3688" s="178"/>
    </row>
    <row r="3689" spans="4:4" x14ac:dyDescent="0.2">
      <c r="D3689" s="178"/>
    </row>
    <row r="3690" spans="4:4" x14ac:dyDescent="0.2">
      <c r="D3690" s="178"/>
    </row>
    <row r="3691" spans="4:4" x14ac:dyDescent="0.2">
      <c r="D3691" s="178"/>
    </row>
    <row r="3692" spans="4:4" x14ac:dyDescent="0.2">
      <c r="D3692" s="178"/>
    </row>
    <row r="3693" spans="4:4" x14ac:dyDescent="0.2">
      <c r="D3693" s="178"/>
    </row>
    <row r="3694" spans="4:4" x14ac:dyDescent="0.2">
      <c r="D3694" s="178"/>
    </row>
    <row r="3695" spans="4:4" x14ac:dyDescent="0.2">
      <c r="D3695" s="178"/>
    </row>
    <row r="3696" spans="4:4" x14ac:dyDescent="0.2">
      <c r="D3696" s="178"/>
    </row>
    <row r="3697" spans="4:4" x14ac:dyDescent="0.2">
      <c r="D3697" s="178"/>
    </row>
    <row r="3698" spans="4:4" x14ac:dyDescent="0.2">
      <c r="D3698" s="178"/>
    </row>
    <row r="3699" spans="4:4" x14ac:dyDescent="0.2">
      <c r="D3699" s="178"/>
    </row>
    <row r="3700" spans="4:4" x14ac:dyDescent="0.2">
      <c r="D3700" s="178"/>
    </row>
    <row r="3701" spans="4:4" x14ac:dyDescent="0.2">
      <c r="D3701" s="178"/>
    </row>
    <row r="3702" spans="4:4" x14ac:dyDescent="0.2">
      <c r="D3702" s="178"/>
    </row>
    <row r="3703" spans="4:4" x14ac:dyDescent="0.2">
      <c r="D3703" s="178"/>
    </row>
    <row r="3704" spans="4:4" x14ac:dyDescent="0.2">
      <c r="D3704" s="178"/>
    </row>
    <row r="3705" spans="4:4" x14ac:dyDescent="0.2">
      <c r="D3705" s="178"/>
    </row>
    <row r="3706" spans="4:4" x14ac:dyDescent="0.2">
      <c r="D3706" s="178"/>
    </row>
    <row r="3707" spans="4:4" x14ac:dyDescent="0.2">
      <c r="D3707" s="178"/>
    </row>
    <row r="3708" spans="4:4" x14ac:dyDescent="0.2">
      <c r="D3708" s="178"/>
    </row>
    <row r="3709" spans="4:4" x14ac:dyDescent="0.2">
      <c r="D3709" s="178"/>
    </row>
    <row r="3710" spans="4:4" x14ac:dyDescent="0.2">
      <c r="D3710" s="178"/>
    </row>
    <row r="3711" spans="4:4" x14ac:dyDescent="0.2">
      <c r="D3711" s="178"/>
    </row>
    <row r="3712" spans="4:4" x14ac:dyDescent="0.2">
      <c r="D3712" s="178"/>
    </row>
    <row r="3713" spans="4:4" x14ac:dyDescent="0.2">
      <c r="D3713" s="178"/>
    </row>
    <row r="3714" spans="4:4" x14ac:dyDescent="0.2">
      <c r="D3714" s="178"/>
    </row>
    <row r="3715" spans="4:4" x14ac:dyDescent="0.2">
      <c r="D3715" s="178"/>
    </row>
    <row r="3716" spans="4:4" x14ac:dyDescent="0.2">
      <c r="D3716" s="178"/>
    </row>
    <row r="3717" spans="4:4" x14ac:dyDescent="0.2">
      <c r="D3717" s="178"/>
    </row>
    <row r="3718" spans="4:4" x14ac:dyDescent="0.2">
      <c r="D3718" s="178"/>
    </row>
    <row r="3719" spans="4:4" x14ac:dyDescent="0.2">
      <c r="D3719" s="178"/>
    </row>
    <row r="3720" spans="4:4" x14ac:dyDescent="0.2">
      <c r="D3720" s="178"/>
    </row>
    <row r="3721" spans="4:4" x14ac:dyDescent="0.2">
      <c r="D3721" s="178"/>
    </row>
    <row r="3722" spans="4:4" x14ac:dyDescent="0.2">
      <c r="D3722" s="178"/>
    </row>
    <row r="3723" spans="4:4" x14ac:dyDescent="0.2">
      <c r="D3723" s="178"/>
    </row>
    <row r="3724" spans="4:4" x14ac:dyDescent="0.2">
      <c r="D3724" s="178"/>
    </row>
    <row r="3725" spans="4:4" x14ac:dyDescent="0.2">
      <c r="D3725" s="178"/>
    </row>
    <row r="3726" spans="4:4" x14ac:dyDescent="0.2">
      <c r="D3726" s="178"/>
    </row>
    <row r="3727" spans="4:4" x14ac:dyDescent="0.2">
      <c r="D3727" s="178"/>
    </row>
    <row r="3728" spans="4:4" x14ac:dyDescent="0.2">
      <c r="D3728" s="178"/>
    </row>
    <row r="3729" spans="4:4" x14ac:dyDescent="0.2">
      <c r="D3729" s="178"/>
    </row>
    <row r="3730" spans="4:4" x14ac:dyDescent="0.2">
      <c r="D3730" s="178"/>
    </row>
    <row r="3731" spans="4:4" x14ac:dyDescent="0.2">
      <c r="D3731" s="178"/>
    </row>
    <row r="3732" spans="4:4" x14ac:dyDescent="0.2">
      <c r="D3732" s="178"/>
    </row>
    <row r="3733" spans="4:4" x14ac:dyDescent="0.2">
      <c r="D3733" s="178"/>
    </row>
    <row r="3734" spans="4:4" x14ac:dyDescent="0.2">
      <c r="D3734" s="178"/>
    </row>
    <row r="3735" spans="4:4" x14ac:dyDescent="0.2">
      <c r="D3735" s="178"/>
    </row>
    <row r="3736" spans="4:4" x14ac:dyDescent="0.2">
      <c r="D3736" s="178"/>
    </row>
    <row r="3737" spans="4:4" x14ac:dyDescent="0.2">
      <c r="D3737" s="178"/>
    </row>
    <row r="3738" spans="4:4" x14ac:dyDescent="0.2">
      <c r="D3738" s="178"/>
    </row>
    <row r="3739" spans="4:4" x14ac:dyDescent="0.2">
      <c r="D3739" s="178"/>
    </row>
    <row r="3740" spans="4:4" x14ac:dyDescent="0.2">
      <c r="D3740" s="178"/>
    </row>
    <row r="3741" spans="4:4" x14ac:dyDescent="0.2">
      <c r="D3741" s="178"/>
    </row>
    <row r="3742" spans="4:4" x14ac:dyDescent="0.2">
      <c r="D3742" s="178"/>
    </row>
    <row r="3743" spans="4:4" x14ac:dyDescent="0.2">
      <c r="D3743" s="178"/>
    </row>
    <row r="3744" spans="4:4" x14ac:dyDescent="0.2">
      <c r="D3744" s="178"/>
    </row>
    <row r="3745" spans="4:4" x14ac:dyDescent="0.2">
      <c r="D3745" s="178"/>
    </row>
    <row r="3746" spans="4:4" x14ac:dyDescent="0.2">
      <c r="D3746" s="178"/>
    </row>
    <row r="3747" spans="4:4" x14ac:dyDescent="0.2">
      <c r="D3747" s="178"/>
    </row>
    <row r="3748" spans="4:4" x14ac:dyDescent="0.2">
      <c r="D3748" s="178"/>
    </row>
    <row r="3749" spans="4:4" x14ac:dyDescent="0.2">
      <c r="D3749" s="178"/>
    </row>
    <row r="3750" spans="4:4" x14ac:dyDescent="0.2">
      <c r="D3750" s="178"/>
    </row>
    <row r="3751" spans="4:4" x14ac:dyDescent="0.2">
      <c r="D3751" s="178"/>
    </row>
    <row r="3752" spans="4:4" x14ac:dyDescent="0.2">
      <c r="D3752" s="178"/>
    </row>
    <row r="3753" spans="4:4" x14ac:dyDescent="0.2">
      <c r="D3753" s="178"/>
    </row>
    <row r="3754" spans="4:4" x14ac:dyDescent="0.2">
      <c r="D3754" s="178"/>
    </row>
    <row r="3755" spans="4:4" x14ac:dyDescent="0.2">
      <c r="D3755" s="178"/>
    </row>
    <row r="3756" spans="4:4" x14ac:dyDescent="0.2">
      <c r="D3756" s="178"/>
    </row>
    <row r="3757" spans="4:4" x14ac:dyDescent="0.2">
      <c r="D3757" s="178"/>
    </row>
    <row r="3758" spans="4:4" x14ac:dyDescent="0.2">
      <c r="D3758" s="178"/>
    </row>
    <row r="3759" spans="4:4" x14ac:dyDescent="0.2">
      <c r="D3759" s="178"/>
    </row>
    <row r="3760" spans="4:4" x14ac:dyDescent="0.2">
      <c r="D3760" s="178"/>
    </row>
    <row r="3761" spans="4:4" x14ac:dyDescent="0.2">
      <c r="D3761" s="178"/>
    </row>
    <row r="3762" spans="4:4" x14ac:dyDescent="0.2">
      <c r="D3762" s="178"/>
    </row>
    <row r="3763" spans="4:4" x14ac:dyDescent="0.2">
      <c r="D3763" s="178"/>
    </row>
    <row r="3764" spans="4:4" x14ac:dyDescent="0.2">
      <c r="D3764" s="178"/>
    </row>
    <row r="3765" spans="4:4" x14ac:dyDescent="0.2">
      <c r="D3765" s="178"/>
    </row>
    <row r="3766" spans="4:4" x14ac:dyDescent="0.2">
      <c r="D3766" s="178"/>
    </row>
    <row r="3767" spans="4:4" x14ac:dyDescent="0.2">
      <c r="D3767" s="178"/>
    </row>
    <row r="3768" spans="4:4" x14ac:dyDescent="0.2">
      <c r="D3768" s="178"/>
    </row>
    <row r="3769" spans="4:4" x14ac:dyDescent="0.2">
      <c r="D3769" s="178"/>
    </row>
    <row r="3770" spans="4:4" x14ac:dyDescent="0.2">
      <c r="D3770" s="178"/>
    </row>
    <row r="3771" spans="4:4" x14ac:dyDescent="0.2">
      <c r="D3771" s="178"/>
    </row>
    <row r="3772" spans="4:4" x14ac:dyDescent="0.2">
      <c r="D3772" s="178"/>
    </row>
    <row r="3773" spans="4:4" x14ac:dyDescent="0.2">
      <c r="D3773" s="178"/>
    </row>
    <row r="3774" spans="4:4" x14ac:dyDescent="0.2">
      <c r="D3774" s="178"/>
    </row>
    <row r="3775" spans="4:4" x14ac:dyDescent="0.2">
      <c r="D3775" s="178"/>
    </row>
    <row r="3776" spans="4:4" x14ac:dyDescent="0.2">
      <c r="D3776" s="178"/>
    </row>
    <row r="3777" spans="4:4" x14ac:dyDescent="0.2">
      <c r="D3777" s="178"/>
    </row>
    <row r="3778" spans="4:4" x14ac:dyDescent="0.2">
      <c r="D3778" s="178"/>
    </row>
    <row r="3779" spans="4:4" x14ac:dyDescent="0.2">
      <c r="D3779" s="178"/>
    </row>
    <row r="3780" spans="4:4" x14ac:dyDescent="0.2">
      <c r="D3780" s="178"/>
    </row>
    <row r="3781" spans="4:4" x14ac:dyDescent="0.2">
      <c r="D3781" s="178"/>
    </row>
    <row r="3782" spans="4:4" x14ac:dyDescent="0.2">
      <c r="D3782" s="178"/>
    </row>
    <row r="3783" spans="4:4" x14ac:dyDescent="0.2">
      <c r="D3783" s="178"/>
    </row>
    <row r="3784" spans="4:4" x14ac:dyDescent="0.2">
      <c r="D3784" s="178"/>
    </row>
    <row r="3785" spans="4:4" x14ac:dyDescent="0.2">
      <c r="D3785" s="178"/>
    </row>
    <row r="3786" spans="4:4" x14ac:dyDescent="0.2">
      <c r="D3786" s="178"/>
    </row>
    <row r="3787" spans="4:4" x14ac:dyDescent="0.2">
      <c r="D3787" s="178"/>
    </row>
    <row r="3788" spans="4:4" x14ac:dyDescent="0.2">
      <c r="D3788" s="178"/>
    </row>
    <row r="3789" spans="4:4" x14ac:dyDescent="0.2">
      <c r="D3789" s="178"/>
    </row>
    <row r="3790" spans="4:4" x14ac:dyDescent="0.2">
      <c r="D3790" s="178"/>
    </row>
    <row r="3791" spans="4:4" x14ac:dyDescent="0.2">
      <c r="D3791" s="178"/>
    </row>
    <row r="3792" spans="4:4" x14ac:dyDescent="0.2">
      <c r="D3792" s="178"/>
    </row>
    <row r="3793" spans="4:4" x14ac:dyDescent="0.2">
      <c r="D3793" s="178"/>
    </row>
    <row r="3794" spans="4:4" x14ac:dyDescent="0.2">
      <c r="D3794" s="178"/>
    </row>
    <row r="3795" spans="4:4" x14ac:dyDescent="0.2">
      <c r="D3795" s="178"/>
    </row>
    <row r="3796" spans="4:4" x14ac:dyDescent="0.2">
      <c r="D3796" s="178"/>
    </row>
    <row r="3797" spans="4:4" x14ac:dyDescent="0.2">
      <c r="D3797" s="178"/>
    </row>
    <row r="3798" spans="4:4" x14ac:dyDescent="0.2">
      <c r="D3798" s="178"/>
    </row>
    <row r="3799" spans="4:4" x14ac:dyDescent="0.2">
      <c r="D3799" s="178"/>
    </row>
    <row r="3800" spans="4:4" x14ac:dyDescent="0.2">
      <c r="D3800" s="178"/>
    </row>
    <row r="3801" spans="4:4" x14ac:dyDescent="0.2">
      <c r="D3801" s="178"/>
    </row>
    <row r="3802" spans="4:4" x14ac:dyDescent="0.2">
      <c r="D3802" s="178"/>
    </row>
    <row r="3803" spans="4:4" x14ac:dyDescent="0.2">
      <c r="D3803" s="178"/>
    </row>
    <row r="3804" spans="4:4" x14ac:dyDescent="0.2">
      <c r="D3804" s="178"/>
    </row>
    <row r="3805" spans="4:4" x14ac:dyDescent="0.2">
      <c r="D3805" s="178"/>
    </row>
    <row r="3806" spans="4:4" x14ac:dyDescent="0.2">
      <c r="D3806" s="178"/>
    </row>
    <row r="3807" spans="4:4" x14ac:dyDescent="0.2">
      <c r="D3807" s="178"/>
    </row>
    <row r="3808" spans="4:4" x14ac:dyDescent="0.2">
      <c r="D3808" s="178"/>
    </row>
    <row r="3809" spans="4:4" x14ac:dyDescent="0.2">
      <c r="D3809" s="178"/>
    </row>
    <row r="3810" spans="4:4" x14ac:dyDescent="0.2">
      <c r="D3810" s="178"/>
    </row>
    <row r="3811" spans="4:4" x14ac:dyDescent="0.2">
      <c r="D3811" s="178"/>
    </row>
    <row r="3812" spans="4:4" x14ac:dyDescent="0.2">
      <c r="D3812" s="178"/>
    </row>
    <row r="3813" spans="4:4" x14ac:dyDescent="0.2">
      <c r="D3813" s="178"/>
    </row>
    <row r="3814" spans="4:4" x14ac:dyDescent="0.2">
      <c r="D3814" s="178"/>
    </row>
    <row r="3815" spans="4:4" x14ac:dyDescent="0.2">
      <c r="D3815" s="178"/>
    </row>
    <row r="3816" spans="4:4" x14ac:dyDescent="0.2">
      <c r="D3816" s="178"/>
    </row>
    <row r="3817" spans="4:4" x14ac:dyDescent="0.2">
      <c r="D3817" s="178"/>
    </row>
    <row r="3818" spans="4:4" x14ac:dyDescent="0.2">
      <c r="D3818" s="178"/>
    </row>
    <row r="3819" spans="4:4" x14ac:dyDescent="0.2">
      <c r="D3819" s="178"/>
    </row>
    <row r="3820" spans="4:4" x14ac:dyDescent="0.2">
      <c r="D3820" s="178"/>
    </row>
    <row r="3821" spans="4:4" x14ac:dyDescent="0.2">
      <c r="D3821" s="178"/>
    </row>
    <row r="3822" spans="4:4" x14ac:dyDescent="0.2">
      <c r="D3822" s="178"/>
    </row>
    <row r="3823" spans="4:4" x14ac:dyDescent="0.2">
      <c r="D3823" s="178"/>
    </row>
    <row r="3824" spans="4:4" x14ac:dyDescent="0.2">
      <c r="D3824" s="178"/>
    </row>
    <row r="3825" spans="4:4" x14ac:dyDescent="0.2">
      <c r="D3825" s="178"/>
    </row>
    <row r="3826" spans="4:4" x14ac:dyDescent="0.2">
      <c r="D3826" s="178"/>
    </row>
    <row r="3827" spans="4:4" x14ac:dyDescent="0.2">
      <c r="D3827" s="178"/>
    </row>
    <row r="3828" spans="4:4" x14ac:dyDescent="0.2">
      <c r="D3828" s="178"/>
    </row>
    <row r="3829" spans="4:4" x14ac:dyDescent="0.2">
      <c r="D3829" s="178"/>
    </row>
    <row r="3830" spans="4:4" x14ac:dyDescent="0.2">
      <c r="D3830" s="178"/>
    </row>
    <row r="3831" spans="4:4" x14ac:dyDescent="0.2">
      <c r="D3831" s="178"/>
    </row>
    <row r="3832" spans="4:4" x14ac:dyDescent="0.2">
      <c r="D3832" s="178"/>
    </row>
    <row r="3833" spans="4:4" x14ac:dyDescent="0.2">
      <c r="D3833" s="178"/>
    </row>
    <row r="3834" spans="4:4" x14ac:dyDescent="0.2">
      <c r="D3834" s="178"/>
    </row>
    <row r="3835" spans="4:4" x14ac:dyDescent="0.2">
      <c r="D3835" s="178"/>
    </row>
    <row r="3836" spans="4:4" x14ac:dyDescent="0.2">
      <c r="D3836" s="178"/>
    </row>
    <row r="3837" spans="4:4" x14ac:dyDescent="0.2">
      <c r="D3837" s="178"/>
    </row>
    <row r="3838" spans="4:4" x14ac:dyDescent="0.2">
      <c r="D3838" s="178"/>
    </row>
    <row r="3839" spans="4:4" x14ac:dyDescent="0.2">
      <c r="D3839" s="178"/>
    </row>
    <row r="3840" spans="4:4" x14ac:dyDescent="0.2">
      <c r="D3840" s="178"/>
    </row>
    <row r="3841" spans="4:4" x14ac:dyDescent="0.2">
      <c r="D3841" s="178"/>
    </row>
    <row r="3842" spans="4:4" x14ac:dyDescent="0.2">
      <c r="D3842" s="178"/>
    </row>
    <row r="3843" spans="4:4" x14ac:dyDescent="0.2">
      <c r="D3843" s="178"/>
    </row>
    <row r="3844" spans="4:4" x14ac:dyDescent="0.2">
      <c r="D3844" s="178"/>
    </row>
    <row r="3845" spans="4:4" x14ac:dyDescent="0.2">
      <c r="D3845" s="178"/>
    </row>
    <row r="3846" spans="4:4" x14ac:dyDescent="0.2">
      <c r="D3846" s="178"/>
    </row>
    <row r="3847" spans="4:4" x14ac:dyDescent="0.2">
      <c r="D3847" s="178"/>
    </row>
    <row r="3848" spans="4:4" x14ac:dyDescent="0.2">
      <c r="D3848" s="178"/>
    </row>
    <row r="3849" spans="4:4" x14ac:dyDescent="0.2">
      <c r="D3849" s="178"/>
    </row>
    <row r="3850" spans="4:4" x14ac:dyDescent="0.2">
      <c r="D3850" s="178"/>
    </row>
    <row r="3851" spans="4:4" x14ac:dyDescent="0.2">
      <c r="D3851" s="178"/>
    </row>
    <row r="3852" spans="4:4" x14ac:dyDescent="0.2">
      <c r="D3852" s="178"/>
    </row>
    <row r="3853" spans="4:4" x14ac:dyDescent="0.2">
      <c r="D3853" s="178"/>
    </row>
    <row r="3854" spans="4:4" x14ac:dyDescent="0.2">
      <c r="D3854" s="178"/>
    </row>
    <row r="3855" spans="4:4" x14ac:dyDescent="0.2">
      <c r="D3855" s="178"/>
    </row>
    <row r="3856" spans="4:4" x14ac:dyDescent="0.2">
      <c r="D3856" s="178"/>
    </row>
    <row r="3857" spans="4:4" x14ac:dyDescent="0.2">
      <c r="D3857" s="178"/>
    </row>
    <row r="3858" spans="4:4" x14ac:dyDescent="0.2">
      <c r="D3858" s="178"/>
    </row>
    <row r="3859" spans="4:4" x14ac:dyDescent="0.2">
      <c r="D3859" s="178"/>
    </row>
    <row r="3860" spans="4:4" x14ac:dyDescent="0.2">
      <c r="D3860" s="178"/>
    </row>
    <row r="3861" spans="4:4" x14ac:dyDescent="0.2">
      <c r="D3861" s="178"/>
    </row>
    <row r="3862" spans="4:4" x14ac:dyDescent="0.2">
      <c r="D3862" s="178"/>
    </row>
    <row r="3863" spans="4:4" x14ac:dyDescent="0.2">
      <c r="D3863" s="178"/>
    </row>
    <row r="3864" spans="4:4" x14ac:dyDescent="0.2">
      <c r="D3864" s="178"/>
    </row>
    <row r="3865" spans="4:4" x14ac:dyDescent="0.2">
      <c r="D3865" s="178"/>
    </row>
    <row r="3866" spans="4:4" x14ac:dyDescent="0.2">
      <c r="D3866" s="178"/>
    </row>
    <row r="3867" spans="4:4" x14ac:dyDescent="0.2">
      <c r="D3867" s="178"/>
    </row>
    <row r="3868" spans="4:4" x14ac:dyDescent="0.2">
      <c r="D3868" s="178"/>
    </row>
    <row r="3869" spans="4:4" x14ac:dyDescent="0.2">
      <c r="D3869" s="178"/>
    </row>
    <row r="3870" spans="4:4" x14ac:dyDescent="0.2">
      <c r="D3870" s="178"/>
    </row>
    <row r="3871" spans="4:4" x14ac:dyDescent="0.2">
      <c r="D3871" s="178"/>
    </row>
    <row r="3872" spans="4:4" x14ac:dyDescent="0.2">
      <c r="D3872" s="178"/>
    </row>
    <row r="3873" spans="4:4" x14ac:dyDescent="0.2">
      <c r="D3873" s="178"/>
    </row>
    <row r="3874" spans="4:4" x14ac:dyDescent="0.2">
      <c r="D3874" s="178"/>
    </row>
    <row r="3875" spans="4:4" x14ac:dyDescent="0.2">
      <c r="D3875" s="178"/>
    </row>
    <row r="3876" spans="4:4" x14ac:dyDescent="0.2">
      <c r="D3876" s="178"/>
    </row>
    <row r="3877" spans="4:4" x14ac:dyDescent="0.2">
      <c r="D3877" s="178"/>
    </row>
    <row r="3878" spans="4:4" x14ac:dyDescent="0.2">
      <c r="D3878" s="178"/>
    </row>
    <row r="3879" spans="4:4" x14ac:dyDescent="0.2">
      <c r="D3879" s="178"/>
    </row>
    <row r="3880" spans="4:4" x14ac:dyDescent="0.2">
      <c r="D3880" s="178"/>
    </row>
    <row r="3881" spans="4:4" x14ac:dyDescent="0.2">
      <c r="D3881" s="178"/>
    </row>
    <row r="3882" spans="4:4" x14ac:dyDescent="0.2">
      <c r="D3882" s="178"/>
    </row>
    <row r="3883" spans="4:4" x14ac:dyDescent="0.2">
      <c r="D3883" s="178"/>
    </row>
    <row r="3884" spans="4:4" x14ac:dyDescent="0.2">
      <c r="D3884" s="178"/>
    </row>
    <row r="3885" spans="4:4" x14ac:dyDescent="0.2">
      <c r="D3885" s="178"/>
    </row>
    <row r="3886" spans="4:4" x14ac:dyDescent="0.2">
      <c r="D3886" s="178"/>
    </row>
    <row r="3887" spans="4:4" x14ac:dyDescent="0.2">
      <c r="D3887" s="178"/>
    </row>
    <row r="3888" spans="4:4" x14ac:dyDescent="0.2">
      <c r="D3888" s="178"/>
    </row>
    <row r="3889" spans="4:4" x14ac:dyDescent="0.2">
      <c r="D3889" s="178"/>
    </row>
    <row r="3890" spans="4:4" x14ac:dyDescent="0.2">
      <c r="D3890" s="178"/>
    </row>
    <row r="3891" spans="4:4" x14ac:dyDescent="0.2">
      <c r="D3891" s="178"/>
    </row>
    <row r="3892" spans="4:4" x14ac:dyDescent="0.2">
      <c r="D3892" s="178"/>
    </row>
    <row r="3893" spans="4:4" x14ac:dyDescent="0.2">
      <c r="D3893" s="178"/>
    </row>
    <row r="3894" spans="4:4" x14ac:dyDescent="0.2">
      <c r="D3894" s="178"/>
    </row>
    <row r="3895" spans="4:4" x14ac:dyDescent="0.2">
      <c r="D3895" s="178"/>
    </row>
    <row r="3896" spans="4:4" x14ac:dyDescent="0.2">
      <c r="D3896" s="178"/>
    </row>
    <row r="3897" spans="4:4" x14ac:dyDescent="0.2">
      <c r="D3897" s="178"/>
    </row>
    <row r="3898" spans="4:4" x14ac:dyDescent="0.2">
      <c r="D3898" s="178"/>
    </row>
    <row r="3899" spans="4:4" x14ac:dyDescent="0.2">
      <c r="D3899" s="178"/>
    </row>
    <row r="3900" spans="4:4" x14ac:dyDescent="0.2">
      <c r="D3900" s="178"/>
    </row>
    <row r="3901" spans="4:4" x14ac:dyDescent="0.2">
      <c r="D3901" s="178"/>
    </row>
    <row r="3902" spans="4:4" x14ac:dyDescent="0.2">
      <c r="D3902" s="178"/>
    </row>
    <row r="3903" spans="4:4" x14ac:dyDescent="0.2">
      <c r="D3903" s="178"/>
    </row>
    <row r="3904" spans="4:4" x14ac:dyDescent="0.2">
      <c r="D3904" s="178"/>
    </row>
    <row r="3905" spans="4:4" x14ac:dyDescent="0.2">
      <c r="D3905" s="178"/>
    </row>
    <row r="3906" spans="4:4" x14ac:dyDescent="0.2">
      <c r="D3906" s="178"/>
    </row>
    <row r="3907" spans="4:4" x14ac:dyDescent="0.2">
      <c r="D3907" s="178"/>
    </row>
    <row r="3908" spans="4:4" x14ac:dyDescent="0.2">
      <c r="D3908" s="178"/>
    </row>
    <row r="3909" spans="4:4" x14ac:dyDescent="0.2">
      <c r="D3909" s="178"/>
    </row>
    <row r="3910" spans="4:4" x14ac:dyDescent="0.2">
      <c r="D3910" s="178"/>
    </row>
    <row r="3911" spans="4:4" x14ac:dyDescent="0.2">
      <c r="D3911" s="178"/>
    </row>
    <row r="3912" spans="4:4" x14ac:dyDescent="0.2">
      <c r="D3912" s="178"/>
    </row>
    <row r="3913" spans="4:4" x14ac:dyDescent="0.2">
      <c r="D3913" s="178"/>
    </row>
    <row r="3914" spans="4:4" x14ac:dyDescent="0.2">
      <c r="D3914" s="178"/>
    </row>
    <row r="3915" spans="4:4" x14ac:dyDescent="0.2">
      <c r="D3915" s="178"/>
    </row>
    <row r="3916" spans="4:4" x14ac:dyDescent="0.2">
      <c r="D3916" s="178"/>
    </row>
    <row r="3917" spans="4:4" x14ac:dyDescent="0.2">
      <c r="D3917" s="178"/>
    </row>
    <row r="3918" spans="4:4" x14ac:dyDescent="0.2">
      <c r="D3918" s="178"/>
    </row>
    <row r="3919" spans="4:4" x14ac:dyDescent="0.2">
      <c r="D3919" s="178"/>
    </row>
    <row r="3920" spans="4:4" x14ac:dyDescent="0.2">
      <c r="D3920" s="178"/>
    </row>
    <row r="3921" spans="4:4" x14ac:dyDescent="0.2">
      <c r="D3921" s="178"/>
    </row>
    <row r="3922" spans="4:4" x14ac:dyDescent="0.2">
      <c r="D3922" s="178"/>
    </row>
    <row r="3923" spans="4:4" x14ac:dyDescent="0.2">
      <c r="D3923" s="178"/>
    </row>
    <row r="3924" spans="4:4" x14ac:dyDescent="0.2">
      <c r="D3924" s="178"/>
    </row>
    <row r="3925" spans="4:4" x14ac:dyDescent="0.2">
      <c r="D3925" s="178"/>
    </row>
    <row r="3926" spans="4:4" x14ac:dyDescent="0.2">
      <c r="D3926" s="178"/>
    </row>
    <row r="3927" spans="4:4" x14ac:dyDescent="0.2">
      <c r="D3927" s="178"/>
    </row>
    <row r="3928" spans="4:4" x14ac:dyDescent="0.2">
      <c r="D3928" s="178"/>
    </row>
    <row r="3929" spans="4:4" x14ac:dyDescent="0.2">
      <c r="D3929" s="178"/>
    </row>
    <row r="3930" spans="4:4" x14ac:dyDescent="0.2">
      <c r="D3930" s="178"/>
    </row>
    <row r="3931" spans="4:4" x14ac:dyDescent="0.2">
      <c r="D3931" s="178"/>
    </row>
    <row r="3932" spans="4:4" x14ac:dyDescent="0.2">
      <c r="D3932" s="178"/>
    </row>
    <row r="3933" spans="4:4" x14ac:dyDescent="0.2">
      <c r="D3933" s="178"/>
    </row>
    <row r="3934" spans="4:4" x14ac:dyDescent="0.2">
      <c r="D3934" s="178"/>
    </row>
    <row r="3935" spans="4:4" x14ac:dyDescent="0.2">
      <c r="D3935" s="178"/>
    </row>
    <row r="3936" spans="4:4" x14ac:dyDescent="0.2">
      <c r="D3936" s="178"/>
    </row>
    <row r="3937" spans="4:4" x14ac:dyDescent="0.2">
      <c r="D3937" s="178"/>
    </row>
    <row r="3938" spans="4:4" x14ac:dyDescent="0.2">
      <c r="D3938" s="178"/>
    </row>
    <row r="3939" spans="4:4" x14ac:dyDescent="0.2">
      <c r="D3939" s="178"/>
    </row>
    <row r="3940" spans="4:4" x14ac:dyDescent="0.2">
      <c r="D3940" s="178"/>
    </row>
    <row r="3941" spans="4:4" x14ac:dyDescent="0.2">
      <c r="D3941" s="178"/>
    </row>
    <row r="3942" spans="4:4" x14ac:dyDescent="0.2">
      <c r="D3942" s="178"/>
    </row>
    <row r="3943" spans="4:4" x14ac:dyDescent="0.2">
      <c r="D3943" s="178"/>
    </row>
    <row r="3944" spans="4:4" x14ac:dyDescent="0.2">
      <c r="D3944" s="178"/>
    </row>
    <row r="3945" spans="4:4" x14ac:dyDescent="0.2">
      <c r="D3945" s="178"/>
    </row>
    <row r="3946" spans="4:4" x14ac:dyDescent="0.2">
      <c r="D3946" s="178"/>
    </row>
    <row r="3947" spans="4:4" x14ac:dyDescent="0.2">
      <c r="D3947" s="178"/>
    </row>
    <row r="3948" spans="4:4" x14ac:dyDescent="0.2">
      <c r="D3948" s="178"/>
    </row>
    <row r="3949" spans="4:4" x14ac:dyDescent="0.2">
      <c r="D3949" s="178"/>
    </row>
    <row r="3950" spans="4:4" x14ac:dyDescent="0.2">
      <c r="D3950" s="178"/>
    </row>
    <row r="3951" spans="4:4" x14ac:dyDescent="0.2">
      <c r="D3951" s="178"/>
    </row>
    <row r="3952" spans="4:4" x14ac:dyDescent="0.2">
      <c r="D3952" s="178"/>
    </row>
    <row r="3953" spans="4:4" x14ac:dyDescent="0.2">
      <c r="D3953" s="178"/>
    </row>
    <row r="3954" spans="4:4" x14ac:dyDescent="0.2">
      <c r="D3954" s="178"/>
    </row>
    <row r="3955" spans="4:4" x14ac:dyDescent="0.2">
      <c r="D3955" s="178"/>
    </row>
    <row r="3956" spans="4:4" x14ac:dyDescent="0.2">
      <c r="D3956" s="178"/>
    </row>
    <row r="3957" spans="4:4" x14ac:dyDescent="0.2">
      <c r="D3957" s="178"/>
    </row>
    <row r="3958" spans="4:4" x14ac:dyDescent="0.2">
      <c r="D3958" s="178"/>
    </row>
    <row r="3959" spans="4:4" x14ac:dyDescent="0.2">
      <c r="D3959" s="178"/>
    </row>
    <row r="3960" spans="4:4" x14ac:dyDescent="0.2">
      <c r="D3960" s="178"/>
    </row>
    <row r="3961" spans="4:4" x14ac:dyDescent="0.2">
      <c r="D3961" s="178"/>
    </row>
    <row r="3962" spans="4:4" x14ac:dyDescent="0.2">
      <c r="D3962" s="178"/>
    </row>
    <row r="3963" spans="4:4" x14ac:dyDescent="0.2">
      <c r="D3963" s="178"/>
    </row>
    <row r="3964" spans="4:4" x14ac:dyDescent="0.2">
      <c r="D3964" s="178"/>
    </row>
    <row r="3965" spans="4:4" x14ac:dyDescent="0.2">
      <c r="D3965" s="178"/>
    </row>
    <row r="3966" spans="4:4" x14ac:dyDescent="0.2">
      <c r="D3966" s="178"/>
    </row>
    <row r="3967" spans="4:4" x14ac:dyDescent="0.2">
      <c r="D3967" s="178"/>
    </row>
    <row r="3968" spans="4:4" x14ac:dyDescent="0.2">
      <c r="D3968" s="178"/>
    </row>
    <row r="3969" spans="4:4" x14ac:dyDescent="0.2">
      <c r="D3969" s="178"/>
    </row>
    <row r="3970" spans="4:4" x14ac:dyDescent="0.2">
      <c r="D3970" s="178"/>
    </row>
    <row r="3971" spans="4:4" x14ac:dyDescent="0.2">
      <c r="D3971" s="178"/>
    </row>
    <row r="3972" spans="4:4" x14ac:dyDescent="0.2">
      <c r="D3972" s="178"/>
    </row>
    <row r="3973" spans="4:4" x14ac:dyDescent="0.2">
      <c r="D3973" s="178"/>
    </row>
    <row r="3974" spans="4:4" x14ac:dyDescent="0.2">
      <c r="D3974" s="178"/>
    </row>
    <row r="3975" spans="4:4" x14ac:dyDescent="0.2">
      <c r="D3975" s="178"/>
    </row>
    <row r="3976" spans="4:4" x14ac:dyDescent="0.2">
      <c r="D3976" s="178"/>
    </row>
    <row r="3977" spans="4:4" x14ac:dyDescent="0.2">
      <c r="D3977" s="178"/>
    </row>
    <row r="3978" spans="4:4" x14ac:dyDescent="0.2">
      <c r="D3978" s="178"/>
    </row>
    <row r="3979" spans="4:4" x14ac:dyDescent="0.2">
      <c r="D3979" s="178"/>
    </row>
    <row r="3980" spans="4:4" x14ac:dyDescent="0.2">
      <c r="D3980" s="178"/>
    </row>
    <row r="3981" spans="4:4" x14ac:dyDescent="0.2">
      <c r="D3981" s="178"/>
    </row>
    <row r="3982" spans="4:4" x14ac:dyDescent="0.2">
      <c r="D3982" s="178"/>
    </row>
    <row r="3983" spans="4:4" x14ac:dyDescent="0.2">
      <c r="D3983" s="178"/>
    </row>
    <row r="3984" spans="4:4" x14ac:dyDescent="0.2">
      <c r="D3984" s="178"/>
    </row>
    <row r="3985" spans="4:4" x14ac:dyDescent="0.2">
      <c r="D3985" s="178"/>
    </row>
    <row r="3986" spans="4:4" x14ac:dyDescent="0.2">
      <c r="D3986" s="178"/>
    </row>
    <row r="3987" spans="4:4" x14ac:dyDescent="0.2">
      <c r="D3987" s="178"/>
    </row>
    <row r="3988" spans="4:4" x14ac:dyDescent="0.2">
      <c r="D3988" s="178"/>
    </row>
    <row r="3989" spans="4:4" x14ac:dyDescent="0.2">
      <c r="D3989" s="178"/>
    </row>
    <row r="3990" spans="4:4" x14ac:dyDescent="0.2">
      <c r="D3990" s="178"/>
    </row>
    <row r="3991" spans="4:4" x14ac:dyDescent="0.2">
      <c r="D3991" s="178"/>
    </row>
    <row r="3992" spans="4:4" x14ac:dyDescent="0.2">
      <c r="D3992" s="178"/>
    </row>
    <row r="3993" spans="4:4" x14ac:dyDescent="0.2">
      <c r="D3993" s="178"/>
    </row>
    <row r="3994" spans="4:4" x14ac:dyDescent="0.2">
      <c r="D3994" s="178"/>
    </row>
    <row r="3995" spans="4:4" x14ac:dyDescent="0.2">
      <c r="D3995" s="178"/>
    </row>
    <row r="3996" spans="4:4" x14ac:dyDescent="0.2">
      <c r="D3996" s="178"/>
    </row>
    <row r="3997" spans="4:4" x14ac:dyDescent="0.2">
      <c r="D3997" s="178"/>
    </row>
    <row r="3998" spans="4:4" x14ac:dyDescent="0.2">
      <c r="D3998" s="178"/>
    </row>
    <row r="3999" spans="4:4" x14ac:dyDescent="0.2">
      <c r="D3999" s="178"/>
    </row>
    <row r="4000" spans="4:4" x14ac:dyDescent="0.2">
      <c r="D4000" s="178"/>
    </row>
    <row r="4001" spans="4:4" x14ac:dyDescent="0.2">
      <c r="D4001" s="178"/>
    </row>
    <row r="4002" spans="4:4" x14ac:dyDescent="0.2">
      <c r="D4002" s="178"/>
    </row>
    <row r="4003" spans="4:4" x14ac:dyDescent="0.2">
      <c r="D4003" s="178"/>
    </row>
    <row r="4004" spans="4:4" x14ac:dyDescent="0.2">
      <c r="D4004" s="178"/>
    </row>
    <row r="4005" spans="4:4" x14ac:dyDescent="0.2">
      <c r="D4005" s="178"/>
    </row>
    <row r="4006" spans="4:4" x14ac:dyDescent="0.2">
      <c r="D4006" s="178"/>
    </row>
    <row r="4007" spans="4:4" x14ac:dyDescent="0.2">
      <c r="D4007" s="178"/>
    </row>
    <row r="4008" spans="4:4" x14ac:dyDescent="0.2">
      <c r="D4008" s="178"/>
    </row>
    <row r="4009" spans="4:4" x14ac:dyDescent="0.2">
      <c r="D4009" s="178"/>
    </row>
    <row r="4010" spans="4:4" x14ac:dyDescent="0.2">
      <c r="D4010" s="178"/>
    </row>
    <row r="4011" spans="4:4" x14ac:dyDescent="0.2">
      <c r="D4011" s="178"/>
    </row>
    <row r="4012" spans="4:4" x14ac:dyDescent="0.2">
      <c r="D4012" s="178"/>
    </row>
    <row r="4013" spans="4:4" x14ac:dyDescent="0.2">
      <c r="D4013" s="178"/>
    </row>
    <row r="4014" spans="4:4" x14ac:dyDescent="0.2">
      <c r="D4014" s="178"/>
    </row>
    <row r="4015" spans="4:4" x14ac:dyDescent="0.2">
      <c r="D4015" s="178"/>
    </row>
    <row r="4016" spans="4:4" x14ac:dyDescent="0.2">
      <c r="D4016" s="178"/>
    </row>
    <row r="4017" spans="4:4" x14ac:dyDescent="0.2">
      <c r="D4017" s="178"/>
    </row>
    <row r="4018" spans="4:4" x14ac:dyDescent="0.2">
      <c r="D4018" s="178"/>
    </row>
    <row r="4019" spans="4:4" x14ac:dyDescent="0.2">
      <c r="D4019" s="178"/>
    </row>
    <row r="4020" spans="4:4" x14ac:dyDescent="0.2">
      <c r="D4020" s="178"/>
    </row>
    <row r="4021" spans="4:4" x14ac:dyDescent="0.2">
      <c r="D4021" s="178"/>
    </row>
    <row r="4022" spans="4:4" x14ac:dyDescent="0.2">
      <c r="D4022" s="178"/>
    </row>
    <row r="4023" spans="4:4" x14ac:dyDescent="0.2">
      <c r="D4023" s="178"/>
    </row>
    <row r="4024" spans="4:4" x14ac:dyDescent="0.2">
      <c r="D4024" s="178"/>
    </row>
    <row r="4025" spans="4:4" x14ac:dyDescent="0.2">
      <c r="D4025" s="178"/>
    </row>
    <row r="4026" spans="4:4" x14ac:dyDescent="0.2">
      <c r="D4026" s="178"/>
    </row>
    <row r="4027" spans="4:4" x14ac:dyDescent="0.2">
      <c r="D4027" s="178"/>
    </row>
    <row r="4028" spans="4:4" x14ac:dyDescent="0.2">
      <c r="D4028" s="178"/>
    </row>
    <row r="4029" spans="4:4" x14ac:dyDescent="0.2">
      <c r="D4029" s="178"/>
    </row>
    <row r="4030" spans="4:4" x14ac:dyDescent="0.2">
      <c r="D4030" s="178"/>
    </row>
    <row r="4031" spans="4:4" x14ac:dyDescent="0.2">
      <c r="D4031" s="178"/>
    </row>
    <row r="4032" spans="4:4" x14ac:dyDescent="0.2">
      <c r="D4032" s="178"/>
    </row>
    <row r="4033" spans="4:4" x14ac:dyDescent="0.2">
      <c r="D4033" s="178"/>
    </row>
    <row r="4034" spans="4:4" x14ac:dyDescent="0.2">
      <c r="D4034" s="178"/>
    </row>
    <row r="4035" spans="4:4" x14ac:dyDescent="0.2">
      <c r="D4035" s="178"/>
    </row>
    <row r="4036" spans="4:4" x14ac:dyDescent="0.2">
      <c r="D4036" s="178"/>
    </row>
    <row r="4037" spans="4:4" x14ac:dyDescent="0.2">
      <c r="D4037" s="178"/>
    </row>
    <row r="4038" spans="4:4" x14ac:dyDescent="0.2">
      <c r="D4038" s="178"/>
    </row>
    <row r="4039" spans="4:4" x14ac:dyDescent="0.2">
      <c r="D4039" s="178"/>
    </row>
    <row r="4040" spans="4:4" x14ac:dyDescent="0.2">
      <c r="D4040" s="178"/>
    </row>
    <row r="4041" spans="4:4" x14ac:dyDescent="0.2">
      <c r="D4041" s="178"/>
    </row>
    <row r="4042" spans="4:4" x14ac:dyDescent="0.2">
      <c r="D4042" s="178"/>
    </row>
    <row r="4043" spans="4:4" x14ac:dyDescent="0.2">
      <c r="D4043" s="178"/>
    </row>
    <row r="4044" spans="4:4" x14ac:dyDescent="0.2">
      <c r="D4044" s="178"/>
    </row>
    <row r="4045" spans="4:4" x14ac:dyDescent="0.2">
      <c r="D4045" s="178"/>
    </row>
    <row r="4046" spans="4:4" x14ac:dyDescent="0.2">
      <c r="D4046" s="178"/>
    </row>
    <row r="4047" spans="4:4" x14ac:dyDescent="0.2">
      <c r="D4047" s="178"/>
    </row>
    <row r="4048" spans="4:4" x14ac:dyDescent="0.2">
      <c r="D4048" s="178"/>
    </row>
    <row r="4049" spans="4:4" x14ac:dyDescent="0.2">
      <c r="D4049" s="178"/>
    </row>
    <row r="4050" spans="4:4" x14ac:dyDescent="0.2">
      <c r="D4050" s="178"/>
    </row>
    <row r="4051" spans="4:4" x14ac:dyDescent="0.2">
      <c r="D4051" s="178"/>
    </row>
    <row r="4052" spans="4:4" x14ac:dyDescent="0.2">
      <c r="D4052" s="178"/>
    </row>
    <row r="4053" spans="4:4" x14ac:dyDescent="0.2">
      <c r="D4053" s="178"/>
    </row>
    <row r="4054" spans="4:4" x14ac:dyDescent="0.2">
      <c r="D4054" s="178"/>
    </row>
    <row r="4055" spans="4:4" x14ac:dyDescent="0.2">
      <c r="D4055" s="178"/>
    </row>
    <row r="4056" spans="4:4" x14ac:dyDescent="0.2">
      <c r="D4056" s="178"/>
    </row>
    <row r="4057" spans="4:4" x14ac:dyDescent="0.2">
      <c r="D4057" s="178"/>
    </row>
    <row r="4058" spans="4:4" x14ac:dyDescent="0.2">
      <c r="D4058" s="178"/>
    </row>
    <row r="4059" spans="4:4" x14ac:dyDescent="0.2">
      <c r="D4059" s="178"/>
    </row>
    <row r="4060" spans="4:4" x14ac:dyDescent="0.2">
      <c r="D4060" s="178"/>
    </row>
    <row r="4061" spans="4:4" x14ac:dyDescent="0.2">
      <c r="D4061" s="178"/>
    </row>
    <row r="4062" spans="4:4" x14ac:dyDescent="0.2">
      <c r="D4062" s="178"/>
    </row>
    <row r="4063" spans="4:4" x14ac:dyDescent="0.2">
      <c r="D4063" s="178"/>
    </row>
    <row r="4064" spans="4:4" x14ac:dyDescent="0.2">
      <c r="D4064" s="178"/>
    </row>
    <row r="4065" spans="4:4" x14ac:dyDescent="0.2">
      <c r="D4065" s="178"/>
    </row>
    <row r="4066" spans="4:4" x14ac:dyDescent="0.2">
      <c r="D4066" s="178"/>
    </row>
    <row r="4067" spans="4:4" x14ac:dyDescent="0.2">
      <c r="D4067" s="178"/>
    </row>
    <row r="4068" spans="4:4" x14ac:dyDescent="0.2">
      <c r="D4068" s="178"/>
    </row>
    <row r="4069" spans="4:4" x14ac:dyDescent="0.2">
      <c r="D4069" s="178"/>
    </row>
    <row r="4070" spans="4:4" x14ac:dyDescent="0.2">
      <c r="D4070" s="178"/>
    </row>
    <row r="4071" spans="4:4" x14ac:dyDescent="0.2">
      <c r="D4071" s="178"/>
    </row>
    <row r="4072" spans="4:4" x14ac:dyDescent="0.2">
      <c r="D4072" s="178"/>
    </row>
    <row r="4073" spans="4:4" x14ac:dyDescent="0.2">
      <c r="D4073" s="178"/>
    </row>
    <row r="4074" spans="4:4" x14ac:dyDescent="0.2">
      <c r="D4074" s="178"/>
    </row>
    <row r="4075" spans="4:4" x14ac:dyDescent="0.2">
      <c r="D4075" s="178"/>
    </row>
    <row r="4076" spans="4:4" x14ac:dyDescent="0.2">
      <c r="D4076" s="178"/>
    </row>
    <row r="4077" spans="4:4" x14ac:dyDescent="0.2">
      <c r="D4077" s="178"/>
    </row>
    <row r="4078" spans="4:4" x14ac:dyDescent="0.2">
      <c r="D4078" s="178"/>
    </row>
    <row r="4079" spans="4:4" x14ac:dyDescent="0.2">
      <c r="D4079" s="178"/>
    </row>
    <row r="4080" spans="4:4" x14ac:dyDescent="0.2">
      <c r="D4080" s="178"/>
    </row>
    <row r="4081" spans="4:4" x14ac:dyDescent="0.2">
      <c r="D4081" s="178"/>
    </row>
    <row r="4082" spans="4:4" x14ac:dyDescent="0.2">
      <c r="D4082" s="178"/>
    </row>
    <row r="4083" spans="4:4" x14ac:dyDescent="0.2">
      <c r="D4083" s="178"/>
    </row>
    <row r="4084" spans="4:4" x14ac:dyDescent="0.2">
      <c r="D4084" s="178"/>
    </row>
    <row r="4085" spans="4:4" x14ac:dyDescent="0.2">
      <c r="D4085" s="178"/>
    </row>
    <row r="4086" spans="4:4" x14ac:dyDescent="0.2">
      <c r="D4086" s="178"/>
    </row>
    <row r="4087" spans="4:4" x14ac:dyDescent="0.2">
      <c r="D4087" s="178"/>
    </row>
    <row r="4088" spans="4:4" x14ac:dyDescent="0.2">
      <c r="D4088" s="178"/>
    </row>
    <row r="4089" spans="4:4" x14ac:dyDescent="0.2">
      <c r="D4089" s="178"/>
    </row>
    <row r="4090" spans="4:4" x14ac:dyDescent="0.2">
      <c r="D4090" s="178"/>
    </row>
    <row r="4091" spans="4:4" x14ac:dyDescent="0.2">
      <c r="D4091" s="178"/>
    </row>
    <row r="4092" spans="4:4" x14ac:dyDescent="0.2">
      <c r="D4092" s="178"/>
    </row>
    <row r="4093" spans="4:4" x14ac:dyDescent="0.2">
      <c r="D4093" s="178"/>
    </row>
    <row r="4094" spans="4:4" x14ac:dyDescent="0.2">
      <c r="D4094" s="178"/>
    </row>
    <row r="4095" spans="4:4" x14ac:dyDescent="0.2">
      <c r="D4095" s="178"/>
    </row>
    <row r="4096" spans="4:4" x14ac:dyDescent="0.2">
      <c r="D4096" s="178"/>
    </row>
    <row r="4097" spans="4:4" x14ac:dyDescent="0.2">
      <c r="D4097" s="178"/>
    </row>
    <row r="4098" spans="4:4" x14ac:dyDescent="0.2">
      <c r="D4098" s="178"/>
    </row>
    <row r="4099" spans="4:4" x14ac:dyDescent="0.2">
      <c r="D4099" s="178"/>
    </row>
    <row r="4100" spans="4:4" x14ac:dyDescent="0.2">
      <c r="D4100" s="178"/>
    </row>
    <row r="4101" spans="4:4" x14ac:dyDescent="0.2">
      <c r="D4101" s="178"/>
    </row>
    <row r="4102" spans="4:4" x14ac:dyDescent="0.2">
      <c r="D4102" s="178"/>
    </row>
    <row r="4103" spans="4:4" x14ac:dyDescent="0.2">
      <c r="D4103" s="178"/>
    </row>
    <row r="4104" spans="4:4" x14ac:dyDescent="0.2">
      <c r="D4104" s="178"/>
    </row>
    <row r="4105" spans="4:4" x14ac:dyDescent="0.2">
      <c r="D4105" s="178"/>
    </row>
    <row r="4106" spans="4:4" x14ac:dyDescent="0.2">
      <c r="D4106" s="178"/>
    </row>
    <row r="4107" spans="4:4" x14ac:dyDescent="0.2">
      <c r="D4107" s="178"/>
    </row>
    <row r="4108" spans="4:4" x14ac:dyDescent="0.2">
      <c r="D4108" s="178"/>
    </row>
    <row r="4109" spans="4:4" x14ac:dyDescent="0.2">
      <c r="D4109" s="178"/>
    </row>
    <row r="4110" spans="4:4" x14ac:dyDescent="0.2">
      <c r="D4110" s="178"/>
    </row>
    <row r="4111" spans="4:4" x14ac:dyDescent="0.2">
      <c r="D4111" s="178"/>
    </row>
    <row r="4112" spans="4:4" x14ac:dyDescent="0.2">
      <c r="D4112" s="178"/>
    </row>
    <row r="4113" spans="4:4" x14ac:dyDescent="0.2">
      <c r="D4113" s="178"/>
    </row>
    <row r="4114" spans="4:4" x14ac:dyDescent="0.2">
      <c r="D4114" s="178"/>
    </row>
    <row r="4115" spans="4:4" x14ac:dyDescent="0.2">
      <c r="D4115" s="178"/>
    </row>
    <row r="4116" spans="4:4" x14ac:dyDescent="0.2">
      <c r="D4116" s="178"/>
    </row>
    <row r="4117" spans="4:4" x14ac:dyDescent="0.2">
      <c r="D4117" s="178"/>
    </row>
    <row r="4118" spans="4:4" x14ac:dyDescent="0.2">
      <c r="D4118" s="178"/>
    </row>
    <row r="4119" spans="4:4" x14ac:dyDescent="0.2">
      <c r="D4119" s="178"/>
    </row>
    <row r="4120" spans="4:4" x14ac:dyDescent="0.2">
      <c r="D4120" s="178"/>
    </row>
    <row r="4121" spans="4:4" x14ac:dyDescent="0.2">
      <c r="D4121" s="178"/>
    </row>
    <row r="4122" spans="4:4" x14ac:dyDescent="0.2">
      <c r="D4122" s="178"/>
    </row>
    <row r="4123" spans="4:4" x14ac:dyDescent="0.2">
      <c r="D4123" s="178"/>
    </row>
    <row r="4124" spans="4:4" x14ac:dyDescent="0.2">
      <c r="D4124" s="178"/>
    </row>
    <row r="4125" spans="4:4" x14ac:dyDescent="0.2">
      <c r="D4125" s="178"/>
    </row>
    <row r="4126" spans="4:4" x14ac:dyDescent="0.2">
      <c r="D4126" s="178"/>
    </row>
    <row r="4127" spans="4:4" x14ac:dyDescent="0.2">
      <c r="D4127" s="178"/>
    </row>
    <row r="4128" spans="4:4" x14ac:dyDescent="0.2">
      <c r="D4128" s="178"/>
    </row>
    <row r="4129" spans="4:4" x14ac:dyDescent="0.2">
      <c r="D4129" s="178"/>
    </row>
    <row r="4130" spans="4:4" x14ac:dyDescent="0.2">
      <c r="D4130" s="178"/>
    </row>
    <row r="4131" spans="4:4" x14ac:dyDescent="0.2">
      <c r="D4131" s="178"/>
    </row>
    <row r="4132" spans="4:4" x14ac:dyDescent="0.2">
      <c r="D4132" s="178"/>
    </row>
    <row r="4133" spans="4:4" x14ac:dyDescent="0.2">
      <c r="D4133" s="178"/>
    </row>
    <row r="4134" spans="4:4" x14ac:dyDescent="0.2">
      <c r="D4134" s="178"/>
    </row>
    <row r="4135" spans="4:4" x14ac:dyDescent="0.2">
      <c r="D4135" s="178"/>
    </row>
    <row r="4136" spans="4:4" x14ac:dyDescent="0.2">
      <c r="D4136" s="178"/>
    </row>
    <row r="4137" spans="4:4" x14ac:dyDescent="0.2">
      <c r="D4137" s="178"/>
    </row>
    <row r="4138" spans="4:4" x14ac:dyDescent="0.2">
      <c r="D4138" s="178"/>
    </row>
    <row r="4139" spans="4:4" x14ac:dyDescent="0.2">
      <c r="D4139" s="178"/>
    </row>
    <row r="4140" spans="4:4" x14ac:dyDescent="0.2">
      <c r="D4140" s="178"/>
    </row>
    <row r="4141" spans="4:4" x14ac:dyDescent="0.2">
      <c r="D4141" s="178"/>
    </row>
    <row r="4142" spans="4:4" x14ac:dyDescent="0.2">
      <c r="D4142" s="178"/>
    </row>
    <row r="4143" spans="4:4" x14ac:dyDescent="0.2">
      <c r="D4143" s="178"/>
    </row>
    <row r="4144" spans="4:4" x14ac:dyDescent="0.2">
      <c r="D4144" s="178"/>
    </row>
    <row r="4145" spans="4:4" x14ac:dyDescent="0.2">
      <c r="D4145" s="178"/>
    </row>
    <row r="4146" spans="4:4" x14ac:dyDescent="0.2">
      <c r="D4146" s="178"/>
    </row>
    <row r="4147" spans="4:4" x14ac:dyDescent="0.2">
      <c r="D4147" s="178"/>
    </row>
    <row r="4148" spans="4:4" x14ac:dyDescent="0.2">
      <c r="D4148" s="178"/>
    </row>
    <row r="4149" spans="4:4" x14ac:dyDescent="0.2">
      <c r="D4149" s="178"/>
    </row>
    <row r="4150" spans="4:4" x14ac:dyDescent="0.2">
      <c r="D4150" s="178"/>
    </row>
    <row r="4151" spans="4:4" x14ac:dyDescent="0.2">
      <c r="D4151" s="178"/>
    </row>
    <row r="4152" spans="4:4" x14ac:dyDescent="0.2">
      <c r="D4152" s="178"/>
    </row>
    <row r="4153" spans="4:4" x14ac:dyDescent="0.2">
      <c r="D4153" s="178"/>
    </row>
    <row r="4154" spans="4:4" x14ac:dyDescent="0.2">
      <c r="D4154" s="178"/>
    </row>
    <row r="4155" spans="4:4" x14ac:dyDescent="0.2">
      <c r="D4155" s="178"/>
    </row>
    <row r="4156" spans="4:4" x14ac:dyDescent="0.2">
      <c r="D4156" s="178"/>
    </row>
    <row r="4157" spans="4:4" x14ac:dyDescent="0.2">
      <c r="D4157" s="178"/>
    </row>
    <row r="4158" spans="4:4" x14ac:dyDescent="0.2">
      <c r="D4158" s="178"/>
    </row>
    <row r="4159" spans="4:4" x14ac:dyDescent="0.2">
      <c r="D4159" s="178"/>
    </row>
    <row r="4160" spans="4:4" x14ac:dyDescent="0.2">
      <c r="D4160" s="178"/>
    </row>
    <row r="4161" spans="4:4" x14ac:dyDescent="0.2">
      <c r="D4161" s="178"/>
    </row>
    <row r="4162" spans="4:4" x14ac:dyDescent="0.2">
      <c r="D4162" s="178"/>
    </row>
    <row r="4163" spans="4:4" x14ac:dyDescent="0.2">
      <c r="D4163" s="178"/>
    </row>
    <row r="4164" spans="4:4" x14ac:dyDescent="0.2">
      <c r="D4164" s="178"/>
    </row>
    <row r="4165" spans="4:4" x14ac:dyDescent="0.2">
      <c r="D4165" s="178"/>
    </row>
    <row r="4166" spans="4:4" x14ac:dyDescent="0.2">
      <c r="D4166" s="178"/>
    </row>
    <row r="4167" spans="4:4" x14ac:dyDescent="0.2">
      <c r="D4167" s="178"/>
    </row>
    <row r="4168" spans="4:4" x14ac:dyDescent="0.2">
      <c r="D4168" s="178"/>
    </row>
    <row r="4169" spans="4:4" x14ac:dyDescent="0.2">
      <c r="D4169" s="178"/>
    </row>
    <row r="4170" spans="4:4" x14ac:dyDescent="0.2">
      <c r="D4170" s="178"/>
    </row>
    <row r="4171" spans="4:4" x14ac:dyDescent="0.2">
      <c r="D4171" s="178"/>
    </row>
    <row r="4172" spans="4:4" x14ac:dyDescent="0.2">
      <c r="D4172" s="178"/>
    </row>
    <row r="4173" spans="4:4" x14ac:dyDescent="0.2">
      <c r="D4173" s="178"/>
    </row>
    <row r="4174" spans="4:4" x14ac:dyDescent="0.2">
      <c r="D4174" s="178"/>
    </row>
    <row r="4175" spans="4:4" x14ac:dyDescent="0.2">
      <c r="D4175" s="178"/>
    </row>
    <row r="4176" spans="4:4" x14ac:dyDescent="0.2">
      <c r="D4176" s="178"/>
    </row>
    <row r="4177" spans="4:4" x14ac:dyDescent="0.2">
      <c r="D4177" s="178"/>
    </row>
    <row r="4178" spans="4:4" x14ac:dyDescent="0.2">
      <c r="D4178" s="178"/>
    </row>
    <row r="4179" spans="4:4" x14ac:dyDescent="0.2">
      <c r="D4179" s="178"/>
    </row>
    <row r="4180" spans="4:4" x14ac:dyDescent="0.2">
      <c r="D4180" s="178"/>
    </row>
    <row r="4181" spans="4:4" x14ac:dyDescent="0.2">
      <c r="D4181" s="178"/>
    </row>
    <row r="4182" spans="4:4" x14ac:dyDescent="0.2">
      <c r="D4182" s="178"/>
    </row>
    <row r="4183" spans="4:4" x14ac:dyDescent="0.2">
      <c r="D4183" s="178"/>
    </row>
    <row r="4184" spans="4:4" x14ac:dyDescent="0.2">
      <c r="D4184" s="178"/>
    </row>
    <row r="4185" spans="4:4" x14ac:dyDescent="0.2">
      <c r="D4185" s="178"/>
    </row>
    <row r="4186" spans="4:4" x14ac:dyDescent="0.2">
      <c r="D4186" s="178"/>
    </row>
    <row r="4187" spans="4:4" x14ac:dyDescent="0.2">
      <c r="D4187" s="178"/>
    </row>
    <row r="4188" spans="4:4" x14ac:dyDescent="0.2">
      <c r="D4188" s="178"/>
    </row>
    <row r="4189" spans="4:4" x14ac:dyDescent="0.2">
      <c r="D4189" s="178"/>
    </row>
    <row r="4190" spans="4:4" x14ac:dyDescent="0.2">
      <c r="D4190" s="178"/>
    </row>
    <row r="4191" spans="4:4" x14ac:dyDescent="0.2">
      <c r="D4191" s="178"/>
    </row>
    <row r="4192" spans="4:4" x14ac:dyDescent="0.2">
      <c r="D4192" s="178"/>
    </row>
    <row r="4193" spans="4:4" x14ac:dyDescent="0.2">
      <c r="D4193" s="178"/>
    </row>
    <row r="4194" spans="4:4" x14ac:dyDescent="0.2">
      <c r="D4194" s="178"/>
    </row>
    <row r="4195" spans="4:4" x14ac:dyDescent="0.2">
      <c r="D4195" s="178"/>
    </row>
    <row r="4196" spans="4:4" x14ac:dyDescent="0.2">
      <c r="D4196" s="178"/>
    </row>
    <row r="4197" spans="4:4" x14ac:dyDescent="0.2">
      <c r="D4197" s="178"/>
    </row>
    <row r="4198" spans="4:4" x14ac:dyDescent="0.2">
      <c r="D4198" s="178"/>
    </row>
    <row r="4199" spans="4:4" x14ac:dyDescent="0.2">
      <c r="D4199" s="178"/>
    </row>
    <row r="4200" spans="4:4" x14ac:dyDescent="0.2">
      <c r="D4200" s="178"/>
    </row>
    <row r="4201" spans="4:4" x14ac:dyDescent="0.2">
      <c r="D4201" s="178"/>
    </row>
    <row r="4202" spans="4:4" x14ac:dyDescent="0.2">
      <c r="D4202" s="178"/>
    </row>
    <row r="4203" spans="4:4" x14ac:dyDescent="0.2">
      <c r="D4203" s="178"/>
    </row>
    <row r="4204" spans="4:4" x14ac:dyDescent="0.2">
      <c r="D4204" s="178"/>
    </row>
    <row r="4205" spans="4:4" x14ac:dyDescent="0.2">
      <c r="D4205" s="178"/>
    </row>
    <row r="4206" spans="4:4" x14ac:dyDescent="0.2">
      <c r="D4206" s="178"/>
    </row>
    <row r="4207" spans="4:4" x14ac:dyDescent="0.2">
      <c r="D4207" s="178"/>
    </row>
    <row r="4208" spans="4:4" x14ac:dyDescent="0.2">
      <c r="D4208" s="178"/>
    </row>
    <row r="4209" spans="4:4" x14ac:dyDescent="0.2">
      <c r="D4209" s="178"/>
    </row>
    <row r="4210" spans="4:4" x14ac:dyDescent="0.2">
      <c r="D4210" s="178"/>
    </row>
    <row r="4211" spans="4:4" x14ac:dyDescent="0.2">
      <c r="D4211" s="178"/>
    </row>
    <row r="4212" spans="4:4" x14ac:dyDescent="0.2">
      <c r="D4212" s="178"/>
    </row>
    <row r="4213" spans="4:4" x14ac:dyDescent="0.2">
      <c r="D4213" s="178"/>
    </row>
    <row r="4214" spans="4:4" x14ac:dyDescent="0.2">
      <c r="D4214" s="178"/>
    </row>
    <row r="4215" spans="4:4" x14ac:dyDescent="0.2">
      <c r="D4215" s="178"/>
    </row>
    <row r="4216" spans="4:4" x14ac:dyDescent="0.2">
      <c r="D4216" s="178"/>
    </row>
    <row r="4217" spans="4:4" x14ac:dyDescent="0.2">
      <c r="D4217" s="178"/>
    </row>
    <row r="4218" spans="4:4" x14ac:dyDescent="0.2">
      <c r="D4218" s="178"/>
    </row>
    <row r="4219" spans="4:4" x14ac:dyDescent="0.2">
      <c r="D4219" s="178"/>
    </row>
    <row r="4220" spans="4:4" x14ac:dyDescent="0.2">
      <c r="D4220" s="178"/>
    </row>
    <row r="4221" spans="4:4" x14ac:dyDescent="0.2">
      <c r="D4221" s="178"/>
    </row>
    <row r="4222" spans="4:4" x14ac:dyDescent="0.2">
      <c r="D4222" s="178"/>
    </row>
    <row r="4223" spans="4:4" x14ac:dyDescent="0.2">
      <c r="D4223" s="178"/>
    </row>
    <row r="4224" spans="4:4" x14ac:dyDescent="0.2">
      <c r="D4224" s="178"/>
    </row>
    <row r="4225" spans="4:4" x14ac:dyDescent="0.2">
      <c r="D4225" s="178"/>
    </row>
    <row r="4226" spans="4:4" x14ac:dyDescent="0.2">
      <c r="D4226" s="178"/>
    </row>
    <row r="4227" spans="4:4" x14ac:dyDescent="0.2">
      <c r="D4227" s="178"/>
    </row>
    <row r="4228" spans="4:4" x14ac:dyDescent="0.2">
      <c r="D4228" s="178"/>
    </row>
    <row r="4229" spans="4:4" x14ac:dyDescent="0.2">
      <c r="D4229" s="178"/>
    </row>
    <row r="4230" spans="4:4" x14ac:dyDescent="0.2">
      <c r="D4230" s="178"/>
    </row>
    <row r="4231" spans="4:4" x14ac:dyDescent="0.2">
      <c r="D4231" s="178"/>
    </row>
    <row r="4232" spans="4:4" x14ac:dyDescent="0.2">
      <c r="D4232" s="178"/>
    </row>
    <row r="4233" spans="4:4" x14ac:dyDescent="0.2">
      <c r="D4233" s="178"/>
    </row>
    <row r="4234" spans="4:4" x14ac:dyDescent="0.2">
      <c r="D4234" s="178"/>
    </row>
    <row r="4235" spans="4:4" x14ac:dyDescent="0.2">
      <c r="D4235" s="178"/>
    </row>
    <row r="4236" spans="4:4" x14ac:dyDescent="0.2">
      <c r="D4236" s="178"/>
    </row>
    <row r="4237" spans="4:4" x14ac:dyDescent="0.2">
      <c r="D4237" s="178"/>
    </row>
    <row r="4238" spans="4:4" x14ac:dyDescent="0.2">
      <c r="D4238" s="178"/>
    </row>
    <row r="4239" spans="4:4" x14ac:dyDescent="0.2">
      <c r="D4239" s="178"/>
    </row>
    <row r="4240" spans="4:4" x14ac:dyDescent="0.2">
      <c r="D4240" s="178"/>
    </row>
    <row r="4241" spans="4:4" x14ac:dyDescent="0.2">
      <c r="D4241" s="178"/>
    </row>
    <row r="4242" spans="4:4" x14ac:dyDescent="0.2">
      <c r="D4242" s="178"/>
    </row>
    <row r="4243" spans="4:4" x14ac:dyDescent="0.2">
      <c r="D4243" s="178"/>
    </row>
    <row r="4244" spans="4:4" x14ac:dyDescent="0.2">
      <c r="D4244" s="178"/>
    </row>
    <row r="4245" spans="4:4" x14ac:dyDescent="0.2">
      <c r="D4245" s="178"/>
    </row>
    <row r="4246" spans="4:4" x14ac:dyDescent="0.2">
      <c r="D4246" s="178"/>
    </row>
    <row r="4247" spans="4:4" x14ac:dyDescent="0.2">
      <c r="D4247" s="178"/>
    </row>
    <row r="4248" spans="4:4" x14ac:dyDescent="0.2">
      <c r="D4248" s="178"/>
    </row>
    <row r="4249" spans="4:4" x14ac:dyDescent="0.2">
      <c r="D4249" s="178"/>
    </row>
    <row r="4250" spans="4:4" x14ac:dyDescent="0.2">
      <c r="D4250" s="178"/>
    </row>
    <row r="4251" spans="4:4" x14ac:dyDescent="0.2">
      <c r="D4251" s="178"/>
    </row>
    <row r="4252" spans="4:4" x14ac:dyDescent="0.2">
      <c r="D4252" s="178"/>
    </row>
    <row r="4253" spans="4:4" x14ac:dyDescent="0.2">
      <c r="D4253" s="178"/>
    </row>
    <row r="4254" spans="4:4" x14ac:dyDescent="0.2">
      <c r="D4254" s="178"/>
    </row>
    <row r="4255" spans="4:4" x14ac:dyDescent="0.2">
      <c r="D4255" s="178"/>
    </row>
    <row r="4256" spans="4:4" x14ac:dyDescent="0.2">
      <c r="D4256" s="178"/>
    </row>
    <row r="4257" spans="4:4" x14ac:dyDescent="0.2">
      <c r="D4257" s="178"/>
    </row>
    <row r="4258" spans="4:4" x14ac:dyDescent="0.2">
      <c r="D4258" s="178"/>
    </row>
    <row r="4259" spans="4:4" x14ac:dyDescent="0.2">
      <c r="D4259" s="178"/>
    </row>
    <row r="4260" spans="4:4" x14ac:dyDescent="0.2">
      <c r="D4260" s="178"/>
    </row>
    <row r="4261" spans="4:4" x14ac:dyDescent="0.2">
      <c r="D4261" s="178"/>
    </row>
    <row r="4262" spans="4:4" x14ac:dyDescent="0.2">
      <c r="D4262" s="178"/>
    </row>
    <row r="4263" spans="4:4" x14ac:dyDescent="0.2">
      <c r="D4263" s="178"/>
    </row>
    <row r="4264" spans="4:4" x14ac:dyDescent="0.2">
      <c r="D4264" s="178"/>
    </row>
    <row r="4265" spans="4:4" x14ac:dyDescent="0.2">
      <c r="D4265" s="178"/>
    </row>
    <row r="4266" spans="4:4" x14ac:dyDescent="0.2">
      <c r="D4266" s="178"/>
    </row>
    <row r="4267" spans="4:4" x14ac:dyDescent="0.2">
      <c r="D4267" s="178"/>
    </row>
    <row r="4268" spans="4:4" x14ac:dyDescent="0.2">
      <c r="D4268" s="178"/>
    </row>
    <row r="4269" spans="4:4" x14ac:dyDescent="0.2">
      <c r="D4269" s="178"/>
    </row>
    <row r="4270" spans="4:4" x14ac:dyDescent="0.2">
      <c r="D4270" s="178"/>
    </row>
    <row r="4271" spans="4:4" x14ac:dyDescent="0.2">
      <c r="D4271" s="178"/>
    </row>
    <row r="4272" spans="4:4" x14ac:dyDescent="0.2">
      <c r="D4272" s="178"/>
    </row>
    <row r="4273" spans="4:4" x14ac:dyDescent="0.2">
      <c r="D4273" s="178"/>
    </row>
    <row r="4274" spans="4:4" x14ac:dyDescent="0.2">
      <c r="D4274" s="178"/>
    </row>
    <row r="4275" spans="4:4" x14ac:dyDescent="0.2">
      <c r="D4275" s="178"/>
    </row>
    <row r="4276" spans="4:4" x14ac:dyDescent="0.2">
      <c r="D4276" s="178"/>
    </row>
    <row r="4277" spans="4:4" x14ac:dyDescent="0.2">
      <c r="D4277" s="178"/>
    </row>
    <row r="4278" spans="4:4" x14ac:dyDescent="0.2">
      <c r="D4278" s="178"/>
    </row>
    <row r="4279" spans="4:4" x14ac:dyDescent="0.2">
      <c r="D4279" s="178"/>
    </row>
    <row r="4280" spans="4:4" x14ac:dyDescent="0.2">
      <c r="D4280" s="178"/>
    </row>
    <row r="4281" spans="4:4" x14ac:dyDescent="0.2">
      <c r="D4281" s="178"/>
    </row>
    <row r="4282" spans="4:4" x14ac:dyDescent="0.2">
      <c r="D4282" s="178"/>
    </row>
    <row r="4283" spans="4:4" x14ac:dyDescent="0.2">
      <c r="D4283" s="178"/>
    </row>
    <row r="4284" spans="4:4" x14ac:dyDescent="0.2">
      <c r="D4284" s="178"/>
    </row>
    <row r="4285" spans="4:4" x14ac:dyDescent="0.2">
      <c r="D4285" s="178"/>
    </row>
    <row r="4286" spans="4:4" x14ac:dyDescent="0.2">
      <c r="D4286" s="178"/>
    </row>
    <row r="4287" spans="4:4" x14ac:dyDescent="0.2">
      <c r="D4287" s="178"/>
    </row>
    <row r="4288" spans="4:4" x14ac:dyDescent="0.2">
      <c r="D4288" s="178"/>
    </row>
    <row r="4289" spans="4:4" x14ac:dyDescent="0.2">
      <c r="D4289" s="178"/>
    </row>
    <row r="4290" spans="4:4" x14ac:dyDescent="0.2">
      <c r="D4290" s="178"/>
    </row>
    <row r="4291" spans="4:4" x14ac:dyDescent="0.2">
      <c r="D4291" s="178"/>
    </row>
    <row r="4292" spans="4:4" x14ac:dyDescent="0.2">
      <c r="D4292" s="178"/>
    </row>
    <row r="4293" spans="4:4" x14ac:dyDescent="0.2">
      <c r="D4293" s="178"/>
    </row>
    <row r="4294" spans="4:4" x14ac:dyDescent="0.2">
      <c r="D4294" s="178"/>
    </row>
    <row r="4295" spans="4:4" x14ac:dyDescent="0.2">
      <c r="D4295" s="178"/>
    </row>
    <row r="4296" spans="4:4" x14ac:dyDescent="0.2">
      <c r="D4296" s="178"/>
    </row>
    <row r="4297" spans="4:4" x14ac:dyDescent="0.2">
      <c r="D4297" s="178"/>
    </row>
    <row r="4298" spans="4:4" x14ac:dyDescent="0.2">
      <c r="D4298" s="178"/>
    </row>
    <row r="4299" spans="4:4" x14ac:dyDescent="0.2">
      <c r="D4299" s="178"/>
    </row>
    <row r="4300" spans="4:4" x14ac:dyDescent="0.2">
      <c r="D4300" s="178"/>
    </row>
    <row r="4301" spans="4:4" x14ac:dyDescent="0.2">
      <c r="D4301" s="178"/>
    </row>
    <row r="4302" spans="4:4" x14ac:dyDescent="0.2">
      <c r="D4302" s="178"/>
    </row>
    <row r="4303" spans="4:4" x14ac:dyDescent="0.2">
      <c r="D4303" s="178"/>
    </row>
    <row r="4304" spans="4:4" x14ac:dyDescent="0.2">
      <c r="D4304" s="178"/>
    </row>
    <row r="4305" spans="4:4" x14ac:dyDescent="0.2">
      <c r="D4305" s="178"/>
    </row>
    <row r="4306" spans="4:4" x14ac:dyDescent="0.2">
      <c r="D4306" s="178"/>
    </row>
    <row r="4307" spans="4:4" x14ac:dyDescent="0.2">
      <c r="D4307" s="178"/>
    </row>
    <row r="4308" spans="4:4" x14ac:dyDescent="0.2">
      <c r="D4308" s="178"/>
    </row>
    <row r="4309" spans="4:4" x14ac:dyDescent="0.2">
      <c r="D4309" s="178"/>
    </row>
    <row r="4310" spans="4:4" x14ac:dyDescent="0.2">
      <c r="D4310" s="178"/>
    </row>
    <row r="4311" spans="4:4" x14ac:dyDescent="0.2">
      <c r="D4311" s="178"/>
    </row>
    <row r="4312" spans="4:4" x14ac:dyDescent="0.2">
      <c r="D4312" s="178"/>
    </row>
    <row r="4313" spans="4:4" x14ac:dyDescent="0.2">
      <c r="D4313" s="178"/>
    </row>
    <row r="4314" spans="4:4" x14ac:dyDescent="0.2">
      <c r="D4314" s="178"/>
    </row>
    <row r="4315" spans="4:4" x14ac:dyDescent="0.2">
      <c r="D4315" s="178"/>
    </row>
    <row r="4316" spans="4:4" x14ac:dyDescent="0.2">
      <c r="D4316" s="178"/>
    </row>
    <row r="4317" spans="4:4" x14ac:dyDescent="0.2">
      <c r="D4317" s="178"/>
    </row>
    <row r="4318" spans="4:4" x14ac:dyDescent="0.2">
      <c r="D4318" s="178"/>
    </row>
    <row r="4319" spans="4:4" x14ac:dyDescent="0.2">
      <c r="D4319" s="178"/>
    </row>
    <row r="4320" spans="4:4" x14ac:dyDescent="0.2">
      <c r="D4320" s="178"/>
    </row>
    <row r="4321" spans="4:4" x14ac:dyDescent="0.2">
      <c r="D4321" s="178"/>
    </row>
    <row r="4322" spans="4:4" x14ac:dyDescent="0.2">
      <c r="D4322" s="178"/>
    </row>
    <row r="4323" spans="4:4" x14ac:dyDescent="0.2">
      <c r="D4323" s="178"/>
    </row>
    <row r="4324" spans="4:4" x14ac:dyDescent="0.2">
      <c r="D4324" s="178"/>
    </row>
    <row r="4325" spans="4:4" x14ac:dyDescent="0.2">
      <c r="D4325" s="178"/>
    </row>
    <row r="4326" spans="4:4" x14ac:dyDescent="0.2">
      <c r="D4326" s="178"/>
    </row>
    <row r="4327" spans="4:4" x14ac:dyDescent="0.2">
      <c r="D4327" s="178"/>
    </row>
    <row r="4328" spans="4:4" x14ac:dyDescent="0.2">
      <c r="D4328" s="178"/>
    </row>
    <row r="4329" spans="4:4" x14ac:dyDescent="0.2">
      <c r="D4329" s="178"/>
    </row>
    <row r="4330" spans="4:4" x14ac:dyDescent="0.2">
      <c r="D4330" s="178"/>
    </row>
    <row r="4331" spans="4:4" x14ac:dyDescent="0.2">
      <c r="D4331" s="178"/>
    </row>
    <row r="4332" spans="4:4" x14ac:dyDescent="0.2">
      <c r="D4332" s="178"/>
    </row>
    <row r="4333" spans="4:4" x14ac:dyDescent="0.2">
      <c r="D4333" s="178"/>
    </row>
    <row r="4334" spans="4:4" x14ac:dyDescent="0.2">
      <c r="D4334" s="178"/>
    </row>
    <row r="4335" spans="4:4" x14ac:dyDescent="0.2">
      <c r="D4335" s="178"/>
    </row>
    <row r="4336" spans="4:4" x14ac:dyDescent="0.2">
      <c r="D4336" s="178"/>
    </row>
    <row r="4337" spans="4:4" x14ac:dyDescent="0.2">
      <c r="D4337" s="178"/>
    </row>
    <row r="4338" spans="4:4" x14ac:dyDescent="0.2">
      <c r="D4338" s="178"/>
    </row>
    <row r="4339" spans="4:4" x14ac:dyDescent="0.2">
      <c r="D4339" s="178"/>
    </row>
    <row r="4340" spans="4:4" x14ac:dyDescent="0.2">
      <c r="D4340" s="178"/>
    </row>
    <row r="4341" spans="4:4" x14ac:dyDescent="0.2">
      <c r="D4341" s="178"/>
    </row>
    <row r="4342" spans="4:4" x14ac:dyDescent="0.2">
      <c r="D4342" s="178"/>
    </row>
    <row r="4343" spans="4:4" x14ac:dyDescent="0.2">
      <c r="D4343" s="178"/>
    </row>
    <row r="4344" spans="4:4" x14ac:dyDescent="0.2">
      <c r="D4344" s="178"/>
    </row>
    <row r="4345" spans="4:4" x14ac:dyDescent="0.2">
      <c r="D4345" s="178"/>
    </row>
    <row r="4346" spans="4:4" x14ac:dyDescent="0.2">
      <c r="D4346" s="178"/>
    </row>
    <row r="4347" spans="4:4" x14ac:dyDescent="0.2">
      <c r="D4347" s="178"/>
    </row>
    <row r="4348" spans="4:4" x14ac:dyDescent="0.2">
      <c r="D4348" s="178"/>
    </row>
    <row r="4349" spans="4:4" x14ac:dyDescent="0.2">
      <c r="D4349" s="178"/>
    </row>
    <row r="4350" spans="4:4" x14ac:dyDescent="0.2">
      <c r="D4350" s="178"/>
    </row>
    <row r="4351" spans="4:4" x14ac:dyDescent="0.2">
      <c r="D4351" s="178"/>
    </row>
    <row r="4352" spans="4:4" x14ac:dyDescent="0.2">
      <c r="D4352" s="178"/>
    </row>
    <row r="4353" spans="4:4" x14ac:dyDescent="0.2">
      <c r="D4353" s="178"/>
    </row>
    <row r="4354" spans="4:4" x14ac:dyDescent="0.2">
      <c r="D4354" s="178"/>
    </row>
    <row r="4355" spans="4:4" x14ac:dyDescent="0.2">
      <c r="D4355" s="178"/>
    </row>
    <row r="4356" spans="4:4" x14ac:dyDescent="0.2">
      <c r="D4356" s="178"/>
    </row>
    <row r="4357" spans="4:4" x14ac:dyDescent="0.2">
      <c r="D4357" s="178"/>
    </row>
    <row r="4358" spans="4:4" x14ac:dyDescent="0.2">
      <c r="D4358" s="178"/>
    </row>
    <row r="4359" spans="4:4" x14ac:dyDescent="0.2">
      <c r="D4359" s="178"/>
    </row>
    <row r="4360" spans="4:4" x14ac:dyDescent="0.2">
      <c r="D4360" s="178"/>
    </row>
    <row r="4361" spans="4:4" x14ac:dyDescent="0.2">
      <c r="D4361" s="178"/>
    </row>
    <row r="4362" spans="4:4" x14ac:dyDescent="0.2">
      <c r="D4362" s="178"/>
    </row>
    <row r="4363" spans="4:4" x14ac:dyDescent="0.2">
      <c r="D4363" s="178"/>
    </row>
    <row r="4364" spans="4:4" x14ac:dyDescent="0.2">
      <c r="D4364" s="178"/>
    </row>
    <row r="4365" spans="4:4" x14ac:dyDescent="0.2">
      <c r="D4365" s="178"/>
    </row>
    <row r="4366" spans="4:4" x14ac:dyDescent="0.2">
      <c r="D4366" s="178"/>
    </row>
    <row r="4367" spans="4:4" x14ac:dyDescent="0.2">
      <c r="D4367" s="178"/>
    </row>
    <row r="4368" spans="4:4" x14ac:dyDescent="0.2">
      <c r="D4368" s="178"/>
    </row>
    <row r="4369" spans="4:4" x14ac:dyDescent="0.2">
      <c r="D4369" s="178"/>
    </row>
    <row r="4370" spans="4:4" x14ac:dyDescent="0.2">
      <c r="D4370" s="178"/>
    </row>
    <row r="4371" spans="4:4" x14ac:dyDescent="0.2">
      <c r="D4371" s="178"/>
    </row>
    <row r="4372" spans="4:4" x14ac:dyDescent="0.2">
      <c r="D4372" s="178"/>
    </row>
    <row r="4373" spans="4:4" x14ac:dyDescent="0.2">
      <c r="D4373" s="178"/>
    </row>
    <row r="4374" spans="4:4" x14ac:dyDescent="0.2">
      <c r="D4374" s="178"/>
    </row>
    <row r="4375" spans="4:4" x14ac:dyDescent="0.2">
      <c r="D4375" s="178"/>
    </row>
    <row r="4376" spans="4:4" x14ac:dyDescent="0.2">
      <c r="D4376" s="178"/>
    </row>
    <row r="4377" spans="4:4" x14ac:dyDescent="0.2">
      <c r="D4377" s="178"/>
    </row>
    <row r="4378" spans="4:4" x14ac:dyDescent="0.2">
      <c r="D4378" s="178"/>
    </row>
    <row r="4379" spans="4:4" x14ac:dyDescent="0.2">
      <c r="D4379" s="178"/>
    </row>
    <row r="4380" spans="4:4" x14ac:dyDescent="0.2">
      <c r="D4380" s="178"/>
    </row>
    <row r="4381" spans="4:4" x14ac:dyDescent="0.2">
      <c r="D4381" s="178"/>
    </row>
    <row r="4382" spans="4:4" x14ac:dyDescent="0.2">
      <c r="D4382" s="178"/>
    </row>
    <row r="4383" spans="4:4" x14ac:dyDescent="0.2">
      <c r="D4383" s="178"/>
    </row>
    <row r="4384" spans="4:4" x14ac:dyDescent="0.2">
      <c r="D4384" s="178"/>
    </row>
    <row r="4385" spans="4:4" x14ac:dyDescent="0.2">
      <c r="D4385" s="178"/>
    </row>
    <row r="4386" spans="4:4" x14ac:dyDescent="0.2">
      <c r="D4386" s="178"/>
    </row>
    <row r="4387" spans="4:4" x14ac:dyDescent="0.2">
      <c r="D4387" s="178"/>
    </row>
    <row r="4388" spans="4:4" x14ac:dyDescent="0.2">
      <c r="D4388" s="178"/>
    </row>
    <row r="4389" spans="4:4" x14ac:dyDescent="0.2">
      <c r="D4389" s="178"/>
    </row>
    <row r="4390" spans="4:4" x14ac:dyDescent="0.2">
      <c r="D4390" s="178"/>
    </row>
    <row r="4391" spans="4:4" x14ac:dyDescent="0.2">
      <c r="D4391" s="178"/>
    </row>
    <row r="4392" spans="4:4" x14ac:dyDescent="0.2">
      <c r="D4392" s="178"/>
    </row>
    <row r="4393" spans="4:4" x14ac:dyDescent="0.2">
      <c r="D4393" s="178"/>
    </row>
    <row r="4394" spans="4:4" x14ac:dyDescent="0.2">
      <c r="D4394" s="178"/>
    </row>
    <row r="4395" spans="4:4" x14ac:dyDescent="0.2">
      <c r="D4395" s="178"/>
    </row>
    <row r="4396" spans="4:4" x14ac:dyDescent="0.2">
      <c r="D4396" s="178"/>
    </row>
    <row r="4397" spans="4:4" x14ac:dyDescent="0.2">
      <c r="D4397" s="178"/>
    </row>
    <row r="4398" spans="4:4" x14ac:dyDescent="0.2">
      <c r="D4398" s="178"/>
    </row>
    <row r="4399" spans="4:4" x14ac:dyDescent="0.2">
      <c r="D4399" s="178"/>
    </row>
    <row r="4400" spans="4:4" x14ac:dyDescent="0.2">
      <c r="D4400" s="178"/>
    </row>
    <row r="4401" spans="4:4" x14ac:dyDescent="0.2">
      <c r="D4401" s="178"/>
    </row>
    <row r="4402" spans="4:4" x14ac:dyDescent="0.2">
      <c r="D4402" s="178"/>
    </row>
    <row r="4403" spans="4:4" x14ac:dyDescent="0.2">
      <c r="D4403" s="178"/>
    </row>
    <row r="4404" spans="4:4" x14ac:dyDescent="0.2">
      <c r="D4404" s="178"/>
    </row>
    <row r="4405" spans="4:4" x14ac:dyDescent="0.2">
      <c r="D4405" s="178"/>
    </row>
    <row r="4406" spans="4:4" x14ac:dyDescent="0.2">
      <c r="D4406" s="178"/>
    </row>
    <row r="4407" spans="4:4" x14ac:dyDescent="0.2">
      <c r="D4407" s="178"/>
    </row>
    <row r="4408" spans="4:4" x14ac:dyDescent="0.2">
      <c r="D4408" s="178"/>
    </row>
    <row r="4409" spans="4:4" x14ac:dyDescent="0.2">
      <c r="D4409" s="178"/>
    </row>
    <row r="4410" spans="4:4" x14ac:dyDescent="0.2">
      <c r="D4410" s="178"/>
    </row>
    <row r="4411" spans="4:4" x14ac:dyDescent="0.2">
      <c r="D4411" s="178"/>
    </row>
    <row r="4412" spans="4:4" x14ac:dyDescent="0.2">
      <c r="D4412" s="178"/>
    </row>
    <row r="4413" spans="4:4" x14ac:dyDescent="0.2">
      <c r="D4413" s="178"/>
    </row>
    <row r="4414" spans="4:4" x14ac:dyDescent="0.2">
      <c r="D4414" s="178"/>
    </row>
    <row r="4415" spans="4:4" x14ac:dyDescent="0.2">
      <c r="D4415" s="178"/>
    </row>
    <row r="4416" spans="4:4" x14ac:dyDescent="0.2">
      <c r="D4416" s="178"/>
    </row>
    <row r="4417" spans="4:4" x14ac:dyDescent="0.2">
      <c r="D4417" s="178"/>
    </row>
    <row r="4418" spans="4:4" x14ac:dyDescent="0.2">
      <c r="D4418" s="178"/>
    </row>
    <row r="4419" spans="4:4" x14ac:dyDescent="0.2">
      <c r="D4419" s="178"/>
    </row>
    <row r="4420" spans="4:4" x14ac:dyDescent="0.2">
      <c r="D4420" s="178"/>
    </row>
    <row r="4421" spans="4:4" x14ac:dyDescent="0.2">
      <c r="D4421" s="178"/>
    </row>
    <row r="4422" spans="4:4" x14ac:dyDescent="0.2">
      <c r="D4422" s="178"/>
    </row>
    <row r="4423" spans="4:4" x14ac:dyDescent="0.2">
      <c r="D4423" s="178"/>
    </row>
    <row r="4424" spans="4:4" x14ac:dyDescent="0.2">
      <c r="D4424" s="178"/>
    </row>
    <row r="4425" spans="4:4" x14ac:dyDescent="0.2">
      <c r="D4425" s="178"/>
    </row>
    <row r="4426" spans="4:4" x14ac:dyDescent="0.2">
      <c r="D4426" s="178"/>
    </row>
    <row r="4427" spans="4:4" x14ac:dyDescent="0.2">
      <c r="D4427" s="178"/>
    </row>
    <row r="4428" spans="4:4" x14ac:dyDescent="0.2">
      <c r="D4428" s="178"/>
    </row>
    <row r="4429" spans="4:4" x14ac:dyDescent="0.2">
      <c r="D4429" s="178"/>
    </row>
    <row r="4430" spans="4:4" x14ac:dyDescent="0.2">
      <c r="D4430" s="178"/>
    </row>
    <row r="4431" spans="4:4" x14ac:dyDescent="0.2">
      <c r="D4431" s="178"/>
    </row>
    <row r="4432" spans="4:4" x14ac:dyDescent="0.2">
      <c r="D4432" s="178"/>
    </row>
    <row r="4433" spans="4:4" x14ac:dyDescent="0.2">
      <c r="D4433" s="178"/>
    </row>
    <row r="4434" spans="4:4" x14ac:dyDescent="0.2">
      <c r="D4434" s="178"/>
    </row>
    <row r="4435" spans="4:4" x14ac:dyDescent="0.2">
      <c r="D4435" s="178"/>
    </row>
    <row r="4436" spans="4:4" x14ac:dyDescent="0.2">
      <c r="D4436" s="178"/>
    </row>
    <row r="4437" spans="4:4" x14ac:dyDescent="0.2">
      <c r="D4437" s="178"/>
    </row>
    <row r="4438" spans="4:4" x14ac:dyDescent="0.2">
      <c r="D4438" s="178"/>
    </row>
    <row r="4439" spans="4:4" x14ac:dyDescent="0.2">
      <c r="D4439" s="178"/>
    </row>
    <row r="4440" spans="4:4" x14ac:dyDescent="0.2">
      <c r="D4440" s="178"/>
    </row>
    <row r="4441" spans="4:4" x14ac:dyDescent="0.2">
      <c r="D4441" s="178"/>
    </row>
    <row r="4442" spans="4:4" x14ac:dyDescent="0.2">
      <c r="D4442" s="178"/>
    </row>
    <row r="4443" spans="4:4" x14ac:dyDescent="0.2">
      <c r="D4443" s="178"/>
    </row>
    <row r="4444" spans="4:4" x14ac:dyDescent="0.2">
      <c r="D4444" s="178"/>
    </row>
    <row r="4445" spans="4:4" x14ac:dyDescent="0.2">
      <c r="D4445" s="178"/>
    </row>
    <row r="4446" spans="4:4" x14ac:dyDescent="0.2">
      <c r="D4446" s="178"/>
    </row>
    <row r="4447" spans="4:4" x14ac:dyDescent="0.2">
      <c r="D4447" s="178"/>
    </row>
    <row r="4448" spans="4:4" x14ac:dyDescent="0.2">
      <c r="D4448" s="178"/>
    </row>
    <row r="4449" spans="4:4" x14ac:dyDescent="0.2">
      <c r="D4449" s="178"/>
    </row>
    <row r="4450" spans="4:4" x14ac:dyDescent="0.2">
      <c r="D4450" s="178"/>
    </row>
    <row r="4451" spans="4:4" x14ac:dyDescent="0.2">
      <c r="D4451" s="178"/>
    </row>
    <row r="4452" spans="4:4" x14ac:dyDescent="0.2">
      <c r="D4452" s="178"/>
    </row>
    <row r="4453" spans="4:4" x14ac:dyDescent="0.2">
      <c r="D4453" s="178"/>
    </row>
    <row r="4454" spans="4:4" x14ac:dyDescent="0.2">
      <c r="D4454" s="178"/>
    </row>
    <row r="4455" spans="4:4" x14ac:dyDescent="0.2">
      <c r="D4455" s="178"/>
    </row>
    <row r="4456" spans="4:4" x14ac:dyDescent="0.2">
      <c r="D4456" s="178"/>
    </row>
    <row r="4457" spans="4:4" x14ac:dyDescent="0.2">
      <c r="D4457" s="178"/>
    </row>
    <row r="4458" spans="4:4" x14ac:dyDescent="0.2">
      <c r="D4458" s="178"/>
    </row>
    <row r="4459" spans="4:4" x14ac:dyDescent="0.2">
      <c r="D4459" s="178"/>
    </row>
    <row r="4460" spans="4:4" x14ac:dyDescent="0.2">
      <c r="D4460" s="178"/>
    </row>
    <row r="4461" spans="4:4" x14ac:dyDescent="0.2">
      <c r="D4461" s="178"/>
    </row>
    <row r="4462" spans="4:4" x14ac:dyDescent="0.2">
      <c r="D4462" s="178"/>
    </row>
    <row r="4463" spans="4:4" x14ac:dyDescent="0.2">
      <c r="D4463" s="178"/>
    </row>
    <row r="4464" spans="4:4" x14ac:dyDescent="0.2">
      <c r="D4464" s="178"/>
    </row>
    <row r="4465" spans="4:4" x14ac:dyDescent="0.2">
      <c r="D4465" s="178"/>
    </row>
    <row r="4466" spans="4:4" x14ac:dyDescent="0.2">
      <c r="D4466" s="178"/>
    </row>
    <row r="4467" spans="4:4" x14ac:dyDescent="0.2">
      <c r="D4467" s="178"/>
    </row>
    <row r="4468" spans="4:4" x14ac:dyDescent="0.2">
      <c r="D4468" s="178"/>
    </row>
    <row r="4469" spans="4:4" x14ac:dyDescent="0.2">
      <c r="D4469" s="178"/>
    </row>
    <row r="4470" spans="4:4" x14ac:dyDescent="0.2">
      <c r="D4470" s="178"/>
    </row>
    <row r="4471" spans="4:4" x14ac:dyDescent="0.2">
      <c r="D4471" s="178"/>
    </row>
    <row r="4472" spans="4:4" x14ac:dyDescent="0.2">
      <c r="D4472" s="178"/>
    </row>
    <row r="4473" spans="4:4" x14ac:dyDescent="0.2">
      <c r="D4473" s="178"/>
    </row>
    <row r="4474" spans="4:4" x14ac:dyDescent="0.2">
      <c r="D4474" s="178"/>
    </row>
    <row r="4475" spans="4:4" x14ac:dyDescent="0.2">
      <c r="D4475" s="178"/>
    </row>
    <row r="4476" spans="4:4" x14ac:dyDescent="0.2">
      <c r="D4476" s="178"/>
    </row>
    <row r="4477" spans="4:4" x14ac:dyDescent="0.2">
      <c r="D4477" s="178"/>
    </row>
    <row r="4478" spans="4:4" x14ac:dyDescent="0.2">
      <c r="D4478" s="178"/>
    </row>
    <row r="4479" spans="4:4" x14ac:dyDescent="0.2">
      <c r="D4479" s="178"/>
    </row>
    <row r="4480" spans="4:4" x14ac:dyDescent="0.2">
      <c r="D4480" s="178"/>
    </row>
    <row r="4481" spans="4:4" x14ac:dyDescent="0.2">
      <c r="D4481" s="178"/>
    </row>
    <row r="4482" spans="4:4" x14ac:dyDescent="0.2">
      <c r="D4482" s="178"/>
    </row>
    <row r="4483" spans="4:4" x14ac:dyDescent="0.2">
      <c r="D4483" s="178"/>
    </row>
    <row r="4484" spans="4:4" x14ac:dyDescent="0.2">
      <c r="D4484" s="178"/>
    </row>
    <row r="4485" spans="4:4" x14ac:dyDescent="0.2">
      <c r="D4485" s="178"/>
    </row>
    <row r="4486" spans="4:4" x14ac:dyDescent="0.2">
      <c r="D4486" s="178"/>
    </row>
    <row r="4487" spans="4:4" x14ac:dyDescent="0.2">
      <c r="D4487" s="178"/>
    </row>
    <row r="4488" spans="4:4" x14ac:dyDescent="0.2">
      <c r="D4488" s="178"/>
    </row>
    <row r="4489" spans="4:4" x14ac:dyDescent="0.2">
      <c r="D4489" s="178"/>
    </row>
    <row r="4490" spans="4:4" x14ac:dyDescent="0.2">
      <c r="D4490" s="178"/>
    </row>
    <row r="4491" spans="4:4" x14ac:dyDescent="0.2">
      <c r="D4491" s="178"/>
    </row>
    <row r="4492" spans="4:4" x14ac:dyDescent="0.2">
      <c r="D4492" s="178"/>
    </row>
    <row r="4493" spans="4:4" x14ac:dyDescent="0.2">
      <c r="D4493" s="178"/>
    </row>
    <row r="4494" spans="4:4" x14ac:dyDescent="0.2">
      <c r="D4494" s="178"/>
    </row>
    <row r="4495" spans="4:4" x14ac:dyDescent="0.2">
      <c r="D4495" s="178"/>
    </row>
    <row r="4496" spans="4:4" x14ac:dyDescent="0.2">
      <c r="D4496" s="178"/>
    </row>
    <row r="4497" spans="4:4" x14ac:dyDescent="0.2">
      <c r="D4497" s="178"/>
    </row>
    <row r="4498" spans="4:4" x14ac:dyDescent="0.2">
      <c r="D4498" s="178"/>
    </row>
    <row r="4499" spans="4:4" x14ac:dyDescent="0.2">
      <c r="D4499" s="178"/>
    </row>
    <row r="4500" spans="4:4" x14ac:dyDescent="0.2">
      <c r="D4500" s="178"/>
    </row>
    <row r="4501" spans="4:4" x14ac:dyDescent="0.2">
      <c r="D4501" s="178"/>
    </row>
    <row r="4502" spans="4:4" x14ac:dyDescent="0.2">
      <c r="D4502" s="178"/>
    </row>
    <row r="4503" spans="4:4" x14ac:dyDescent="0.2">
      <c r="D4503" s="178"/>
    </row>
    <row r="4504" spans="4:4" x14ac:dyDescent="0.2">
      <c r="D4504" s="178"/>
    </row>
    <row r="4505" spans="4:4" x14ac:dyDescent="0.2">
      <c r="D4505" s="178"/>
    </row>
    <row r="4506" spans="4:4" x14ac:dyDescent="0.2">
      <c r="D4506" s="178"/>
    </row>
    <row r="4507" spans="4:4" x14ac:dyDescent="0.2">
      <c r="D4507" s="178"/>
    </row>
    <row r="4508" spans="4:4" x14ac:dyDescent="0.2">
      <c r="D4508" s="178"/>
    </row>
    <row r="4509" spans="4:4" x14ac:dyDescent="0.2">
      <c r="D4509" s="178"/>
    </row>
    <row r="4510" spans="4:4" x14ac:dyDescent="0.2">
      <c r="D4510" s="178"/>
    </row>
    <row r="4511" spans="4:4" x14ac:dyDescent="0.2">
      <c r="D4511" s="178"/>
    </row>
    <row r="4512" spans="4:4" x14ac:dyDescent="0.2">
      <c r="D4512" s="178"/>
    </row>
    <row r="4513" spans="4:4" x14ac:dyDescent="0.2">
      <c r="D4513" s="178"/>
    </row>
    <row r="4514" spans="4:4" x14ac:dyDescent="0.2">
      <c r="D4514" s="178"/>
    </row>
    <row r="4515" spans="4:4" x14ac:dyDescent="0.2">
      <c r="D4515" s="178"/>
    </row>
    <row r="4516" spans="4:4" x14ac:dyDescent="0.2">
      <c r="D4516" s="178"/>
    </row>
    <row r="4517" spans="4:4" x14ac:dyDescent="0.2">
      <c r="D4517" s="178"/>
    </row>
    <row r="4518" spans="4:4" x14ac:dyDescent="0.2">
      <c r="D4518" s="178"/>
    </row>
    <row r="4519" spans="4:4" x14ac:dyDescent="0.2">
      <c r="D4519" s="178"/>
    </row>
    <row r="4520" spans="4:4" x14ac:dyDescent="0.2">
      <c r="D4520" s="178"/>
    </row>
    <row r="4521" spans="4:4" x14ac:dyDescent="0.2">
      <c r="D4521" s="178"/>
    </row>
    <row r="4522" spans="4:4" x14ac:dyDescent="0.2">
      <c r="D4522" s="178"/>
    </row>
    <row r="4523" spans="4:4" x14ac:dyDescent="0.2">
      <c r="D4523" s="178"/>
    </row>
    <row r="4524" spans="4:4" x14ac:dyDescent="0.2">
      <c r="D4524" s="178"/>
    </row>
    <row r="4525" spans="4:4" x14ac:dyDescent="0.2">
      <c r="D4525" s="178"/>
    </row>
    <row r="4526" spans="4:4" x14ac:dyDescent="0.2">
      <c r="D4526" s="178"/>
    </row>
    <row r="4527" spans="4:4" x14ac:dyDescent="0.2">
      <c r="D4527" s="178"/>
    </row>
    <row r="4528" spans="4:4" x14ac:dyDescent="0.2">
      <c r="D4528" s="178"/>
    </row>
    <row r="4529" spans="4:4" x14ac:dyDescent="0.2">
      <c r="D4529" s="178"/>
    </row>
    <row r="4530" spans="4:4" x14ac:dyDescent="0.2">
      <c r="D4530" s="178"/>
    </row>
    <row r="4531" spans="4:4" x14ac:dyDescent="0.2">
      <c r="D4531" s="178"/>
    </row>
    <row r="4532" spans="4:4" x14ac:dyDescent="0.2">
      <c r="D4532" s="178"/>
    </row>
    <row r="4533" spans="4:4" x14ac:dyDescent="0.2">
      <c r="D4533" s="178"/>
    </row>
    <row r="4534" spans="4:4" x14ac:dyDescent="0.2">
      <c r="D4534" s="178"/>
    </row>
    <row r="4535" spans="4:4" x14ac:dyDescent="0.2">
      <c r="D4535" s="178"/>
    </row>
    <row r="4536" spans="4:4" x14ac:dyDescent="0.2">
      <c r="D4536" s="178"/>
    </row>
    <row r="4537" spans="4:4" x14ac:dyDescent="0.2">
      <c r="D4537" s="178"/>
    </row>
    <row r="4538" spans="4:4" x14ac:dyDescent="0.2">
      <c r="D4538" s="178"/>
    </row>
    <row r="4539" spans="4:4" x14ac:dyDescent="0.2">
      <c r="D4539" s="178"/>
    </row>
    <row r="4540" spans="4:4" x14ac:dyDescent="0.2">
      <c r="D4540" s="178"/>
    </row>
    <row r="4541" spans="4:4" x14ac:dyDescent="0.2">
      <c r="D4541" s="178"/>
    </row>
    <row r="4542" spans="4:4" x14ac:dyDescent="0.2">
      <c r="D4542" s="178"/>
    </row>
    <row r="4543" spans="4:4" x14ac:dyDescent="0.2">
      <c r="D4543" s="178"/>
    </row>
    <row r="4544" spans="4:4" x14ac:dyDescent="0.2">
      <c r="D4544" s="178"/>
    </row>
    <row r="4545" spans="4:4" x14ac:dyDescent="0.2">
      <c r="D4545" s="178"/>
    </row>
    <row r="4546" spans="4:4" x14ac:dyDescent="0.2">
      <c r="D4546" s="178"/>
    </row>
    <row r="4547" spans="4:4" x14ac:dyDescent="0.2">
      <c r="D4547" s="178"/>
    </row>
    <row r="4548" spans="4:4" x14ac:dyDescent="0.2">
      <c r="D4548" s="178"/>
    </row>
    <row r="4549" spans="4:4" x14ac:dyDescent="0.2">
      <c r="D4549" s="178"/>
    </row>
    <row r="4550" spans="4:4" x14ac:dyDescent="0.2">
      <c r="D4550" s="178"/>
    </row>
    <row r="4551" spans="4:4" x14ac:dyDescent="0.2">
      <c r="D4551" s="178"/>
    </row>
    <row r="4552" spans="4:4" x14ac:dyDescent="0.2">
      <c r="D4552" s="178"/>
    </row>
    <row r="4553" spans="4:4" x14ac:dyDescent="0.2">
      <c r="D4553" s="178"/>
    </row>
    <row r="4554" spans="4:4" x14ac:dyDescent="0.2">
      <c r="D4554" s="178"/>
    </row>
    <row r="4555" spans="4:4" x14ac:dyDescent="0.2">
      <c r="D4555" s="178"/>
    </row>
    <row r="4556" spans="4:4" x14ac:dyDescent="0.2">
      <c r="D4556" s="178"/>
    </row>
    <row r="4557" spans="4:4" x14ac:dyDescent="0.2">
      <c r="D4557" s="178"/>
    </row>
    <row r="4558" spans="4:4" x14ac:dyDescent="0.2">
      <c r="D4558" s="178"/>
    </row>
    <row r="4559" spans="4:4" x14ac:dyDescent="0.2">
      <c r="D4559" s="178"/>
    </row>
    <row r="4560" spans="4:4" x14ac:dyDescent="0.2">
      <c r="D4560" s="178"/>
    </row>
    <row r="4561" spans="4:4" x14ac:dyDescent="0.2">
      <c r="D4561" s="178"/>
    </row>
    <row r="4562" spans="4:4" x14ac:dyDescent="0.2">
      <c r="D4562" s="178"/>
    </row>
    <row r="4563" spans="4:4" x14ac:dyDescent="0.2">
      <c r="D4563" s="178"/>
    </row>
    <row r="4564" spans="4:4" x14ac:dyDescent="0.2">
      <c r="D4564" s="178"/>
    </row>
    <row r="4565" spans="4:4" x14ac:dyDescent="0.2">
      <c r="D4565" s="178"/>
    </row>
    <row r="4566" spans="4:4" x14ac:dyDescent="0.2">
      <c r="D4566" s="178"/>
    </row>
    <row r="4567" spans="4:4" x14ac:dyDescent="0.2">
      <c r="D4567" s="178"/>
    </row>
    <row r="4568" spans="4:4" x14ac:dyDescent="0.2">
      <c r="D4568" s="178"/>
    </row>
    <row r="4569" spans="4:4" x14ac:dyDescent="0.2">
      <c r="D4569" s="178"/>
    </row>
    <row r="4570" spans="4:4" x14ac:dyDescent="0.2">
      <c r="D4570" s="178"/>
    </row>
    <row r="4571" spans="4:4" x14ac:dyDescent="0.2">
      <c r="D4571" s="178"/>
    </row>
    <row r="4572" spans="4:4" x14ac:dyDescent="0.2">
      <c r="D4572" s="178"/>
    </row>
    <row r="4573" spans="4:4" x14ac:dyDescent="0.2">
      <c r="D4573" s="178"/>
    </row>
    <row r="4574" spans="4:4" x14ac:dyDescent="0.2">
      <c r="D4574" s="178"/>
    </row>
    <row r="4575" spans="4:4" x14ac:dyDescent="0.2">
      <c r="D4575" s="178"/>
    </row>
    <row r="4576" spans="4:4" x14ac:dyDescent="0.2">
      <c r="D4576" s="178"/>
    </row>
    <row r="4577" spans="4:4" x14ac:dyDescent="0.2">
      <c r="D4577" s="178"/>
    </row>
    <row r="4578" spans="4:4" x14ac:dyDescent="0.2">
      <c r="D4578" s="178"/>
    </row>
    <row r="4579" spans="4:4" x14ac:dyDescent="0.2">
      <c r="D4579" s="178"/>
    </row>
    <row r="4580" spans="4:4" x14ac:dyDescent="0.2">
      <c r="D4580" s="178"/>
    </row>
    <row r="4581" spans="4:4" x14ac:dyDescent="0.2">
      <c r="D4581" s="178"/>
    </row>
    <row r="4582" spans="4:4" x14ac:dyDescent="0.2">
      <c r="D4582" s="178"/>
    </row>
    <row r="4583" spans="4:4" x14ac:dyDescent="0.2">
      <c r="D4583" s="178"/>
    </row>
    <row r="4584" spans="4:4" x14ac:dyDescent="0.2">
      <c r="D4584" s="178"/>
    </row>
    <row r="4585" spans="4:4" x14ac:dyDescent="0.2">
      <c r="D4585" s="178"/>
    </row>
    <row r="4586" spans="4:4" x14ac:dyDescent="0.2">
      <c r="D4586" s="178"/>
    </row>
    <row r="4587" spans="4:4" x14ac:dyDescent="0.2">
      <c r="D4587" s="178"/>
    </row>
    <row r="4588" spans="4:4" x14ac:dyDescent="0.2">
      <c r="D4588" s="178"/>
    </row>
    <row r="4589" spans="4:4" x14ac:dyDescent="0.2">
      <c r="D4589" s="178"/>
    </row>
    <row r="4590" spans="4:4" x14ac:dyDescent="0.2">
      <c r="D4590" s="178"/>
    </row>
    <row r="4591" spans="4:4" x14ac:dyDescent="0.2">
      <c r="D4591" s="178"/>
    </row>
    <row r="4592" spans="4:4" x14ac:dyDescent="0.2">
      <c r="D4592" s="178"/>
    </row>
    <row r="4593" spans="4:4" x14ac:dyDescent="0.2">
      <c r="D4593" s="178"/>
    </row>
    <row r="4594" spans="4:4" x14ac:dyDescent="0.2">
      <c r="D4594" s="178"/>
    </row>
    <row r="4595" spans="4:4" x14ac:dyDescent="0.2">
      <c r="D4595" s="178"/>
    </row>
    <row r="4596" spans="4:4" x14ac:dyDescent="0.2">
      <c r="D4596" s="178"/>
    </row>
    <row r="4597" spans="4:4" x14ac:dyDescent="0.2">
      <c r="D4597" s="178"/>
    </row>
    <row r="4598" spans="4:4" x14ac:dyDescent="0.2">
      <c r="D4598" s="178"/>
    </row>
    <row r="4599" spans="4:4" x14ac:dyDescent="0.2">
      <c r="D4599" s="178"/>
    </row>
    <row r="4600" spans="4:4" x14ac:dyDescent="0.2">
      <c r="D4600" s="178"/>
    </row>
    <row r="4601" spans="4:4" x14ac:dyDescent="0.2">
      <c r="D4601" s="178"/>
    </row>
    <row r="4602" spans="4:4" x14ac:dyDescent="0.2">
      <c r="D4602" s="178"/>
    </row>
    <row r="4603" spans="4:4" x14ac:dyDescent="0.2">
      <c r="D4603" s="178"/>
    </row>
    <row r="4604" spans="4:4" x14ac:dyDescent="0.2">
      <c r="D4604" s="178"/>
    </row>
    <row r="4605" spans="4:4" x14ac:dyDescent="0.2">
      <c r="D4605" s="178"/>
    </row>
    <row r="4606" spans="4:4" x14ac:dyDescent="0.2">
      <c r="D4606" s="178"/>
    </row>
    <row r="4607" spans="4:4" x14ac:dyDescent="0.2">
      <c r="D4607" s="178"/>
    </row>
    <row r="4608" spans="4:4" x14ac:dyDescent="0.2">
      <c r="D4608" s="178"/>
    </row>
    <row r="4609" spans="4:4" x14ac:dyDescent="0.2">
      <c r="D4609" s="178"/>
    </row>
    <row r="4610" spans="4:4" x14ac:dyDescent="0.2">
      <c r="D4610" s="178"/>
    </row>
    <row r="4611" spans="4:4" x14ac:dyDescent="0.2">
      <c r="D4611" s="178"/>
    </row>
    <row r="4612" spans="4:4" x14ac:dyDescent="0.2">
      <c r="D4612" s="178"/>
    </row>
    <row r="4613" spans="4:4" x14ac:dyDescent="0.2">
      <c r="D4613" s="178"/>
    </row>
    <row r="4614" spans="4:4" x14ac:dyDescent="0.2">
      <c r="D4614" s="178"/>
    </row>
    <row r="4615" spans="4:4" x14ac:dyDescent="0.2">
      <c r="D4615" s="178"/>
    </row>
    <row r="4616" spans="4:4" x14ac:dyDescent="0.2">
      <c r="D4616" s="178"/>
    </row>
    <row r="4617" spans="4:4" x14ac:dyDescent="0.2">
      <c r="D4617" s="178"/>
    </row>
    <row r="4618" spans="4:4" x14ac:dyDescent="0.2">
      <c r="D4618" s="178"/>
    </row>
    <row r="4619" spans="4:4" x14ac:dyDescent="0.2">
      <c r="D4619" s="178"/>
    </row>
    <row r="4620" spans="4:4" x14ac:dyDescent="0.2">
      <c r="D4620" s="178"/>
    </row>
    <row r="4621" spans="4:4" x14ac:dyDescent="0.2">
      <c r="D4621" s="178"/>
    </row>
    <row r="4622" spans="4:4" x14ac:dyDescent="0.2">
      <c r="D4622" s="178"/>
    </row>
    <row r="4623" spans="4:4" x14ac:dyDescent="0.2">
      <c r="D4623" s="178"/>
    </row>
    <row r="4624" spans="4:4" x14ac:dyDescent="0.2">
      <c r="D4624" s="178"/>
    </row>
    <row r="4625" spans="4:4" x14ac:dyDescent="0.2">
      <c r="D4625" s="178"/>
    </row>
    <row r="4626" spans="4:4" x14ac:dyDescent="0.2">
      <c r="D4626" s="178"/>
    </row>
    <row r="4627" spans="4:4" x14ac:dyDescent="0.2">
      <c r="D4627" s="178"/>
    </row>
    <row r="4628" spans="4:4" x14ac:dyDescent="0.2">
      <c r="D4628" s="178"/>
    </row>
    <row r="4629" spans="4:4" x14ac:dyDescent="0.2">
      <c r="D4629" s="178"/>
    </row>
    <row r="4630" spans="4:4" x14ac:dyDescent="0.2">
      <c r="D4630" s="178"/>
    </row>
    <row r="4631" spans="4:4" x14ac:dyDescent="0.2">
      <c r="D4631" s="178"/>
    </row>
    <row r="4632" spans="4:4" x14ac:dyDescent="0.2">
      <c r="D4632" s="178"/>
    </row>
    <row r="4633" spans="4:4" x14ac:dyDescent="0.2">
      <c r="D4633" s="178"/>
    </row>
    <row r="4634" spans="4:4" x14ac:dyDescent="0.2">
      <c r="D4634" s="178"/>
    </row>
    <row r="4635" spans="4:4" x14ac:dyDescent="0.2">
      <c r="D4635" s="178"/>
    </row>
    <row r="4636" spans="4:4" x14ac:dyDescent="0.2">
      <c r="D4636" s="178"/>
    </row>
    <row r="4637" spans="4:4" x14ac:dyDescent="0.2">
      <c r="D4637" s="178"/>
    </row>
    <row r="4638" spans="4:4" x14ac:dyDescent="0.2">
      <c r="D4638" s="178"/>
    </row>
    <row r="4639" spans="4:4" x14ac:dyDescent="0.2">
      <c r="D4639" s="178"/>
    </row>
    <row r="4640" spans="4:4" x14ac:dyDescent="0.2">
      <c r="D4640" s="178"/>
    </row>
    <row r="4641" spans="4:4" x14ac:dyDescent="0.2">
      <c r="D4641" s="178"/>
    </row>
    <row r="4642" spans="4:4" x14ac:dyDescent="0.2">
      <c r="D4642" s="178"/>
    </row>
    <row r="4643" spans="4:4" x14ac:dyDescent="0.2">
      <c r="D4643" s="178"/>
    </row>
    <row r="4644" spans="4:4" x14ac:dyDescent="0.2">
      <c r="D4644" s="178"/>
    </row>
    <row r="4645" spans="4:4" x14ac:dyDescent="0.2">
      <c r="D4645" s="178"/>
    </row>
    <row r="4646" spans="4:4" x14ac:dyDescent="0.2">
      <c r="D4646" s="178"/>
    </row>
    <row r="4647" spans="4:4" x14ac:dyDescent="0.2">
      <c r="D4647" s="178"/>
    </row>
    <row r="4648" spans="4:4" x14ac:dyDescent="0.2">
      <c r="D4648" s="178"/>
    </row>
    <row r="4649" spans="4:4" x14ac:dyDescent="0.2">
      <c r="D4649" s="178"/>
    </row>
    <row r="4650" spans="4:4" x14ac:dyDescent="0.2">
      <c r="D4650" s="178"/>
    </row>
    <row r="4651" spans="4:4" x14ac:dyDescent="0.2">
      <c r="D4651" s="178"/>
    </row>
    <row r="4652" spans="4:4" x14ac:dyDescent="0.2">
      <c r="D4652" s="178"/>
    </row>
    <row r="4653" spans="4:4" x14ac:dyDescent="0.2">
      <c r="D4653" s="178"/>
    </row>
    <row r="4654" spans="4:4" x14ac:dyDescent="0.2">
      <c r="D4654" s="178"/>
    </row>
    <row r="4655" spans="4:4" x14ac:dyDescent="0.2">
      <c r="D4655" s="178"/>
    </row>
    <row r="4656" spans="4:4" x14ac:dyDescent="0.2">
      <c r="D4656" s="178"/>
    </row>
    <row r="4657" spans="4:4" x14ac:dyDescent="0.2">
      <c r="D4657" s="178"/>
    </row>
    <row r="4658" spans="4:4" x14ac:dyDescent="0.2">
      <c r="D4658" s="178"/>
    </row>
    <row r="4659" spans="4:4" x14ac:dyDescent="0.2">
      <c r="D4659" s="178"/>
    </row>
    <row r="4660" spans="4:4" x14ac:dyDescent="0.2">
      <c r="D4660" s="178"/>
    </row>
    <row r="4661" spans="4:4" x14ac:dyDescent="0.2">
      <c r="D4661" s="178"/>
    </row>
    <row r="4662" spans="4:4" x14ac:dyDescent="0.2">
      <c r="D4662" s="178"/>
    </row>
    <row r="4663" spans="4:4" x14ac:dyDescent="0.2">
      <c r="D4663" s="178"/>
    </row>
    <row r="4664" spans="4:4" x14ac:dyDescent="0.2">
      <c r="D4664" s="178"/>
    </row>
    <row r="4665" spans="4:4" x14ac:dyDescent="0.2">
      <c r="D4665" s="178"/>
    </row>
    <row r="4666" spans="4:4" x14ac:dyDescent="0.2">
      <c r="D4666" s="178"/>
    </row>
    <row r="4667" spans="4:4" x14ac:dyDescent="0.2">
      <c r="D4667" s="178"/>
    </row>
    <row r="4668" spans="4:4" x14ac:dyDescent="0.2">
      <c r="D4668" s="178"/>
    </row>
    <row r="4669" spans="4:4" x14ac:dyDescent="0.2">
      <c r="D4669" s="178"/>
    </row>
    <row r="4670" spans="4:4" x14ac:dyDescent="0.2">
      <c r="D4670" s="178"/>
    </row>
    <row r="4671" spans="4:4" x14ac:dyDescent="0.2">
      <c r="D4671" s="178"/>
    </row>
    <row r="4672" spans="4:4" x14ac:dyDescent="0.2">
      <c r="D4672" s="178"/>
    </row>
    <row r="4673" spans="4:4" x14ac:dyDescent="0.2">
      <c r="D4673" s="178"/>
    </row>
    <row r="4674" spans="4:4" x14ac:dyDescent="0.2">
      <c r="D4674" s="178"/>
    </row>
    <row r="4675" spans="4:4" x14ac:dyDescent="0.2">
      <c r="D4675" s="178"/>
    </row>
    <row r="4676" spans="4:4" x14ac:dyDescent="0.2">
      <c r="D4676" s="178"/>
    </row>
    <row r="4677" spans="4:4" x14ac:dyDescent="0.2">
      <c r="D4677" s="178"/>
    </row>
    <row r="4678" spans="4:4" x14ac:dyDescent="0.2">
      <c r="D4678" s="178"/>
    </row>
    <row r="4679" spans="4:4" x14ac:dyDescent="0.2">
      <c r="D4679" s="178"/>
    </row>
    <row r="4680" spans="4:4" x14ac:dyDescent="0.2">
      <c r="D4680" s="178"/>
    </row>
    <row r="4681" spans="4:4" x14ac:dyDescent="0.2">
      <c r="D4681" s="178"/>
    </row>
    <row r="4682" spans="4:4" x14ac:dyDescent="0.2">
      <c r="D4682" s="178"/>
    </row>
    <row r="4683" spans="4:4" x14ac:dyDescent="0.2">
      <c r="D4683" s="178"/>
    </row>
    <row r="4684" spans="4:4" x14ac:dyDescent="0.2">
      <c r="D4684" s="178"/>
    </row>
    <row r="4685" spans="4:4" x14ac:dyDescent="0.2">
      <c r="D4685" s="178"/>
    </row>
    <row r="4686" spans="4:4" x14ac:dyDescent="0.2">
      <c r="D4686" s="178"/>
    </row>
    <row r="4687" spans="4:4" x14ac:dyDescent="0.2">
      <c r="D4687" s="178"/>
    </row>
    <row r="4688" spans="4:4" x14ac:dyDescent="0.2">
      <c r="D4688" s="178"/>
    </row>
    <row r="4689" spans="4:4" x14ac:dyDescent="0.2">
      <c r="D4689" s="178"/>
    </row>
    <row r="4690" spans="4:4" x14ac:dyDescent="0.2">
      <c r="D4690" s="178"/>
    </row>
    <row r="4691" spans="4:4" x14ac:dyDescent="0.2">
      <c r="D4691" s="178"/>
    </row>
    <row r="4692" spans="4:4" x14ac:dyDescent="0.2">
      <c r="D4692" s="178"/>
    </row>
    <row r="4693" spans="4:4" x14ac:dyDescent="0.2">
      <c r="D4693" s="178"/>
    </row>
    <row r="4694" spans="4:4" x14ac:dyDescent="0.2">
      <c r="D4694" s="178"/>
    </row>
    <row r="4695" spans="4:4" x14ac:dyDescent="0.2">
      <c r="D4695" s="178"/>
    </row>
    <row r="4696" spans="4:4" x14ac:dyDescent="0.2">
      <c r="D4696" s="178"/>
    </row>
    <row r="4697" spans="4:4" x14ac:dyDescent="0.2">
      <c r="D4697" s="178"/>
    </row>
    <row r="4698" spans="4:4" x14ac:dyDescent="0.2">
      <c r="D4698" s="178"/>
    </row>
    <row r="4699" spans="4:4" x14ac:dyDescent="0.2">
      <c r="D4699" s="178"/>
    </row>
    <row r="4700" spans="4:4" x14ac:dyDescent="0.2">
      <c r="D4700" s="178"/>
    </row>
    <row r="4701" spans="4:4" x14ac:dyDescent="0.2">
      <c r="D4701" s="178"/>
    </row>
    <row r="4702" spans="4:4" x14ac:dyDescent="0.2">
      <c r="D4702" s="178"/>
    </row>
    <row r="4703" spans="4:4" x14ac:dyDescent="0.2">
      <c r="D4703" s="178"/>
    </row>
    <row r="4704" spans="4:4" x14ac:dyDescent="0.2">
      <c r="D4704" s="178"/>
    </row>
    <row r="4705" spans="4:4" x14ac:dyDescent="0.2">
      <c r="D4705" s="178"/>
    </row>
    <row r="4706" spans="4:4" x14ac:dyDescent="0.2">
      <c r="D4706" s="178"/>
    </row>
    <row r="4707" spans="4:4" x14ac:dyDescent="0.2">
      <c r="D4707" s="178"/>
    </row>
    <row r="4708" spans="4:4" x14ac:dyDescent="0.2">
      <c r="D4708" s="178"/>
    </row>
    <row r="4709" spans="4:4" x14ac:dyDescent="0.2">
      <c r="D4709" s="178"/>
    </row>
    <row r="4710" spans="4:4" x14ac:dyDescent="0.2">
      <c r="D4710" s="178"/>
    </row>
    <row r="4711" spans="4:4" x14ac:dyDescent="0.2">
      <c r="D4711" s="178"/>
    </row>
    <row r="4712" spans="4:4" x14ac:dyDescent="0.2">
      <c r="D4712" s="178"/>
    </row>
    <row r="4713" spans="4:4" x14ac:dyDescent="0.2">
      <c r="D4713" s="178"/>
    </row>
    <row r="4714" spans="4:4" x14ac:dyDescent="0.2">
      <c r="D4714" s="178"/>
    </row>
    <row r="4715" spans="4:4" x14ac:dyDescent="0.2">
      <c r="D4715" s="178"/>
    </row>
    <row r="4716" spans="4:4" x14ac:dyDescent="0.2">
      <c r="D4716" s="178"/>
    </row>
    <row r="4717" spans="4:4" x14ac:dyDescent="0.2">
      <c r="D4717" s="178"/>
    </row>
    <row r="4718" spans="4:4" x14ac:dyDescent="0.2">
      <c r="D4718" s="178"/>
    </row>
    <row r="4719" spans="4:4" x14ac:dyDescent="0.2">
      <c r="D4719" s="178"/>
    </row>
    <row r="4720" spans="4:4" x14ac:dyDescent="0.2">
      <c r="D4720" s="178"/>
    </row>
    <row r="4721" spans="4:4" x14ac:dyDescent="0.2">
      <c r="D4721" s="178"/>
    </row>
    <row r="4722" spans="4:4" x14ac:dyDescent="0.2">
      <c r="D4722" s="178"/>
    </row>
    <row r="4723" spans="4:4" x14ac:dyDescent="0.2">
      <c r="D4723" s="178"/>
    </row>
    <row r="4724" spans="4:4" x14ac:dyDescent="0.2">
      <c r="D4724" s="178"/>
    </row>
    <row r="4725" spans="4:4" x14ac:dyDescent="0.2">
      <c r="D4725" s="178"/>
    </row>
    <row r="4726" spans="4:4" x14ac:dyDescent="0.2">
      <c r="D4726" s="178"/>
    </row>
    <row r="4727" spans="4:4" x14ac:dyDescent="0.2">
      <c r="D4727" s="178"/>
    </row>
    <row r="4728" spans="4:4" x14ac:dyDescent="0.2">
      <c r="D4728" s="178"/>
    </row>
    <row r="4729" spans="4:4" x14ac:dyDescent="0.2">
      <c r="D4729" s="178"/>
    </row>
    <row r="4730" spans="4:4" x14ac:dyDescent="0.2">
      <c r="D4730" s="178"/>
    </row>
    <row r="4731" spans="4:4" x14ac:dyDescent="0.2">
      <c r="D4731" s="178"/>
    </row>
    <row r="4732" spans="4:4" x14ac:dyDescent="0.2">
      <c r="D4732" s="178"/>
    </row>
    <row r="4733" spans="4:4" x14ac:dyDescent="0.2">
      <c r="D4733" s="178"/>
    </row>
    <row r="4734" spans="4:4" x14ac:dyDescent="0.2">
      <c r="D4734" s="178"/>
    </row>
    <row r="4735" spans="4:4" x14ac:dyDescent="0.2">
      <c r="D4735" s="178"/>
    </row>
    <row r="4736" spans="4:4" x14ac:dyDescent="0.2">
      <c r="D4736" s="178"/>
    </row>
    <row r="4737" spans="4:4" x14ac:dyDescent="0.2">
      <c r="D4737" s="178"/>
    </row>
    <row r="4738" spans="4:4" x14ac:dyDescent="0.2">
      <c r="D4738" s="178"/>
    </row>
    <row r="4739" spans="4:4" x14ac:dyDescent="0.2">
      <c r="D4739" s="178"/>
    </row>
    <row r="4740" spans="4:4" x14ac:dyDescent="0.2">
      <c r="D4740" s="178"/>
    </row>
    <row r="4741" spans="4:4" x14ac:dyDescent="0.2">
      <c r="D4741" s="178"/>
    </row>
    <row r="4742" spans="4:4" x14ac:dyDescent="0.2">
      <c r="D4742" s="178"/>
    </row>
    <row r="4743" spans="4:4" x14ac:dyDescent="0.2">
      <c r="D4743" s="178"/>
    </row>
    <row r="4744" spans="4:4" x14ac:dyDescent="0.2">
      <c r="D4744" s="178"/>
    </row>
    <row r="4745" spans="4:4" x14ac:dyDescent="0.2">
      <c r="D4745" s="178"/>
    </row>
    <row r="4746" spans="4:4" x14ac:dyDescent="0.2">
      <c r="D4746" s="178"/>
    </row>
    <row r="4747" spans="4:4" x14ac:dyDescent="0.2">
      <c r="D4747" s="178"/>
    </row>
    <row r="4748" spans="4:4" x14ac:dyDescent="0.2">
      <c r="D4748" s="178"/>
    </row>
    <row r="4749" spans="4:4" x14ac:dyDescent="0.2">
      <c r="D4749" s="178"/>
    </row>
    <row r="4750" spans="4:4" x14ac:dyDescent="0.2">
      <c r="D4750" s="178"/>
    </row>
    <row r="4751" spans="4:4" x14ac:dyDescent="0.2">
      <c r="D4751" s="178"/>
    </row>
    <row r="4752" spans="4:4" x14ac:dyDescent="0.2">
      <c r="D4752" s="178"/>
    </row>
    <row r="4753" spans="4:4" x14ac:dyDescent="0.2">
      <c r="D4753" s="178"/>
    </row>
    <row r="4754" spans="4:4" x14ac:dyDescent="0.2">
      <c r="D4754" s="178"/>
    </row>
    <row r="4755" spans="4:4" x14ac:dyDescent="0.2">
      <c r="D4755" s="178"/>
    </row>
    <row r="4756" spans="4:4" x14ac:dyDescent="0.2">
      <c r="D4756" s="178"/>
    </row>
    <row r="4757" spans="4:4" x14ac:dyDescent="0.2">
      <c r="D4757" s="178"/>
    </row>
    <row r="4758" spans="4:4" x14ac:dyDescent="0.2">
      <c r="D4758" s="178"/>
    </row>
    <row r="4759" spans="4:4" x14ac:dyDescent="0.2">
      <c r="D4759" s="178"/>
    </row>
    <row r="4760" spans="4:4" x14ac:dyDescent="0.2">
      <c r="D4760" s="178"/>
    </row>
    <row r="4761" spans="4:4" x14ac:dyDescent="0.2">
      <c r="D4761" s="178"/>
    </row>
    <row r="4762" spans="4:4" x14ac:dyDescent="0.2">
      <c r="D4762" s="178"/>
    </row>
    <row r="4763" spans="4:4" x14ac:dyDescent="0.2">
      <c r="D4763" s="178"/>
    </row>
    <row r="4764" spans="4:4" x14ac:dyDescent="0.2">
      <c r="D4764" s="178"/>
    </row>
    <row r="4765" spans="4:4" x14ac:dyDescent="0.2">
      <c r="D4765" s="178"/>
    </row>
    <row r="4766" spans="4:4" x14ac:dyDescent="0.2">
      <c r="D4766" s="178"/>
    </row>
    <row r="4767" spans="4:4" x14ac:dyDescent="0.2">
      <c r="D4767" s="178"/>
    </row>
    <row r="4768" spans="4:4" x14ac:dyDescent="0.2">
      <c r="D4768" s="178"/>
    </row>
    <row r="4769" spans="4:4" x14ac:dyDescent="0.2">
      <c r="D4769" s="178"/>
    </row>
    <row r="4770" spans="4:4" x14ac:dyDescent="0.2">
      <c r="D4770" s="178"/>
    </row>
    <row r="4771" spans="4:4" x14ac:dyDescent="0.2">
      <c r="D4771" s="178"/>
    </row>
    <row r="4772" spans="4:4" x14ac:dyDescent="0.2">
      <c r="D4772" s="178"/>
    </row>
    <row r="4773" spans="4:4" x14ac:dyDescent="0.2">
      <c r="D4773" s="178"/>
    </row>
    <row r="4774" spans="4:4" x14ac:dyDescent="0.2">
      <c r="D4774" s="178"/>
    </row>
    <row r="4775" spans="4:4" x14ac:dyDescent="0.2">
      <c r="D4775" s="178"/>
    </row>
    <row r="4776" spans="4:4" x14ac:dyDescent="0.2">
      <c r="D4776" s="178"/>
    </row>
    <row r="4777" spans="4:4" x14ac:dyDescent="0.2">
      <c r="D4777" s="178"/>
    </row>
    <row r="4778" spans="4:4" x14ac:dyDescent="0.2">
      <c r="D4778" s="178"/>
    </row>
    <row r="4779" spans="4:4" x14ac:dyDescent="0.2">
      <c r="D4779" s="178"/>
    </row>
    <row r="4780" spans="4:4" x14ac:dyDescent="0.2">
      <c r="D4780" s="178"/>
    </row>
    <row r="4781" spans="4:4" x14ac:dyDescent="0.2">
      <c r="D4781" s="178"/>
    </row>
    <row r="4782" spans="4:4" x14ac:dyDescent="0.2">
      <c r="D4782" s="178"/>
    </row>
    <row r="4783" spans="4:4" x14ac:dyDescent="0.2">
      <c r="D4783" s="178"/>
    </row>
    <row r="4784" spans="4:4" x14ac:dyDescent="0.2">
      <c r="D4784" s="178"/>
    </row>
    <row r="4785" spans="4:4" x14ac:dyDescent="0.2">
      <c r="D4785" s="178"/>
    </row>
    <row r="4786" spans="4:4" x14ac:dyDescent="0.2">
      <c r="D4786" s="178"/>
    </row>
    <row r="4787" spans="4:4" x14ac:dyDescent="0.2">
      <c r="D4787" s="178"/>
    </row>
    <row r="4788" spans="4:4" x14ac:dyDescent="0.2">
      <c r="D4788" s="178"/>
    </row>
    <row r="4789" spans="4:4" x14ac:dyDescent="0.2">
      <c r="D4789" s="178"/>
    </row>
    <row r="4790" spans="4:4" x14ac:dyDescent="0.2">
      <c r="D4790" s="178"/>
    </row>
    <row r="4791" spans="4:4" x14ac:dyDescent="0.2">
      <c r="D4791" s="178"/>
    </row>
    <row r="4792" spans="4:4" x14ac:dyDescent="0.2">
      <c r="D4792" s="178"/>
    </row>
    <row r="4793" spans="4:4" x14ac:dyDescent="0.2">
      <c r="D4793" s="178"/>
    </row>
    <row r="4794" spans="4:4" x14ac:dyDescent="0.2">
      <c r="D4794" s="178"/>
    </row>
    <row r="4795" spans="4:4" x14ac:dyDescent="0.2">
      <c r="D4795" s="178"/>
    </row>
    <row r="4796" spans="4:4" x14ac:dyDescent="0.2">
      <c r="D4796" s="178"/>
    </row>
    <row r="4797" spans="4:4" x14ac:dyDescent="0.2">
      <c r="D4797" s="178"/>
    </row>
    <row r="4798" spans="4:4" x14ac:dyDescent="0.2">
      <c r="D4798" s="178"/>
    </row>
    <row r="4799" spans="4:4" x14ac:dyDescent="0.2">
      <c r="D4799" s="178"/>
    </row>
    <row r="4800" spans="4:4" x14ac:dyDescent="0.2">
      <c r="D4800" s="178"/>
    </row>
    <row r="4801" spans="4:4" x14ac:dyDescent="0.2">
      <c r="D4801" s="178"/>
    </row>
    <row r="4802" spans="4:4" x14ac:dyDescent="0.2">
      <c r="D4802" s="178"/>
    </row>
    <row r="4803" spans="4:4" x14ac:dyDescent="0.2">
      <c r="D4803" s="178"/>
    </row>
    <row r="4804" spans="4:4" x14ac:dyDescent="0.2">
      <c r="D4804" s="178"/>
    </row>
    <row r="4805" spans="4:4" x14ac:dyDescent="0.2">
      <c r="D4805" s="178"/>
    </row>
    <row r="4806" spans="4:4" x14ac:dyDescent="0.2">
      <c r="D4806" s="178"/>
    </row>
    <row r="4807" spans="4:4" x14ac:dyDescent="0.2">
      <c r="D4807" s="178"/>
    </row>
    <row r="4808" spans="4:4" x14ac:dyDescent="0.2">
      <c r="D4808" s="178"/>
    </row>
    <row r="4809" spans="4:4" x14ac:dyDescent="0.2">
      <c r="D4809" s="178"/>
    </row>
    <row r="4810" spans="4:4" x14ac:dyDescent="0.2">
      <c r="D4810" s="178"/>
    </row>
    <row r="4811" spans="4:4" x14ac:dyDescent="0.2">
      <c r="D4811" s="178"/>
    </row>
    <row r="4812" spans="4:4" x14ac:dyDescent="0.2">
      <c r="D4812" s="178"/>
    </row>
    <row r="4813" spans="4:4" x14ac:dyDescent="0.2">
      <c r="D4813" s="178"/>
    </row>
    <row r="4814" spans="4:4" x14ac:dyDescent="0.2">
      <c r="D4814" s="178"/>
    </row>
    <row r="4815" spans="4:4" x14ac:dyDescent="0.2">
      <c r="D4815" s="178"/>
    </row>
    <row r="4816" spans="4:4" x14ac:dyDescent="0.2">
      <c r="D4816" s="178"/>
    </row>
    <row r="4817" spans="4:4" x14ac:dyDescent="0.2">
      <c r="D4817" s="178"/>
    </row>
    <row r="4818" spans="4:4" x14ac:dyDescent="0.2">
      <c r="D4818" s="178"/>
    </row>
    <row r="4819" spans="4:4" x14ac:dyDescent="0.2">
      <c r="D4819" s="178"/>
    </row>
    <row r="4820" spans="4:4" x14ac:dyDescent="0.2">
      <c r="D4820" s="178"/>
    </row>
    <row r="4821" spans="4:4" x14ac:dyDescent="0.2">
      <c r="D4821" s="178"/>
    </row>
    <row r="4822" spans="4:4" x14ac:dyDescent="0.2">
      <c r="D4822" s="178"/>
    </row>
    <row r="4823" spans="4:4" x14ac:dyDescent="0.2">
      <c r="D4823" s="178"/>
    </row>
    <row r="4824" spans="4:4" x14ac:dyDescent="0.2">
      <c r="D4824" s="178"/>
    </row>
    <row r="4825" spans="4:4" x14ac:dyDescent="0.2">
      <c r="D4825" s="178"/>
    </row>
    <row r="4826" spans="4:4" x14ac:dyDescent="0.2">
      <c r="D4826" s="178"/>
    </row>
    <row r="4827" spans="4:4" x14ac:dyDescent="0.2">
      <c r="D4827" s="178"/>
    </row>
    <row r="4828" spans="4:4" x14ac:dyDescent="0.2">
      <c r="D4828" s="178"/>
    </row>
    <row r="4829" spans="4:4" x14ac:dyDescent="0.2">
      <c r="D4829" s="178"/>
    </row>
    <row r="4830" spans="4:4" x14ac:dyDescent="0.2">
      <c r="D4830" s="178"/>
    </row>
    <row r="4831" spans="4:4" x14ac:dyDescent="0.2">
      <c r="D4831" s="178"/>
    </row>
    <row r="4832" spans="4:4" x14ac:dyDescent="0.2">
      <c r="D4832" s="178"/>
    </row>
    <row r="4833" spans="4:4" x14ac:dyDescent="0.2">
      <c r="D4833" s="178"/>
    </row>
    <row r="4834" spans="4:4" x14ac:dyDescent="0.2">
      <c r="D4834" s="178"/>
    </row>
    <row r="4835" spans="4:4" x14ac:dyDescent="0.2">
      <c r="D4835" s="178"/>
    </row>
    <row r="4836" spans="4:4" x14ac:dyDescent="0.2">
      <c r="D4836" s="178"/>
    </row>
    <row r="4837" spans="4:4" x14ac:dyDescent="0.2">
      <c r="D4837" s="178"/>
    </row>
    <row r="4838" spans="4:4" x14ac:dyDescent="0.2">
      <c r="D4838" s="178"/>
    </row>
    <row r="4839" spans="4:4" x14ac:dyDescent="0.2">
      <c r="D4839" s="178"/>
    </row>
    <row r="4840" spans="4:4" x14ac:dyDescent="0.2">
      <c r="D4840" s="178"/>
    </row>
    <row r="4841" spans="4:4" x14ac:dyDescent="0.2">
      <c r="D4841" s="178"/>
    </row>
    <row r="4842" spans="4:4" x14ac:dyDescent="0.2">
      <c r="D4842" s="178"/>
    </row>
    <row r="4843" spans="4:4" x14ac:dyDescent="0.2">
      <c r="D4843" s="178"/>
    </row>
    <row r="4844" spans="4:4" x14ac:dyDescent="0.2">
      <c r="D4844" s="178"/>
    </row>
    <row r="4845" spans="4:4" x14ac:dyDescent="0.2">
      <c r="D4845" s="178"/>
    </row>
    <row r="4846" spans="4:4" x14ac:dyDescent="0.2">
      <c r="D4846" s="178"/>
    </row>
    <row r="4847" spans="4:4" x14ac:dyDescent="0.2">
      <c r="D4847" s="178"/>
    </row>
    <row r="4848" spans="4:4" x14ac:dyDescent="0.2">
      <c r="D4848" s="178"/>
    </row>
    <row r="4849" spans="4:4" x14ac:dyDescent="0.2">
      <c r="D4849" s="178"/>
    </row>
    <row r="4850" spans="4:4" x14ac:dyDescent="0.2">
      <c r="D4850" s="178"/>
    </row>
    <row r="4851" spans="4:4" x14ac:dyDescent="0.2">
      <c r="D4851" s="178"/>
    </row>
    <row r="4852" spans="4:4" x14ac:dyDescent="0.2">
      <c r="D4852" s="178"/>
    </row>
    <row r="4853" spans="4:4" x14ac:dyDescent="0.2">
      <c r="D4853" s="178"/>
    </row>
    <row r="4854" spans="4:4" x14ac:dyDescent="0.2">
      <c r="D4854" s="178"/>
    </row>
    <row r="4855" spans="4:4" x14ac:dyDescent="0.2">
      <c r="D4855" s="178"/>
    </row>
    <row r="4856" spans="4:4" x14ac:dyDescent="0.2">
      <c r="D4856" s="178"/>
    </row>
    <row r="4857" spans="4:4" x14ac:dyDescent="0.2">
      <c r="D4857" s="178"/>
    </row>
    <row r="4858" spans="4:4" x14ac:dyDescent="0.2">
      <c r="D4858" s="178"/>
    </row>
    <row r="4859" spans="4:4" x14ac:dyDescent="0.2">
      <c r="D4859" s="178"/>
    </row>
    <row r="4860" spans="4:4" x14ac:dyDescent="0.2">
      <c r="D4860" s="178"/>
    </row>
    <row r="4861" spans="4:4" x14ac:dyDescent="0.2">
      <c r="D4861" s="178"/>
    </row>
    <row r="4862" spans="4:4" x14ac:dyDescent="0.2">
      <c r="D4862" s="178"/>
    </row>
    <row r="4863" spans="4:4" x14ac:dyDescent="0.2">
      <c r="D4863" s="178"/>
    </row>
    <row r="4864" spans="4:4" x14ac:dyDescent="0.2">
      <c r="D4864" s="178"/>
    </row>
    <row r="4865" spans="4:4" x14ac:dyDescent="0.2">
      <c r="D4865" s="178"/>
    </row>
    <row r="4866" spans="4:4" x14ac:dyDescent="0.2">
      <c r="D4866" s="178"/>
    </row>
    <row r="4867" spans="4:4" x14ac:dyDescent="0.2">
      <c r="D4867" s="178"/>
    </row>
    <row r="4868" spans="4:4" x14ac:dyDescent="0.2">
      <c r="D4868" s="178"/>
    </row>
    <row r="4869" spans="4:4" x14ac:dyDescent="0.2">
      <c r="D4869" s="178"/>
    </row>
    <row r="4870" spans="4:4" x14ac:dyDescent="0.2">
      <c r="D4870" s="178"/>
    </row>
    <row r="4871" spans="4:4" x14ac:dyDescent="0.2">
      <c r="D4871" s="178"/>
    </row>
    <row r="4872" spans="4:4" x14ac:dyDescent="0.2">
      <c r="D4872" s="178"/>
    </row>
    <row r="4873" spans="4:4" x14ac:dyDescent="0.2">
      <c r="D4873" s="178"/>
    </row>
    <row r="4874" spans="4:4" x14ac:dyDescent="0.2">
      <c r="D4874" s="178"/>
    </row>
    <row r="4875" spans="4:4" x14ac:dyDescent="0.2">
      <c r="D4875" s="178"/>
    </row>
    <row r="4876" spans="4:4" x14ac:dyDescent="0.2">
      <c r="D4876" s="178"/>
    </row>
    <row r="4877" spans="4:4" x14ac:dyDescent="0.2">
      <c r="D4877" s="178"/>
    </row>
    <row r="4878" spans="4:4" x14ac:dyDescent="0.2">
      <c r="D4878" s="178"/>
    </row>
    <row r="4879" spans="4:4" x14ac:dyDescent="0.2">
      <c r="D4879" s="178"/>
    </row>
    <row r="4880" spans="4:4" x14ac:dyDescent="0.2">
      <c r="D4880" s="178"/>
    </row>
    <row r="4881" spans="4:4" x14ac:dyDescent="0.2">
      <c r="D4881" s="178"/>
    </row>
    <row r="4882" spans="4:4" x14ac:dyDescent="0.2">
      <c r="D4882" s="178"/>
    </row>
    <row r="4883" spans="4:4" x14ac:dyDescent="0.2">
      <c r="D4883" s="178"/>
    </row>
    <row r="4884" spans="4:4" x14ac:dyDescent="0.2">
      <c r="D4884" s="178"/>
    </row>
    <row r="4885" spans="4:4" x14ac:dyDescent="0.2">
      <c r="D4885" s="178"/>
    </row>
    <row r="4886" spans="4:4" x14ac:dyDescent="0.2">
      <c r="D4886" s="178"/>
    </row>
    <row r="4887" spans="4:4" x14ac:dyDescent="0.2">
      <c r="D4887" s="178"/>
    </row>
    <row r="4888" spans="4:4" x14ac:dyDescent="0.2">
      <c r="D4888" s="178"/>
    </row>
    <row r="4889" spans="4:4" x14ac:dyDescent="0.2">
      <c r="D4889" s="178"/>
    </row>
    <row r="4890" spans="4:4" x14ac:dyDescent="0.2">
      <c r="D4890" s="178"/>
    </row>
    <row r="4891" spans="4:4" x14ac:dyDescent="0.2">
      <c r="D4891" s="178"/>
    </row>
    <row r="4892" spans="4:4" x14ac:dyDescent="0.2">
      <c r="D4892" s="178"/>
    </row>
    <row r="4893" spans="4:4" x14ac:dyDescent="0.2">
      <c r="D4893" s="178"/>
    </row>
    <row r="4894" spans="4:4" x14ac:dyDescent="0.2">
      <c r="D4894" s="178"/>
    </row>
    <row r="4895" spans="4:4" x14ac:dyDescent="0.2">
      <c r="D4895" s="178"/>
    </row>
    <row r="4896" spans="4:4" x14ac:dyDescent="0.2">
      <c r="D4896" s="178"/>
    </row>
    <row r="4897" spans="4:4" x14ac:dyDescent="0.2">
      <c r="D4897" s="178"/>
    </row>
    <row r="4898" spans="4:4" x14ac:dyDescent="0.2">
      <c r="D4898" s="178"/>
    </row>
    <row r="4899" spans="4:4" x14ac:dyDescent="0.2">
      <c r="D4899" s="178"/>
    </row>
    <row r="4900" spans="4:4" x14ac:dyDescent="0.2">
      <c r="D4900" s="178"/>
    </row>
    <row r="4901" spans="4:4" x14ac:dyDescent="0.2">
      <c r="D4901" s="178"/>
    </row>
    <row r="4902" spans="4:4" x14ac:dyDescent="0.2">
      <c r="D4902" s="178"/>
    </row>
    <row r="4903" spans="4:4" x14ac:dyDescent="0.2">
      <c r="D4903" s="178"/>
    </row>
    <row r="4904" spans="4:4" x14ac:dyDescent="0.2">
      <c r="D4904" s="178"/>
    </row>
    <row r="4905" spans="4:4" x14ac:dyDescent="0.2">
      <c r="D4905" s="178"/>
    </row>
    <row r="4906" spans="4:4" x14ac:dyDescent="0.2">
      <c r="D4906" s="178"/>
    </row>
    <row r="4907" spans="4:4" x14ac:dyDescent="0.2">
      <c r="D4907" s="178"/>
    </row>
    <row r="4908" spans="4:4" x14ac:dyDescent="0.2">
      <c r="D4908" s="178"/>
    </row>
    <row r="4909" spans="4:4" x14ac:dyDescent="0.2">
      <c r="D4909" s="178"/>
    </row>
    <row r="4910" spans="4:4" x14ac:dyDescent="0.2">
      <c r="D4910" s="178"/>
    </row>
    <row r="4911" spans="4:4" x14ac:dyDescent="0.2">
      <c r="D4911" s="178"/>
    </row>
    <row r="4912" spans="4:4" x14ac:dyDescent="0.2">
      <c r="D4912" s="178"/>
    </row>
    <row r="4913" spans="4:4" x14ac:dyDescent="0.2">
      <c r="D4913" s="178"/>
    </row>
    <row r="4914" spans="4:4" x14ac:dyDescent="0.2">
      <c r="D4914" s="178"/>
    </row>
    <row r="4915" spans="4:4" x14ac:dyDescent="0.2">
      <c r="D4915" s="178"/>
    </row>
    <row r="4916" spans="4:4" x14ac:dyDescent="0.2">
      <c r="D4916" s="178"/>
    </row>
    <row r="4917" spans="4:4" x14ac:dyDescent="0.2">
      <c r="D4917" s="178"/>
    </row>
    <row r="4918" spans="4:4" x14ac:dyDescent="0.2">
      <c r="D4918" s="178"/>
    </row>
    <row r="4919" spans="4:4" x14ac:dyDescent="0.2">
      <c r="D4919" s="178"/>
    </row>
    <row r="4920" spans="4:4" x14ac:dyDescent="0.2">
      <c r="D4920" s="178"/>
    </row>
    <row r="4921" spans="4:4" x14ac:dyDescent="0.2">
      <c r="D4921" s="178"/>
    </row>
    <row r="4922" spans="4:4" x14ac:dyDescent="0.2">
      <c r="D4922" s="178"/>
    </row>
    <row r="4923" spans="4:4" x14ac:dyDescent="0.2">
      <c r="D4923" s="178"/>
    </row>
    <row r="4924" spans="4:4" x14ac:dyDescent="0.2">
      <c r="D4924" s="178"/>
    </row>
    <row r="4925" spans="4:4" x14ac:dyDescent="0.2">
      <c r="D4925" s="178"/>
    </row>
    <row r="4926" spans="4:4" x14ac:dyDescent="0.2">
      <c r="D4926" s="178"/>
    </row>
    <row r="4927" spans="4:4" x14ac:dyDescent="0.2">
      <c r="D4927" s="178"/>
    </row>
    <row r="4928" spans="4:4" x14ac:dyDescent="0.2">
      <c r="D4928" s="178"/>
    </row>
    <row r="4929" spans="4:4" x14ac:dyDescent="0.2">
      <c r="D4929" s="178"/>
    </row>
    <row r="4930" spans="4:4" x14ac:dyDescent="0.2">
      <c r="D4930" s="178"/>
    </row>
    <row r="4931" spans="4:4" x14ac:dyDescent="0.2">
      <c r="D4931" s="178"/>
    </row>
    <row r="4932" spans="4:4" x14ac:dyDescent="0.2">
      <c r="D4932" s="178"/>
    </row>
    <row r="4933" spans="4:4" x14ac:dyDescent="0.2">
      <c r="D4933" s="178"/>
    </row>
    <row r="4934" spans="4:4" x14ac:dyDescent="0.2">
      <c r="D4934" s="178"/>
    </row>
    <row r="4935" spans="4:4" x14ac:dyDescent="0.2">
      <c r="D4935" s="178"/>
    </row>
    <row r="4936" spans="4:4" x14ac:dyDescent="0.2">
      <c r="D4936" s="178"/>
    </row>
    <row r="4937" spans="4:4" x14ac:dyDescent="0.2">
      <c r="D4937" s="178"/>
    </row>
    <row r="4938" spans="4:4" x14ac:dyDescent="0.2">
      <c r="D4938" s="178"/>
    </row>
    <row r="4939" spans="4:4" x14ac:dyDescent="0.2">
      <c r="D4939" s="178"/>
    </row>
    <row r="4940" spans="4:4" x14ac:dyDescent="0.2">
      <c r="D4940" s="178"/>
    </row>
    <row r="4941" spans="4:4" x14ac:dyDescent="0.2">
      <c r="D4941" s="178"/>
    </row>
    <row r="4942" spans="4:4" x14ac:dyDescent="0.2">
      <c r="D4942" s="178"/>
    </row>
    <row r="4943" spans="4:4" x14ac:dyDescent="0.2">
      <c r="D4943" s="178"/>
    </row>
    <row r="4944" spans="4:4" x14ac:dyDescent="0.2">
      <c r="D4944" s="178"/>
    </row>
    <row r="4945" spans="4:4" x14ac:dyDescent="0.2">
      <c r="D4945" s="178"/>
    </row>
    <row r="4946" spans="4:4" x14ac:dyDescent="0.2">
      <c r="D4946" s="178"/>
    </row>
    <row r="4947" spans="4:4" x14ac:dyDescent="0.2">
      <c r="D4947" s="178"/>
    </row>
    <row r="4948" spans="4:4" x14ac:dyDescent="0.2">
      <c r="D4948" s="178"/>
    </row>
    <row r="4949" spans="4:4" x14ac:dyDescent="0.2">
      <c r="D4949" s="178"/>
    </row>
    <row r="4950" spans="4:4" x14ac:dyDescent="0.2">
      <c r="D4950" s="178"/>
    </row>
    <row r="4951" spans="4:4" x14ac:dyDescent="0.2">
      <c r="D4951" s="178"/>
    </row>
    <row r="4952" spans="4:4" x14ac:dyDescent="0.2">
      <c r="D4952" s="178"/>
    </row>
    <row r="4953" spans="4:4" x14ac:dyDescent="0.2">
      <c r="D4953" s="178"/>
    </row>
    <row r="4954" spans="4:4" x14ac:dyDescent="0.2">
      <c r="D4954" s="178"/>
    </row>
    <row r="4955" spans="4:4" x14ac:dyDescent="0.2">
      <c r="D4955" s="178"/>
    </row>
    <row r="4956" spans="4:4" x14ac:dyDescent="0.2">
      <c r="D4956" s="178"/>
    </row>
    <row r="4957" spans="4:4" x14ac:dyDescent="0.2">
      <c r="D4957" s="178"/>
    </row>
    <row r="4958" spans="4:4" x14ac:dyDescent="0.2">
      <c r="D4958" s="178"/>
    </row>
    <row r="4959" spans="4:4" x14ac:dyDescent="0.2">
      <c r="D4959" s="178"/>
    </row>
    <row r="4960" spans="4:4" x14ac:dyDescent="0.2">
      <c r="D4960" s="178"/>
    </row>
    <row r="4961" spans="4:4" x14ac:dyDescent="0.2">
      <c r="D4961" s="178"/>
    </row>
    <row r="4962" spans="4:4" x14ac:dyDescent="0.2">
      <c r="D4962" s="178"/>
    </row>
    <row r="4963" spans="4:4" x14ac:dyDescent="0.2">
      <c r="D4963" s="178"/>
    </row>
    <row r="4964" spans="4:4" x14ac:dyDescent="0.2">
      <c r="D4964" s="178"/>
    </row>
    <row r="4965" spans="4:4" x14ac:dyDescent="0.2">
      <c r="D4965" s="178"/>
    </row>
    <row r="4966" spans="4:4" x14ac:dyDescent="0.2">
      <c r="D4966" s="178"/>
    </row>
    <row r="4967" spans="4:4" x14ac:dyDescent="0.2">
      <c r="D4967" s="178"/>
    </row>
    <row r="4968" spans="4:4" x14ac:dyDescent="0.2">
      <c r="D4968" s="178"/>
    </row>
    <row r="4969" spans="4:4" x14ac:dyDescent="0.2">
      <c r="D4969" s="178"/>
    </row>
    <row r="4970" spans="4:4" x14ac:dyDescent="0.2">
      <c r="D4970" s="178"/>
    </row>
    <row r="4971" spans="4:4" x14ac:dyDescent="0.2">
      <c r="D4971" s="178"/>
    </row>
    <row r="4972" spans="4:4" x14ac:dyDescent="0.2">
      <c r="D4972" s="178"/>
    </row>
    <row r="4973" spans="4:4" x14ac:dyDescent="0.2">
      <c r="D4973" s="178"/>
    </row>
    <row r="4974" spans="4:4" x14ac:dyDescent="0.2">
      <c r="D4974" s="178"/>
    </row>
    <row r="4975" spans="4:4" x14ac:dyDescent="0.2">
      <c r="D4975" s="178"/>
    </row>
    <row r="4976" spans="4:4" x14ac:dyDescent="0.2">
      <c r="D4976" s="178"/>
    </row>
    <row r="4977" spans="4:4" x14ac:dyDescent="0.2">
      <c r="D4977" s="178"/>
    </row>
    <row r="4978" spans="4:4" x14ac:dyDescent="0.2">
      <c r="D4978" s="178"/>
    </row>
    <row r="4979" spans="4:4" x14ac:dyDescent="0.2">
      <c r="D4979" s="178"/>
    </row>
    <row r="4980" spans="4:4" x14ac:dyDescent="0.2">
      <c r="D4980" s="178"/>
    </row>
    <row r="4981" spans="4:4" x14ac:dyDescent="0.2">
      <c r="D4981" s="178"/>
    </row>
    <row r="4982" spans="4:4" x14ac:dyDescent="0.2">
      <c r="D4982" s="178"/>
    </row>
    <row r="4983" spans="4:4" x14ac:dyDescent="0.2">
      <c r="D4983" s="178"/>
    </row>
    <row r="4984" spans="4:4" x14ac:dyDescent="0.2">
      <c r="D4984" s="178"/>
    </row>
    <row r="4985" spans="4:4" x14ac:dyDescent="0.2">
      <c r="D4985" s="178"/>
    </row>
    <row r="4986" spans="4:4" x14ac:dyDescent="0.2">
      <c r="D4986" s="178"/>
    </row>
    <row r="4987" spans="4:4" x14ac:dyDescent="0.2">
      <c r="D4987" s="178"/>
    </row>
    <row r="4988" spans="4:4" x14ac:dyDescent="0.2">
      <c r="D4988" s="178"/>
    </row>
    <row r="4989" spans="4:4" x14ac:dyDescent="0.2">
      <c r="D4989" s="178"/>
    </row>
    <row r="4990" spans="4:4" x14ac:dyDescent="0.2">
      <c r="D4990" s="178"/>
    </row>
    <row r="4991" spans="4:4" x14ac:dyDescent="0.2">
      <c r="D4991" s="178"/>
    </row>
    <row r="4992" spans="4:4" x14ac:dyDescent="0.2">
      <c r="D4992" s="178"/>
    </row>
    <row r="4993" spans="4:4" x14ac:dyDescent="0.2">
      <c r="D4993" s="178"/>
    </row>
    <row r="4994" spans="4:4" x14ac:dyDescent="0.2">
      <c r="D4994" s="178"/>
    </row>
    <row r="4995" spans="4:4" x14ac:dyDescent="0.2">
      <c r="D4995" s="178"/>
    </row>
    <row r="4996" spans="4:4" x14ac:dyDescent="0.2">
      <c r="D4996" s="178"/>
    </row>
    <row r="4997" spans="4:4" x14ac:dyDescent="0.2">
      <c r="D4997" s="178"/>
    </row>
    <row r="4998" spans="4:4" x14ac:dyDescent="0.2">
      <c r="D4998" s="178"/>
    </row>
    <row r="4999" spans="4:4" x14ac:dyDescent="0.2">
      <c r="D4999" s="178"/>
    </row>
  </sheetData>
  <sheetProtection password="CCE1" sheet="1" objects="1" scenarios="1"/>
  <protectedRanges>
    <protectedRange sqref="F181 F183 F186 F188 F191 F194 F197 F200 F203 F206 F209 F212 F215 F218 F221 F224 F227 F230 F232:F233 F236 F239 F242 F245 F248:F252 F254 F257:F273 F275:F276 F278 F281:F291 F294" name="Oblast2"/>
    <protectedRange sqref="F11 F14 F18 F21 F25 F29 F31:F38 F41 F44 F46 F48 F50 F54 F57 F59:F67 F69:F81 F84 F87 F90 F93 F96 F98:F100 F102 F104 F106 F108:F118 F120 F123 F126 F130 F134 F138 F142 F146 F150" name="Oblast1"/>
  </protectedRanges>
  <mergeCells count="132">
    <mergeCell ref="F279:G279"/>
    <mergeCell ref="B280:G280"/>
    <mergeCell ref="B292:G292"/>
    <mergeCell ref="B293:G293"/>
    <mergeCell ref="F295:G295"/>
    <mergeCell ref="B296:G296"/>
    <mergeCell ref="B247:G247"/>
    <mergeCell ref="B253:G253"/>
    <mergeCell ref="F255:G255"/>
    <mergeCell ref="B256:G256"/>
    <mergeCell ref="B274:G274"/>
    <mergeCell ref="B277:G277"/>
    <mergeCell ref="B238:G238"/>
    <mergeCell ref="B240:G240"/>
    <mergeCell ref="B241:G241"/>
    <mergeCell ref="B243:G243"/>
    <mergeCell ref="B244:G244"/>
    <mergeCell ref="B246:G246"/>
    <mergeCell ref="B228:G228"/>
    <mergeCell ref="B229:G229"/>
    <mergeCell ref="B231:G231"/>
    <mergeCell ref="B234:G234"/>
    <mergeCell ref="B235:G235"/>
    <mergeCell ref="B237:G237"/>
    <mergeCell ref="B219:G219"/>
    <mergeCell ref="B220:G220"/>
    <mergeCell ref="B222:G222"/>
    <mergeCell ref="B223:G223"/>
    <mergeCell ref="B225:G225"/>
    <mergeCell ref="B226:G226"/>
    <mergeCell ref="B210:G210"/>
    <mergeCell ref="B211:G211"/>
    <mergeCell ref="B213:G213"/>
    <mergeCell ref="B214:G214"/>
    <mergeCell ref="B216:G216"/>
    <mergeCell ref="B217:G217"/>
    <mergeCell ref="B201:G201"/>
    <mergeCell ref="B202:G202"/>
    <mergeCell ref="B204:G204"/>
    <mergeCell ref="B205:G205"/>
    <mergeCell ref="B207:G207"/>
    <mergeCell ref="B208:G208"/>
    <mergeCell ref="B192:G192"/>
    <mergeCell ref="B193:G193"/>
    <mergeCell ref="B195:G195"/>
    <mergeCell ref="B196:G196"/>
    <mergeCell ref="B198:G198"/>
    <mergeCell ref="B199:G199"/>
    <mergeCell ref="B182:G182"/>
    <mergeCell ref="B184:G184"/>
    <mergeCell ref="B185:G185"/>
    <mergeCell ref="B187:G187"/>
    <mergeCell ref="B189:G189"/>
    <mergeCell ref="B190:G190"/>
    <mergeCell ref="B152:G152"/>
    <mergeCell ref="B154:G154"/>
    <mergeCell ref="B155:G155"/>
    <mergeCell ref="B177:G177"/>
    <mergeCell ref="F179:G179"/>
    <mergeCell ref="B180:G180"/>
    <mergeCell ref="B144:G144"/>
    <mergeCell ref="B145:G145"/>
    <mergeCell ref="C147:G147"/>
    <mergeCell ref="B148:G148"/>
    <mergeCell ref="B149:G149"/>
    <mergeCell ref="C151:G151"/>
    <mergeCell ref="B136:G136"/>
    <mergeCell ref="B137:G137"/>
    <mergeCell ref="C139:G139"/>
    <mergeCell ref="B140:G140"/>
    <mergeCell ref="B141:G141"/>
    <mergeCell ref="C143:G143"/>
    <mergeCell ref="B128:G128"/>
    <mergeCell ref="B129:G129"/>
    <mergeCell ref="C131:G131"/>
    <mergeCell ref="B132:G132"/>
    <mergeCell ref="B133:G133"/>
    <mergeCell ref="C135:G135"/>
    <mergeCell ref="B119:G119"/>
    <mergeCell ref="F121:G121"/>
    <mergeCell ref="B122:G122"/>
    <mergeCell ref="B124:G124"/>
    <mergeCell ref="B125:G125"/>
    <mergeCell ref="C127:G127"/>
    <mergeCell ref="B95:G95"/>
    <mergeCell ref="B97:G97"/>
    <mergeCell ref="C101:G101"/>
    <mergeCell ref="B103:G103"/>
    <mergeCell ref="B105:G105"/>
    <mergeCell ref="B107:G107"/>
    <mergeCell ref="B86:G86"/>
    <mergeCell ref="B88:G88"/>
    <mergeCell ref="B89:G89"/>
    <mergeCell ref="B91:G91"/>
    <mergeCell ref="B92:G92"/>
    <mergeCell ref="B94:G94"/>
    <mergeCell ref="B56:G56"/>
    <mergeCell ref="B58:G58"/>
    <mergeCell ref="B68:G68"/>
    <mergeCell ref="B82:G82"/>
    <mergeCell ref="B83:G83"/>
    <mergeCell ref="F85:G85"/>
    <mergeCell ref="B47:G47"/>
    <mergeCell ref="B49:G49"/>
    <mergeCell ref="F51:G51"/>
    <mergeCell ref="B52:G52"/>
    <mergeCell ref="B53:G53"/>
    <mergeCell ref="B55:G55"/>
    <mergeCell ref="C30:G30"/>
    <mergeCell ref="B39:G39"/>
    <mergeCell ref="B40:G40"/>
    <mergeCell ref="F42:G42"/>
    <mergeCell ref="B43:G43"/>
    <mergeCell ref="B45:G45"/>
    <mergeCell ref="C22:G22"/>
    <mergeCell ref="B23:G23"/>
    <mergeCell ref="B24:G24"/>
    <mergeCell ref="C26:G26"/>
    <mergeCell ref="B27:G27"/>
    <mergeCell ref="B28:G28"/>
    <mergeCell ref="B13:G13"/>
    <mergeCell ref="C15:G15"/>
    <mergeCell ref="F16:G16"/>
    <mergeCell ref="B17:G17"/>
    <mergeCell ref="B19:G19"/>
    <mergeCell ref="B20:G20"/>
    <mergeCell ref="A1:G1"/>
    <mergeCell ref="C7:G7"/>
    <mergeCell ref="F8:G8"/>
    <mergeCell ref="B9:G9"/>
    <mergeCell ref="B10:G10"/>
    <mergeCell ref="B12:G12"/>
  </mergeCells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59</vt:i4>
      </vt:variant>
    </vt:vector>
  </HeadingPairs>
  <TitlesOfParts>
    <vt:vector size="71" baseType="lpstr">
      <vt:lpstr>Rekap</vt:lpstr>
      <vt:lpstr>KL SO 01,03,04</vt:lpstr>
      <vt:lpstr>VzorPolozky</vt:lpstr>
      <vt:lpstr> Pol SO 01,03,04</vt:lpstr>
      <vt:lpstr>KL SO 02</vt:lpstr>
      <vt:lpstr>Pol SO 02</vt:lpstr>
      <vt:lpstr>ZTI</vt:lpstr>
      <vt:lpstr>Plyn</vt:lpstr>
      <vt:lpstr>UT</vt:lpstr>
      <vt:lpstr>EL+SLP</vt:lpstr>
      <vt:lpstr>VZT</vt:lpstr>
      <vt:lpstr>VN+ON</vt:lpstr>
      <vt:lpstr>'KL SO 01,03,04'!CelkemDPHVypocet</vt:lpstr>
      <vt:lpstr>CenaCelkem</vt:lpstr>
      <vt:lpstr>CenaCelkemBezDPH</vt:lpstr>
      <vt:lpstr>'KL SO 01,03,04'!CenaCelkemVypocet</vt:lpstr>
      <vt:lpstr>'KL SO 02'!CenaCelkemVypocet</vt:lpstr>
      <vt:lpstr>cisloobjektu</vt:lpstr>
      <vt:lpstr>'KL SO 01,03,04'!CisloStavby</vt:lpstr>
      <vt:lpstr>CisloStavebnihoRozpoctu</vt:lpstr>
      <vt:lpstr>dadresa</vt:lpstr>
      <vt:lpstr>'KL SO 01,03,04'!DIČ</vt:lpstr>
      <vt:lpstr>dmisto</vt:lpstr>
      <vt:lpstr>DPHSni</vt:lpstr>
      <vt:lpstr>DPHZakl</vt:lpstr>
      <vt:lpstr>'KL SO 01,03,04'!dpsc</vt:lpstr>
      <vt:lpstr>'KL SO 01,03,04'!IČO</vt:lpstr>
      <vt:lpstr>Mena</vt:lpstr>
      <vt:lpstr>MistoStavby</vt:lpstr>
      <vt:lpstr>nazevobjektu</vt:lpstr>
      <vt:lpstr>'KL SO 01,03,04'!NazevStavby</vt:lpstr>
      <vt:lpstr>NazevStavebnihoRozpoctu</vt:lpstr>
      <vt:lpstr>' Pol SO 01,03,04'!Názvy_tisku</vt:lpstr>
      <vt:lpstr>'EL+SLP'!Názvy_tisku</vt:lpstr>
      <vt:lpstr>Plyn!Názvy_tisku</vt:lpstr>
      <vt:lpstr>'Pol SO 02'!Názvy_tisku</vt:lpstr>
      <vt:lpstr>UT!Názvy_tisku</vt:lpstr>
      <vt:lpstr>'VN+ON'!Názvy_tisku</vt:lpstr>
      <vt:lpstr>VZT!Názvy_tisku</vt:lpstr>
      <vt:lpstr>ZTI!Názvy_tisku</vt:lpstr>
      <vt:lpstr>oadresa</vt:lpstr>
      <vt:lpstr>'KL SO 01,03,04'!Objednatel</vt:lpstr>
      <vt:lpstr>'KL SO 01,03,04'!Objekt</vt:lpstr>
      <vt:lpstr>' Pol SO 01,03,04'!Oblast_tisku</vt:lpstr>
      <vt:lpstr>'KL SO 01,03,04'!Oblast_tisku</vt:lpstr>
      <vt:lpstr>Plyn!Oblast_tisku</vt:lpstr>
      <vt:lpstr>UT!Oblast_tisku</vt:lpstr>
      <vt:lpstr>ZTI!Oblast_tisku</vt:lpstr>
      <vt:lpstr>'KL SO 01,03,04'!odic</vt:lpstr>
      <vt:lpstr>'KL SO 01,03,04'!oico</vt:lpstr>
      <vt:lpstr>'KL SO 01,03,04'!omisto</vt:lpstr>
      <vt:lpstr>'KL SO 01,03,04'!onazev</vt:lpstr>
      <vt:lpstr>'KL SO 01,03,04'!opsc</vt:lpstr>
      <vt:lpstr>padresa</vt:lpstr>
      <vt:lpstr>pdic</vt:lpstr>
      <vt:lpstr>pico</vt:lpstr>
      <vt:lpstr>pmisto</vt:lpstr>
      <vt:lpstr>PoptavkaID</vt:lpstr>
      <vt:lpstr>pPSC</vt:lpstr>
      <vt:lpstr>Projektant</vt:lpstr>
      <vt:lpstr>'KL SO 01,03,04'!SazbaDPH1</vt:lpstr>
      <vt:lpstr>'KL SO 01,03,04'!SazbaDPH2</vt:lpstr>
      <vt:lpstr>Vypracoval</vt:lpstr>
      <vt:lpstr>ZakladDPHSni</vt:lpstr>
      <vt:lpstr>'KL SO 01,03,04'!ZakladDPHSniVypocet</vt:lpstr>
      <vt:lpstr>'KL SO 02'!ZakladDPHSniVypocet</vt:lpstr>
      <vt:lpstr>ZakladDPHZakl</vt:lpstr>
      <vt:lpstr>'KL SO 01,03,04'!ZakladDPHZaklVypocet</vt:lpstr>
      <vt:lpstr>'KL SO 02'!ZakladDPHZaklVypocet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hrubon</cp:lastModifiedBy>
  <cp:lastPrinted>2014-02-28T09:52:57Z</cp:lastPrinted>
  <dcterms:created xsi:type="dcterms:W3CDTF">2009-04-08T07:15:50Z</dcterms:created>
  <dcterms:modified xsi:type="dcterms:W3CDTF">2018-06-12T12:04:49Z</dcterms:modified>
</cp:coreProperties>
</file>