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tabRatio="727" firstSheet="1" activeTab="7"/>
  </bookViews>
  <sheets>
    <sheet name="Pokyny pro vyplnění" sheetId="11" r:id="rId1"/>
    <sheet name="Stavba" sheetId="1" r:id="rId2"/>
    <sheet name="VzorPolozky" sheetId="10" state="hidden" r:id="rId3"/>
    <sheet name="SO1 01 Pol" sheetId="12" r:id="rId4"/>
    <sheet name="SO1 02 Pol" sheetId="13" r:id="rId5"/>
    <sheet name="SO1 03 Pol" sheetId="14" r:id="rId6"/>
    <sheet name="SO1 03 P1" sheetId="15" r:id="rId7"/>
    <sheet name="SO1 04 Pol" sheetId="16" r:id="rId8"/>
    <sheet name="SO1 05 Pol" sheetId="17" r:id="rId9"/>
    <sheet name="SO1 05 P1" sheetId="18" r:id="rId10"/>
    <sheet name="SO1 05 P2" sheetId="19" r:id="rId11"/>
    <sheet name="SO1 05 P3" sheetId="20" r:id="rId12"/>
    <sheet name="SO1 05 P4" sheetId="21" r:id="rId13"/>
    <sheet name="SO1 05 P5" sheetId="22" r:id="rId14"/>
    <sheet name="SO1 06 Pol" sheetId="23" r:id="rId15"/>
    <sheet name="SO1 VN Pol" sheetId="24" r:id="rId16"/>
  </sheets>
  <externalReferences>
    <externalReference r:id="rId17"/>
  </externalReferences>
  <definedNames>
    <definedName name="CelkemDPHVypocet" localSheetId="1">Stavba!$H$54</definedName>
    <definedName name="CenaCelkem">Stavba!$G$29</definedName>
    <definedName name="CenaCelkemBezDPH">Stavba!$G$28</definedName>
    <definedName name="CenaCelkemVypocet" localSheetId="1">Stavba!$I$54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'SO1 01 Pol'!$1:$7</definedName>
    <definedName name="_xlnm.Print_Titles" localSheetId="4">'SO1 02 Pol'!$1:$7</definedName>
    <definedName name="_xlnm.Print_Titles" localSheetId="6">'SO1 03 P1'!$1:$7</definedName>
    <definedName name="_xlnm.Print_Titles" localSheetId="5">'SO1 03 Pol'!$1:$7</definedName>
    <definedName name="_xlnm.Print_Titles" localSheetId="7">'SO1 04 Pol'!$1:$7</definedName>
    <definedName name="_xlnm.Print_Titles" localSheetId="9">'SO1 05 P1'!$1:$7</definedName>
    <definedName name="_xlnm.Print_Titles" localSheetId="10">'SO1 05 P2'!$1:$7</definedName>
    <definedName name="_xlnm.Print_Titles" localSheetId="11">'SO1 05 P3'!$1:$7</definedName>
    <definedName name="_xlnm.Print_Titles" localSheetId="12">'SO1 05 P4'!$1:$7</definedName>
    <definedName name="_xlnm.Print_Titles" localSheetId="13">'SO1 05 P5'!$1:$7</definedName>
    <definedName name="_xlnm.Print_Titles" localSheetId="8">'SO1 05 Pol'!$1:$7</definedName>
    <definedName name="_xlnm.Print_Titles" localSheetId="14">'SO1 06 Pol'!$1:$7</definedName>
    <definedName name="_xlnm.Print_Titles" localSheetId="15">'SO1 VN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'SO1 01 Pol'!$A$1:$W$425</definedName>
    <definedName name="_xlnm.Print_Area" localSheetId="4">'SO1 02 Pol'!$A$1:$W$31</definedName>
    <definedName name="_xlnm.Print_Area" localSheetId="6">'SO1 03 P1'!$A$1:$W$49</definedName>
    <definedName name="_xlnm.Print_Area" localSheetId="5">'SO1 03 Pol'!$A$1:$W$29</definedName>
    <definedName name="_xlnm.Print_Area" localSheetId="7">'SO1 04 Pol'!$A$1:$W$70</definedName>
    <definedName name="_xlnm.Print_Area" localSheetId="9">'SO1 05 P1'!$A$1:$W$28</definedName>
    <definedName name="_xlnm.Print_Area" localSheetId="10">'SO1 05 P2'!$A$1:$W$60</definedName>
    <definedName name="_xlnm.Print_Area" localSheetId="11">'SO1 05 P3'!$A$1:$W$62</definedName>
    <definedName name="_xlnm.Print_Area" localSheetId="12">'SO1 05 P4'!$A$1:$W$60</definedName>
    <definedName name="_xlnm.Print_Area" localSheetId="13">'SO1 05 P5'!$A$1:$W$22</definedName>
    <definedName name="_xlnm.Print_Area" localSheetId="8">'SO1 05 Pol'!$A$1:$W$216</definedName>
    <definedName name="_xlnm.Print_Area" localSheetId="14">'SO1 06 Pol'!$A$1:$W$36</definedName>
    <definedName name="_xlnm.Print_Area" localSheetId="15">'SO1 VN Pol'!$A$1:$W$26</definedName>
    <definedName name="_xlnm.Print_Area" localSheetId="1">Stavba!$A$1:$J$95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Stavba!$F$54</definedName>
    <definedName name="ZakladDPHZakl">Stavba!$G$25</definedName>
    <definedName name="ZakladDPHZaklVypocet" localSheetId="1">Stavba!$G$54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60" i="12" l="1"/>
  <c r="I94" i="1" l="1"/>
  <c r="I93" i="1"/>
  <c r="I81" i="1"/>
  <c r="I80" i="1"/>
  <c r="I79" i="1"/>
  <c r="I78" i="1"/>
  <c r="I77" i="1"/>
  <c r="G53" i="1"/>
  <c r="F53" i="1"/>
  <c r="G52" i="1"/>
  <c r="F52" i="1"/>
  <c r="G51" i="1"/>
  <c r="F51" i="1"/>
  <c r="G50" i="1"/>
  <c r="F50" i="1"/>
  <c r="G49" i="1"/>
  <c r="H49" i="1" s="1"/>
  <c r="I49" i="1" s="1"/>
  <c r="F49" i="1"/>
  <c r="G48" i="1"/>
  <c r="F48" i="1"/>
  <c r="G47" i="1"/>
  <c r="F47" i="1"/>
  <c r="G46" i="1"/>
  <c r="F46" i="1"/>
  <c r="G44" i="1"/>
  <c r="F44" i="1"/>
  <c r="G43" i="1"/>
  <c r="F43" i="1"/>
  <c r="G42" i="1"/>
  <c r="F42" i="1"/>
  <c r="G16" i="24"/>
  <c r="G8" i="24"/>
  <c r="O8" i="24"/>
  <c r="G9" i="24"/>
  <c r="M9" i="24" s="1"/>
  <c r="M8" i="24" s="1"/>
  <c r="I9" i="24"/>
  <c r="I8" i="24" s="1"/>
  <c r="K9" i="24"/>
  <c r="K8" i="24" s="1"/>
  <c r="O9" i="24"/>
  <c r="Q9" i="24"/>
  <c r="Q8" i="24" s="1"/>
  <c r="V9" i="24"/>
  <c r="V8" i="24" s="1"/>
  <c r="G10" i="24"/>
  <c r="I10" i="24"/>
  <c r="K10" i="24"/>
  <c r="M10" i="24"/>
  <c r="O10" i="24"/>
  <c r="Q10" i="24"/>
  <c r="V10" i="24"/>
  <c r="G11" i="24"/>
  <c r="I11" i="24"/>
  <c r="K11" i="24"/>
  <c r="M11" i="24"/>
  <c r="O11" i="24"/>
  <c r="Q11" i="24"/>
  <c r="V11" i="24"/>
  <c r="G12" i="24"/>
  <c r="O12" i="24"/>
  <c r="G13" i="24"/>
  <c r="M13" i="24" s="1"/>
  <c r="M12" i="24" s="1"/>
  <c r="I13" i="24"/>
  <c r="I12" i="24" s="1"/>
  <c r="K13" i="24"/>
  <c r="K12" i="24" s="1"/>
  <c r="O13" i="24"/>
  <c r="Q13" i="24"/>
  <c r="Q12" i="24" s="1"/>
  <c r="V13" i="24"/>
  <c r="V12" i="24" s="1"/>
  <c r="G14" i="24"/>
  <c r="I14" i="24"/>
  <c r="K14" i="24"/>
  <c r="M14" i="24"/>
  <c r="O14" i="24"/>
  <c r="Q14" i="24"/>
  <c r="V14" i="24"/>
  <c r="AE16" i="24"/>
  <c r="AF16" i="24"/>
  <c r="G26" i="23"/>
  <c r="G9" i="23"/>
  <c r="M9" i="23" s="1"/>
  <c r="I9" i="23"/>
  <c r="I8" i="23" s="1"/>
  <c r="K9" i="23"/>
  <c r="K8" i="23" s="1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I11" i="23"/>
  <c r="K11" i="23"/>
  <c r="M11" i="23"/>
  <c r="O11" i="23"/>
  <c r="Q11" i="23"/>
  <c r="V11" i="23"/>
  <c r="G12" i="23"/>
  <c r="G8" i="23" s="1"/>
  <c r="I12" i="23"/>
  <c r="K12" i="23"/>
  <c r="O12" i="23"/>
  <c r="O8" i="23" s="1"/>
  <c r="Q12" i="23"/>
  <c r="V12" i="23"/>
  <c r="G13" i="23"/>
  <c r="M13" i="23" s="1"/>
  <c r="I13" i="23"/>
  <c r="K13" i="23"/>
  <c r="O13" i="23"/>
  <c r="Q13" i="23"/>
  <c r="V13" i="23"/>
  <c r="G14" i="23"/>
  <c r="M14" i="23" s="1"/>
  <c r="I14" i="23"/>
  <c r="K14" i="23"/>
  <c r="O14" i="23"/>
  <c r="Q14" i="23"/>
  <c r="V14" i="23"/>
  <c r="G15" i="23"/>
  <c r="I15" i="23"/>
  <c r="K15" i="23"/>
  <c r="M15" i="23"/>
  <c r="O15" i="23"/>
  <c r="Q15" i="23"/>
  <c r="V15" i="23"/>
  <c r="G16" i="23"/>
  <c r="M16" i="23" s="1"/>
  <c r="I16" i="23"/>
  <c r="K16" i="23"/>
  <c r="O16" i="23"/>
  <c r="Q16" i="23"/>
  <c r="V16" i="23"/>
  <c r="G17" i="23"/>
  <c r="I17" i="23"/>
  <c r="K17" i="23"/>
  <c r="M17" i="23"/>
  <c r="O17" i="23"/>
  <c r="Q17" i="23"/>
  <c r="V17" i="23"/>
  <c r="G18" i="23"/>
  <c r="M18" i="23" s="1"/>
  <c r="I18" i="23"/>
  <c r="K18" i="23"/>
  <c r="O18" i="23"/>
  <c r="Q18" i="23"/>
  <c r="V18" i="23"/>
  <c r="G19" i="23"/>
  <c r="I19" i="23"/>
  <c r="K19" i="23"/>
  <c r="M19" i="23"/>
  <c r="O19" i="23"/>
  <c r="Q19" i="23"/>
  <c r="V19" i="23"/>
  <c r="G20" i="23"/>
  <c r="M20" i="23" s="1"/>
  <c r="I20" i="23"/>
  <c r="K20" i="23"/>
  <c r="O20" i="23"/>
  <c r="Q20" i="23"/>
  <c r="V20" i="23"/>
  <c r="G21" i="23"/>
  <c r="I21" i="23"/>
  <c r="K21" i="23"/>
  <c r="M21" i="23"/>
  <c r="O21" i="23"/>
  <c r="Q21" i="23"/>
  <c r="V21" i="23"/>
  <c r="G22" i="23"/>
  <c r="M22" i="23" s="1"/>
  <c r="I22" i="23"/>
  <c r="K22" i="23"/>
  <c r="O22" i="23"/>
  <c r="Q22" i="23"/>
  <c r="V22" i="23"/>
  <c r="G23" i="23"/>
  <c r="I23" i="23"/>
  <c r="K23" i="23"/>
  <c r="M23" i="23"/>
  <c r="O23" i="23"/>
  <c r="Q23" i="23"/>
  <c r="V23" i="23"/>
  <c r="G24" i="23"/>
  <c r="M24" i="23" s="1"/>
  <c r="I24" i="23"/>
  <c r="K24" i="23"/>
  <c r="O24" i="23"/>
  <c r="Q24" i="23"/>
  <c r="V24" i="23"/>
  <c r="AE26" i="23"/>
  <c r="AF26" i="23"/>
  <c r="G12" i="22"/>
  <c r="G8" i="22"/>
  <c r="O8" i="22"/>
  <c r="G9" i="22"/>
  <c r="M9" i="22" s="1"/>
  <c r="M8" i="22" s="1"/>
  <c r="I9" i="22"/>
  <c r="I8" i="22" s="1"/>
  <c r="K9" i="22"/>
  <c r="K8" i="22" s="1"/>
  <c r="O9" i="22"/>
  <c r="Q9" i="22"/>
  <c r="Q8" i="22" s="1"/>
  <c r="V9" i="22"/>
  <c r="V8" i="22" s="1"/>
  <c r="AE12" i="22"/>
  <c r="AF12" i="22"/>
  <c r="G50" i="21"/>
  <c r="G9" i="21"/>
  <c r="M9" i="21" s="1"/>
  <c r="I9" i="21"/>
  <c r="I8" i="21" s="1"/>
  <c r="K9" i="21"/>
  <c r="K8" i="21" s="1"/>
  <c r="O9" i="21"/>
  <c r="Q9" i="21"/>
  <c r="Q8" i="21" s="1"/>
  <c r="V9" i="21"/>
  <c r="V8" i="21" s="1"/>
  <c r="G11" i="21"/>
  <c r="I11" i="21"/>
  <c r="K11" i="21"/>
  <c r="M11" i="21"/>
  <c r="O11" i="21"/>
  <c r="Q11" i="21"/>
  <c r="V11" i="21"/>
  <c r="G13" i="21"/>
  <c r="I13" i="21"/>
  <c r="K13" i="21"/>
  <c r="M13" i="21"/>
  <c r="O13" i="21"/>
  <c r="Q13" i="21"/>
  <c r="V13" i="21"/>
  <c r="G15" i="21"/>
  <c r="G8" i="21" s="1"/>
  <c r="I15" i="21"/>
  <c r="K15" i="21"/>
  <c r="O15" i="21"/>
  <c r="O8" i="21" s="1"/>
  <c r="Q15" i="21"/>
  <c r="V15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1" i="21"/>
  <c r="I21" i="21"/>
  <c r="K21" i="21"/>
  <c r="M21" i="21"/>
  <c r="O21" i="21"/>
  <c r="Q21" i="21"/>
  <c r="V21" i="21"/>
  <c r="G23" i="21"/>
  <c r="M23" i="21" s="1"/>
  <c r="I23" i="21"/>
  <c r="K23" i="21"/>
  <c r="O23" i="21"/>
  <c r="Q23" i="21"/>
  <c r="V23" i="21"/>
  <c r="G25" i="21"/>
  <c r="I25" i="21"/>
  <c r="K25" i="21"/>
  <c r="M25" i="21"/>
  <c r="O25" i="21"/>
  <c r="Q25" i="21"/>
  <c r="V25" i="21"/>
  <c r="G27" i="21"/>
  <c r="M27" i="21" s="1"/>
  <c r="I27" i="21"/>
  <c r="K27" i="21"/>
  <c r="O27" i="21"/>
  <c r="Q27" i="21"/>
  <c r="V27" i="21"/>
  <c r="G29" i="21"/>
  <c r="I29" i="21"/>
  <c r="K29" i="21"/>
  <c r="M29" i="21"/>
  <c r="O29" i="21"/>
  <c r="Q29" i="21"/>
  <c r="V29" i="21"/>
  <c r="G31" i="21"/>
  <c r="M31" i="21" s="1"/>
  <c r="I31" i="21"/>
  <c r="K31" i="21"/>
  <c r="O31" i="21"/>
  <c r="Q31" i="21"/>
  <c r="V31" i="21"/>
  <c r="G33" i="21"/>
  <c r="I33" i="21"/>
  <c r="K33" i="21"/>
  <c r="M33" i="21"/>
  <c r="O33" i="21"/>
  <c r="Q33" i="21"/>
  <c r="V33" i="21"/>
  <c r="G35" i="21"/>
  <c r="M35" i="21" s="1"/>
  <c r="I35" i="21"/>
  <c r="K35" i="21"/>
  <c r="O35" i="21"/>
  <c r="Q35" i="21"/>
  <c r="V35" i="21"/>
  <c r="G37" i="21"/>
  <c r="I37" i="21"/>
  <c r="K37" i="21"/>
  <c r="M37" i="21"/>
  <c r="O37" i="21"/>
  <c r="Q37" i="21"/>
  <c r="V37" i="21"/>
  <c r="G39" i="21"/>
  <c r="M39" i="21" s="1"/>
  <c r="I39" i="21"/>
  <c r="K39" i="21"/>
  <c r="O39" i="21"/>
  <c r="Q39" i="21"/>
  <c r="V39" i="21"/>
  <c r="G41" i="21"/>
  <c r="I41" i="21"/>
  <c r="K41" i="21"/>
  <c r="M41" i="21"/>
  <c r="O41" i="21"/>
  <c r="Q41" i="21"/>
  <c r="V41" i="21"/>
  <c r="G43" i="21"/>
  <c r="M43" i="21" s="1"/>
  <c r="I43" i="21"/>
  <c r="K43" i="21"/>
  <c r="O43" i="21"/>
  <c r="Q43" i="21"/>
  <c r="V43" i="21"/>
  <c r="G45" i="21"/>
  <c r="I45" i="21"/>
  <c r="K45" i="21"/>
  <c r="M45" i="21"/>
  <c r="O45" i="21"/>
  <c r="Q45" i="21"/>
  <c r="V45" i="21"/>
  <c r="G47" i="21"/>
  <c r="M47" i="21" s="1"/>
  <c r="I47" i="21"/>
  <c r="K47" i="21"/>
  <c r="O47" i="21"/>
  <c r="Q47" i="21"/>
  <c r="V47" i="21"/>
  <c r="AE50" i="21"/>
  <c r="AF50" i="21"/>
  <c r="G52" i="20"/>
  <c r="G9" i="20"/>
  <c r="M9" i="20" s="1"/>
  <c r="I9" i="20"/>
  <c r="I8" i="20" s="1"/>
  <c r="K9" i="20"/>
  <c r="K8" i="20" s="1"/>
  <c r="O9" i="20"/>
  <c r="Q9" i="20"/>
  <c r="Q8" i="20" s="1"/>
  <c r="V9" i="20"/>
  <c r="V8" i="20" s="1"/>
  <c r="G11" i="20"/>
  <c r="I11" i="20"/>
  <c r="K11" i="20"/>
  <c r="M11" i="20"/>
  <c r="O11" i="20"/>
  <c r="Q11" i="20"/>
  <c r="V11" i="20"/>
  <c r="G13" i="20"/>
  <c r="I13" i="20"/>
  <c r="K13" i="20"/>
  <c r="M13" i="20"/>
  <c r="O13" i="20"/>
  <c r="Q13" i="20"/>
  <c r="V13" i="20"/>
  <c r="G15" i="20"/>
  <c r="G8" i="20" s="1"/>
  <c r="I15" i="20"/>
  <c r="K15" i="20"/>
  <c r="O15" i="20"/>
  <c r="O8" i="20" s="1"/>
  <c r="Q15" i="20"/>
  <c r="V15" i="20"/>
  <c r="G17" i="20"/>
  <c r="I17" i="20"/>
  <c r="K17" i="20"/>
  <c r="M17" i="20"/>
  <c r="O17" i="20"/>
  <c r="Q17" i="20"/>
  <c r="V17" i="20"/>
  <c r="G19" i="20"/>
  <c r="I19" i="20"/>
  <c r="K19" i="20"/>
  <c r="M19" i="20"/>
  <c r="O19" i="20"/>
  <c r="Q19" i="20"/>
  <c r="V19" i="20"/>
  <c r="G21" i="20"/>
  <c r="I21" i="20"/>
  <c r="K21" i="20"/>
  <c r="M21" i="20"/>
  <c r="O21" i="20"/>
  <c r="Q21" i="20"/>
  <c r="V21" i="20"/>
  <c r="G23" i="20"/>
  <c r="M23" i="20" s="1"/>
  <c r="I23" i="20"/>
  <c r="K23" i="20"/>
  <c r="O23" i="20"/>
  <c r="Q23" i="20"/>
  <c r="V23" i="20"/>
  <c r="G25" i="20"/>
  <c r="I25" i="20"/>
  <c r="K25" i="20"/>
  <c r="M25" i="20"/>
  <c r="O25" i="20"/>
  <c r="Q25" i="20"/>
  <c r="V25" i="20"/>
  <c r="G27" i="20"/>
  <c r="I27" i="20"/>
  <c r="K27" i="20"/>
  <c r="M27" i="20"/>
  <c r="O27" i="20"/>
  <c r="Q27" i="20"/>
  <c r="V27" i="20"/>
  <c r="G29" i="20"/>
  <c r="I29" i="20"/>
  <c r="K29" i="20"/>
  <c r="M29" i="20"/>
  <c r="O29" i="20"/>
  <c r="Q29" i="20"/>
  <c r="V29" i="20"/>
  <c r="G31" i="20"/>
  <c r="M31" i="20" s="1"/>
  <c r="I31" i="20"/>
  <c r="K31" i="20"/>
  <c r="O31" i="20"/>
  <c r="Q31" i="20"/>
  <c r="V31" i="20"/>
  <c r="G33" i="20"/>
  <c r="I33" i="20"/>
  <c r="K33" i="20"/>
  <c r="M33" i="20"/>
  <c r="O33" i="20"/>
  <c r="Q33" i="20"/>
  <c r="V33" i="20"/>
  <c r="G35" i="20"/>
  <c r="M35" i="20" s="1"/>
  <c r="I35" i="20"/>
  <c r="K35" i="20"/>
  <c r="O35" i="20"/>
  <c r="Q35" i="20"/>
  <c r="V35" i="20"/>
  <c r="G37" i="20"/>
  <c r="I37" i="20"/>
  <c r="K37" i="20"/>
  <c r="M37" i="20"/>
  <c r="O37" i="20"/>
  <c r="Q37" i="20"/>
  <c r="V37" i="20"/>
  <c r="G39" i="20"/>
  <c r="M39" i="20" s="1"/>
  <c r="I39" i="20"/>
  <c r="K39" i="20"/>
  <c r="O39" i="20"/>
  <c r="Q39" i="20"/>
  <c r="V39" i="20"/>
  <c r="G41" i="20"/>
  <c r="I41" i="20"/>
  <c r="K41" i="20"/>
  <c r="M41" i="20"/>
  <c r="O41" i="20"/>
  <c r="Q41" i="20"/>
  <c r="V41" i="20"/>
  <c r="G43" i="20"/>
  <c r="M43" i="20" s="1"/>
  <c r="I43" i="20"/>
  <c r="K43" i="20"/>
  <c r="O43" i="20"/>
  <c r="Q43" i="20"/>
  <c r="V43" i="20"/>
  <c r="G45" i="20"/>
  <c r="I45" i="20"/>
  <c r="K45" i="20"/>
  <c r="M45" i="20"/>
  <c r="O45" i="20"/>
  <c r="Q45" i="20"/>
  <c r="V45" i="20"/>
  <c r="G47" i="20"/>
  <c r="M47" i="20" s="1"/>
  <c r="I47" i="20"/>
  <c r="K47" i="20"/>
  <c r="O47" i="20"/>
  <c r="Q47" i="20"/>
  <c r="V47" i="20"/>
  <c r="G49" i="20"/>
  <c r="I49" i="20"/>
  <c r="K49" i="20"/>
  <c r="M49" i="20"/>
  <c r="O49" i="20"/>
  <c r="Q49" i="20"/>
  <c r="V49" i="20"/>
  <c r="AE52" i="20"/>
  <c r="G50" i="19"/>
  <c r="G9" i="19"/>
  <c r="M9" i="19" s="1"/>
  <c r="I9" i="19"/>
  <c r="I8" i="19" s="1"/>
  <c r="K9" i="19"/>
  <c r="K8" i="19" s="1"/>
  <c r="O9" i="19"/>
  <c r="Q9" i="19"/>
  <c r="Q8" i="19" s="1"/>
  <c r="V9" i="19"/>
  <c r="V8" i="19" s="1"/>
  <c r="G11" i="19"/>
  <c r="I11" i="19"/>
  <c r="K11" i="19"/>
  <c r="M11" i="19"/>
  <c r="O11" i="19"/>
  <c r="Q11" i="19"/>
  <c r="V11" i="19"/>
  <c r="G13" i="19"/>
  <c r="I13" i="19"/>
  <c r="K13" i="19"/>
  <c r="M13" i="19"/>
  <c r="O13" i="19"/>
  <c r="Q13" i="19"/>
  <c r="V13" i="19"/>
  <c r="G15" i="19"/>
  <c r="G8" i="19" s="1"/>
  <c r="I15" i="19"/>
  <c r="K15" i="19"/>
  <c r="O15" i="19"/>
  <c r="O8" i="19" s="1"/>
  <c r="Q15" i="19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I21" i="19"/>
  <c r="K21" i="19"/>
  <c r="M21" i="19"/>
  <c r="O21" i="19"/>
  <c r="Q21" i="19"/>
  <c r="V21" i="19"/>
  <c r="G23" i="19"/>
  <c r="M23" i="19" s="1"/>
  <c r="I23" i="19"/>
  <c r="K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I29" i="19"/>
  <c r="K29" i="19"/>
  <c r="M29" i="19"/>
  <c r="O29" i="19"/>
  <c r="Q29" i="19"/>
  <c r="V29" i="19"/>
  <c r="G31" i="19"/>
  <c r="M31" i="19" s="1"/>
  <c r="I31" i="19"/>
  <c r="K31" i="19"/>
  <c r="O31" i="19"/>
  <c r="Q31" i="19"/>
  <c r="V31" i="19"/>
  <c r="G33" i="19"/>
  <c r="I33" i="19"/>
  <c r="K33" i="19"/>
  <c r="M33" i="19"/>
  <c r="O33" i="19"/>
  <c r="Q33" i="19"/>
  <c r="V33" i="19"/>
  <c r="G35" i="19"/>
  <c r="M35" i="19" s="1"/>
  <c r="I35" i="19"/>
  <c r="K35" i="19"/>
  <c r="O35" i="19"/>
  <c r="Q35" i="19"/>
  <c r="V35" i="19"/>
  <c r="G37" i="19"/>
  <c r="I37" i="19"/>
  <c r="K37" i="19"/>
  <c r="M37" i="19"/>
  <c r="O37" i="19"/>
  <c r="Q37" i="19"/>
  <c r="V37" i="19"/>
  <c r="G39" i="19"/>
  <c r="M39" i="19" s="1"/>
  <c r="I39" i="19"/>
  <c r="K39" i="19"/>
  <c r="O39" i="19"/>
  <c r="Q39" i="19"/>
  <c r="V39" i="19"/>
  <c r="G41" i="19"/>
  <c r="I41" i="19"/>
  <c r="K41" i="19"/>
  <c r="M41" i="19"/>
  <c r="O41" i="19"/>
  <c r="Q41" i="19"/>
  <c r="V41" i="19"/>
  <c r="G43" i="19"/>
  <c r="M43" i="19" s="1"/>
  <c r="I43" i="19"/>
  <c r="K43" i="19"/>
  <c r="O43" i="19"/>
  <c r="Q43" i="19"/>
  <c r="V43" i="19"/>
  <c r="G45" i="19"/>
  <c r="I45" i="19"/>
  <c r="K45" i="19"/>
  <c r="M45" i="19"/>
  <c r="O45" i="19"/>
  <c r="Q45" i="19"/>
  <c r="V45" i="19"/>
  <c r="G47" i="19"/>
  <c r="M47" i="19" s="1"/>
  <c r="I47" i="19"/>
  <c r="K47" i="19"/>
  <c r="O47" i="19"/>
  <c r="Q47" i="19"/>
  <c r="V47" i="19"/>
  <c r="AE50" i="19"/>
  <c r="AF50" i="19"/>
  <c r="G18" i="18"/>
  <c r="G9" i="18"/>
  <c r="M9" i="18" s="1"/>
  <c r="I9" i="18"/>
  <c r="I8" i="18" s="1"/>
  <c r="K9" i="18"/>
  <c r="K8" i="18" s="1"/>
  <c r="O9" i="18"/>
  <c r="Q9" i="18"/>
  <c r="Q8" i="18" s="1"/>
  <c r="V9" i="18"/>
  <c r="V8" i="18" s="1"/>
  <c r="G11" i="18"/>
  <c r="I11" i="18"/>
  <c r="K11" i="18"/>
  <c r="M11" i="18"/>
  <c r="O11" i="18"/>
  <c r="Q11" i="18"/>
  <c r="V11" i="18"/>
  <c r="G13" i="18"/>
  <c r="I13" i="18"/>
  <c r="K13" i="18"/>
  <c r="M13" i="18"/>
  <c r="O13" i="18"/>
  <c r="Q13" i="18"/>
  <c r="V13" i="18"/>
  <c r="G15" i="18"/>
  <c r="G8" i="18" s="1"/>
  <c r="I15" i="18"/>
  <c r="K15" i="18"/>
  <c r="O15" i="18"/>
  <c r="O8" i="18" s="1"/>
  <c r="Q15" i="18"/>
  <c r="V15" i="18"/>
  <c r="AE18" i="18"/>
  <c r="AF18" i="18"/>
  <c r="G206" i="17"/>
  <c r="G8" i="17"/>
  <c r="O8" i="17"/>
  <c r="G9" i="17"/>
  <c r="M9" i="17" s="1"/>
  <c r="M8" i="17" s="1"/>
  <c r="I9" i="17"/>
  <c r="I8" i="17" s="1"/>
  <c r="K9" i="17"/>
  <c r="K8" i="17" s="1"/>
  <c r="O9" i="17"/>
  <c r="Q9" i="17"/>
  <c r="Q8" i="17" s="1"/>
  <c r="V9" i="17"/>
  <c r="V8" i="17" s="1"/>
  <c r="G11" i="17"/>
  <c r="I11" i="17"/>
  <c r="K11" i="17"/>
  <c r="M11" i="17"/>
  <c r="O11" i="17"/>
  <c r="Q11" i="17"/>
  <c r="V11" i="17"/>
  <c r="G13" i="17"/>
  <c r="I13" i="17"/>
  <c r="K13" i="17"/>
  <c r="M13" i="17"/>
  <c r="O13" i="17"/>
  <c r="Q13" i="17"/>
  <c r="V13" i="17"/>
  <c r="G16" i="17"/>
  <c r="M16" i="17" s="1"/>
  <c r="I16" i="17"/>
  <c r="I15" i="17" s="1"/>
  <c r="K16" i="17"/>
  <c r="K15" i="17" s="1"/>
  <c r="O16" i="17"/>
  <c r="Q16" i="17"/>
  <c r="Q15" i="17" s="1"/>
  <c r="V16" i="17"/>
  <c r="V15" i="17" s="1"/>
  <c r="G18" i="17"/>
  <c r="I18" i="17"/>
  <c r="K18" i="17"/>
  <c r="M18" i="17"/>
  <c r="O18" i="17"/>
  <c r="Q18" i="17"/>
  <c r="V18" i="17"/>
  <c r="G20" i="17"/>
  <c r="I20" i="17"/>
  <c r="K20" i="17"/>
  <c r="M20" i="17"/>
  <c r="O20" i="17"/>
  <c r="Q20" i="17"/>
  <c r="V20" i="17"/>
  <c r="G22" i="17"/>
  <c r="G15" i="17" s="1"/>
  <c r="I22" i="17"/>
  <c r="K22" i="17"/>
  <c r="O22" i="17"/>
  <c r="O15" i="17" s="1"/>
  <c r="Q22" i="17"/>
  <c r="V22" i="17"/>
  <c r="G24" i="17"/>
  <c r="I24" i="17"/>
  <c r="K24" i="17"/>
  <c r="M24" i="17"/>
  <c r="O24" i="17"/>
  <c r="Q24" i="17"/>
  <c r="V24" i="17"/>
  <c r="G26" i="17"/>
  <c r="M26" i="17" s="1"/>
  <c r="I26" i="17"/>
  <c r="K26" i="17"/>
  <c r="O26" i="17"/>
  <c r="Q26" i="17"/>
  <c r="V26" i="17"/>
  <c r="G28" i="17"/>
  <c r="I28" i="17"/>
  <c r="K28" i="17"/>
  <c r="M28" i="17"/>
  <c r="O28" i="17"/>
  <c r="Q28" i="17"/>
  <c r="V28" i="17"/>
  <c r="G30" i="17"/>
  <c r="M30" i="17" s="1"/>
  <c r="I30" i="17"/>
  <c r="K30" i="17"/>
  <c r="O30" i="17"/>
  <c r="Q30" i="17"/>
  <c r="V30" i="17"/>
  <c r="G32" i="17"/>
  <c r="I32" i="17"/>
  <c r="O32" i="17"/>
  <c r="Q32" i="17"/>
  <c r="G33" i="17"/>
  <c r="M33" i="17" s="1"/>
  <c r="M32" i="17" s="1"/>
  <c r="I33" i="17"/>
  <c r="K33" i="17"/>
  <c r="K32" i="17" s="1"/>
  <c r="O33" i="17"/>
  <c r="Q33" i="17"/>
  <c r="V33" i="17"/>
  <c r="V32" i="17" s="1"/>
  <c r="K35" i="17"/>
  <c r="V35" i="17"/>
  <c r="G36" i="17"/>
  <c r="G35" i="17" s="1"/>
  <c r="I36" i="17"/>
  <c r="I35" i="17" s="1"/>
  <c r="K36" i="17"/>
  <c r="O36" i="17"/>
  <c r="O35" i="17" s="1"/>
  <c r="Q36" i="17"/>
  <c r="Q35" i="17" s="1"/>
  <c r="V36" i="17"/>
  <c r="I38" i="17"/>
  <c r="Q38" i="17"/>
  <c r="G39" i="17"/>
  <c r="I39" i="17"/>
  <c r="K39" i="17"/>
  <c r="K38" i="17" s="1"/>
  <c r="M39" i="17"/>
  <c r="O39" i="17"/>
  <c r="Q39" i="17"/>
  <c r="V39" i="17"/>
  <c r="V38" i="17" s="1"/>
  <c r="G41" i="17"/>
  <c r="I41" i="17"/>
  <c r="K41" i="17"/>
  <c r="M41" i="17"/>
  <c r="O41" i="17"/>
  <c r="Q41" i="17"/>
  <c r="V41" i="17"/>
  <c r="G43" i="17"/>
  <c r="G38" i="17" s="1"/>
  <c r="I43" i="17"/>
  <c r="K43" i="17"/>
  <c r="O43" i="17"/>
  <c r="O38" i="17" s="1"/>
  <c r="Q43" i="17"/>
  <c r="V43" i="17"/>
  <c r="G46" i="17"/>
  <c r="I46" i="17"/>
  <c r="I45" i="17" s="1"/>
  <c r="K46" i="17"/>
  <c r="K45" i="17" s="1"/>
  <c r="M46" i="17"/>
  <c r="O46" i="17"/>
  <c r="Q46" i="17"/>
  <c r="Q45" i="17" s="1"/>
  <c r="V46" i="17"/>
  <c r="V45" i="17" s="1"/>
  <c r="G48" i="17"/>
  <c r="I48" i="17"/>
  <c r="K48" i="17"/>
  <c r="M48" i="17"/>
  <c r="O48" i="17"/>
  <c r="Q48" i="17"/>
  <c r="V48" i="17"/>
  <c r="G50" i="17"/>
  <c r="G45" i="17" s="1"/>
  <c r="I50" i="17"/>
  <c r="K50" i="17"/>
  <c r="M50" i="17"/>
  <c r="O50" i="17"/>
  <c r="O45" i="17" s="1"/>
  <c r="Q50" i="17"/>
  <c r="V50" i="17"/>
  <c r="G52" i="17"/>
  <c r="M52" i="17" s="1"/>
  <c r="I52" i="17"/>
  <c r="K52" i="17"/>
  <c r="O52" i="17"/>
  <c r="Q52" i="17"/>
  <c r="V52" i="17"/>
  <c r="G54" i="17"/>
  <c r="I54" i="17"/>
  <c r="K54" i="17"/>
  <c r="M54" i="17"/>
  <c r="O54" i="17"/>
  <c r="Q54" i="17"/>
  <c r="V54" i="17"/>
  <c r="G56" i="17"/>
  <c r="I56" i="17"/>
  <c r="K56" i="17"/>
  <c r="M56" i="17"/>
  <c r="O56" i="17"/>
  <c r="Q56" i="17"/>
  <c r="V56" i="17"/>
  <c r="G58" i="17"/>
  <c r="I58" i="17"/>
  <c r="K58" i="17"/>
  <c r="M58" i="17"/>
  <c r="O58" i="17"/>
  <c r="Q58" i="17"/>
  <c r="V58" i="17"/>
  <c r="G60" i="17"/>
  <c r="M60" i="17" s="1"/>
  <c r="I60" i="17"/>
  <c r="K60" i="17"/>
  <c r="O60" i="17"/>
  <c r="Q60" i="17"/>
  <c r="V60" i="17"/>
  <c r="G62" i="17"/>
  <c r="I62" i="17"/>
  <c r="K62" i="17"/>
  <c r="M62" i="17"/>
  <c r="O62" i="17"/>
  <c r="Q62" i="17"/>
  <c r="V62" i="17"/>
  <c r="G64" i="17"/>
  <c r="I64" i="17"/>
  <c r="K64" i="17"/>
  <c r="M64" i="17"/>
  <c r="O64" i="17"/>
  <c r="Q64" i="17"/>
  <c r="V64" i="17"/>
  <c r="G66" i="17"/>
  <c r="I66" i="17"/>
  <c r="K66" i="17"/>
  <c r="M66" i="17"/>
  <c r="O66" i="17"/>
  <c r="Q66" i="17"/>
  <c r="V66" i="17"/>
  <c r="G68" i="17"/>
  <c r="M68" i="17" s="1"/>
  <c r="I68" i="17"/>
  <c r="K68" i="17"/>
  <c r="O68" i="17"/>
  <c r="Q68" i="17"/>
  <c r="V68" i="17"/>
  <c r="G70" i="17"/>
  <c r="I70" i="17"/>
  <c r="K70" i="17"/>
  <c r="M70" i="17"/>
  <c r="O70" i="17"/>
  <c r="Q70" i="17"/>
  <c r="V70" i="17"/>
  <c r="G72" i="17"/>
  <c r="I72" i="17"/>
  <c r="K72" i="17"/>
  <c r="M72" i="17"/>
  <c r="O72" i="17"/>
  <c r="Q72" i="17"/>
  <c r="V72" i="17"/>
  <c r="G74" i="17"/>
  <c r="I74" i="17"/>
  <c r="K74" i="17"/>
  <c r="M74" i="17"/>
  <c r="O74" i="17"/>
  <c r="Q74" i="17"/>
  <c r="V74" i="17"/>
  <c r="G76" i="17"/>
  <c r="M76" i="17" s="1"/>
  <c r="I76" i="17"/>
  <c r="K76" i="17"/>
  <c r="O76" i="17"/>
  <c r="Q76" i="17"/>
  <c r="V76" i="17"/>
  <c r="G78" i="17"/>
  <c r="I78" i="17"/>
  <c r="K78" i="17"/>
  <c r="M78" i="17"/>
  <c r="O78" i="17"/>
  <c r="Q78" i="17"/>
  <c r="V78" i="17"/>
  <c r="G80" i="17"/>
  <c r="I80" i="17"/>
  <c r="K80" i="17"/>
  <c r="M80" i="17"/>
  <c r="O80" i="17"/>
  <c r="Q80" i="17"/>
  <c r="V80" i="17"/>
  <c r="G82" i="17"/>
  <c r="I82" i="17"/>
  <c r="K82" i="17"/>
  <c r="M82" i="17"/>
  <c r="O82" i="17"/>
  <c r="Q82" i="17"/>
  <c r="V82" i="17"/>
  <c r="G84" i="17"/>
  <c r="M84" i="17" s="1"/>
  <c r="I84" i="17"/>
  <c r="K84" i="17"/>
  <c r="O84" i="17"/>
  <c r="Q84" i="17"/>
  <c r="V84" i="17"/>
  <c r="G86" i="17"/>
  <c r="M86" i="17" s="1"/>
  <c r="I86" i="17"/>
  <c r="K86" i="17"/>
  <c r="O86" i="17"/>
  <c r="Q86" i="17"/>
  <c r="V86" i="17"/>
  <c r="G88" i="17"/>
  <c r="I88" i="17"/>
  <c r="K88" i="17"/>
  <c r="M88" i="17"/>
  <c r="O88" i="17"/>
  <c r="Q88" i="17"/>
  <c r="V88" i="17"/>
  <c r="G90" i="17"/>
  <c r="I90" i="17"/>
  <c r="K90" i="17"/>
  <c r="M90" i="17"/>
  <c r="O90" i="17"/>
  <c r="Q90" i="17"/>
  <c r="V90" i="17"/>
  <c r="G92" i="17"/>
  <c r="M92" i="17" s="1"/>
  <c r="I92" i="17"/>
  <c r="K92" i="17"/>
  <c r="O92" i="17"/>
  <c r="Q92" i="17"/>
  <c r="V92" i="17"/>
  <c r="G94" i="17"/>
  <c r="M94" i="17" s="1"/>
  <c r="I94" i="17"/>
  <c r="K94" i="17"/>
  <c r="O94" i="17"/>
  <c r="Q94" i="17"/>
  <c r="V94" i="17"/>
  <c r="G96" i="17"/>
  <c r="I96" i="17"/>
  <c r="K96" i="17"/>
  <c r="M96" i="17"/>
  <c r="O96" i="17"/>
  <c r="Q96" i="17"/>
  <c r="V96" i="17"/>
  <c r="G98" i="17"/>
  <c r="I98" i="17"/>
  <c r="K98" i="17"/>
  <c r="M98" i="17"/>
  <c r="O98" i="17"/>
  <c r="Q98" i="17"/>
  <c r="V98" i="17"/>
  <c r="G100" i="17"/>
  <c r="M100" i="17" s="1"/>
  <c r="I100" i="17"/>
  <c r="K100" i="17"/>
  <c r="O100" i="17"/>
  <c r="Q100" i="17"/>
  <c r="V100" i="17"/>
  <c r="G102" i="17"/>
  <c r="I102" i="17"/>
  <c r="K102" i="17"/>
  <c r="M102" i="17"/>
  <c r="O102" i="17"/>
  <c r="Q102" i="17"/>
  <c r="V102" i="17"/>
  <c r="G104" i="17"/>
  <c r="I104" i="17"/>
  <c r="K104" i="17"/>
  <c r="M104" i="17"/>
  <c r="O104" i="17"/>
  <c r="Q104" i="17"/>
  <c r="V104" i="17"/>
  <c r="G106" i="17"/>
  <c r="I106" i="17"/>
  <c r="K106" i="17"/>
  <c r="M106" i="17"/>
  <c r="O106" i="17"/>
  <c r="Q106" i="17"/>
  <c r="V106" i="17"/>
  <c r="G108" i="17"/>
  <c r="M108" i="17" s="1"/>
  <c r="I108" i="17"/>
  <c r="K108" i="17"/>
  <c r="O108" i="17"/>
  <c r="Q108" i="17"/>
  <c r="V108" i="17"/>
  <c r="G110" i="17"/>
  <c r="I110" i="17"/>
  <c r="K110" i="17"/>
  <c r="M110" i="17"/>
  <c r="O110" i="17"/>
  <c r="Q110" i="17"/>
  <c r="V110" i="17"/>
  <c r="G112" i="17"/>
  <c r="I112" i="17"/>
  <c r="K112" i="17"/>
  <c r="M112" i="17"/>
  <c r="O112" i="17"/>
  <c r="Q112" i="17"/>
  <c r="V112" i="17"/>
  <c r="G114" i="17"/>
  <c r="I114" i="17"/>
  <c r="K114" i="17"/>
  <c r="M114" i="17"/>
  <c r="O114" i="17"/>
  <c r="Q114" i="17"/>
  <c r="V114" i="17"/>
  <c r="G116" i="17"/>
  <c r="M116" i="17" s="1"/>
  <c r="I116" i="17"/>
  <c r="K116" i="17"/>
  <c r="O116" i="17"/>
  <c r="Q116" i="17"/>
  <c r="V116" i="17"/>
  <c r="G118" i="17"/>
  <c r="I118" i="17"/>
  <c r="K118" i="17"/>
  <c r="M118" i="17"/>
  <c r="O118" i="17"/>
  <c r="Q118" i="17"/>
  <c r="V118" i="17"/>
  <c r="G121" i="17"/>
  <c r="I121" i="17"/>
  <c r="K121" i="17"/>
  <c r="M121" i="17"/>
  <c r="O121" i="17"/>
  <c r="Q121" i="17"/>
  <c r="V121" i="17"/>
  <c r="G123" i="17"/>
  <c r="I123" i="17"/>
  <c r="K123" i="17"/>
  <c r="M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I127" i="17"/>
  <c r="K127" i="17"/>
  <c r="M127" i="17"/>
  <c r="O127" i="17"/>
  <c r="Q127" i="17"/>
  <c r="V127" i="17"/>
  <c r="G130" i="17"/>
  <c r="I130" i="17"/>
  <c r="K130" i="17"/>
  <c r="M130" i="17"/>
  <c r="O130" i="17"/>
  <c r="Q130" i="17"/>
  <c r="V130" i="17"/>
  <c r="G132" i="17"/>
  <c r="I132" i="17"/>
  <c r="K132" i="17"/>
  <c r="M132" i="17"/>
  <c r="O132" i="17"/>
  <c r="Q132" i="17"/>
  <c r="V132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I139" i="17"/>
  <c r="K139" i="17"/>
  <c r="M139" i="17"/>
  <c r="O139" i="17"/>
  <c r="Q139" i="17"/>
  <c r="V139" i="17"/>
  <c r="G141" i="17"/>
  <c r="I141" i="17"/>
  <c r="K141" i="17"/>
  <c r="M141" i="17"/>
  <c r="O141" i="17"/>
  <c r="Q141" i="17"/>
  <c r="V141" i="17"/>
  <c r="G143" i="17"/>
  <c r="M143" i="17" s="1"/>
  <c r="I143" i="17"/>
  <c r="K143" i="17"/>
  <c r="O143" i="17"/>
  <c r="Q143" i="17"/>
  <c r="V143" i="17"/>
  <c r="G146" i="17"/>
  <c r="I146" i="17"/>
  <c r="K146" i="17"/>
  <c r="M146" i="17"/>
  <c r="O146" i="17"/>
  <c r="Q146" i="17"/>
  <c r="V146" i="17"/>
  <c r="G148" i="17"/>
  <c r="I148" i="17"/>
  <c r="K148" i="17"/>
  <c r="M148" i="17"/>
  <c r="O148" i="17"/>
  <c r="Q148" i="17"/>
  <c r="V148" i="17"/>
  <c r="G150" i="17"/>
  <c r="I150" i="17"/>
  <c r="K150" i="17"/>
  <c r="M150" i="17"/>
  <c r="O150" i="17"/>
  <c r="Q150" i="17"/>
  <c r="V150" i="17"/>
  <c r="G153" i="17"/>
  <c r="M153" i="17" s="1"/>
  <c r="I153" i="17"/>
  <c r="K153" i="17"/>
  <c r="O153" i="17"/>
  <c r="Q153" i="17"/>
  <c r="V153" i="17"/>
  <c r="G155" i="17"/>
  <c r="I155" i="17"/>
  <c r="K155" i="17"/>
  <c r="M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I159" i="17"/>
  <c r="K159" i="17"/>
  <c r="M159" i="17"/>
  <c r="O159" i="17"/>
  <c r="Q159" i="17"/>
  <c r="V159" i="17"/>
  <c r="G161" i="17"/>
  <c r="M161" i="17" s="1"/>
  <c r="I161" i="17"/>
  <c r="K161" i="17"/>
  <c r="O161" i="17"/>
  <c r="Q161" i="17"/>
  <c r="V161" i="17"/>
  <c r="G163" i="17"/>
  <c r="I163" i="17"/>
  <c r="K163" i="17"/>
  <c r="M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I167" i="17"/>
  <c r="K167" i="17"/>
  <c r="M167" i="17"/>
  <c r="O167" i="17"/>
  <c r="Q167" i="17"/>
  <c r="V167" i="17"/>
  <c r="G169" i="17"/>
  <c r="M169" i="17" s="1"/>
  <c r="I169" i="17"/>
  <c r="K169" i="17"/>
  <c r="O169" i="17"/>
  <c r="Q169" i="17"/>
  <c r="V169" i="17"/>
  <c r="G171" i="17"/>
  <c r="I171" i="17"/>
  <c r="K171" i="17"/>
  <c r="M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I175" i="17"/>
  <c r="K175" i="17"/>
  <c r="M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I179" i="17"/>
  <c r="K179" i="17"/>
  <c r="M179" i="17"/>
  <c r="O179" i="17"/>
  <c r="Q179" i="17"/>
  <c r="V179" i="17"/>
  <c r="G182" i="17"/>
  <c r="M182" i="17" s="1"/>
  <c r="I182" i="17"/>
  <c r="K182" i="17"/>
  <c r="O182" i="17"/>
  <c r="Q182" i="17"/>
  <c r="V182" i="17"/>
  <c r="G185" i="17"/>
  <c r="I185" i="17"/>
  <c r="K185" i="17"/>
  <c r="M185" i="17"/>
  <c r="O185" i="17"/>
  <c r="Q185" i="17"/>
  <c r="V185" i="17"/>
  <c r="G187" i="17"/>
  <c r="I187" i="17"/>
  <c r="K187" i="17"/>
  <c r="M187" i="17"/>
  <c r="O187" i="17"/>
  <c r="Q187" i="17"/>
  <c r="V187" i="17"/>
  <c r="G189" i="17"/>
  <c r="I189" i="17"/>
  <c r="K189" i="17"/>
  <c r="M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I195" i="17"/>
  <c r="K195" i="17"/>
  <c r="M195" i="17"/>
  <c r="O195" i="17"/>
  <c r="Q195" i="17"/>
  <c r="V195" i="17"/>
  <c r="G197" i="17"/>
  <c r="I197" i="17"/>
  <c r="K197" i="17"/>
  <c r="M197" i="17"/>
  <c r="O197" i="17"/>
  <c r="Q197" i="17"/>
  <c r="V197" i="17"/>
  <c r="G200" i="17"/>
  <c r="I200" i="17"/>
  <c r="I199" i="17" s="1"/>
  <c r="K200" i="17"/>
  <c r="K199" i="17" s="1"/>
  <c r="M200" i="17"/>
  <c r="O200" i="17"/>
  <c r="Q200" i="17"/>
  <c r="Q199" i="17" s="1"/>
  <c r="V200" i="17"/>
  <c r="V199" i="17" s="1"/>
  <c r="G201" i="17"/>
  <c r="M201" i="17" s="1"/>
  <c r="I201" i="17"/>
  <c r="K201" i="17"/>
  <c r="O201" i="17"/>
  <c r="Q201" i="17"/>
  <c r="V201" i="17"/>
  <c r="G202" i="17"/>
  <c r="I202" i="17"/>
  <c r="K202" i="17"/>
  <c r="M202" i="17"/>
  <c r="O202" i="17"/>
  <c r="Q202" i="17"/>
  <c r="V202" i="17"/>
  <c r="G203" i="17"/>
  <c r="M203" i="17" s="1"/>
  <c r="I203" i="17"/>
  <c r="K203" i="17"/>
  <c r="O203" i="17"/>
  <c r="O199" i="17" s="1"/>
  <c r="Q203" i="17"/>
  <c r="V203" i="17"/>
  <c r="G204" i="17"/>
  <c r="I204" i="17"/>
  <c r="K204" i="17"/>
  <c r="M204" i="17"/>
  <c r="O204" i="17"/>
  <c r="Q204" i="17"/>
  <c r="V204" i="17"/>
  <c r="AE206" i="17"/>
  <c r="AF206" i="17"/>
  <c r="G9" i="16"/>
  <c r="M9" i="16" s="1"/>
  <c r="I9" i="16"/>
  <c r="K9" i="16"/>
  <c r="K8" i="16" s="1"/>
  <c r="O9" i="16"/>
  <c r="O8" i="16" s="1"/>
  <c r="Q9" i="16"/>
  <c r="V9" i="16"/>
  <c r="G10" i="16"/>
  <c r="M10" i="16" s="1"/>
  <c r="I10" i="16"/>
  <c r="K10" i="16"/>
  <c r="O10" i="16"/>
  <c r="Q10" i="16"/>
  <c r="V10" i="16"/>
  <c r="G11" i="16"/>
  <c r="I11" i="16"/>
  <c r="K11" i="16"/>
  <c r="M11" i="16"/>
  <c r="O11" i="16"/>
  <c r="Q11" i="16"/>
  <c r="V11" i="16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I19" i="16"/>
  <c r="K19" i="16"/>
  <c r="M19" i="16"/>
  <c r="O19" i="16"/>
  <c r="Q19" i="16"/>
  <c r="V19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I24" i="16"/>
  <c r="K24" i="16"/>
  <c r="O24" i="16"/>
  <c r="Q24" i="16"/>
  <c r="V24" i="16"/>
  <c r="G25" i="16"/>
  <c r="M25" i="16" s="1"/>
  <c r="I25" i="16"/>
  <c r="K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2" i="16"/>
  <c r="I32" i="16"/>
  <c r="K32" i="16"/>
  <c r="O32" i="16"/>
  <c r="O31" i="16" s="1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7" i="16"/>
  <c r="M37" i="16" s="1"/>
  <c r="I37" i="16"/>
  <c r="K37" i="16"/>
  <c r="O37" i="16"/>
  <c r="Q37" i="16"/>
  <c r="V37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5" i="16"/>
  <c r="I45" i="16"/>
  <c r="K45" i="16"/>
  <c r="M45" i="16"/>
  <c r="O45" i="16"/>
  <c r="Q45" i="16"/>
  <c r="V45" i="16"/>
  <c r="G46" i="16"/>
  <c r="M46" i="16" s="1"/>
  <c r="I46" i="16"/>
  <c r="K46" i="16"/>
  <c r="O46" i="16"/>
  <c r="Q46" i="16"/>
  <c r="V46" i="16"/>
  <c r="G52" i="16"/>
  <c r="I52" i="16"/>
  <c r="K52" i="16"/>
  <c r="M52" i="16"/>
  <c r="O52" i="16"/>
  <c r="Q52" i="16"/>
  <c r="V52" i="16"/>
  <c r="G58" i="16"/>
  <c r="M58" i="16" s="1"/>
  <c r="I58" i="16"/>
  <c r="K58" i="16"/>
  <c r="O58" i="16"/>
  <c r="Q58" i="16"/>
  <c r="V58" i="16"/>
  <c r="AE60" i="16"/>
  <c r="F45" i="1" s="1"/>
  <c r="G39" i="15"/>
  <c r="BA37" i="15"/>
  <c r="BA34" i="15"/>
  <c r="BA31" i="15"/>
  <c r="BA29" i="15"/>
  <c r="BA27" i="15"/>
  <c r="BA25" i="15"/>
  <c r="BA23" i="15"/>
  <c r="BA21" i="15"/>
  <c r="BA19" i="15"/>
  <c r="BA17" i="15"/>
  <c r="BA14" i="15"/>
  <c r="G9" i="15"/>
  <c r="AF39" i="15" s="1"/>
  <c r="I9" i="15"/>
  <c r="I8" i="15" s="1"/>
  <c r="K9" i="15"/>
  <c r="O9" i="15"/>
  <c r="O8" i="15" s="1"/>
  <c r="Q9" i="15"/>
  <c r="Q8" i="15" s="1"/>
  <c r="V9" i="15"/>
  <c r="G10" i="15"/>
  <c r="M10" i="15" s="1"/>
  <c r="I10" i="15"/>
  <c r="K10" i="15"/>
  <c r="O10" i="15"/>
  <c r="Q10" i="15"/>
  <c r="V10" i="15"/>
  <c r="G11" i="15"/>
  <c r="I11" i="15"/>
  <c r="K11" i="15"/>
  <c r="K8" i="15" s="1"/>
  <c r="M11" i="15"/>
  <c r="O11" i="15"/>
  <c r="Q11" i="15"/>
  <c r="V11" i="15"/>
  <c r="V8" i="15" s="1"/>
  <c r="G13" i="15"/>
  <c r="M13" i="15" s="1"/>
  <c r="I13" i="15"/>
  <c r="I12" i="15" s="1"/>
  <c r="K13" i="15"/>
  <c r="O13" i="15"/>
  <c r="O12" i="15" s="1"/>
  <c r="Q13" i="15"/>
  <c r="Q12" i="15" s="1"/>
  <c r="V13" i="15"/>
  <c r="G15" i="15"/>
  <c r="M15" i="15" s="1"/>
  <c r="I15" i="15"/>
  <c r="K15" i="15"/>
  <c r="O15" i="15"/>
  <c r="Q15" i="15"/>
  <c r="V15" i="15"/>
  <c r="G18" i="15"/>
  <c r="I18" i="15"/>
  <c r="K18" i="15"/>
  <c r="K12" i="15" s="1"/>
  <c r="M18" i="15"/>
  <c r="O18" i="15"/>
  <c r="Q18" i="15"/>
  <c r="V18" i="15"/>
  <c r="V12" i="15" s="1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M24" i="15" s="1"/>
  <c r="I24" i="15"/>
  <c r="K24" i="15"/>
  <c r="O24" i="15"/>
  <c r="Q24" i="15"/>
  <c r="V24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5" i="15"/>
  <c r="I35" i="15"/>
  <c r="K35" i="15"/>
  <c r="M35" i="15"/>
  <c r="O35" i="15"/>
  <c r="Q35" i="15"/>
  <c r="V35" i="15"/>
  <c r="AE39" i="15"/>
  <c r="G19" i="14"/>
  <c r="BA17" i="14"/>
  <c r="BA15" i="14"/>
  <c r="BA13" i="14"/>
  <c r="BA11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2" i="14"/>
  <c r="I12" i="14"/>
  <c r="K12" i="14"/>
  <c r="M12" i="14"/>
  <c r="O12" i="14"/>
  <c r="Q12" i="14"/>
  <c r="V12" i="14"/>
  <c r="G14" i="14"/>
  <c r="I14" i="14"/>
  <c r="K14" i="14"/>
  <c r="M14" i="14"/>
  <c r="O14" i="14"/>
  <c r="Q14" i="14"/>
  <c r="V14" i="14"/>
  <c r="G16" i="14"/>
  <c r="G8" i="14" s="1"/>
  <c r="I16" i="14"/>
  <c r="K16" i="14"/>
  <c r="O16" i="14"/>
  <c r="O8" i="14" s="1"/>
  <c r="Q16" i="14"/>
  <c r="V16" i="14"/>
  <c r="AE19" i="14"/>
  <c r="AF19" i="14"/>
  <c r="G21" i="13"/>
  <c r="BA19" i="13"/>
  <c r="BA17" i="13"/>
  <c r="BA13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0" i="13"/>
  <c r="I10" i="13"/>
  <c r="K10" i="13"/>
  <c r="M10" i="13"/>
  <c r="O10" i="13"/>
  <c r="Q10" i="13"/>
  <c r="V10" i="13"/>
  <c r="G12" i="13"/>
  <c r="I12" i="13"/>
  <c r="K12" i="13"/>
  <c r="M12" i="13"/>
  <c r="O12" i="13"/>
  <c r="Q12" i="13"/>
  <c r="V12" i="13"/>
  <c r="G14" i="13"/>
  <c r="G8" i="13" s="1"/>
  <c r="I14" i="13"/>
  <c r="K14" i="13"/>
  <c r="O14" i="13"/>
  <c r="O8" i="13" s="1"/>
  <c r="Q14" i="13"/>
  <c r="V14" i="13"/>
  <c r="G16" i="13"/>
  <c r="M16" i="13" s="1"/>
  <c r="I16" i="13"/>
  <c r="K16" i="13"/>
  <c r="O16" i="13"/>
  <c r="Q16" i="13"/>
  <c r="V16" i="13"/>
  <c r="G18" i="13"/>
  <c r="I18" i="13"/>
  <c r="K18" i="13"/>
  <c r="M18" i="13"/>
  <c r="O18" i="13"/>
  <c r="Q18" i="13"/>
  <c r="V18" i="13"/>
  <c r="AE21" i="13"/>
  <c r="BA155" i="12"/>
  <c r="BA97" i="12"/>
  <c r="BA96" i="12"/>
  <c r="BA74" i="12"/>
  <c r="BA66" i="12"/>
  <c r="G9" i="12"/>
  <c r="M9" i="12" s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7" i="12"/>
  <c r="M27" i="12" s="1"/>
  <c r="I27" i="12"/>
  <c r="K27" i="12"/>
  <c r="O27" i="12"/>
  <c r="Q27" i="12"/>
  <c r="V27" i="12"/>
  <c r="G28" i="12"/>
  <c r="M28" i="12" s="1"/>
  <c r="I28" i="12"/>
  <c r="K28" i="12"/>
  <c r="O28" i="12"/>
  <c r="Q28" i="12"/>
  <c r="V28" i="12"/>
  <c r="G30" i="12"/>
  <c r="M30" i="12" s="1"/>
  <c r="I30" i="12"/>
  <c r="K30" i="12"/>
  <c r="O30" i="12"/>
  <c r="Q30" i="12"/>
  <c r="V30" i="12"/>
  <c r="G31" i="12"/>
  <c r="M31" i="12" s="1"/>
  <c r="I31" i="12"/>
  <c r="K31" i="12"/>
  <c r="O31" i="12"/>
  <c r="Q31" i="12"/>
  <c r="V31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7" i="12"/>
  <c r="M37" i="12" s="1"/>
  <c r="I37" i="12"/>
  <c r="K37" i="12"/>
  <c r="O37" i="12"/>
  <c r="Q37" i="12"/>
  <c r="V37" i="12"/>
  <c r="G42" i="12"/>
  <c r="M42" i="12" s="1"/>
  <c r="I42" i="12"/>
  <c r="K42" i="12"/>
  <c r="O42" i="12"/>
  <c r="Q42" i="12"/>
  <c r="V42" i="12"/>
  <c r="G44" i="12"/>
  <c r="M44" i="12" s="1"/>
  <c r="I44" i="12"/>
  <c r="K44" i="12"/>
  <c r="O44" i="12"/>
  <c r="Q44" i="12"/>
  <c r="V44" i="12"/>
  <c r="G46" i="12"/>
  <c r="M46" i="12" s="1"/>
  <c r="I46" i="12"/>
  <c r="K46" i="12"/>
  <c r="O46" i="12"/>
  <c r="Q46" i="12"/>
  <c r="V4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6" i="12"/>
  <c r="M76" i="12" s="1"/>
  <c r="I76" i="12"/>
  <c r="K76" i="12"/>
  <c r="O76" i="12"/>
  <c r="Q76" i="12"/>
  <c r="V76" i="12"/>
  <c r="G79" i="12"/>
  <c r="M79" i="12" s="1"/>
  <c r="I79" i="12"/>
  <c r="K79" i="12"/>
  <c r="O79" i="12"/>
  <c r="Q79" i="12"/>
  <c r="V79" i="12"/>
  <c r="G81" i="12"/>
  <c r="M81" i="12" s="1"/>
  <c r="I81" i="12"/>
  <c r="K81" i="12"/>
  <c r="O81" i="12"/>
  <c r="Q81" i="12"/>
  <c r="V81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100" i="12"/>
  <c r="M100" i="12" s="1"/>
  <c r="I100" i="12"/>
  <c r="K100" i="12"/>
  <c r="O100" i="12"/>
  <c r="Q100" i="12"/>
  <c r="V100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12" i="12"/>
  <c r="M112" i="12" s="1"/>
  <c r="I112" i="12"/>
  <c r="K112" i="12"/>
  <c r="O112" i="12"/>
  <c r="Q112" i="12"/>
  <c r="V112" i="12"/>
  <c r="G115" i="12"/>
  <c r="M115" i="12" s="1"/>
  <c r="I115" i="12"/>
  <c r="K115" i="12"/>
  <c r="O115" i="12"/>
  <c r="Q115" i="12"/>
  <c r="V115" i="12"/>
  <c r="G117" i="12"/>
  <c r="M117" i="12" s="1"/>
  <c r="I117" i="12"/>
  <c r="K117" i="12"/>
  <c r="O117" i="12"/>
  <c r="Q117" i="12"/>
  <c r="V117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M130" i="12" s="1"/>
  <c r="I130" i="12"/>
  <c r="K130" i="12"/>
  <c r="O130" i="12"/>
  <c r="Q130" i="12"/>
  <c r="V130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9" i="12"/>
  <c r="I139" i="12"/>
  <c r="K139" i="12"/>
  <c r="O139" i="12"/>
  <c r="Q139" i="12"/>
  <c r="V139" i="12"/>
  <c r="G141" i="12"/>
  <c r="M141" i="12" s="1"/>
  <c r="I141" i="12"/>
  <c r="K141" i="12"/>
  <c r="O141" i="12"/>
  <c r="Q141" i="12"/>
  <c r="V141" i="12"/>
  <c r="G142" i="12"/>
  <c r="M142" i="12" s="1"/>
  <c r="I142" i="12"/>
  <c r="K142" i="12"/>
  <c r="O142" i="12"/>
  <c r="Q142" i="12"/>
  <c r="V142" i="12"/>
  <c r="G145" i="12"/>
  <c r="M145" i="12" s="1"/>
  <c r="I145" i="12"/>
  <c r="K145" i="12"/>
  <c r="O145" i="12"/>
  <c r="Q145" i="12"/>
  <c r="V145" i="12"/>
  <c r="G148" i="12"/>
  <c r="M148" i="12" s="1"/>
  <c r="I148" i="12"/>
  <c r="K148" i="12"/>
  <c r="O148" i="12"/>
  <c r="Q148" i="12"/>
  <c r="V148" i="12"/>
  <c r="G150" i="12"/>
  <c r="I150" i="12"/>
  <c r="K150" i="12"/>
  <c r="O150" i="12"/>
  <c r="Q150" i="12"/>
  <c r="V150" i="12"/>
  <c r="G153" i="12"/>
  <c r="M153" i="12" s="1"/>
  <c r="I153" i="12"/>
  <c r="K153" i="12"/>
  <c r="O153" i="12"/>
  <c r="Q153" i="12"/>
  <c r="V153" i="12"/>
  <c r="G158" i="12"/>
  <c r="M158" i="12" s="1"/>
  <c r="I158" i="12"/>
  <c r="K158" i="12"/>
  <c r="O158" i="12"/>
  <c r="Q158" i="12"/>
  <c r="V158" i="12"/>
  <c r="G159" i="12"/>
  <c r="M159" i="12" s="1"/>
  <c r="I159" i="12"/>
  <c r="K159" i="12"/>
  <c r="O159" i="12"/>
  <c r="Q159" i="12"/>
  <c r="V159" i="12"/>
  <c r="G161" i="12"/>
  <c r="M161" i="12" s="1"/>
  <c r="I161" i="12"/>
  <c r="K161" i="12"/>
  <c r="O161" i="12"/>
  <c r="Q161" i="12"/>
  <c r="V161" i="12"/>
  <c r="G167" i="12"/>
  <c r="M167" i="12" s="1"/>
  <c r="I167" i="12"/>
  <c r="K167" i="12"/>
  <c r="O167" i="12"/>
  <c r="Q167" i="12"/>
  <c r="V167" i="12"/>
  <c r="G173" i="12"/>
  <c r="M173" i="12" s="1"/>
  <c r="I173" i="12"/>
  <c r="K173" i="12"/>
  <c r="O173" i="12"/>
  <c r="Q173" i="12"/>
  <c r="V173" i="12"/>
  <c r="G176" i="12"/>
  <c r="M176" i="12" s="1"/>
  <c r="I176" i="12"/>
  <c r="K176" i="12"/>
  <c r="O176" i="12"/>
  <c r="Q176" i="12"/>
  <c r="V176" i="12"/>
  <c r="G178" i="12"/>
  <c r="M178" i="12" s="1"/>
  <c r="I178" i="12"/>
  <c r="K178" i="12"/>
  <c r="O178" i="12"/>
  <c r="Q178" i="12"/>
  <c r="V178" i="12"/>
  <c r="G180" i="12"/>
  <c r="M180" i="12" s="1"/>
  <c r="I180" i="12"/>
  <c r="K180" i="12"/>
  <c r="O180" i="12"/>
  <c r="Q180" i="12"/>
  <c r="V180" i="12"/>
  <c r="G182" i="12"/>
  <c r="M182" i="12" s="1"/>
  <c r="I182" i="12"/>
  <c r="K182" i="12"/>
  <c r="O182" i="12"/>
  <c r="Q182" i="12"/>
  <c r="V182" i="12"/>
  <c r="G184" i="12"/>
  <c r="M184" i="12" s="1"/>
  <c r="I184" i="12"/>
  <c r="K184" i="12"/>
  <c r="O184" i="12"/>
  <c r="Q184" i="12"/>
  <c r="V184" i="12"/>
  <c r="G186" i="12"/>
  <c r="M186" i="12" s="1"/>
  <c r="I186" i="12"/>
  <c r="K186" i="12"/>
  <c r="O186" i="12"/>
  <c r="Q186" i="12"/>
  <c r="V186" i="12"/>
  <c r="G189" i="12"/>
  <c r="M189" i="12" s="1"/>
  <c r="I189" i="12"/>
  <c r="K189" i="12"/>
  <c r="O189" i="12"/>
  <c r="Q189" i="12"/>
  <c r="V189" i="12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200" i="12"/>
  <c r="M200" i="12" s="1"/>
  <c r="I200" i="12"/>
  <c r="K200" i="12"/>
  <c r="O200" i="12"/>
  <c r="Q200" i="12"/>
  <c r="V200" i="12"/>
  <c r="G202" i="12"/>
  <c r="M202" i="12" s="1"/>
  <c r="I202" i="12"/>
  <c r="K202" i="12"/>
  <c r="O202" i="12"/>
  <c r="Q202" i="12"/>
  <c r="V202" i="12"/>
  <c r="G204" i="12"/>
  <c r="M204" i="12" s="1"/>
  <c r="M203" i="12" s="1"/>
  <c r="I204" i="12"/>
  <c r="I203" i="12" s="1"/>
  <c r="K204" i="12"/>
  <c r="K203" i="12" s="1"/>
  <c r="O204" i="12"/>
  <c r="O203" i="12" s="1"/>
  <c r="Q204" i="12"/>
  <c r="Q203" i="12" s="1"/>
  <c r="V204" i="12"/>
  <c r="V203" i="12" s="1"/>
  <c r="G207" i="12"/>
  <c r="I207" i="12"/>
  <c r="K207" i="12"/>
  <c r="O207" i="12"/>
  <c r="Q207" i="12"/>
  <c r="V207" i="12"/>
  <c r="G209" i="12"/>
  <c r="M209" i="12" s="1"/>
  <c r="I209" i="12"/>
  <c r="K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7" i="12"/>
  <c r="M217" i="12" s="1"/>
  <c r="I217" i="12"/>
  <c r="K217" i="12"/>
  <c r="O217" i="12"/>
  <c r="Q217" i="12"/>
  <c r="V217" i="12"/>
  <c r="G219" i="12"/>
  <c r="M219" i="12" s="1"/>
  <c r="I219" i="12"/>
  <c r="K219" i="12"/>
  <c r="O219" i="12"/>
  <c r="Q219" i="12"/>
  <c r="V219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M223" i="12" s="1"/>
  <c r="I223" i="12"/>
  <c r="K223" i="12"/>
  <c r="O223" i="12"/>
  <c r="Q223" i="12"/>
  <c r="V223" i="12"/>
  <c r="G225" i="12"/>
  <c r="M225" i="12" s="1"/>
  <c r="I225" i="12"/>
  <c r="K225" i="12"/>
  <c r="O225" i="12"/>
  <c r="Q225" i="12"/>
  <c r="V225" i="12"/>
  <c r="G227" i="12"/>
  <c r="M227" i="12" s="1"/>
  <c r="I227" i="12"/>
  <c r="K227" i="12"/>
  <c r="O227" i="12"/>
  <c r="Q227" i="12"/>
  <c r="V227" i="12"/>
  <c r="G229" i="12"/>
  <c r="M229" i="12" s="1"/>
  <c r="I229" i="12"/>
  <c r="K229" i="12"/>
  <c r="O229" i="12"/>
  <c r="Q229" i="12"/>
  <c r="V229" i="12"/>
  <c r="G232" i="12"/>
  <c r="M232" i="12" s="1"/>
  <c r="I232" i="12"/>
  <c r="K232" i="12"/>
  <c r="O232" i="12"/>
  <c r="Q232" i="12"/>
  <c r="V232" i="12"/>
  <c r="G234" i="12"/>
  <c r="M234" i="12" s="1"/>
  <c r="I234" i="12"/>
  <c r="K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9" i="12"/>
  <c r="G238" i="12" s="1"/>
  <c r="I76" i="1" s="1"/>
  <c r="I239" i="12"/>
  <c r="I238" i="12" s="1"/>
  <c r="K239" i="12"/>
  <c r="K238" i="12" s="1"/>
  <c r="O239" i="12"/>
  <c r="O238" i="12" s="1"/>
  <c r="Q239" i="12"/>
  <c r="Q238" i="12" s="1"/>
  <c r="V239" i="12"/>
  <c r="V238" i="12" s="1"/>
  <c r="G241" i="12"/>
  <c r="M241" i="12" s="1"/>
  <c r="I241" i="12"/>
  <c r="K241" i="12"/>
  <c r="O241" i="12"/>
  <c r="Q241" i="12"/>
  <c r="V241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50" i="12"/>
  <c r="M250" i="12" s="1"/>
  <c r="I250" i="12"/>
  <c r="K250" i="12"/>
  <c r="O250" i="12"/>
  <c r="Q250" i="12"/>
  <c r="V250" i="12"/>
  <c r="G255" i="12"/>
  <c r="M255" i="12" s="1"/>
  <c r="I255" i="12"/>
  <c r="K255" i="12"/>
  <c r="O255" i="12"/>
  <c r="Q255" i="12"/>
  <c r="V255" i="12"/>
  <c r="G258" i="12"/>
  <c r="M258" i="12" s="1"/>
  <c r="I258" i="12"/>
  <c r="K258" i="12"/>
  <c r="O258" i="12"/>
  <c r="Q258" i="12"/>
  <c r="V258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4" i="12"/>
  <c r="M264" i="12" s="1"/>
  <c r="I264" i="12"/>
  <c r="K264" i="12"/>
  <c r="O264" i="12"/>
  <c r="Q264" i="12"/>
  <c r="V264" i="12"/>
  <c r="G266" i="12"/>
  <c r="M266" i="12" s="1"/>
  <c r="I266" i="12"/>
  <c r="K266" i="12"/>
  <c r="O266" i="12"/>
  <c r="Q266" i="12"/>
  <c r="V266" i="12"/>
  <c r="G269" i="12"/>
  <c r="M269" i="12" s="1"/>
  <c r="I269" i="12"/>
  <c r="K269" i="12"/>
  <c r="O269" i="12"/>
  <c r="Q269" i="12"/>
  <c r="V269" i="12"/>
  <c r="G271" i="12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75" i="12"/>
  <c r="M275" i="12" s="1"/>
  <c r="I275" i="12"/>
  <c r="K275" i="12"/>
  <c r="O275" i="12"/>
  <c r="Q275" i="12"/>
  <c r="V275" i="12"/>
  <c r="G277" i="12"/>
  <c r="I277" i="12"/>
  <c r="K277" i="12"/>
  <c r="O277" i="12"/>
  <c r="Q277" i="12"/>
  <c r="V277" i="12"/>
  <c r="G279" i="12"/>
  <c r="M279" i="12" s="1"/>
  <c r="I279" i="12"/>
  <c r="K279" i="12"/>
  <c r="O279" i="12"/>
  <c r="Q279" i="12"/>
  <c r="V279" i="12"/>
  <c r="G281" i="12"/>
  <c r="M281" i="12" s="1"/>
  <c r="I281" i="12"/>
  <c r="K281" i="12"/>
  <c r="O281" i="12"/>
  <c r="Q281" i="12"/>
  <c r="V281" i="12"/>
  <c r="G282" i="12"/>
  <c r="I282" i="12"/>
  <c r="K282" i="12"/>
  <c r="O282" i="12"/>
  <c r="Q282" i="12"/>
  <c r="V282" i="12"/>
  <c r="G283" i="12"/>
  <c r="M283" i="12" s="1"/>
  <c r="I283" i="12"/>
  <c r="K283" i="12"/>
  <c r="O283" i="12"/>
  <c r="Q283" i="12"/>
  <c r="V283" i="12"/>
  <c r="G284" i="12"/>
  <c r="M284" i="12" s="1"/>
  <c r="I284" i="12"/>
  <c r="K284" i="12"/>
  <c r="O284" i="12"/>
  <c r="Q284" i="12"/>
  <c r="V284" i="12"/>
  <c r="G285" i="12"/>
  <c r="M285" i="12" s="1"/>
  <c r="I285" i="12"/>
  <c r="K285" i="12"/>
  <c r="O285" i="12"/>
  <c r="Q285" i="12"/>
  <c r="V285" i="12"/>
  <c r="G286" i="12"/>
  <c r="M286" i="12" s="1"/>
  <c r="I286" i="12"/>
  <c r="K286" i="12"/>
  <c r="O286" i="12"/>
  <c r="Q286" i="12"/>
  <c r="V286" i="12"/>
  <c r="G287" i="12"/>
  <c r="M287" i="12" s="1"/>
  <c r="I287" i="12"/>
  <c r="K287" i="12"/>
  <c r="O287" i="12"/>
  <c r="Q287" i="12"/>
  <c r="V287" i="12"/>
  <c r="G288" i="12"/>
  <c r="M288" i="12" s="1"/>
  <c r="I288" i="12"/>
  <c r="K288" i="12"/>
  <c r="O288" i="12"/>
  <c r="Q288" i="12"/>
  <c r="V288" i="12"/>
  <c r="G289" i="12"/>
  <c r="M289" i="12" s="1"/>
  <c r="I289" i="12"/>
  <c r="K289" i="12"/>
  <c r="O289" i="12"/>
  <c r="Q289" i="12"/>
  <c r="V289" i="12"/>
  <c r="G290" i="12"/>
  <c r="M290" i="12" s="1"/>
  <c r="I290" i="12"/>
  <c r="K290" i="12"/>
  <c r="O290" i="12"/>
  <c r="Q290" i="12"/>
  <c r="V290" i="12"/>
  <c r="G292" i="12"/>
  <c r="M292" i="12" s="1"/>
  <c r="I292" i="12"/>
  <c r="K292" i="12"/>
  <c r="O292" i="12"/>
  <c r="Q292" i="12"/>
  <c r="V292" i="12"/>
  <c r="G293" i="12"/>
  <c r="M293" i="12" s="1"/>
  <c r="I293" i="12"/>
  <c r="K293" i="12"/>
  <c r="O293" i="12"/>
  <c r="Q293" i="12"/>
  <c r="V293" i="12"/>
  <c r="G294" i="12"/>
  <c r="M294" i="12" s="1"/>
  <c r="I294" i="12"/>
  <c r="K294" i="12"/>
  <c r="O294" i="12"/>
  <c r="Q294" i="12"/>
  <c r="V294" i="12"/>
  <c r="G295" i="12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4" i="12"/>
  <c r="M304" i="12" s="1"/>
  <c r="I304" i="12"/>
  <c r="K304" i="12"/>
  <c r="O304" i="12"/>
  <c r="Q304" i="12"/>
  <c r="V304" i="12"/>
  <c r="G314" i="12"/>
  <c r="M314" i="12" s="1"/>
  <c r="I314" i="12"/>
  <c r="K314" i="12"/>
  <c r="O314" i="12"/>
  <c r="Q314" i="12"/>
  <c r="V314" i="12"/>
  <c r="G321" i="12"/>
  <c r="M321" i="12" s="1"/>
  <c r="I321" i="12"/>
  <c r="K321" i="12"/>
  <c r="O321" i="12"/>
  <c r="Q321" i="12"/>
  <c r="V321" i="12"/>
  <c r="G328" i="12"/>
  <c r="M328" i="12" s="1"/>
  <c r="I328" i="12"/>
  <c r="K328" i="12"/>
  <c r="O328" i="12"/>
  <c r="Q328" i="12"/>
  <c r="V328" i="12"/>
  <c r="G337" i="12"/>
  <c r="M337" i="12" s="1"/>
  <c r="I337" i="12"/>
  <c r="K337" i="12"/>
  <c r="O337" i="12"/>
  <c r="Q337" i="12"/>
  <c r="V337" i="12"/>
  <c r="G339" i="12"/>
  <c r="M339" i="12" s="1"/>
  <c r="I339" i="12"/>
  <c r="K339" i="12"/>
  <c r="O339" i="12"/>
  <c r="Q339" i="12"/>
  <c r="V339" i="12"/>
  <c r="G347" i="12"/>
  <c r="M347" i="12" s="1"/>
  <c r="I347" i="12"/>
  <c r="K347" i="12"/>
  <c r="O347" i="12"/>
  <c r="Q347" i="12"/>
  <c r="V347" i="12"/>
  <c r="G348" i="12"/>
  <c r="M348" i="12" s="1"/>
  <c r="I348" i="12"/>
  <c r="K348" i="12"/>
  <c r="O348" i="12"/>
  <c r="Q348" i="12"/>
  <c r="V348" i="12"/>
  <c r="G349" i="12"/>
  <c r="M349" i="12" s="1"/>
  <c r="I349" i="12"/>
  <c r="K349" i="12"/>
  <c r="O349" i="12"/>
  <c r="Q349" i="12"/>
  <c r="V349" i="12"/>
  <c r="G351" i="12"/>
  <c r="M351" i="12" s="1"/>
  <c r="I351" i="12"/>
  <c r="K351" i="12"/>
  <c r="O351" i="12"/>
  <c r="Q351" i="12"/>
  <c r="V351" i="12"/>
  <c r="G353" i="12"/>
  <c r="I353" i="12"/>
  <c r="K353" i="12"/>
  <c r="O353" i="12"/>
  <c r="Q353" i="12"/>
  <c r="V353" i="12"/>
  <c r="G358" i="12"/>
  <c r="M358" i="12" s="1"/>
  <c r="I358" i="12"/>
  <c r="K358" i="12"/>
  <c r="O358" i="12"/>
  <c r="Q358" i="12"/>
  <c r="V358" i="12"/>
  <c r="G361" i="12"/>
  <c r="M361" i="12" s="1"/>
  <c r="I361" i="12"/>
  <c r="K361" i="12"/>
  <c r="O361" i="12"/>
  <c r="Q361" i="12"/>
  <c r="V361" i="12"/>
  <c r="G369" i="12"/>
  <c r="M369" i="12" s="1"/>
  <c r="I369" i="12"/>
  <c r="K369" i="12"/>
  <c r="O369" i="12"/>
  <c r="Q369" i="12"/>
  <c r="V369" i="12"/>
  <c r="G379" i="12"/>
  <c r="M379" i="12" s="1"/>
  <c r="I379" i="12"/>
  <c r="K379" i="12"/>
  <c r="O379" i="12"/>
  <c r="Q379" i="12"/>
  <c r="V379" i="12"/>
  <c r="G389" i="12"/>
  <c r="M389" i="12" s="1"/>
  <c r="I389" i="12"/>
  <c r="K389" i="12"/>
  <c r="O389" i="12"/>
  <c r="Q389" i="12"/>
  <c r="V389" i="12"/>
  <c r="G399" i="12"/>
  <c r="M399" i="12" s="1"/>
  <c r="I399" i="12"/>
  <c r="K399" i="12"/>
  <c r="O399" i="12"/>
  <c r="Q399" i="12"/>
  <c r="V399" i="12"/>
  <c r="G400" i="12"/>
  <c r="M400" i="12" s="1"/>
  <c r="I400" i="12"/>
  <c r="K400" i="12"/>
  <c r="O400" i="12"/>
  <c r="Q400" i="12"/>
  <c r="V400" i="12"/>
  <c r="G401" i="12"/>
  <c r="M401" i="12" s="1"/>
  <c r="I401" i="12"/>
  <c r="K401" i="12"/>
  <c r="O401" i="12"/>
  <c r="Q401" i="12"/>
  <c r="V401" i="12"/>
  <c r="G402" i="12"/>
  <c r="M402" i="12" s="1"/>
  <c r="I402" i="12"/>
  <c r="K402" i="12"/>
  <c r="O402" i="12"/>
  <c r="Q402" i="12"/>
  <c r="V402" i="12"/>
  <c r="G404" i="12"/>
  <c r="M404" i="12" s="1"/>
  <c r="I404" i="12"/>
  <c r="K404" i="12"/>
  <c r="O404" i="12"/>
  <c r="Q404" i="12"/>
  <c r="V404" i="12"/>
  <c r="G407" i="12"/>
  <c r="M407" i="12" s="1"/>
  <c r="I407" i="12"/>
  <c r="K407" i="12"/>
  <c r="O407" i="12"/>
  <c r="Q407" i="12"/>
  <c r="V407" i="12"/>
  <c r="AE415" i="12"/>
  <c r="F40" i="1" s="1"/>
  <c r="I20" i="1"/>
  <c r="I19" i="1"/>
  <c r="I18" i="1"/>
  <c r="H53" i="1"/>
  <c r="I53" i="1" s="1"/>
  <c r="H52" i="1"/>
  <c r="I52" i="1" s="1"/>
  <c r="H51" i="1"/>
  <c r="I51" i="1" s="1"/>
  <c r="H50" i="1"/>
  <c r="I50" i="1" s="1"/>
  <c r="H48" i="1"/>
  <c r="I48" i="1" s="1"/>
  <c r="H47" i="1"/>
  <c r="I47" i="1" s="1"/>
  <c r="H46" i="1"/>
  <c r="I46" i="1" s="1"/>
  <c r="H44" i="1"/>
  <c r="I44" i="1" s="1"/>
  <c r="H43" i="1"/>
  <c r="I43" i="1" s="1"/>
  <c r="H42" i="1"/>
  <c r="I42" i="1" s="1"/>
  <c r="Q38" i="16" l="1"/>
  <c r="I38" i="16"/>
  <c r="V31" i="16"/>
  <c r="I31" i="16"/>
  <c r="K20" i="16"/>
  <c r="G12" i="16"/>
  <c r="Q12" i="16"/>
  <c r="Q8" i="16"/>
  <c r="M8" i="16"/>
  <c r="O38" i="16"/>
  <c r="G38" i="16"/>
  <c r="I88" i="1" s="1"/>
  <c r="Q31" i="16"/>
  <c r="G31" i="16"/>
  <c r="I87" i="1" s="1"/>
  <c r="V20" i="16"/>
  <c r="I20" i="16"/>
  <c r="O12" i="16"/>
  <c r="G20" i="16"/>
  <c r="I86" i="1" s="1"/>
  <c r="Q20" i="16"/>
  <c r="K12" i="16"/>
  <c r="G8" i="16"/>
  <c r="V38" i="16"/>
  <c r="K38" i="16"/>
  <c r="K31" i="16"/>
  <c r="O20" i="16"/>
  <c r="V12" i="16"/>
  <c r="I12" i="16"/>
  <c r="V8" i="16"/>
  <c r="I8" i="16"/>
  <c r="V206" i="12"/>
  <c r="Q160" i="12"/>
  <c r="K152" i="12"/>
  <c r="G147" i="12"/>
  <c r="I65" i="1" s="1"/>
  <c r="O147" i="12"/>
  <c r="O291" i="12"/>
  <c r="V152" i="12"/>
  <c r="K197" i="12"/>
  <c r="Q274" i="12"/>
  <c r="G265" i="12"/>
  <c r="I83" i="1" s="1"/>
  <c r="V188" i="12"/>
  <c r="O206" i="12"/>
  <c r="O403" i="12"/>
  <c r="G274" i="12"/>
  <c r="I84" i="1" s="1"/>
  <c r="O265" i="12"/>
  <c r="I206" i="12"/>
  <c r="K160" i="12"/>
  <c r="I274" i="12"/>
  <c r="O274" i="12"/>
  <c r="K206" i="12"/>
  <c r="Q206" i="12"/>
  <c r="G206" i="12"/>
  <c r="I73" i="1" s="1"/>
  <c r="O197" i="12"/>
  <c r="V197" i="12"/>
  <c r="V160" i="12"/>
  <c r="I160" i="12"/>
  <c r="G291" i="12"/>
  <c r="I89" i="1" s="1"/>
  <c r="V172" i="12"/>
  <c r="I231" i="12"/>
  <c r="K147" i="12"/>
  <c r="Q114" i="12"/>
  <c r="V403" i="12"/>
  <c r="I403" i="12"/>
  <c r="V352" i="12"/>
  <c r="K352" i="12"/>
  <c r="V298" i="12"/>
  <c r="K298" i="12"/>
  <c r="V291" i="12"/>
  <c r="I291" i="12"/>
  <c r="Q280" i="12"/>
  <c r="I280" i="12"/>
  <c r="O240" i="12"/>
  <c r="O231" i="12"/>
  <c r="K210" i="12"/>
  <c r="M207" i="12"/>
  <c r="G203" i="12"/>
  <c r="I72" i="1" s="1"/>
  <c r="I188" i="12"/>
  <c r="O188" i="12"/>
  <c r="O160" i="12"/>
  <c r="Q152" i="12"/>
  <c r="M152" i="12"/>
  <c r="M150" i="12"/>
  <c r="M147" i="12" s="1"/>
  <c r="V147" i="12"/>
  <c r="I147" i="12"/>
  <c r="V114" i="12"/>
  <c r="I114" i="12"/>
  <c r="O78" i="12"/>
  <c r="K8" i="12"/>
  <c r="O352" i="12"/>
  <c r="Q403" i="12"/>
  <c r="M403" i="12"/>
  <c r="Q352" i="12"/>
  <c r="I352" i="12"/>
  <c r="I298" i="12"/>
  <c r="O298" i="12"/>
  <c r="G298" i="12"/>
  <c r="I90" i="1" s="1"/>
  <c r="Q291" i="12"/>
  <c r="K265" i="12"/>
  <c r="K240" i="12"/>
  <c r="K231" i="12"/>
  <c r="V210" i="12"/>
  <c r="K188" i="12"/>
  <c r="Q188" i="12"/>
  <c r="I172" i="12"/>
  <c r="O152" i="12"/>
  <c r="Q147" i="12"/>
  <c r="K78" i="12"/>
  <c r="V8" i="12"/>
  <c r="I8" i="12"/>
  <c r="G352" i="12"/>
  <c r="I91" i="1" s="1"/>
  <c r="Q298" i="12"/>
  <c r="O280" i="12"/>
  <c r="G280" i="12"/>
  <c r="I85" i="1" s="1"/>
  <c r="V265" i="12"/>
  <c r="I265" i="12"/>
  <c r="V240" i="12"/>
  <c r="I240" i="12"/>
  <c r="V231" i="12"/>
  <c r="K172" i="12"/>
  <c r="Q172" i="12"/>
  <c r="O133" i="12"/>
  <c r="G133" i="12"/>
  <c r="I64" i="1" s="1"/>
  <c r="V133" i="12"/>
  <c r="K133" i="12"/>
  <c r="O114" i="12"/>
  <c r="V78" i="12"/>
  <c r="I78" i="12"/>
  <c r="Q8" i="12"/>
  <c r="AF415" i="12"/>
  <c r="K403" i="12"/>
  <c r="G403" i="12"/>
  <c r="I92" i="1" s="1"/>
  <c r="M353" i="12"/>
  <c r="M352" i="12" s="1"/>
  <c r="K291" i="12"/>
  <c r="M282" i="12"/>
  <c r="M280" i="12" s="1"/>
  <c r="V280" i="12"/>
  <c r="K280" i="12"/>
  <c r="M277" i="12"/>
  <c r="M274" i="12" s="1"/>
  <c r="V274" i="12"/>
  <c r="K274" i="12"/>
  <c r="M271" i="12"/>
  <c r="M265" i="12" s="1"/>
  <c r="Q265" i="12"/>
  <c r="Q240" i="12"/>
  <c r="Q231" i="12"/>
  <c r="Q210" i="12"/>
  <c r="I210" i="12"/>
  <c r="O210" i="12"/>
  <c r="Q197" i="12"/>
  <c r="I197" i="12"/>
  <c r="O172" i="12"/>
  <c r="G172" i="12"/>
  <c r="I68" i="1" s="1"/>
  <c r="I152" i="12"/>
  <c r="M139" i="12"/>
  <c r="M133" i="12" s="1"/>
  <c r="Q133" i="12"/>
  <c r="I133" i="12"/>
  <c r="K114" i="12"/>
  <c r="Q78" i="12"/>
  <c r="O8" i="12"/>
  <c r="F39" i="1"/>
  <c r="F54" i="1" s="1"/>
  <c r="G23" i="1" s="1"/>
  <c r="A23" i="1" s="1"/>
  <c r="A24" i="1" s="1"/>
  <c r="G24" i="1" s="1"/>
  <c r="F41" i="1"/>
  <c r="M12" i="23"/>
  <c r="M8" i="23" s="1"/>
  <c r="M15" i="21"/>
  <c r="M8" i="21" s="1"/>
  <c r="AF52" i="20"/>
  <c r="M15" i="20"/>
  <c r="M8" i="20" s="1"/>
  <c r="M15" i="19"/>
  <c r="M8" i="19" s="1"/>
  <c r="M15" i="18"/>
  <c r="M8" i="18" s="1"/>
  <c r="M199" i="17"/>
  <c r="M45" i="17"/>
  <c r="M38" i="17"/>
  <c r="M43" i="17"/>
  <c r="M36" i="17"/>
  <c r="M35" i="17" s="1"/>
  <c r="M22" i="17"/>
  <c r="M15" i="17" s="1"/>
  <c r="G199" i="17"/>
  <c r="M38" i="16"/>
  <c r="M32" i="16"/>
  <c r="M31" i="16" s="1"/>
  <c r="M24" i="16"/>
  <c r="M20" i="16" s="1"/>
  <c r="M16" i="16"/>
  <c r="M12" i="16" s="1"/>
  <c r="AF60" i="16"/>
  <c r="G45" i="1" s="1"/>
  <c r="H45" i="1" s="1"/>
  <c r="I45" i="1" s="1"/>
  <c r="M12" i="15"/>
  <c r="G12" i="15"/>
  <c r="G8" i="15"/>
  <c r="M9" i="15"/>
  <c r="M8" i="15" s="1"/>
  <c r="M16" i="14"/>
  <c r="M8" i="14" s="1"/>
  <c r="M14" i="13"/>
  <c r="M8" i="13" s="1"/>
  <c r="AF21" i="13"/>
  <c r="M206" i="12"/>
  <c r="M172" i="12"/>
  <c r="M197" i="12"/>
  <c r="M114" i="12"/>
  <c r="M210" i="12"/>
  <c r="M8" i="12"/>
  <c r="M298" i="12"/>
  <c r="M240" i="12"/>
  <c r="M231" i="12"/>
  <c r="M188" i="12"/>
  <c r="M160" i="12"/>
  <c r="M78" i="12"/>
  <c r="M295" i="12"/>
  <c r="M291" i="12" s="1"/>
  <c r="G197" i="12"/>
  <c r="I71" i="1" s="1"/>
  <c r="G188" i="12"/>
  <c r="I69" i="1" s="1"/>
  <c r="G240" i="12"/>
  <c r="I82" i="1" s="1"/>
  <c r="M239" i="12"/>
  <c r="M238" i="12" s="1"/>
  <c r="G231" i="12"/>
  <c r="I75" i="1" s="1"/>
  <c r="G210" i="12"/>
  <c r="I74" i="1" s="1"/>
  <c r="G160" i="12"/>
  <c r="I67" i="1" s="1"/>
  <c r="G152" i="12"/>
  <c r="I66" i="1" s="1"/>
  <c r="G114" i="12"/>
  <c r="I63" i="1" s="1"/>
  <c r="G78" i="12"/>
  <c r="I62" i="1" s="1"/>
  <c r="G8" i="12"/>
  <c r="J28" i="1"/>
  <c r="J26" i="1"/>
  <c r="G38" i="1"/>
  <c r="F38" i="1"/>
  <c r="H32" i="1"/>
  <c r="J23" i="1"/>
  <c r="J24" i="1"/>
  <c r="J25" i="1"/>
  <c r="J27" i="1"/>
  <c r="E24" i="1"/>
  <c r="E26" i="1"/>
  <c r="G60" i="16" l="1"/>
  <c r="I70" i="1"/>
  <c r="G40" i="1"/>
  <c r="H40" i="1" s="1"/>
  <c r="I40" i="1" s="1"/>
  <c r="I17" i="1"/>
  <c r="G39" i="1"/>
  <c r="G54" i="1" s="1"/>
  <c r="G25" i="1" s="1"/>
  <c r="A25" i="1" s="1"/>
  <c r="A26" i="1" s="1"/>
  <c r="G26" i="1" s="1"/>
  <c r="G41" i="1"/>
  <c r="H41" i="1" s="1"/>
  <c r="I41" i="1" s="1"/>
  <c r="I61" i="1"/>
  <c r="G415" i="12"/>
  <c r="H39" i="1" l="1"/>
  <c r="I39" i="1" s="1"/>
  <c r="I54" i="1" s="1"/>
  <c r="J44" i="1" s="1"/>
  <c r="A27" i="1"/>
  <c r="A29" i="1" s="1"/>
  <c r="G29" i="1" s="1"/>
  <c r="G27" i="1" s="1"/>
  <c r="G28" i="1"/>
  <c r="I16" i="1"/>
  <c r="I21" i="1" s="1"/>
  <c r="I95" i="1"/>
  <c r="J40" i="1" l="1"/>
  <c r="J42" i="1"/>
  <c r="J48" i="1"/>
  <c r="J46" i="1"/>
  <c r="J51" i="1"/>
  <c r="J52" i="1"/>
  <c r="J41" i="1"/>
  <c r="J45" i="1"/>
  <c r="J50" i="1"/>
  <c r="J49" i="1"/>
  <c r="J43" i="1"/>
  <c r="J47" i="1"/>
  <c r="J39" i="1"/>
  <c r="J54" i="1" s="1"/>
  <c r="J53" i="1"/>
  <c r="H54" i="1"/>
  <c r="J94" i="1"/>
  <c r="J70" i="1"/>
  <c r="J76" i="1"/>
  <c r="J77" i="1"/>
  <c r="J82" i="1"/>
  <c r="J83" i="1"/>
  <c r="J91" i="1"/>
  <c r="J93" i="1"/>
  <c r="J71" i="1"/>
  <c r="J78" i="1"/>
  <c r="J61" i="1"/>
  <c r="J68" i="1"/>
  <c r="J69" i="1"/>
  <c r="J74" i="1"/>
  <c r="J75" i="1"/>
  <c r="J80" i="1"/>
  <c r="J81" i="1"/>
  <c r="J63" i="1"/>
  <c r="J86" i="1"/>
  <c r="J88" i="1"/>
  <c r="J89" i="1"/>
  <c r="J87" i="1"/>
  <c r="J66" i="1"/>
  <c r="J67" i="1"/>
  <c r="J72" i="1"/>
  <c r="J73" i="1"/>
  <c r="J90" i="1"/>
  <c r="J84" i="1"/>
  <c r="J85" i="1"/>
  <c r="J79" i="1"/>
  <c r="J62" i="1"/>
  <c r="J92" i="1"/>
  <c r="J64" i="1"/>
  <c r="J65" i="1"/>
  <c r="J95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<sst xmlns="http://schemas.openxmlformats.org/spreadsheetml/2006/main" count="4139" uniqueCount="1173">
  <si>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</si>
  <si>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</si>
  <si>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</si>
  <si>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</si>
  <si>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</si>
  <si>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</si>
  <si>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</si>
  <si>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</si>
  <si>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</si>
  <si>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</si>
  <si>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</si>
  <si>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</si>
  <si>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</si>
  <si>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</si>
  <si>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</si>
  <si>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</si>
  <si>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</si>
  <si>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</si>
  <si>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</si>
  <si>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</si>
  <si>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</si>
  <si>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</si>
  <si>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</si>
  <si>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</si>
  <si>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</si>
  <si>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</si>
  <si>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</si>
  <si>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</si>
  <si>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</si>
  <si>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</si>
  <si>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</si>
  <si>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</si>
  <si>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</si>
  <si>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</si>
  <si>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</si>
  <si>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</si>
  <si>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</si>
  <si>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</si>
  <si>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</si>
  <si>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</si>
  <si>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</si>
  <si>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</si>
  <si>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</si>
  <si>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SO1</t>
  </si>
  <si>
    <t>Zvýšení kvality odborné přípravy - STAVEBNÍ ŘEŠENÍ</t>
  </si>
  <si>
    <t>Stavba</t>
  </si>
  <si>
    <t>Vlastní objekt</t>
  </si>
  <si>
    <t>01</t>
  </si>
  <si>
    <t>Stavební část</t>
  </si>
  <si>
    <t>02</t>
  </si>
  <si>
    <t>Ocelová konstrukce</t>
  </si>
  <si>
    <t>03</t>
  </si>
  <si>
    <t xml:space="preserve">Stavebně zámeč. část </t>
  </si>
  <si>
    <t>SZČ-nezpůsob. výdaje</t>
  </si>
  <si>
    <t>04</t>
  </si>
  <si>
    <t>Ústřední vytápění</t>
  </si>
  <si>
    <t>05</t>
  </si>
  <si>
    <t>Rozvaděč Rd1</t>
  </si>
  <si>
    <t>Rozvaděč Rd2</t>
  </si>
  <si>
    <t>Rozvaděč Rd3</t>
  </si>
  <si>
    <t>Rozvaděče - dopravné</t>
  </si>
  <si>
    <t>Svítidla</t>
  </si>
  <si>
    <t>Vnitřní el. instalace</t>
  </si>
  <si>
    <t>06</t>
  </si>
  <si>
    <t>Tlakový vzduch</t>
  </si>
  <si>
    <t>VN</t>
  </si>
  <si>
    <t>ON</t>
  </si>
  <si>
    <t>Celkem za stavbu</t>
  </si>
  <si>
    <t>CZK</t>
  </si>
  <si>
    <t>Rekapitulace dílů</t>
  </si>
  <si>
    <t>Typ dílu</t>
  </si>
  <si>
    <t>1</t>
  </si>
  <si>
    <t>Zemní práce</t>
  </si>
  <si>
    <t>2</t>
  </si>
  <si>
    <t>Základy,zvláštní zakládání</t>
  </si>
  <si>
    <t>3</t>
  </si>
  <si>
    <t>Svislé a kompletní konstrukce</t>
  </si>
  <si>
    <t>4</t>
  </si>
  <si>
    <t>Vodorovné konstrukce</t>
  </si>
  <si>
    <t>5</t>
  </si>
  <si>
    <t>Komunikace</t>
  </si>
  <si>
    <t>60</t>
  </si>
  <si>
    <t>Úpravy povrchů, omítky</t>
  </si>
  <si>
    <t>61</t>
  </si>
  <si>
    <t>Upravy povrchů vnitřní</t>
  </si>
  <si>
    <t>63</t>
  </si>
  <si>
    <t>Podlahy a podlahové konstrukce</t>
  </si>
  <si>
    <t>8</t>
  </si>
  <si>
    <t>Trubní vedení</t>
  </si>
  <si>
    <t>90</t>
  </si>
  <si>
    <t>Přípočty</t>
  </si>
  <si>
    <t>91</t>
  </si>
  <si>
    <t>Doplňující práce na komunikaci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</si>
  <si>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</si>
  <si>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</si>
  <si>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</si>
  <si>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</si>
  <si>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</si>
  <si>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</si>
  <si>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</si>
  <si>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</si>
  <si>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</si>
  <si>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</si>
  <si>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OK</t>
  </si>
  <si>
    <t>RTV</t>
  </si>
  <si>
    <t>Rozvody tlakového vzduchu</t>
  </si>
  <si>
    <t>SZC</t>
  </si>
  <si>
    <t>Stavebně zámečnická část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</si>
  <si>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</si>
  <si>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</si>
  <si>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</si>
  <si>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</si>
  <si>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</si>
  <si>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</si>
  <si>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</si>
  <si>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</si>
  <si>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733</t>
  </si>
  <si>
    <t>Rozvod potrubí</t>
  </si>
  <si>
    <t>734</t>
  </si>
  <si>
    <t>Armatury</t>
  </si>
  <si>
    <t>735</t>
  </si>
  <si>
    <t>Otopná tělesa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</si>
  <si>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</si>
  <si>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</si>
  <si>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</si>
  <si>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</si>
  <si>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</si>
  <si>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</si>
  <si>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</si>
  <si>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</si>
  <si>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</si>
  <si>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</si>
  <si>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</si>
  <si>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</si>
  <si>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</si>
  <si>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</si>
  <si>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</si>
  <si>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</si>
  <si>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</si>
  <si>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</si>
  <si>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</si>
  <si>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</si>
  <si>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</si>
  <si>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</si>
  <si>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</si>
  <si>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</si>
  <si>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</si>
  <si>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</si>
  <si>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</si>
  <si>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</si>
  <si>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</si>
  <si>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</si>
  <si>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</si>
  <si>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</si>
  <si>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</si>
  <si>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</si>
  <si>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</si>
  <si>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</si>
  <si>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</si>
  <si>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</si>
  <si>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</si>
  <si>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121101101</t>
  </si>
  <si>
    <t>Sejmutí ornice s přemístěním do 50 m</t>
  </si>
  <si>
    <t>m3</t>
  </si>
  <si>
    <t>RTS 18/ I</t>
  </si>
  <si>
    <t>Indiv</t>
  </si>
  <si>
    <t>POL1_1</t>
  </si>
  <si>
    <t>35*9*0,15</t>
  </si>
  <si>
    <t>VV</t>
  </si>
  <si>
    <t>113202111</t>
  </si>
  <si>
    <t>Vytrhání obrub obrubníků silničních</t>
  </si>
  <si>
    <t>m</t>
  </si>
  <si>
    <t>3,6+3,2</t>
  </si>
  <si>
    <t>113109315</t>
  </si>
  <si>
    <t>Odstranění podkladu pl.50 m2, bet.prostý tl.15 cm</t>
  </si>
  <si>
    <t>m2</t>
  </si>
  <si>
    <t>Příjezdová komunikace :  1,0*5,5</t>
  </si>
  <si>
    <t>113231110</t>
  </si>
  <si>
    <t>Bourání odvodňovacího žlabu, zatíž. A15, š.100 mm</t>
  </si>
  <si>
    <t>112101241</t>
  </si>
  <si>
    <t>Kácení stromů jehličnatých průměru 20 cm, svah 1:2</t>
  </si>
  <si>
    <t>kus</t>
  </si>
  <si>
    <t>122201102</t>
  </si>
  <si>
    <t>Odkopávky nezapažené v hor. 3 do 1000 m3</t>
  </si>
  <si>
    <t xml:space="preserve">HTU na úroveň -0,55 : 6,5*((0,85+0,15)/2+0,55)*32,35 </t>
  </si>
  <si>
    <t>3,0*0,7/2*32,35</t>
  </si>
  <si>
    <t>2,5*(0,2+0,7)2*32,35</t>
  </si>
  <si>
    <t>181101102</t>
  </si>
  <si>
    <t>Úprava pláně v zářezech v hor. 1-4, se zhutněním</t>
  </si>
  <si>
    <t>9,0*32,35</t>
  </si>
  <si>
    <t>132201111</t>
  </si>
  <si>
    <t>Hloubení rýh š.do 60 cm v hor.3 do 100 m3, STROJNĚ</t>
  </si>
  <si>
    <t/>
  </si>
  <si>
    <t>opěr. zídka : (1,3+33,6+4,8)*0,30</t>
  </si>
  <si>
    <t>kanalizace :  0,6*1,1*1,0*37,0</t>
  </si>
  <si>
    <t>132201119</t>
  </si>
  <si>
    <t>Příplatek za lepivost - hloubení rýh 60 cm v hor.3</t>
  </si>
  <si>
    <t>132201210</t>
  </si>
  <si>
    <t>Hloubení rýh š.do 200 cm hor.3 do 50 m3,STROJNĚ</t>
  </si>
  <si>
    <t>objekt : (5,125*2+32,35)*0,75*0,45</t>
  </si>
  <si>
    <t>132201219</t>
  </si>
  <si>
    <t>Příplatek za lepivost - hloubení rýh 200cm v hor.3</t>
  </si>
  <si>
    <t>131201110</t>
  </si>
  <si>
    <t>Hloubení nezapaž. jam hor.3 do 50 m3, STROJNĚ</t>
  </si>
  <si>
    <t>patky : 1,0*1,0*0,65*6</t>
  </si>
  <si>
    <t>šachty :  1,0*1,0*1,5*2</t>
  </si>
  <si>
    <t>131201119</t>
  </si>
  <si>
    <t>Příplatek za lepivost - hloubení nezap.jam v hor.3</t>
  </si>
  <si>
    <t>132303313</t>
  </si>
  <si>
    <t>Hloubení rýh pro drény, hloubky do 1,3 m, v hor.4</t>
  </si>
  <si>
    <t>35+2*4,5</t>
  </si>
  <si>
    <t>174101101</t>
  </si>
  <si>
    <t>Zásyp jam, rýh, šachet se zhutněním</t>
  </si>
  <si>
    <t>kanalizace :  (35+2*4,5)*0,6*0,6</t>
  </si>
  <si>
    <t>izol. přizdívka : 32,35*0,4*1,1+2*5,9*0,4*0,55</t>
  </si>
  <si>
    <t>opěrná zídka :  0,5*0,5/2*32,35</t>
  </si>
  <si>
    <t>šachty kanal :  (1,0*1,0*1,5-3,14*0,09*1,5)*2</t>
  </si>
  <si>
    <t>167101101</t>
  </si>
  <si>
    <t>Nakládání výkopku z hor.1-4 v množství do 100 m3</t>
  </si>
  <si>
    <t>ornice :  47,25</t>
  </si>
  <si>
    <t>181301103</t>
  </si>
  <si>
    <t>Rozprostření ornice, rovina, tl. 15-20 cm,do 500m2</t>
  </si>
  <si>
    <t>47,25/0,25</t>
  </si>
  <si>
    <t>180402111</t>
  </si>
  <si>
    <t>Založení trávníku parkového výsevem v rovině, TS-H1-02</t>
  </si>
  <si>
    <t>TS-H1-02</t>
  </si>
  <si>
    <t>POP</t>
  </si>
  <si>
    <t>Výsev travní směsi</t>
  </si>
  <si>
    <t>Podklad-úprava zemní pláně bez zhutnění, její urovnání a utužení</t>
  </si>
  <si>
    <t>Výsev travní směsi křížovým výsevem do hl. 5-10mm. Intenzita výsevu- 2kg/100m2</t>
  </si>
  <si>
    <t>Parková směs ve složení:</t>
  </si>
  <si>
    <t>30%- kostřava červená trsnatá</t>
  </si>
  <si>
    <t>30%- kostřava červená krátce výběžkatá</t>
  </si>
  <si>
    <t>20%- lipnice luční</t>
  </si>
  <si>
    <t>20%- jílek vytrvalý</t>
  </si>
  <si>
    <t>Ihned po osevu zapravení osiva do podkladu (zasekání hráběmi) a mírné utužení, mírné zavlažení</t>
  </si>
  <si>
    <t>184102114</t>
  </si>
  <si>
    <t>Výsadba dřevin s balem D do 50 cm, v rovině</t>
  </si>
  <si>
    <t>183101215</t>
  </si>
  <si>
    <t>Hloub. jamek s výměnou 50% půdy do 0,4 m3 sv.1:5</t>
  </si>
  <si>
    <t>183101213</t>
  </si>
  <si>
    <t>Hloub. jamek s výměnou 50% půdy do 0,05 m3, 1:5</t>
  </si>
  <si>
    <t>ks</t>
  </si>
  <si>
    <t>Vlastní</t>
  </si>
  <si>
    <t>1-VL2</t>
  </si>
  <si>
    <t>Juniperus horizontalis-jalovec polehlý s balem, 300 x 300mm</t>
  </si>
  <si>
    <t>162100010</t>
  </si>
  <si>
    <t>Vodorovné přemístění výkopku,  TS-H1-01</t>
  </si>
  <si>
    <t>POL2_1</t>
  </si>
  <si>
    <t>TS-H1-01</t>
  </si>
  <si>
    <t>Dodavatel je povinen stanovit takovou jednotkovou cenu, aby celková cena položky odpovídala jeho konkrétním technologickým podmínkám a konkrétní přepravní vzdálenosti při soupisem vymezeném množství měrných jednotek</t>
  </si>
  <si>
    <t>odkopávky : 312,9863</t>
  </si>
  <si>
    <t>rýhy : 50,7075</t>
  </si>
  <si>
    <t>jámy : 6,9</t>
  </si>
  <si>
    <t>zásypy :  -38,866</t>
  </si>
  <si>
    <t>Vodorovné přemístění výkopku, příplatek za každých dalších 5 km</t>
  </si>
  <si>
    <t>199000005</t>
  </si>
  <si>
    <t>Poplatek za skládku zeminy 1- 4, TS-H1-03</t>
  </si>
  <si>
    <t>t</t>
  </si>
  <si>
    <t>Poplatek za skládku zeminy</t>
  </si>
  <si>
    <t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t>
  </si>
  <si>
    <t>331,7278*1,8</t>
  </si>
  <si>
    <t>175101101</t>
  </si>
  <si>
    <t>Obsyp potrubí bez prohození sypaniny, s dodáním štěrkopísku frakce 0 - 22 mm</t>
  </si>
  <si>
    <t>(36+5,5)*0,6*0,4</t>
  </si>
  <si>
    <t>212810010</t>
  </si>
  <si>
    <t>Trativody z PVC drenážních flexibilních trubek, lože štěrkopísek a obsyp kamenivo, trubky d 100 mm</t>
  </si>
  <si>
    <t>45</t>
  </si>
  <si>
    <t>271570010</t>
  </si>
  <si>
    <t>Polštář hutněný pod základy, ze štěrkopísku tloušťky 10 cm, TS-H2-03</t>
  </si>
  <si>
    <t>TS-H2-03</t>
  </si>
  <si>
    <t>Štěrkopískový polštář pod základy a betony ze štěrkopísku netříděného se zhutněním odpovídajícím modulu pružnosti Edef,2=50MPa, resp. 30MPa</t>
  </si>
  <si>
    <t>pasy : (5,125*2)*0,6+32,35*0,6</t>
  </si>
  <si>
    <t>patky : 1,0*1,0*6</t>
  </si>
  <si>
    <t>zídka : (1,3+33,6+4,8)*0,45</t>
  </si>
  <si>
    <t>275313611</t>
  </si>
  <si>
    <t>Beton základových patek prostý C 16/20</t>
  </si>
  <si>
    <t>1,0*1,0*0,8*6</t>
  </si>
  <si>
    <t>273351215</t>
  </si>
  <si>
    <t>Bednění stěn základových desek - zřízení, bednicí materiál prkna</t>
  </si>
  <si>
    <t>deska :  (5,925*2+32,15)*0,3</t>
  </si>
  <si>
    <t>patky :  6*4,0*0,3</t>
  </si>
  <si>
    <t>273351216</t>
  </si>
  <si>
    <t>Bednění stěn základových desek - odstranění</t>
  </si>
  <si>
    <t>274313611</t>
  </si>
  <si>
    <t>Beton základových pasů prostý C 16/20, TS-H2-01</t>
  </si>
  <si>
    <t>TS-H2-01</t>
  </si>
  <si>
    <t>Základový pas z prostého betonu,b eton tř. C16/20.</t>
  </si>
  <si>
    <t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t>
  </si>
  <si>
    <t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t>
  </si>
  <si>
    <t>objekt : (5,125*2+32,35)*0,75*0,6</t>
  </si>
  <si>
    <t>opěr. zídka : (1,3+33,6+4,8)*0,5</t>
  </si>
  <si>
    <t>274361821</t>
  </si>
  <si>
    <t>Výztuž základ. pasů z betonářské oceli 10505 (R)</t>
  </si>
  <si>
    <t>objekt :  (2*5,875+32,35)*2*1,1*0,000617</t>
  </si>
  <si>
    <t>zídka :  (1,3+33,3+4,8)*2*1,1*0,000617</t>
  </si>
  <si>
    <t>(1,3+33,3+4,8)*2*1,0*0,000617</t>
  </si>
  <si>
    <t>273361921</t>
  </si>
  <si>
    <t>Výztuž základových desek ze svařovaných sítí, průměr drátu  6,0, oka 150/150 mm KH20</t>
  </si>
  <si>
    <t>6*1,0*1,0*0,00303</t>
  </si>
  <si>
    <t>274272140</t>
  </si>
  <si>
    <t>Zdivo základové z bednicích tvárnic, tl. 30 cm, výplň tvárnic betonem C 16/20, TS-H2-02</t>
  </si>
  <si>
    <t>TS-H2-02</t>
  </si>
  <si>
    <t>Základový pas z betonových bednících tvarovek š. 300 mm</t>
  </si>
  <si>
    <t>Materiál tvarovek: vibrolisovaný struskobeton, stěny hladké, rovné, výška tvárnic 250mm.</t>
  </si>
  <si>
    <t>Tvarovky budou vylity betonovou směsí C16/20, konzistence měkká.</t>
  </si>
  <si>
    <t>(1,3+33,6+4,8)*0,75</t>
  </si>
  <si>
    <t>212850001</t>
  </si>
  <si>
    <t>Drenáž podél základu objektu z dren. trub d 100 mm, bet.lože, obsyp kamenivo, geotextilie,reviz.šachta</t>
  </si>
  <si>
    <t>348924231</t>
  </si>
  <si>
    <t>Stříška plot.zeď tl.300mm z tvar.hlad.přír.</t>
  </si>
  <si>
    <t>1,3+33,6+4,8</t>
  </si>
  <si>
    <t>311238243</t>
  </si>
  <si>
    <t>Zdivo z tvárnic pálených, broušených tl. 400mm, U bez om.= 0,23W/m2K, TS-H3-01</t>
  </si>
  <si>
    <t>RTS 17/ I</t>
  </si>
  <si>
    <t>TS-H3-01</t>
  </si>
  <si>
    <t>Zdivo z cihelných bloků pálených broušených tl. 400mm, výšky 249mm</t>
  </si>
  <si>
    <t>-pevnost v tlaku: min. 8MPa</t>
  </si>
  <si>
    <t>-požární odolnost : min.REI 120 DP1</t>
  </si>
  <si>
    <t>Zdivo bude spojováno na speciální zdící pěnu nebo tenkovrstvou maltu (1mm)</t>
  </si>
  <si>
    <t>(5,525*2+32,15-1,5)*1,25</t>
  </si>
  <si>
    <t>317941123</t>
  </si>
  <si>
    <t>Osazení ocelových válcovaných nosníků  č.14-22, včetně dodávky profilu I č.16</t>
  </si>
  <si>
    <t>2*(4,4+3,1)*0,0158</t>
  </si>
  <si>
    <t>346244381</t>
  </si>
  <si>
    <t>Plentování ocelových nosníků výšky do 20 cm, s použitím suché maltové směsi</t>
  </si>
  <si>
    <t>0,6*(2,7+4,0)</t>
  </si>
  <si>
    <t>311271176</t>
  </si>
  <si>
    <t>Zdivo z tvárnic pórobetonových hladkých tl. 25 cm</t>
  </si>
  <si>
    <t>3,0*1,55+1,8*1,5+0,9*2,0+0,9*3,0+1,2*3,0</t>
  </si>
  <si>
    <t>dozdívky ke střeše : 31,295*1,5+2*(8,0*0,75)</t>
  </si>
  <si>
    <t>451573111</t>
  </si>
  <si>
    <t>Lože pod potrubí ze štěrkopísku do 63 mm</t>
  </si>
  <si>
    <t>(36+5,5)*0,6*0,15</t>
  </si>
  <si>
    <t>417321313</t>
  </si>
  <si>
    <t>Ztužující pásy a věnce z betonu železového C 16/20</t>
  </si>
  <si>
    <t>(5,525*2+32,15-1,5)*0,2*0,25</t>
  </si>
  <si>
    <t>417351115</t>
  </si>
  <si>
    <t>Bednění ztužujících pásů a věnců - zřízení</t>
  </si>
  <si>
    <t>(5,525*2+31,35-1,5)*0,25</t>
  </si>
  <si>
    <t>417351116</t>
  </si>
  <si>
    <t>Bednění ztužujících pásů a věnců - odstranění</t>
  </si>
  <si>
    <t>417361821</t>
  </si>
  <si>
    <t>Výztuž ztužujících pásů a věnců z oceli 10505(R)</t>
  </si>
  <si>
    <t>+10% na přesahy : (5,525*2+32,15-1,5)*4*1,1*0,0036*1,1</t>
  </si>
  <si>
    <t>417351215</t>
  </si>
  <si>
    <t>Bednění věnců věncovkou  bez izolantu, věncovka 7 x 33 x 23,8 cm bez izolantu</t>
  </si>
  <si>
    <t>2*5,925+32,15</t>
  </si>
  <si>
    <t>564851112</t>
  </si>
  <si>
    <t>Podklad ze štěrkodrti po zhutnění tloušťky 16 cm</t>
  </si>
  <si>
    <t>oprava komunikace :  1,0*5,5</t>
  </si>
  <si>
    <t>581121111</t>
  </si>
  <si>
    <t>Kryt cementobeton. komunikací skup.3 a 4 tl. 15 cm</t>
  </si>
  <si>
    <t>1,0*5,5</t>
  </si>
  <si>
    <t>602011189</t>
  </si>
  <si>
    <t>Omítka stěn mozaiková , TS-H62-01</t>
  </si>
  <si>
    <t>TS H62-01</t>
  </si>
  <si>
    <t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t>
  </si>
  <si>
    <t>9,325*1,0+22,825*(1,0+0,5)/2+5,925*0,5+3,7*(1,5+0,8)/2+0,7*1,5</t>
  </si>
  <si>
    <t>2*1,5*0,2</t>
  </si>
  <si>
    <t>602011202</t>
  </si>
  <si>
    <t>Postřik cementový  strojně</t>
  </si>
  <si>
    <t>602011211</t>
  </si>
  <si>
    <t>Omítka jádrová  strojně, tloušťka vrstvy 20 mm,</t>
  </si>
  <si>
    <t>612473182</t>
  </si>
  <si>
    <t>Omítka vnitř.zdiva ze such.směsi, štuková, strojně</t>
  </si>
  <si>
    <t>přístavba : (5,525*2+31,35-1,2)*1,5</t>
  </si>
  <si>
    <t>hala : (3,0*1,55+1,8*1,5+0,9*2,0+0,9*3,0+1,2*3,0)*2</t>
  </si>
  <si>
    <t>hala dozdívky ke střeše : (31,295*1,5+2*(8,0*0,75))*2</t>
  </si>
  <si>
    <t>ostění :  0,2*2,7*3</t>
  </si>
  <si>
    <t>0,2*(4,0+2,8+1,25)</t>
  </si>
  <si>
    <t>612421231</t>
  </si>
  <si>
    <t>Oprava vápen.omítek stěn do 10 % pl. - štukových, s použitím suché maltové směsi</t>
  </si>
  <si>
    <t>(8,1+17,8+8,0+8,0+8,0+8,0+11,8*2+17,8*2+3,2*2+4,25*2)*4,0</t>
  </si>
  <si>
    <t>(5,3*2+4,25*2+2,8*2+4,25*2+11,8*2+8,75)*4,0</t>
  </si>
  <si>
    <t>-2,8*2,7*2-1,2*1,2*2-4,25*2,5-4,3*1,2-2,7*2,7-3*0,8*2,0-3,5*3,0</t>
  </si>
  <si>
    <t>-3,5*3,0-2,7*2,7-0,8*2,0-1,8*1,5</t>
  </si>
  <si>
    <t>631571003</t>
  </si>
  <si>
    <t>Násyp ze štěrkopísku 0 - 32,  zpevňující</t>
  </si>
  <si>
    <t>okap. chodník : (32,55+5,925)*0,5*0,1</t>
  </si>
  <si>
    <t>podlaha : 30,85*5,15*0,15-6*1,0*1,0*0,15</t>
  </si>
  <si>
    <t>631315611</t>
  </si>
  <si>
    <t>Mazanina betonová tl. 12 - 24 cm C 16/20</t>
  </si>
  <si>
    <t>32,35*6,025*0,15</t>
  </si>
  <si>
    <t>631361921</t>
  </si>
  <si>
    <t>Výztuž mazanin svařovanou sítí, průměr drátu  8,0, oka 150/150 mm KY80</t>
  </si>
  <si>
    <t>32,35*6,025*0,0054</t>
  </si>
  <si>
    <t>28323200</t>
  </si>
  <si>
    <t>Separační PE fólie 2x50 m, fólie separační PE</t>
  </si>
  <si>
    <t>SPCM</t>
  </si>
  <si>
    <t>POL3_0</t>
  </si>
  <si>
    <t>122,95+49,7</t>
  </si>
  <si>
    <t>632921913</t>
  </si>
  <si>
    <t>Dlažba z dlaždic betonových do písku, tl. 60 mm</t>
  </si>
  <si>
    <t>okap. chodník : (32,55+5,925)*0,5</t>
  </si>
  <si>
    <t>631330020</t>
  </si>
  <si>
    <t>Průmysl. podlaha C 25/30 15 cm, se vsypem, vlákna, provoz těžký, TS-H63-01</t>
  </si>
  <si>
    <t>Přepočet na tl. 150mm *1,25 :  31,35*5,775*1,25</t>
  </si>
  <si>
    <t>63-VL1</t>
  </si>
  <si>
    <t>Strojně hlazený epoxidobeton na stávající podklad, z keram. dlažby - TS H63-02</t>
  </si>
  <si>
    <t>mísnosti 33a, b, c : 17,795*7,875+4,425*7,875+8,575*7,875</t>
  </si>
  <si>
    <t>871373121</t>
  </si>
  <si>
    <t>Montáž trub z plastu, gumový kroužek, DN 300</t>
  </si>
  <si>
    <t>28611268.A</t>
  </si>
  <si>
    <t>Trubka kanalizační KGEM SN 8 PVC 250x7,3x5000</t>
  </si>
  <si>
    <t>894431421</t>
  </si>
  <si>
    <t>Šachta D 600 mm, dl.šach.roury 2,00 m, přímá, dno KG D 250 mm, poklop litina 12,5 t</t>
  </si>
  <si>
    <t>POL2_</t>
  </si>
  <si>
    <t>894431191</t>
  </si>
  <si>
    <t>Silniční vpusť se sifonem, D 315 mm, vyústění D 160 dešť.mříž,šedá litina,čtverc.12,5 t</t>
  </si>
  <si>
    <t>871313121</t>
  </si>
  <si>
    <t>Montáž trub z plastu, gumový kroužek, DN 150, včetně dodávky trub PVC hrdlových 160x4,0x5000</t>
  </si>
  <si>
    <t>1,5+2,0+2,0</t>
  </si>
  <si>
    <t>877363121</t>
  </si>
  <si>
    <t>Montáž tvarovek odboč. plast. gum. kroužek DN 250</t>
  </si>
  <si>
    <t>877313123</t>
  </si>
  <si>
    <t>Montáž tvarovek jednoos. plast. gum.kroužek DN 150</t>
  </si>
  <si>
    <t>919735124</t>
  </si>
  <si>
    <t>Řezání stávajícího betonového krytu tl. 15 - 20 cm</t>
  </si>
  <si>
    <t>Příjezdová komunikace : 5,5</t>
  </si>
  <si>
    <t>917862111</t>
  </si>
  <si>
    <t>Osazení stojat. obrub.bet. s opěrou,lože z C 12/15</t>
  </si>
  <si>
    <t>2,0+1,7</t>
  </si>
  <si>
    <t>59217421</t>
  </si>
  <si>
    <t>Obrubník chodníkový ABO 14-10 1000/100/250, přírodní, TS- H91-01</t>
  </si>
  <si>
    <t>941955004</t>
  </si>
  <si>
    <t>Lešení lehké pomocné, výška podlahy do 3,5 m</t>
  </si>
  <si>
    <t>32,0*2+8,0*2+5,0*2+4,0+2,0+2*5,5+31,5</t>
  </si>
  <si>
    <t>952901111</t>
  </si>
  <si>
    <t>Vyčištění budov o výšce podlaží do 4 m</t>
  </si>
  <si>
    <t>5,5*31,35</t>
  </si>
  <si>
    <t>95-VL1</t>
  </si>
  <si>
    <t>D+M Přenosný hasicí přístroj práškový 6kg, účinnost21A, 113B</t>
  </si>
  <si>
    <t>962022491</t>
  </si>
  <si>
    <t>Bourání zdiva nadzákladového kamenného na MC</t>
  </si>
  <si>
    <t>opěr zeď : (32,0+3,7)*1,5*0,3</t>
  </si>
  <si>
    <t>961044111</t>
  </si>
  <si>
    <t>Bourání základů z betonu prostého</t>
  </si>
  <si>
    <t>opěr zeď : (32,0+3,7)*0,5*0,5</t>
  </si>
  <si>
    <t>962032231</t>
  </si>
  <si>
    <t>Bourání zdiva z cihel pálených na MVC</t>
  </si>
  <si>
    <t>parapet zdi haly : 31,295*1,7*0,3</t>
  </si>
  <si>
    <t>963051113</t>
  </si>
  <si>
    <t>Bourání ŽB stropů deskových tl. nad 8 cm</t>
  </si>
  <si>
    <t>8,0*4,425*0,2</t>
  </si>
  <si>
    <t>(1,75+1,2)*3,0*0,25</t>
  </si>
  <si>
    <t>968061125</t>
  </si>
  <si>
    <t>Vyvěšení dřevěných dveřních křídel pl. do 2 m2</t>
  </si>
  <si>
    <t>968061112</t>
  </si>
  <si>
    <t>Vyvěšení dřevěných okenních křídel pl. do 1,5 m2</t>
  </si>
  <si>
    <t>968072558</t>
  </si>
  <si>
    <t>Vybourání kovových vrat plochy do 5 m2</t>
  </si>
  <si>
    <t>2,4*2,1</t>
  </si>
  <si>
    <t>968072559</t>
  </si>
  <si>
    <t>Vybourání kovových vrat plochy nad 5 m2</t>
  </si>
  <si>
    <t>2,8*2,7*5+3,3*2,5+2,5*2,5</t>
  </si>
  <si>
    <t>968062246</t>
  </si>
  <si>
    <t>Vybourání dřevěných rámů oken jednoduch. pl. 4 m2</t>
  </si>
  <si>
    <t>1,5*1,5</t>
  </si>
  <si>
    <t>968072455</t>
  </si>
  <si>
    <t>Vybourání kovových dveřních zárubní pl. do 2 m2</t>
  </si>
  <si>
    <t>0,8*2,0*2</t>
  </si>
  <si>
    <t>971033541</t>
  </si>
  <si>
    <t>Vybourání otv. zeď cihel. pl.1 m2, tl.30 cm, MVC</t>
  </si>
  <si>
    <t>mřížka kompres.  :  0,3*0,6*0,3</t>
  </si>
  <si>
    <t>979990101</t>
  </si>
  <si>
    <t>Poplatek za skládku suti - směs betonu a cihel</t>
  </si>
  <si>
    <t>POL1_</t>
  </si>
  <si>
    <t>979990162</t>
  </si>
  <si>
    <t>Poplatek za skládku suti - dřevo+sklo</t>
  </si>
  <si>
    <t>979081111</t>
  </si>
  <si>
    <t>Odvoz suti a vybour. hmot na skládku do 1 km</t>
  </si>
  <si>
    <t>979081121</t>
  </si>
  <si>
    <t>Příplatek k odvozu za každý další 1 km</t>
  </si>
  <si>
    <t>998011001</t>
  </si>
  <si>
    <t>Přesun hmot pro budovy zděné výšky do 6 m</t>
  </si>
  <si>
    <t>711131311</t>
  </si>
  <si>
    <t>Provedení izolace nopovou fólií vodor, vč. pásky</t>
  </si>
  <si>
    <t>3,7*0,7/2+3,7*0,7</t>
  </si>
  <si>
    <t>9,325+0,5+22,825*(0,5+1,0)/2+32,15*0,7</t>
  </si>
  <si>
    <t>5,925*1,0+5,925*0,7</t>
  </si>
  <si>
    <t>zídka : (1,3+33,6+4,8)*0,75</t>
  </si>
  <si>
    <t>28323132</t>
  </si>
  <si>
    <t>Fólie nopová š.1500mm l=20m, nopy 8 mm</t>
  </si>
  <si>
    <t>93,1812*1,1</t>
  </si>
  <si>
    <t>711491172</t>
  </si>
  <si>
    <t>Izolace tlaková, ochranná textilie, vodorovná, materiál ve specifikaci</t>
  </si>
  <si>
    <t>31,35*5,775</t>
  </si>
  <si>
    <t>711491272</t>
  </si>
  <si>
    <t>Izolace tlaková, ochranná textilie svislá, materiál ve specifikaci</t>
  </si>
  <si>
    <t>67390503</t>
  </si>
  <si>
    <t>Geotextilie netkaná  300 g/m2  2x50 m</t>
  </si>
  <si>
    <t>(181,04+63,41)*1,05</t>
  </si>
  <si>
    <t>711111001</t>
  </si>
  <si>
    <t>Izolace proti vlhkosti vodor. nátěr ALP za studena, 1x nátěr - včetně dodávky penetračního laku ALP</t>
  </si>
  <si>
    <t>vodor. : 32,35*6,275</t>
  </si>
  <si>
    <t>svislá : 63,406</t>
  </si>
  <si>
    <t>711141559</t>
  </si>
  <si>
    <t>Izolace proti vlhk. vodorovná pásy přitavením, 1 vrstva - materiál ve specifikaci</t>
  </si>
  <si>
    <t>62852265</t>
  </si>
  <si>
    <t>Pás modifikovaný asfaltový s nosnou vl. ze skel., tkanony TS-711-01</t>
  </si>
  <si>
    <t>266,4023*1,1</t>
  </si>
  <si>
    <t>998711101</t>
  </si>
  <si>
    <t>Přesun hmot pro izolace proti vodě, výšky do 6 m</t>
  </si>
  <si>
    <t>713191100</t>
  </si>
  <si>
    <t>Položení separační fólie, včetně dodávky fólie</t>
  </si>
  <si>
    <t>31,35*5,525</t>
  </si>
  <si>
    <t>713121121</t>
  </si>
  <si>
    <t>Izolace tepelná podlah na sucho, dvouvrstvá, materiál ve specifikaci</t>
  </si>
  <si>
    <t>283754905</t>
  </si>
  <si>
    <t>Deska polystyrenová XPS 300 SF tl. 100 mm, hladká, s ozubem, 1265 x 615 mm</t>
  </si>
  <si>
    <t>173,2088</t>
  </si>
  <si>
    <t>998713101</t>
  </si>
  <si>
    <t>Přesun hmot pro izolace tepelné, výšky do 6 m</t>
  </si>
  <si>
    <t>721176224</t>
  </si>
  <si>
    <t>Potrubí KG svodné (ležaté) v zemi D 160 x 4,0 mm</t>
  </si>
  <si>
    <t>2*1,5</t>
  </si>
  <si>
    <t>721176243</t>
  </si>
  <si>
    <t>Potrubí KG dešťové (svislé) D 125 x 3,2 mm</t>
  </si>
  <si>
    <t>2*2,0</t>
  </si>
  <si>
    <t>998721101</t>
  </si>
  <si>
    <t>Přesun hmot pro vnitřní kanalizaci, výšky do 6 m</t>
  </si>
  <si>
    <t>722280106</t>
  </si>
  <si>
    <t>Tlaková zkouška vodovodního potrubí DN 32</t>
  </si>
  <si>
    <t>722254201</t>
  </si>
  <si>
    <t>Hydrantový systém, box s plnými dveřmi, hadice 30m</t>
  </si>
  <si>
    <t>722172312</t>
  </si>
  <si>
    <t>Potrubí z PPR , studená, D 25x3,5 mm</t>
  </si>
  <si>
    <t>722190901</t>
  </si>
  <si>
    <t>Uzavření/otevření vodovodního potrubí při opravě</t>
  </si>
  <si>
    <t>722172315</t>
  </si>
  <si>
    <t>Potrubí z PPR , studená, D 50x6,9 mm</t>
  </si>
  <si>
    <t>722181244</t>
  </si>
  <si>
    <t>Izolace návleková  tl. stěny 20 mm, vnitřní průměr 25 mm</t>
  </si>
  <si>
    <t>722290234</t>
  </si>
  <si>
    <t>Proplach a dezinfekce vodovod.potrubí DN 80</t>
  </si>
  <si>
    <t>722290226</t>
  </si>
  <si>
    <t>Zkouška tlaku potrubí závitového DN 50</t>
  </si>
  <si>
    <t>722-VL1</t>
  </si>
  <si>
    <t>D+M závěsných konstrukcí pro potrubí</t>
  </si>
  <si>
    <t>998722101</t>
  </si>
  <si>
    <t>Přesun hmot pro vnitřní vodovod, výšky do 6 m</t>
  </si>
  <si>
    <t>764352810</t>
  </si>
  <si>
    <t>Demontáž žlabů půlkruh. rovných, rš 330 mm, do 30°</t>
  </si>
  <si>
    <t>764351837</t>
  </si>
  <si>
    <t>Demontáž háků, sklon do 45°</t>
  </si>
  <si>
    <t>764454802</t>
  </si>
  <si>
    <t>Demontáž odpadních trub kruhových,D 120 mm</t>
  </si>
  <si>
    <t>764778123</t>
  </si>
  <si>
    <t>Odpadní trouby kruhové, D 120 mm</t>
  </si>
  <si>
    <t>2*3,0</t>
  </si>
  <si>
    <t>998764101</t>
  </si>
  <si>
    <t>Přesun hmot pro klempířské konstr., výšky do 6 m</t>
  </si>
  <si>
    <t>766711001</t>
  </si>
  <si>
    <t>Montáž oken a balkonových dveří s vypěněním</t>
  </si>
  <si>
    <t>(4,0*2+2,0*2)*7</t>
  </si>
  <si>
    <t>(2,0*2+1,75*2)*2</t>
  </si>
  <si>
    <t>(2,8*2+1,25*2)*1</t>
  </si>
  <si>
    <t>(4,2*6+1,25*6)*1</t>
  </si>
  <si>
    <t>766-VL1</t>
  </si>
  <si>
    <t>Sestava oken plastových  4,0*2,0m, izol. dvojsklo, TS-výpis P1</t>
  </si>
  <si>
    <t>4xP + 2xOS</t>
  </si>
  <si>
    <t>celoobvodové kování, mikroventilace, zabezpečení</t>
  </si>
  <si>
    <t>křídla proti rozbití průvanem</t>
  </si>
  <si>
    <t>zasklení-izolační dvojsklo</t>
  </si>
  <si>
    <t>souč. prostupu tepla okna Uw,max=1,2 W/m2K</t>
  </si>
  <si>
    <t>barva bílá / bílá</t>
  </si>
  <si>
    <t>kliky leštěná ocel</t>
  </si>
  <si>
    <t>4,0*2,0*7</t>
  </si>
  <si>
    <t>766-VL2</t>
  </si>
  <si>
    <t>Sestava oken plastových, pevně zaskl.2,0*1,75m, izol. dvojsklo,TS-výpis P2</t>
  </si>
  <si>
    <t>zasklení-izolačnídvojsklo</t>
  </si>
  <si>
    <t>souč. prostupu tepla okna Uw,max=1,2W/m2K</t>
  </si>
  <si>
    <t>2,0*1,75*2</t>
  </si>
  <si>
    <t>766-VL3</t>
  </si>
  <si>
    <t>Sestava oken plastových pevně zaskl. 2,8*1,25m, , izol. dvojsklo, TS-výpis P3</t>
  </si>
  <si>
    <t>2,8*1,25</t>
  </si>
  <si>
    <t>766-VL4</t>
  </si>
  <si>
    <t>Sestava oken plastových pevně zaskl. 8,75*2,6-1,25, izol. dvojsklo-TS výpis P4</t>
  </si>
  <si>
    <t>Okno  plastové 15. kř.</t>
  </si>
  <si>
    <t>pevně zasklené,</t>
  </si>
  <si>
    <t>souč. prostupu tepla okna</t>
  </si>
  <si>
    <t>Uw,max=1,2W/m2K</t>
  </si>
  <si>
    <t>8,75*1,25+4,2*1,35</t>
  </si>
  <si>
    <t>766711031</t>
  </si>
  <si>
    <t>Montáž zasklených stěn s vypěněním</t>
  </si>
  <si>
    <t>2,8*2+1,0*2+3,0*2+1,25*3</t>
  </si>
  <si>
    <t>766-VL5</t>
  </si>
  <si>
    <t>Sestava dveře s nadsvětlíkem + okno, dřevěné, TS-výpis T1</t>
  </si>
  <si>
    <t>Sestava dveře s pev. nadsvětlíkem 1000 x 2800</t>
  </si>
  <si>
    <t>plné, provedení HTL, dýha dub</t>
  </si>
  <si>
    <t>+okna vnitřní 2 x OS</t>
  </si>
  <si>
    <t>celoobvodové kování, zasklení-izolační dvojsklo</t>
  </si>
  <si>
    <t>barva dýha dub, dřevěné z profilů EURO</t>
  </si>
  <si>
    <t>2,8*1,0+1,25*3,0</t>
  </si>
  <si>
    <t>766694114</t>
  </si>
  <si>
    <t>Montáž parapetních desek š.do 30 cm,dl.nad 260 cm</t>
  </si>
  <si>
    <t>766694113</t>
  </si>
  <si>
    <t>Montáž parapetních desek š.do 30 cm,dl.do 260 cm</t>
  </si>
  <si>
    <t>607800282</t>
  </si>
  <si>
    <t>Parapet interiér Topset Standard š. 250 mm dekor, s nosem výšky 40 mm</t>
  </si>
  <si>
    <t>7*4,0+2*2,0</t>
  </si>
  <si>
    <t>998766101</t>
  </si>
  <si>
    <t>Přesun hmot pro truhlářské konstr., výšky do 6 m</t>
  </si>
  <si>
    <t>767631800</t>
  </si>
  <si>
    <t>Demontáž oken pro beztmelé zasklení,vč.zasklení</t>
  </si>
  <si>
    <t>přístavba : 1,3*17,75+1,9*8,3+1,8*1,2+1,2*1,2</t>
  </si>
  <si>
    <t>hala :  8,75*1,25+4,2*1,35+2,8*1,25</t>
  </si>
  <si>
    <t>767134821</t>
  </si>
  <si>
    <t>Demontáž oplechování stěn kazetami</t>
  </si>
  <si>
    <t>stávající obvodový plášť : (2,6+3,3)/2*31,295</t>
  </si>
  <si>
    <t>-1,3*17,75-1,9*8,3-1,8*1,2-1,2*1,2</t>
  </si>
  <si>
    <t>767-VL1</t>
  </si>
  <si>
    <t>D+MVstupní dveře lamelové dvoukř. zatepl. 1,5x2,1m, TS-výpis Z1</t>
  </si>
  <si>
    <t>Dveře venkovní 1500x2100mm dvoukřídlové</t>
  </si>
  <si>
    <t>z lamel s výplní PUR 40mm do rámu</t>
  </si>
  <si>
    <t>( konstrukce lamel dtto vrata)</t>
  </si>
  <si>
    <t>4 lamely hladké, barva lamel šedá/bílá</t>
  </si>
  <si>
    <t>zárubeň ocelová rámová s přeruš. TM</t>
  </si>
  <si>
    <t>zámek vložkový, kliky a štítky ze slitin bar. kovů</t>
  </si>
  <si>
    <t>souč. prostupu tepla Ud, max= 1,7 W/m2K</t>
  </si>
  <si>
    <t>767-VL2</t>
  </si>
  <si>
    <t>D+M Průmyslová sekční vrata 2,5 x 2,5m, zatepl.,TS-výpis-Z2</t>
  </si>
  <si>
    <t>Průmyslová vrata sekční</t>
  </si>
  <si>
    <t>do otvoru 2500x2500mm</t>
  </si>
  <si>
    <t>plné</t>
  </si>
  <si>
    <t>5 hladkých lamel úprava RAL</t>
  </si>
  <si>
    <t>ovládání el. servomotor i ruční</t>
  </si>
  <si>
    <t>barva lamel bílá/bílá</t>
  </si>
  <si>
    <t>tepelná(zvuková) izolace PUR 40mm</t>
  </si>
  <si>
    <t>Tl. lamel 42mm</t>
  </si>
  <si>
    <t>vč. připojení nn k servomotoru (20m)</t>
  </si>
  <si>
    <t>767-VL3</t>
  </si>
  <si>
    <t>D+M Průmyslová sekční vrata 2,7 x 2,7m, zatepl.,TS-výpis Z3</t>
  </si>
  <si>
    <t>do otvoru 2700x2700mm</t>
  </si>
  <si>
    <t>767-VL4</t>
  </si>
  <si>
    <t>D+M Průmyslová vrata sekční 2,8 x 2,7 s prosklením, zatepl.,TS-výpis Z4</t>
  </si>
  <si>
    <t>do otvoru 2800x2700mm,plné</t>
  </si>
  <si>
    <t>5 hladkých lamel úprava RAL, z toho</t>
  </si>
  <si>
    <t>1 řada prosklení</t>
  </si>
  <si>
    <t>barva lamel šedá/bílá</t>
  </si>
  <si>
    <t>Tl. lamel 42mm, Ud,nmax = 1,7W/m2K</t>
  </si>
  <si>
    <t>767811100</t>
  </si>
  <si>
    <t>Montáž větracích mřížek, typ VM</t>
  </si>
  <si>
    <t>42972948</t>
  </si>
  <si>
    <t>Mřížka sací 4hranná s filtrem vel. 630x315</t>
  </si>
  <si>
    <t>767-VL5</t>
  </si>
  <si>
    <t>D+M lavička parková pevně zabudovaná, 1500 x400 x450 TS-výpis Z8</t>
  </si>
  <si>
    <t>998767101</t>
  </si>
  <si>
    <t>Přesun hmot pro zámečnické konstr., výšky do 6 m</t>
  </si>
  <si>
    <t>784191101</t>
  </si>
  <si>
    <t>Penetrace podkladu univerzální Primalex 1x</t>
  </si>
  <si>
    <t>Přístavba : (5,525+22,255+5,525-1,5)*1,5</t>
  </si>
  <si>
    <t>Dozdívky : 74,4*2</t>
  </si>
  <si>
    <t>784195112</t>
  </si>
  <si>
    <t>Malba tekutá Primalex Standard, bílá, 2 x</t>
  </si>
  <si>
    <t>(8,0*(4,5+3,5)/2)*6-3,5*1,5</t>
  </si>
  <si>
    <t>(22,7*4,5)*2-2,7*2,7</t>
  </si>
  <si>
    <t>31,4*4,5-0,8*2,0-2,8*4,5*2-1,2*1,2*2-8,8*1,5</t>
  </si>
  <si>
    <t>11,8*(4,5+6)/2*6-3,5*1,5-8*0,8*2,0-1,8*1,5</t>
  </si>
  <si>
    <t>(4,25*4+1,5*4)*3,5</t>
  </si>
  <si>
    <t>Výměra z penetrace :  196,5</t>
  </si>
  <si>
    <t>SUM</t>
  </si>
  <si>
    <t>Poznámky uchazeče k zadání</t>
  </si>
  <si>
    <t>POPUZIV</t>
  </si>
  <si>
    <t>Vodorovné přemístění výkopku</t>
  </si>
  <si>
    <t>V projektu se předpokládá vzdálenost přemístění k uložení výkopku na skládku:5km.</t>
  </si>
  <si>
    <t>-součinitel prostupu tepla: U (bez omítek)=0,23W/(m2K)</t>
  </si>
  <si>
    <t>Sestava oken  plastové dvoukřídlové,4000 x 2000 mm</t>
  </si>
  <si>
    <t>Okno  plastové dvoukřídlové,2000 x 1750 mm</t>
  </si>
  <si>
    <t>pevně zasklené</t>
  </si>
  <si>
    <t>Okno  plastové tříkřídlové,2800 x 1250 mm</t>
  </si>
  <si>
    <t>8750 x 1250-2600 mm</t>
  </si>
  <si>
    <t>END</t>
  </si>
  <si>
    <t>OK-VL1</t>
  </si>
  <si>
    <t>D - Ocelová konstrukce z ocelí S235 a S275 vč. , spoj. a pomoc. materiálu</t>
  </si>
  <si>
    <t>kg</t>
  </si>
  <si>
    <t>OK-VL2</t>
  </si>
  <si>
    <t>D-ocelová tenkostěnná vaznice z oceli S450</t>
  </si>
  <si>
    <t>Součástí dodávky jsou kotvící prvky - botky a táhla proti vzpěru. Vč. spojovacího a pomocného materiálu. Vaznice provedena jako spojitá.</t>
  </si>
  <si>
    <t>OK-VL3</t>
  </si>
  <si>
    <t>Montáž ocelové konstrukce z ocelí S235 a S450</t>
  </si>
  <si>
    <t>vč. montážní mechanizace a všech souvisejících praci a dodávek. Vč. spojovacího a pomocného materiálu. Kotva chemická M16 vč. vývrtu a osazení - 32ks.Podlití sloupů OK.</t>
  </si>
  <si>
    <t>OK-VL4</t>
  </si>
  <si>
    <t>PKO ocelové konstrukce</t>
  </si>
  <si>
    <t>Příprava povrchu otryskáním na Sa2,5. Nátěr 3-vrstvý EP+PUR 220 mikronů. Korozní prostřední C3. Životnost nátěru vysoká.</t>
  </si>
  <si>
    <t>OK-VL5</t>
  </si>
  <si>
    <t>PKO ocelové konstrukce-nátěry protipožární</t>
  </si>
  <si>
    <t>Příprava povrchu otryskáním na Sa2,5. Nátěr 3-vrstvý EP+protipožární nátěr+PUR, síla nátěru dle specifikace dodavatele. Požadovaná požární odolnost R15. Korozní prostřední C3. Životnost nátěru vysoká.</t>
  </si>
  <si>
    <t>OK-VL6</t>
  </si>
  <si>
    <t>Výrobně technologická dokumentace stavby</t>
  </si>
  <si>
    <t>SZC-VL2</t>
  </si>
  <si>
    <t>Dodávka střešního sednvičového panelu s  izolací, 120mm,U=0,18W/m2K, s požární odolností REI 15</t>
  </si>
  <si>
    <t>Dodávka vč. doplňkových prvků, barva panelů světle šedá, barva doplňkových prvků šedá.</t>
  </si>
  <si>
    <t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t>
  </si>
  <si>
    <t>SZC-VL3</t>
  </si>
  <si>
    <t>Montáž střešního sedvičového panelu s  izolací, U=0,18W/m2K, s požární odolností REI 15</t>
  </si>
  <si>
    <t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t>
  </si>
  <si>
    <t>SZC-VL4</t>
  </si>
  <si>
    <t>Dodávka stěnového horizontálního sedvič. panelu s ,  izolací 100m  U=0,21W/m2K s pož. odolností REI 15</t>
  </si>
  <si>
    <t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t>
  </si>
  <si>
    <t>SZC-VL5</t>
  </si>
  <si>
    <t>Montáž stěnového horizont. sendvič. panelu s , izolací U=0,21W/m2K a s pož. odolností REI 15</t>
  </si>
  <si>
    <t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t>
  </si>
  <si>
    <t>979990144</t>
  </si>
  <si>
    <t>Poplatek za skládku suti - minerální vata</t>
  </si>
  <si>
    <t>SZC-VL1</t>
  </si>
  <si>
    <t>Demontáž stávajícího skládaného střešního pláště , včetně světlíku</t>
  </si>
  <si>
    <t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t>
  </si>
  <si>
    <t>SZC-VL6</t>
  </si>
  <si>
    <t>D+M Žlab lakovaný d=240mm</t>
  </si>
  <si>
    <t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</si>
  <si>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SZC-VL7</t>
  </si>
  <si>
    <t xml:space="preserve"> D+M Žlab mezistřešní prefabrikovaný tl=100mm, tepelně izolovaný U=0,21W/m2K</t>
  </si>
  <si>
    <t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</si>
  <si>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SZC-VL8</t>
  </si>
  <si>
    <t>Oprava a úprava stávajících prvků OK střechy</t>
  </si>
  <si>
    <t>kpl</t>
  </si>
  <si>
    <t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</si>
  <si>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SZC-VL9</t>
  </si>
  <si>
    <t>Nové prvky OK střechy</t>
  </si>
  <si>
    <t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t>
  </si>
  <si>
    <t>SZC-VL10</t>
  </si>
  <si>
    <t>D+M Světlík hliníkový, zasklený komůrk. profilem, 5,6*3,6m, Uw=1,4W/m2K</t>
  </si>
  <si>
    <t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t>
  </si>
  <si>
    <t>SZC-VL11</t>
  </si>
  <si>
    <t>D+M Světlík střešní bodový, plastový. , Ug= 1,1W/m2.K, s elektr. oetvíráním</t>
  </si>
  <si>
    <t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t>
  </si>
  <si>
    <t>SZC-VL12</t>
  </si>
  <si>
    <t>Nátěry kovových konstrukcí stávajících syntet. NS</t>
  </si>
  <si>
    <t>Položka obsahuje očištění, odrezivění, 1x základní+ 1xpodkladní + 1x email (180mikronů)</t>
  </si>
  <si>
    <t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t>
  </si>
  <si>
    <t>SZC-VL13</t>
  </si>
  <si>
    <t>Nátěry kovových konstrukcí nových syntet. NS</t>
  </si>
  <si>
    <t>Položka obsahuje otryskání na Sa2,5, 1x základní+ 1xpodkladní + 1x email (180mikronů)</t>
  </si>
  <si>
    <t>Obsahuje PKO nových OK a to i práce PKO na montáži, vč. veškerého materiálu a prací (barvy, očištění konstrukce, likvidace odpadu atd.) Dále  obsahuje věškeré práce a dodávky potřebné pro provedení dodávky a prací v položce.</t>
  </si>
  <si>
    <t>904      R01</t>
  </si>
  <si>
    <t>Hzs-zkousky v ramci montaz.praci, Komplexni vyzkouseni</t>
  </si>
  <si>
    <t>h</t>
  </si>
  <si>
    <t>904      R02</t>
  </si>
  <si>
    <t>Hzs-zkousky v ramci montaz.praci, Topná zkouška</t>
  </si>
  <si>
    <t>904      R00</t>
  </si>
  <si>
    <t>Hzs-zkousky v ramci montaz.praci  Dilat. zkouška</t>
  </si>
  <si>
    <t>713411111</t>
  </si>
  <si>
    <t>Izolace tepelná potrubí rohožemi a drátem 1vrstvá</t>
  </si>
  <si>
    <t>713VL1</t>
  </si>
  <si>
    <t>Izol. trubice s tep. odolností do 250°C,50-60kg/m3, lambda=0,04W/mK, pouzdro potrub. skruž 15/30mm</t>
  </si>
  <si>
    <t>713VL2</t>
  </si>
  <si>
    <t>Izol. trubice s tep. odolností do 250°C,50-60kg/m3, lambda=0,04W/mK, pouzdro potrub. skruž 18/30mm</t>
  </si>
  <si>
    <t>713VL3</t>
  </si>
  <si>
    <t>Izol. trubice s tep. odolností do 250°C,50-60kg/m3, lambda=0,04W/mK, pouzdro potrub. skruž 22/30mm</t>
  </si>
  <si>
    <t>713VL4</t>
  </si>
  <si>
    <t>Izol. trubice s tep. odolností do 250°C,50-60kg/m3, lambda=0,04W/mK, pouzdro potrub. skruž 28/30mm</t>
  </si>
  <si>
    <t>713VL5</t>
  </si>
  <si>
    <t>Izol. trubice s tep. odolností do 250°C,50-60kg/m3, lambda=0,04W/mK, pouzdro potrub. skruž 35/30mm</t>
  </si>
  <si>
    <t>998713201</t>
  </si>
  <si>
    <t>733110803</t>
  </si>
  <si>
    <t>Demontáž potrubí ocelového závitového do DN 15</t>
  </si>
  <si>
    <t>733110806</t>
  </si>
  <si>
    <t>Demontáž potrubí ocelového závitového do DN 15-32</t>
  </si>
  <si>
    <t>733110808</t>
  </si>
  <si>
    <t>Demontáž potrubí ocelového závitového do DN 32-50</t>
  </si>
  <si>
    <t>733890801</t>
  </si>
  <si>
    <t>Přemístění vybouraných hmot - potrubí, H do 6 m</t>
  </si>
  <si>
    <t>722160222</t>
  </si>
  <si>
    <t>Potrubí z měděných trubek D 15 x 1,0 mm</t>
  </si>
  <si>
    <t>RTS 14/ II</t>
  </si>
  <si>
    <t>722160223</t>
  </si>
  <si>
    <t>Potrubí z měděných trubek D 18 x 1,0 mm</t>
  </si>
  <si>
    <t>733163104</t>
  </si>
  <si>
    <t>Potrubí z měděných trubek D 22 x 1 ,0mm</t>
  </si>
  <si>
    <t>722160226</t>
  </si>
  <si>
    <t>Potrubí z měděných trubek D 28 x 1,5 mm</t>
  </si>
  <si>
    <t>722160228</t>
  </si>
  <si>
    <t>Potrubí z měděných trubek D 35 x 1,5 mm</t>
  </si>
  <si>
    <t>998733201</t>
  </si>
  <si>
    <t>Přesun hmot pro rozvody potrubí, výšky do 6 m</t>
  </si>
  <si>
    <t>734200821</t>
  </si>
  <si>
    <t>Demontáž armatur se 2závity do G 1/2</t>
  </si>
  <si>
    <t>734890801</t>
  </si>
  <si>
    <t>Přemístění demontovaných hmot - armatur, H do 6 m</t>
  </si>
  <si>
    <t>734209113</t>
  </si>
  <si>
    <t>Montáž armatur závitových,se 2závity, G 1/2</t>
  </si>
  <si>
    <t>734221672</t>
  </si>
  <si>
    <t>Hlavice ovládání ventilů termostat. RD 80 R, Heimeier hlavice K 6000-00</t>
  </si>
  <si>
    <t>998734201</t>
  </si>
  <si>
    <t>Přesun hmot pro armatury, výšky do 6 m</t>
  </si>
  <si>
    <t>735121810</t>
  </si>
  <si>
    <t>Demontáž otopných těles ocelových článkových</t>
  </si>
  <si>
    <t>735291800</t>
  </si>
  <si>
    <t>Demontáž konzol otopných těles do odpadu</t>
  </si>
  <si>
    <t>735494811</t>
  </si>
  <si>
    <t>Vypuštění vody z otopných těles</t>
  </si>
  <si>
    <t>735890801</t>
  </si>
  <si>
    <t>Přemístění demont. hmot - otop. těles, H do 6 m</t>
  </si>
  <si>
    <t>735159111</t>
  </si>
  <si>
    <t>Montáž panelových těles do délky 1600 mm</t>
  </si>
  <si>
    <t>735191903</t>
  </si>
  <si>
    <t>Propláchnutí otopných těles ocel., nebo Al</t>
  </si>
  <si>
    <t>735191910</t>
  </si>
  <si>
    <t>Napuštění vody do otopného systému - bez kotle</t>
  </si>
  <si>
    <t>735VL1</t>
  </si>
  <si>
    <t>Deskové otopné těleso z ocel. plechu, s povrch. úpr. vč. armatur 66/9001100mm</t>
  </si>
  <si>
    <t>provozní přetlak 1,0MPa,provoz. teplota max 120°,</t>
  </si>
  <si>
    <t>povrch epoxypolysterenový lak, s vestavěným odvzdušňovacím</t>
  </si>
  <si>
    <t>ventilem, se zabudovaným ventilem se spoodním svorným</t>
  </si>
  <si>
    <t>uzavíracím šroubením na Cu trubky</t>
  </si>
  <si>
    <t>735VL2</t>
  </si>
  <si>
    <t>Deskové otopné těleso z ocel. plechu, s povrch. úpr. vč. armatur100/9001400mm</t>
  </si>
  <si>
    <t>998735201</t>
  </si>
  <si>
    <t>Přesun hmot pro otopná tělesa, výšky do 6 m</t>
  </si>
  <si>
    <t>Z ocel. plechu tl. 1,25mm válc. za studena,</t>
  </si>
  <si>
    <t>122301101</t>
  </si>
  <si>
    <t>Vytyčení trasy v zast. území</t>
  </si>
  <si>
    <t>km</t>
  </si>
  <si>
    <t>POL1_0</t>
  </si>
  <si>
    <t>0,266</t>
  </si>
  <si>
    <t>132411318U02</t>
  </si>
  <si>
    <t>Rýhy ručně š 35cm, hl 80cm, tř.4</t>
  </si>
  <si>
    <t>266</t>
  </si>
  <si>
    <t>181111400U00</t>
  </si>
  <si>
    <t>Provizor úprava terénu se zhut tř.4</t>
  </si>
  <si>
    <t>79+42</t>
  </si>
  <si>
    <t>462511169R00</t>
  </si>
  <si>
    <t>Zához rýhy ručně š 35cm, hl 80cm tř 4</t>
  </si>
  <si>
    <t>266*0,35*0,8</t>
  </si>
  <si>
    <t>462512121</t>
  </si>
  <si>
    <t>Zajištění stáv. sítí ve výkopu</t>
  </si>
  <si>
    <t>6</t>
  </si>
  <si>
    <t>462512121R01</t>
  </si>
  <si>
    <t>Odvoz zeminy na skládku do vzdálenosti 1km</t>
  </si>
  <si>
    <t>462512169R00</t>
  </si>
  <si>
    <t>Nakládání zeminy na dopravní prostředky</t>
  </si>
  <si>
    <t>462512169R01</t>
  </si>
  <si>
    <t>Uložení zeminy na skládku</t>
  </si>
  <si>
    <t>465921111R00</t>
  </si>
  <si>
    <t>Demontáž bet. panelů</t>
  </si>
  <si>
    <t>12+150</t>
  </si>
  <si>
    <t>465921222R00</t>
  </si>
  <si>
    <t>Vytrhání dlažby 15x15cm</t>
  </si>
  <si>
    <t>87</t>
  </si>
  <si>
    <t>465922313R00</t>
  </si>
  <si>
    <t>Kladení bet. desek do 1,5 t, tl.do 20 cm, výplň TM</t>
  </si>
  <si>
    <t>596111111</t>
  </si>
  <si>
    <t>Kladení dlažby 15x15cm</t>
  </si>
  <si>
    <t>965042141</t>
  </si>
  <si>
    <t>Bourání mazanin betonových tl. 10 cm, nad 4 m2, sbíječka tl. mazaniny 8 - 10 cm</t>
  </si>
  <si>
    <t>(90+15)*0,35*0,1</t>
  </si>
  <si>
    <t>971033141</t>
  </si>
  <si>
    <t>Vybourání otvorů zeď cihel. d=6 cm, tl. 30 cm, MVC</t>
  </si>
  <si>
    <t>13*2</t>
  </si>
  <si>
    <t>973011300U00</t>
  </si>
  <si>
    <t>Sekání kapes zdi leh krabic15x15x10</t>
  </si>
  <si>
    <t>974082112</t>
  </si>
  <si>
    <t>Vysekání rýh pro vodiče omítka stěn MVC šířka 3 cm</t>
  </si>
  <si>
    <t>35</t>
  </si>
  <si>
    <t>210010133R00</t>
  </si>
  <si>
    <t>Trubka ochranná z PE, uložená pevně, DN do 25 mm, včetně dodávky trubky 25mm</t>
  </si>
  <si>
    <t>POL1_9</t>
  </si>
  <si>
    <t>64*4</t>
  </si>
  <si>
    <t>210010134R00</t>
  </si>
  <si>
    <t>Trubka ochranná z PE, uložená pevně, DN do 32 mm, včetně dodávky trubky 32mm</t>
  </si>
  <si>
    <t>31*4</t>
  </si>
  <si>
    <t>210010313RT1</t>
  </si>
  <si>
    <t>Krabice odbočná KO 125, bez zapojení-čtvercová, vč.dodávky KO 125+víčko</t>
  </si>
  <si>
    <t>210010313RT3</t>
  </si>
  <si>
    <t>Krabice plast. 100x100 acidur IP44, vč.dodávky krabice 100x100mm</t>
  </si>
  <si>
    <t>27+23+5</t>
  </si>
  <si>
    <t>210020302RT1</t>
  </si>
  <si>
    <t>Žlab kabelový drátěn s přísluš. 60x150mm, včetně dodávky žlabu 60x150mm</t>
  </si>
  <si>
    <t>72+44+32+25</t>
  </si>
  <si>
    <t>210020302RT2</t>
  </si>
  <si>
    <t>Žlab kabelový drátěn s přísluš. 110x200mm, včetně dodávky žlabu 110x200mm</t>
  </si>
  <si>
    <t>12+31</t>
  </si>
  <si>
    <t>210100001R00</t>
  </si>
  <si>
    <t>Ukončení vodičů v rozvaděči + zapojení do 2,5 mm2</t>
  </si>
  <si>
    <t>30+30+55+30+33+75</t>
  </si>
  <si>
    <t>210100002R00</t>
  </si>
  <si>
    <t>Ukončení vodičů v rozvaděči + zapojení do 6 mm2</t>
  </si>
  <si>
    <t>25+30+30</t>
  </si>
  <si>
    <t>210100003R00</t>
  </si>
  <si>
    <t>Ukončení vodičů v rozvaděči + zapojení do 16 mm2</t>
  </si>
  <si>
    <t>10</t>
  </si>
  <si>
    <t>210100004R00</t>
  </si>
  <si>
    <t>Ukončení vodičů v rozvaděči + zapojení do 25 mm2</t>
  </si>
  <si>
    <t>3+3+3</t>
  </si>
  <si>
    <t>210100006R00</t>
  </si>
  <si>
    <t>Ukončení vodičů v rozvaděči + zapojení do 50 mm2</t>
  </si>
  <si>
    <t>16</t>
  </si>
  <si>
    <t>210100009R00</t>
  </si>
  <si>
    <t>Ukončení vodičů v rozvaděči + zapojení do 120 mm2</t>
  </si>
  <si>
    <t>210100204R00</t>
  </si>
  <si>
    <t>Ukončení šňůry v gumové hadici do 5 x 2,5 mm2</t>
  </si>
  <si>
    <t>22</t>
  </si>
  <si>
    <t>210100219R00</t>
  </si>
  <si>
    <t>Ukončení šňůry v gumové hadici do 5 x 6 mm2</t>
  </si>
  <si>
    <t>210100220R00</t>
  </si>
  <si>
    <t>Ukončení šňůry v gumové hadici do 5 x 10 mm2</t>
  </si>
  <si>
    <t>210110021RT1</t>
  </si>
  <si>
    <t>Spínač nástěnný jednopól.- řaz. 1, prům. V01, včetně dodávky spínače 3558-01750</t>
  </si>
  <si>
    <t>210110021RU1</t>
  </si>
  <si>
    <t>Dvojtlačítko, 10A, 250V, IP44, včetně dodávky dvojtlačítka</t>
  </si>
  <si>
    <t>210110023R00</t>
  </si>
  <si>
    <t>Spínač nástěnný seriový - řaz. 5, prům. V05</t>
  </si>
  <si>
    <t>210110024R00</t>
  </si>
  <si>
    <t>Spínač nástěnný střídavý - řaz. 6, prům. V06</t>
  </si>
  <si>
    <t>010</t>
  </si>
  <si>
    <t>210110025RT1</t>
  </si>
  <si>
    <t>Spínač nástěnný křížový - řaz. 7, prům. V07, včetně dodávky spínače 3558-07750</t>
  </si>
  <si>
    <t>210110026R00</t>
  </si>
  <si>
    <t>Spínač nástěnný trojpól.16A - řaz. 3, průmysl. V16</t>
  </si>
  <si>
    <t>27</t>
  </si>
  <si>
    <t>210110027R00</t>
  </si>
  <si>
    <t>Spínač nástěnný trojpól.25A - řaz. 3, průmysl.</t>
  </si>
  <si>
    <t>9</t>
  </si>
  <si>
    <t>210110027R01</t>
  </si>
  <si>
    <t>Spínač nástěnný trojpól.40A - řaz. 3, průmysl.</t>
  </si>
  <si>
    <t>210110072RT1</t>
  </si>
  <si>
    <t>Tlačítko central stop  - CS, včetně dodávky tlačítka</t>
  </si>
  <si>
    <t>210110072RT2</t>
  </si>
  <si>
    <t>Tlačítko total stop  - TS, včetně dodávky tlačítka</t>
  </si>
  <si>
    <t>210111103RT1</t>
  </si>
  <si>
    <t>Zásuvka průmyslová nástěnná - Z01, 2P+Z, včetně dodávky zásuvky</t>
  </si>
  <si>
    <t>30</t>
  </si>
  <si>
    <t>210111104RT1</t>
  </si>
  <si>
    <t>Zásuvka průmyslová CZ 3243, 45 H,S,Z 3P+Z - Z32, včetně dodávky zásuvky IZS 3243, 32A</t>
  </si>
  <si>
    <t>17</t>
  </si>
  <si>
    <t>210120023RV5</t>
  </si>
  <si>
    <t>Pojistka PN2, 100A, 500V, včetně dodávky pojistky</t>
  </si>
  <si>
    <t>210120023RV6</t>
  </si>
  <si>
    <t>Pojistka PN2, 200A, 500V, včetně dodávky pojistky</t>
  </si>
  <si>
    <t>210190003R00</t>
  </si>
  <si>
    <t>Montáž celoplechových rozvodnic do váhy 100 kg</t>
  </si>
  <si>
    <t>210192011R01</t>
  </si>
  <si>
    <t>Ovládací jednotka světlíků, 10A, 230V, včetně dodávky jednotky</t>
  </si>
  <si>
    <t>210201039UT1</t>
  </si>
  <si>
    <t>Montáž svítidla - EL 1</t>
  </si>
  <si>
    <t>210201039UT2</t>
  </si>
  <si>
    <t>Montáž svítidla - EL 2</t>
  </si>
  <si>
    <t>210201039UT3</t>
  </si>
  <si>
    <t>Montáž svítidla - EL 3</t>
  </si>
  <si>
    <t>13</t>
  </si>
  <si>
    <t>210201039UT4</t>
  </si>
  <si>
    <t>Montáž svítidla - EL 4</t>
  </si>
  <si>
    <t>210201040UT1</t>
  </si>
  <si>
    <t>Atyp. nosná konstrukce pro stropní přívody, ke strojům a pro upevnění spínače stroje</t>
  </si>
  <si>
    <t>27+9+2</t>
  </si>
  <si>
    <t>210201040UT2</t>
  </si>
  <si>
    <t>Nosné lano pro zavěšení svítidel</t>
  </si>
  <si>
    <t>3*12+3*14+1*16+5*18+2*23</t>
  </si>
  <si>
    <t>23</t>
  </si>
  <si>
    <t>210201040UT3</t>
  </si>
  <si>
    <t>Šroub. napínák lana</t>
  </si>
  <si>
    <t>14</t>
  </si>
  <si>
    <t>210201040UT4</t>
  </si>
  <si>
    <t>Šroub. svorka</t>
  </si>
  <si>
    <t>28</t>
  </si>
  <si>
    <t>210201040UT5</t>
  </si>
  <si>
    <t>Upevňovací konzola</t>
  </si>
  <si>
    <t>210220003RT4</t>
  </si>
  <si>
    <t>Vedení uzemňovací na povrchu do 50 mm2, včetně dodávky AlMgSi8 mm2</t>
  </si>
  <si>
    <t>23*4+73*4+20+36+9*23+15</t>
  </si>
  <si>
    <t>66</t>
  </si>
  <si>
    <t>210220003RT5</t>
  </si>
  <si>
    <t>Vedení uzemňovací na povrchu do 50 mm2, včetně dodávky izol. AlMgSi11 mm2</t>
  </si>
  <si>
    <t>11+12</t>
  </si>
  <si>
    <t>210220021RT1</t>
  </si>
  <si>
    <t>Vedení uzemňovací v zemi FeZn do 120 mm2, včetně pásku FeZn 30 x 4 mm</t>
  </si>
  <si>
    <t>(87+46)*2</t>
  </si>
  <si>
    <t>+26</t>
  </si>
  <si>
    <t>210220022RT1</t>
  </si>
  <si>
    <t>Vedení uzemňovací v zemi FeZn, D 8 - 10 mm, včetně drátu FeZn 10 mm</t>
  </si>
  <si>
    <t>24*5</t>
  </si>
  <si>
    <t>210220211RT1</t>
  </si>
  <si>
    <t>Tyč jímací s upev. do 2 m, do dřeva, včetně dodávky jímací tyče 2m + 2 držáků</t>
  </si>
  <si>
    <t>11</t>
  </si>
  <si>
    <t>210220211RT2</t>
  </si>
  <si>
    <t>Tyč jímací s upev. do 2 m, do dřeva, včetně dodávky jímací tyče 0,5m + 2 držáků</t>
  </si>
  <si>
    <t>210220301RT1</t>
  </si>
  <si>
    <t>Svorka hromosvodová nad 2 šrouby /ST, SJ, atd/, včetně dodávky svorky SR 03</t>
  </si>
  <si>
    <t>24*2</t>
  </si>
  <si>
    <t>210220301RT2</t>
  </si>
  <si>
    <t>Svorka hromosvodová do 2 šroubů /SS, SZ, SO/, včetně dodávky svorky SS</t>
  </si>
  <si>
    <t>24+12*3</t>
  </si>
  <si>
    <t>+6</t>
  </si>
  <si>
    <t>210220301RT3</t>
  </si>
  <si>
    <t>Svorka hromosvodová do 2 šroubů /SS, SZ, SO/, včetně dodávky svorky SZ</t>
  </si>
  <si>
    <t>24</t>
  </si>
  <si>
    <t>210220302RT3</t>
  </si>
  <si>
    <t>Svorka hromosvodová nad 2 šrouby /ST, SJ, atd/, včetně dodávky svorky SK</t>
  </si>
  <si>
    <t>210220311RT1</t>
  </si>
  <si>
    <t>Podpěra vedení PV01, včetně dodávky podpěry</t>
  </si>
  <si>
    <t>23*4</t>
  </si>
  <si>
    <t>+9</t>
  </si>
  <si>
    <t>210220311RT3</t>
  </si>
  <si>
    <t>Podpěra vedení PV21, včetně dodávky podpěry</t>
  </si>
  <si>
    <t>73*4+20+36+9*23+15+57</t>
  </si>
  <si>
    <t>210220321RT1</t>
  </si>
  <si>
    <t>Svorka na potrubí Bernard, včetně Cu pásku, včetně dodávky svorky + Cu pásku</t>
  </si>
  <si>
    <t>(27+9+2)*5</t>
  </si>
  <si>
    <t>210220372RT1</t>
  </si>
  <si>
    <t>Úhelník ochranný nebo trubka s držáky do zdiva, včetně ochran.úhelníku + 2 držáky do zdi</t>
  </si>
  <si>
    <t>210220401RT1</t>
  </si>
  <si>
    <t>Označení svodu štítky, smaltované, umělá hmota, včetně dodávky štítku</t>
  </si>
  <si>
    <t>24*3</t>
  </si>
  <si>
    <t>210280003U00</t>
  </si>
  <si>
    <t>Revize el. rozvodů</t>
  </si>
  <si>
    <t>210280221U00</t>
  </si>
  <si>
    <t>Revize hromosvodů</t>
  </si>
  <si>
    <t>210290821R00</t>
  </si>
  <si>
    <t>Demontáž stáv. elektroinstalace, vč. úpravy stáv. el. instalace</t>
  </si>
  <si>
    <t>hod</t>
  </si>
  <si>
    <t>65</t>
  </si>
  <si>
    <t>210800105RT1</t>
  </si>
  <si>
    <t>Kabel CYKY 750 V 3x1,5 mm2 uložený pod omítkou, včetně dodávky kabelu 3Ax1,5</t>
  </si>
  <si>
    <t>23*3+66+5+25+12+2</t>
  </si>
  <si>
    <t>210800105RT3</t>
  </si>
  <si>
    <t>Kabel CYKY 750 V 3x1,5 mm2 uložený pod omítkou, včetně dodávky kabelu 3Cx1,5</t>
  </si>
  <si>
    <t>110+25+109+68+68+94+32+82+39+49+6+69+49+98+49+49</t>
  </si>
  <si>
    <t>210800106RT3</t>
  </si>
  <si>
    <t>Kabel CYKY 750 V 3x2,5 mm2 uložený pod omítkou, včetně dodávky kabelu 3Cx2,5</t>
  </si>
  <si>
    <t>66+65+104+19+29+29+4+43+4+98+20</t>
  </si>
  <si>
    <t>210800113RT1</t>
  </si>
  <si>
    <t>Kabel CYKY 750 V 5x10 mm2 uložený pod omítkou, včetně dodávky kabelu 5Cx10</t>
  </si>
  <si>
    <t>68</t>
  </si>
  <si>
    <t>210800115RT1</t>
  </si>
  <si>
    <t>Kabel CYKY 750 V 5x1,5 mm2 uložený pod omítkou, včetně dodávky kabelu 5Cx1,5</t>
  </si>
  <si>
    <t>12+29+78</t>
  </si>
  <si>
    <t>210800116RT1</t>
  </si>
  <si>
    <t>Kabel CYKY 750 V 5x2,5 mm2 uložený pod omítkou, včetně dodávky kabelu 5Cx2,5</t>
  </si>
  <si>
    <t>26+19+15+13+53+67+88+78+69+35+4+53+18+99+25</t>
  </si>
  <si>
    <t>210800118RT1</t>
  </si>
  <si>
    <t>Kabel CYKY 750 V 5x6 mm2 uložený pod omítkou, včetně dodávky kabelu 5Cx6</t>
  </si>
  <si>
    <t>43+85+11+59+27+29+19+16</t>
  </si>
  <si>
    <t>39+33+135+132+29</t>
  </si>
  <si>
    <t>210800626RT1</t>
  </si>
  <si>
    <t>Vodič nn a vn CYA 6 mm2 uložený volně, včetně dodávky vodiče CYA 6</t>
  </si>
  <si>
    <t>30+19+18+15+42+54+67+88+78+11+135+132</t>
  </si>
  <si>
    <t>69+53+53+18+79+112</t>
  </si>
  <si>
    <t>210800629RT1</t>
  </si>
  <si>
    <t>Vodič nn a vn CYA 25 mm2 uložený volně, včetně dodávky vodiče CYA 25</t>
  </si>
  <si>
    <t>58+64+41</t>
  </si>
  <si>
    <t>210802428RT1</t>
  </si>
  <si>
    <t>Šňůra CGSG 5 x 2,50 mm2 volně uložená, včetně dodávky šňůry CGSG 5Cx2,5</t>
  </si>
  <si>
    <t>44+11+44+11+11+12*11+11+22+22+18</t>
  </si>
  <si>
    <t>210802429RT1</t>
  </si>
  <si>
    <t>Šňůra CGSG 5 x 6 mm2 volně uložená, včetně dodávky šňůry CGSG 5Cx6</t>
  </si>
  <si>
    <t>11+11+11+6*11+6</t>
  </si>
  <si>
    <t>210802431RT1</t>
  </si>
  <si>
    <t>Šňůra CGSG 5 x 10 mm2 volně uložená, včetně dodávky šňůry CGSG 5Cx10</t>
  </si>
  <si>
    <t>31</t>
  </si>
  <si>
    <t>210901072RT1</t>
  </si>
  <si>
    <t>Kabel silový AYKY 1kV 4 x 50 mm2 volně uložený, včetně dodávky kabelu AYKY 4bx50</t>
  </si>
  <si>
    <t>64+41</t>
  </si>
  <si>
    <t>210901075RT1</t>
  </si>
  <si>
    <t>Kabel silový AYKY 1kV 4x120 mm2 volně uložený, včetně dodávky kabelu AYKY 4b 4x120</t>
  </si>
  <si>
    <t>58</t>
  </si>
  <si>
    <t>211010006RT1</t>
  </si>
  <si>
    <t>Osazení hmoždinky do ostrých cihel/kamene, HM 8, včetně dodávky hmoždinky</t>
  </si>
  <si>
    <t>2*(6+5+10+2+27+9+2+3+3+1+9+30+17)+64*4+31*4+72+44+32+25+12+31+52+12+28</t>
  </si>
  <si>
    <t>979082111</t>
  </si>
  <si>
    <t>Vnitrostaveništní doprava suti do 10 m</t>
  </si>
  <si>
    <t>979087112</t>
  </si>
  <si>
    <t>Nakládání suti na dopravní prostředky</t>
  </si>
  <si>
    <t>979093111</t>
  </si>
  <si>
    <t>Uložení suti na skládku bez zhutnění</t>
  </si>
  <si>
    <t>979098191U00</t>
  </si>
  <si>
    <t>Skládkovné suti netříděné</t>
  </si>
  <si>
    <t>210200005RT2</t>
  </si>
  <si>
    <t>Svítidlo zářivkové stropní průmyslové - EL 1, včetně zdroje 2x58W, IP54, EP</t>
  </si>
  <si>
    <t>210200006RT3</t>
  </si>
  <si>
    <t>Svítidlo zářivkové nástěnné nouzové průmysl - EL 2, včetně zdroje 3W, IP54, EP</t>
  </si>
  <si>
    <t>210200006RT4</t>
  </si>
  <si>
    <t>Svítidlo zářivkové stropní nouzové průmysl - EL 3, včetně zdroje 3W, IP54, EP</t>
  </si>
  <si>
    <t>210200008RT2</t>
  </si>
  <si>
    <t>Svítidlo zářivkové nástěnné i str. venkovní- EL 4, včetně zdroje 2x26W, IP43, EP</t>
  </si>
  <si>
    <t>210120453RT1</t>
  </si>
  <si>
    <t>Přepěťová ochr. kompaktní, I.a II. st., včetně dodávky ochrany</t>
  </si>
  <si>
    <t>210120454RT2</t>
  </si>
  <si>
    <t>Spínač 100A, 400V, včetně dodávky spínače</t>
  </si>
  <si>
    <t>210120455RT3</t>
  </si>
  <si>
    <t>Jistič 10A, 1pólový, char. B, včetně dodávky jističe</t>
  </si>
  <si>
    <t>210120455RT4</t>
  </si>
  <si>
    <t>Jistič 16A, 1pólový, char. B, včetně dodávky jističe</t>
  </si>
  <si>
    <t>210120455RT6</t>
  </si>
  <si>
    <t>Jistič 16A, 3pólový, char. B, včetně dodávky jističe</t>
  </si>
  <si>
    <t>210120455RT8</t>
  </si>
  <si>
    <t>Jistič 25A, 3pólový, char. B, včetně dodávky jističe</t>
  </si>
  <si>
    <t>7</t>
  </si>
  <si>
    <t>210120456RT2</t>
  </si>
  <si>
    <t>Jistič 63A, 3pólový, char. B, včetně dodávky jističe</t>
  </si>
  <si>
    <t>210120456RT4</t>
  </si>
  <si>
    <t>Jistič 16A, 3pólový, char. C, včetně dodávky jističe</t>
  </si>
  <si>
    <t>210120456RT5</t>
  </si>
  <si>
    <t>Jistič 25A, 3pólový, char. D, včetně dodávky jističe</t>
  </si>
  <si>
    <t>210120457RT0</t>
  </si>
  <si>
    <t>Proudový chránič s jističem FI10/003/2, včetně dodávky chrániče s jističem</t>
  </si>
  <si>
    <t>210120457RT3</t>
  </si>
  <si>
    <t>Proudový chránič FI25/003/4, včetně dodávky chrániče</t>
  </si>
  <si>
    <t>210120457RT5</t>
  </si>
  <si>
    <t>Proudový chránič FI63/003/4, včetně dodávky chrániče</t>
  </si>
  <si>
    <t>210120457RT8</t>
  </si>
  <si>
    <t>Pojistka válcová 2A, včetně dodávky pojistky a spodku</t>
  </si>
  <si>
    <t>210120458RT0</t>
  </si>
  <si>
    <t>Vypínací cívka 230V, šířka 1TE, včetně dodávky cívky</t>
  </si>
  <si>
    <t>210192011RT5</t>
  </si>
  <si>
    <t>Skříň ocel. samostatně stojící s dveřmi, včetně dodávky skříně cca 600x2000x400mm</t>
  </si>
  <si>
    <t>210192571R01</t>
  </si>
  <si>
    <t>Napájecí lišta, včetně dodávky lišty</t>
  </si>
  <si>
    <t>210192571R02</t>
  </si>
  <si>
    <t>Nulovací lišta, včetně dodávky lišty</t>
  </si>
  <si>
    <t>210192571R03</t>
  </si>
  <si>
    <t>Bezpečnostní tabulka, včetně dodávky tabulky</t>
  </si>
  <si>
    <t>210192571R04</t>
  </si>
  <si>
    <t>Nápis na dveře - počet písmen, včetně dodávky nápisu</t>
  </si>
  <si>
    <t>210192571R05</t>
  </si>
  <si>
    <t>Obal na schema, včetně dodávky obalu</t>
  </si>
  <si>
    <t>210120454RT4</t>
  </si>
  <si>
    <t>Spínač 200A, 400V, včetně dodávky spínače</t>
  </si>
  <si>
    <t>210120456RT6</t>
  </si>
  <si>
    <t>Jistič 25A, 3pólový, char. C, včetně dodávky jističe</t>
  </si>
  <si>
    <t>210120456RT7</t>
  </si>
  <si>
    <t>Jistič 40A, 3pólový, char. C, včetně dodávky jističe</t>
  </si>
  <si>
    <t>210120457RT9</t>
  </si>
  <si>
    <t>Pojistkový odpínač 125A, včetně dodávky odpínače</t>
  </si>
  <si>
    <t>210192571R07</t>
  </si>
  <si>
    <t>RTV-VL1</t>
  </si>
  <si>
    <t>D+M Pístový kompresor 28m3/hod, 10 bar,, vzdušník 300l, 4kW - TS- RTV-01</t>
  </si>
  <si>
    <t>RTV-VL2</t>
  </si>
  <si>
    <t>D+M Propojovací tlaková hadice DN20/Pn16-1500 , mezi kompresor a vnitřní rozvody</t>
  </si>
  <si>
    <t>RTV-VL3</t>
  </si>
  <si>
    <t>D+M ocel potrubí DN15/PN40 mat. tř. 11, svař.</t>
  </si>
  <si>
    <t>RTV-VL4</t>
  </si>
  <si>
    <t>D+M ocel potrubí DN20/PN40 mat. tř. 11, svař.</t>
  </si>
  <si>
    <t>RTV-VL5</t>
  </si>
  <si>
    <t>D+M ocel potrubí DN25/PN40 mat. tř. 11, svař.</t>
  </si>
  <si>
    <t>RTV-VL6</t>
  </si>
  <si>
    <t>D+M ocel potrubí DN32/PN40 mat. tř. 11, svař.</t>
  </si>
  <si>
    <t>RTV-VL7</t>
  </si>
  <si>
    <t>D+M Kulový kohout G3/4" /PN16 + šroubení</t>
  </si>
  <si>
    <t>RTV-VL8</t>
  </si>
  <si>
    <t>D+M Kulový kohout G1/2" /PN16 + šroubení</t>
  </si>
  <si>
    <t>RTV-VL9</t>
  </si>
  <si>
    <t>D+M Kulový kohout G1/8" /PN16  s rychlospojkou, s hadicovým výstupem</t>
  </si>
  <si>
    <t>RTV-VL10</t>
  </si>
  <si>
    <t>D+M Předfiltr stlač.vzduchu (odstr. nečistot do , 0,03 mikronů) pro kompresor 28/m3/hod</t>
  </si>
  <si>
    <t>RTV-VL11</t>
  </si>
  <si>
    <t>D+M Rozdělovací díl se dvěma výstupy 1/8"</t>
  </si>
  <si>
    <t>RTV-VL12</t>
  </si>
  <si>
    <t>D+M Automatický odvaděč kondenzátu pro, kompresor 28m3/hod</t>
  </si>
  <si>
    <t>RTV-VL13</t>
  </si>
  <si>
    <t>Filtr stlačeného vzduchu-mikrofiltr do 0,01 mikron, zbytkový olej do 0,5mg/m3</t>
  </si>
  <si>
    <t>RTV-VL14</t>
  </si>
  <si>
    <t>D+M Ukazovací tlakoměr s kohoutem a smyčkou, 0-16bar</t>
  </si>
  <si>
    <t>RTV-VL15</t>
  </si>
  <si>
    <t>D+M Pomocný materiál k uchycení potrubí, třmeny, závěsy, konzoly</t>
  </si>
  <si>
    <t>RTV-VL16</t>
  </si>
  <si>
    <t>D+M Nátěr 1x syht. + 1 x email s barevným ozn., media a jeho směru proudění</t>
  </si>
  <si>
    <t>ON-1</t>
  </si>
  <si>
    <t>Geodet. zaměření a vytýčení</t>
  </si>
  <si>
    <t>ON-2</t>
  </si>
  <si>
    <t>Dokumentace skuteč. provedení</t>
  </si>
  <si>
    <t>005281010R</t>
  </si>
  <si>
    <t>Propagace</t>
  </si>
  <si>
    <t>POL99_</t>
  </si>
  <si>
    <t>VN-1</t>
  </si>
  <si>
    <t>GZS</t>
  </si>
  <si>
    <t>005122 R</t>
  </si>
  <si>
    <t>Provozní vlivy</t>
  </si>
  <si>
    <t>1-VL1</t>
  </si>
  <si>
    <t>Pinus nigra brepo-borovice černá zakrslá s balem,výška s balem100cm průměr balu 36cm</t>
  </si>
  <si>
    <t>Montáž armatur závitových,s 1závitem, G 3/8, včetně ventilu vypouštěcího</t>
  </si>
  <si>
    <t>734-VL1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</si>
</sst>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1" t="s">
        <v>41</v>
      </c>
      <c r="B2" s="191"/>
      <c r="C2" s="191"/>
      <c r="D2" s="191"/>
      <c r="E2" s="191"/>
      <c r="F2" s="191"/>
      <c r="G2" s="19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98"/>
  <sheetViews>
    <sheetView showGridLines="0" topLeftCell="B67" zoomScaleNormal="100" zoomScaleSheetLayoutView="75" workbookViewId="0">
      <selection activeCell="E2" sqref="E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2" t="s">
        <v>4</v>
      </c>
      <c r="C1" s="193"/>
      <c r="D1" s="193"/>
      <c r="E1" s="193"/>
      <c r="F1" s="193"/>
      <c r="G1" s="193"/>
      <c r="H1" s="193"/>
      <c r="I1" s="193"/>
      <c r="J1" s="194"/>
    </row>
    <row r="2" spans="1:15" ht="36" customHeight="1" x14ac:dyDescent="0.2">
      <c r="A2" s="3"/>
      <c r="B2" s="79" t="s">
        <v>24</v>
      </c>
      <c r="C2" s="80"/>
      <c r="D2" s="81" t="s">
        <v>43</v>
      </c>
      <c r="E2" s="201" t="s">
        <v>44</v>
      </c>
      <c r="F2" s="202"/>
      <c r="G2" s="202"/>
      <c r="H2" s="202"/>
      <c r="I2" s="202"/>
      <c r="J2" s="203"/>
      <c r="O2" s="2"/>
    </row>
    <row r="3" spans="1:15" ht="27" hidden="1" customHeight="1" x14ac:dyDescent="0.2">
      <c r="A3" s="3"/>
      <c r="B3" s="82"/>
      <c r="C3" s="80"/>
      <c r="D3" s="83"/>
      <c r="E3" s="204"/>
      <c r="F3" s="205"/>
      <c r="G3" s="205"/>
      <c r="H3" s="205"/>
      <c r="I3" s="205"/>
      <c r="J3" s="206"/>
    </row>
    <row r="4" spans="1:15" ht="23.25" customHeight="1" x14ac:dyDescent="0.2">
      <c r="A4" s="3"/>
      <c r="B4" s="84"/>
      <c r="C4" s="85"/>
      <c r="D4" s="86"/>
      <c r="E4" s="215"/>
      <c r="F4" s="215"/>
      <c r="G4" s="215"/>
      <c r="H4" s="215"/>
      <c r="I4" s="215"/>
      <c r="J4" s="216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08"/>
      <c r="E11" s="208"/>
      <c r="F11" s="208"/>
      <c r="G11" s="208"/>
      <c r="H11" s="27" t="s">
        <v>42</v>
      </c>
      <c r="I11" s="88"/>
      <c r="J11" s="10"/>
    </row>
    <row r="12" spans="1:15" ht="15.75" customHeight="1" x14ac:dyDescent="0.2">
      <c r="A12" s="3"/>
      <c r="B12" s="41"/>
      <c r="C12" s="25"/>
      <c r="D12" s="213"/>
      <c r="E12" s="213"/>
      <c r="F12" s="213"/>
      <c r="G12" s="213"/>
      <c r="H12" s="27" t="s">
        <v>36</v>
      </c>
      <c r="I12" s="88"/>
      <c r="J12" s="10"/>
    </row>
    <row r="13" spans="1:15" ht="15.75" customHeight="1" x14ac:dyDescent="0.2">
      <c r="A13" s="3"/>
      <c r="B13" s="42"/>
      <c r="C13" s="87"/>
      <c r="D13" s="214"/>
      <c r="E13" s="214"/>
      <c r="F13" s="214"/>
      <c r="G13" s="214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07"/>
      <c r="F15" s="207"/>
      <c r="G15" s="209"/>
      <c r="H15" s="209"/>
      <c r="I15" s="209" t="s">
        <v>31</v>
      </c>
      <c r="J15" s="210"/>
    </row>
    <row r="16" spans="1:15" ht="23.25" customHeight="1" x14ac:dyDescent="0.2">
      <c r="A16" s="140" t="s">
        <v>26</v>
      </c>
      <c r="B16" s="57" t="s">
        <v>26</v>
      </c>
      <c r="C16" s="58"/>
      <c r="D16" s="59"/>
      <c r="E16" s="198"/>
      <c r="F16" s="199"/>
      <c r="G16" s="198"/>
      <c r="H16" s="199"/>
      <c r="I16" s="198">
        <f>SUMIF(F61:F94,A16,I61:I94)+SUMIF(F61:F94,"PSU",I61:I94)</f>
        <v>0</v>
      </c>
      <c r="J16" s="200"/>
    </row>
    <row r="17" spans="1:10" ht="23.25" customHeight="1" x14ac:dyDescent="0.2">
      <c r="A17" s="140" t="s">
        <v>27</v>
      </c>
      <c r="B17" s="57" t="s">
        <v>27</v>
      </c>
      <c r="C17" s="58"/>
      <c r="D17" s="59"/>
      <c r="E17" s="198"/>
      <c r="F17" s="199"/>
      <c r="G17" s="198"/>
      <c r="H17" s="199"/>
      <c r="I17" s="198">
        <f>SUMIF(F61:F94,A17,I61:I94)</f>
        <v>0</v>
      </c>
      <c r="J17" s="200"/>
    </row>
    <row r="18" spans="1:10" ht="23.25" customHeight="1" x14ac:dyDescent="0.2">
      <c r="A18" s="140" t="s">
        <v>28</v>
      </c>
      <c r="B18" s="57" t="s">
        <v>28</v>
      </c>
      <c r="C18" s="58"/>
      <c r="D18" s="59"/>
      <c r="E18" s="198"/>
      <c r="F18" s="199"/>
      <c r="G18" s="198"/>
      <c r="H18" s="199"/>
      <c r="I18" s="198">
        <f>SUMIF(F61:F94,A18,I61:I94)</f>
        <v>0</v>
      </c>
      <c r="J18" s="200"/>
    </row>
    <row r="19" spans="1:10" ht="23.25" customHeight="1" x14ac:dyDescent="0.2">
      <c r="A19" s="140" t="s">
        <v>65</v>
      </c>
      <c r="B19" s="57" t="s">
        <v>29</v>
      </c>
      <c r="C19" s="58"/>
      <c r="D19" s="59"/>
      <c r="E19" s="198"/>
      <c r="F19" s="199"/>
      <c r="G19" s="198"/>
      <c r="H19" s="199"/>
      <c r="I19" s="198">
        <f>SUMIF(F61:F94,A19,I61:I94)</f>
        <v>0</v>
      </c>
      <c r="J19" s="200"/>
    </row>
    <row r="20" spans="1:10" ht="23.25" customHeight="1" x14ac:dyDescent="0.2">
      <c r="A20" s="140" t="s">
        <v>66</v>
      </c>
      <c r="B20" s="57" t="s">
        <v>30</v>
      </c>
      <c r="C20" s="58"/>
      <c r="D20" s="59"/>
      <c r="E20" s="198"/>
      <c r="F20" s="199"/>
      <c r="G20" s="198"/>
      <c r="H20" s="199"/>
      <c r="I20" s="198">
        <f>SUMIF(F61:F94,A20,I61:I94)</f>
        <v>0</v>
      </c>
      <c r="J20" s="200"/>
    </row>
    <row r="21" spans="1:10" ht="23.25" customHeight="1" x14ac:dyDescent="0.2">
      <c r="A21" s="3"/>
      <c r="B21" s="74" t="s">
        <v>31</v>
      </c>
      <c r="C21" s="75"/>
      <c r="D21" s="76"/>
      <c r="E21" s="211"/>
      <c r="F21" s="212"/>
      <c r="G21" s="211"/>
      <c r="H21" s="212"/>
      <c r="I21" s="211">
        <f>SUM(I16:J20)</f>
        <v>0</v>
      </c>
      <c r="J21" s="222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0">
        <f>ZakladDPHSniVypocet</f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18">
        <f>IF(A24&gt;50, ROUNDUP(A23, 0), ROUNDDOWN(A23, 0))</f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0">
        <f>ZakladDPHZaklVypocet</f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5">
        <f>IF(A26&gt;50, ROUNDUP(A25, 0), ROUNDDOWN(A25, 0))</f>
        <v>0</v>
      </c>
      <c r="H26" s="196"/>
      <c r="I26" s="196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197">
        <f>CenaCelkem-(ZakladDPHSni+DPHSni+ZakladDPHZakl+DPHZakl)</f>
        <v>0</v>
      </c>
      <c r="H27" s="197"/>
      <c r="I27" s="197"/>
      <c r="J27" s="63" t="str">
        <f t="shared" si="0"/>
        <v>CZK</v>
      </c>
    </row>
    <row r="28" spans="1:10" ht="27.75" hidden="1" customHeight="1" thickBot="1" x14ac:dyDescent="0.25">
      <c r="A28" s="3"/>
      <c r="B28" s="117" t="s">
        <v>25</v>
      </c>
      <c r="C28" s="118"/>
      <c r="D28" s="118"/>
      <c r="E28" s="119"/>
      <c r="F28" s="120"/>
      <c r="G28" s="224">
        <f>ZakladDPHSniVypocet+ZakladDPHZaklVypocet</f>
        <v>0</v>
      </c>
      <c r="H28" s="224"/>
      <c r="I28" s="224"/>
      <c r="J28" s="121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7" t="s">
        <v>37</v>
      </c>
      <c r="C29" s="122"/>
      <c r="D29" s="122"/>
      <c r="E29" s="122"/>
      <c r="F29" s="122"/>
      <c r="G29" s="223">
        <f>IF(A29&gt;50, ROUNDUP(A27, 0), ROUNDDOWN(A27, 0))</f>
        <v>0</v>
      </c>
      <c r="H29" s="223"/>
      <c r="I29" s="223"/>
      <c r="J29" s="123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43236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7" t="s">
        <v>2</v>
      </c>
      <c r="E35" s="217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94" t="s">
        <v>17</v>
      </c>
      <c r="C37" s="95"/>
      <c r="D37" s="95"/>
      <c r="E37" s="95"/>
      <c r="F37" s="96"/>
      <c r="G37" s="96"/>
      <c r="H37" s="96"/>
      <c r="I37" s="96"/>
      <c r="J37" s="95"/>
    </row>
    <row r="38" spans="1:10" ht="25.5" customHeight="1" x14ac:dyDescent="0.2">
      <c r="A38" s="93" t="s">
        <v>39</v>
      </c>
      <c r="B38" s="97" t="s">
        <v>18</v>
      </c>
      <c r="C38" s="98" t="s">
        <v>6</v>
      </c>
      <c r="D38" s="99"/>
      <c r="E38" s="99"/>
      <c r="F38" s="100" t="str">
        <f>B23</f>
        <v>Základ pro sníženou DPH</v>
      </c>
      <c r="G38" s="100" t="str">
        <f>B25</f>
        <v>Základ pro základní DPH</v>
      </c>
      <c r="H38" s="101" t="s">
        <v>19</v>
      </c>
      <c r="I38" s="101" t="s">
        <v>1</v>
      </c>
      <c r="J38" s="102" t="s">
        <v>0</v>
      </c>
    </row>
    <row r="39" spans="1:10" ht="25.5" hidden="1" customHeight="1" x14ac:dyDescent="0.2">
      <c r="A39" s="93">
        <v>1</v>
      </c>
      <c r="B39" s="103" t="s">
        <v>45</v>
      </c>
      <c r="C39" s="225"/>
      <c r="D39" s="226"/>
      <c r="E39" s="226"/>
      <c r="F39" s="104">
        <f>'SO1 01 Pol'!AE415+'SO1 02 Pol'!AE21+'SO1 03 Pol'!AE19+'SO1 03 P1'!AE39+'SO1 04 Pol'!AE60+'SO1 05 P2'!AE50+'SO1 05 P3'!AE52+'SO1 05 P4'!AE50+'SO1 05 P5'!AE12+'SO1 05 P1'!AE18+'SO1 05 Pol'!AE206+'SO1 06 Pol'!AE26+'SO1 VN Pol'!AE16</f>
        <v>0</v>
      </c>
      <c r="G39" s="105">
        <f>'SO1 01 Pol'!AF415+'SO1 02 Pol'!AF21+'SO1 03 Pol'!AF19+'SO1 03 P1'!AF39+'SO1 04 Pol'!AF60+'SO1 05 P2'!AF50+'SO1 05 P3'!AF52+'SO1 05 P4'!AF50+'SO1 05 P5'!AF12+'SO1 05 P1'!AF18+'SO1 05 Pol'!AF206+'SO1 06 Pol'!AF26+'SO1 VN Pol'!AF16</f>
        <v>0</v>
      </c>
      <c r="H39" s="106">
        <f t="shared" ref="H39:H53" si="1">(F39*SazbaDPH1/100)+(G39*SazbaDPH2/100)</f>
        <v>0</v>
      </c>
      <c r="I39" s="106">
        <f t="shared" ref="I39:I53" si="2">F39+G39+H39</f>
        <v>0</v>
      </c>
      <c r="J39" s="107" t="str">
        <f t="shared" ref="J39:J53" si="3">IF(CenaCelkemVypocet=0,"",I39/CenaCelkemVypocet*100)</f>
        <v/>
      </c>
    </row>
    <row r="40" spans="1:10" ht="25.5" customHeight="1" x14ac:dyDescent="0.2">
      <c r="A40" s="93">
        <v>2</v>
      </c>
      <c r="B40" s="108" t="s">
        <v>43</v>
      </c>
      <c r="C40" s="227" t="s">
        <v>46</v>
      </c>
      <c r="D40" s="228"/>
      <c r="E40" s="228"/>
      <c r="F40" s="109">
        <f>'SO1 01 Pol'!AE415+'SO1 02 Pol'!AE21+'SO1 03 Pol'!AE19+'SO1 03 P1'!AE39+'SO1 04 Pol'!AE60+'SO1 05 P2'!AE50+'SO1 05 P3'!AE52+'SO1 05 P4'!AE50+'SO1 05 P5'!AE12+'SO1 05 P1'!AE18+'SO1 05 Pol'!AE206+'SO1 06 Pol'!AE26+'SO1 VN Pol'!AE16</f>
        <v>0</v>
      </c>
      <c r="G40" s="110">
        <f>'SO1 01 Pol'!AF415+'SO1 02 Pol'!AF21+'SO1 03 Pol'!AF19+'SO1 03 P1'!AF39+'SO1 04 Pol'!AF60+'SO1 05 P2'!AF50+'SO1 05 P3'!AF52+'SO1 05 P4'!AF50+'SO1 05 P5'!AF12+'SO1 05 P1'!AF18+'SO1 05 Pol'!AF206+'SO1 06 Pol'!AF26+'SO1 VN Pol'!AF16</f>
        <v>0</v>
      </c>
      <c r="H40" s="110">
        <f t="shared" si="1"/>
        <v>0</v>
      </c>
      <c r="I40" s="110">
        <f t="shared" si="2"/>
        <v>0</v>
      </c>
      <c r="J40" s="111" t="str">
        <f t="shared" si="3"/>
        <v/>
      </c>
    </row>
    <row r="41" spans="1:10" ht="25.5" customHeight="1" x14ac:dyDescent="0.2">
      <c r="A41" s="93">
        <v>3</v>
      </c>
      <c r="B41" s="112" t="s">
        <v>47</v>
      </c>
      <c r="C41" s="225" t="s">
        <v>48</v>
      </c>
      <c r="D41" s="226"/>
      <c r="E41" s="226"/>
      <c r="F41" s="113">
        <f>'SO1 01 Pol'!AE415</f>
        <v>0</v>
      </c>
      <c r="G41" s="106">
        <f>'SO1 01 Pol'!AF415</f>
        <v>0</v>
      </c>
      <c r="H41" s="106">
        <f t="shared" si="1"/>
        <v>0</v>
      </c>
      <c r="I41" s="106">
        <f t="shared" si="2"/>
        <v>0</v>
      </c>
      <c r="J41" s="107" t="str">
        <f t="shared" si="3"/>
        <v/>
      </c>
    </row>
    <row r="42" spans="1:10" ht="25.5" customHeight="1" x14ac:dyDescent="0.2">
      <c r="A42" s="93">
        <v>3</v>
      </c>
      <c r="B42" s="112" t="s">
        <v>49</v>
      </c>
      <c r="C42" s="225" t="s">
        <v>50</v>
      </c>
      <c r="D42" s="226"/>
      <c r="E42" s="226"/>
      <c r="F42" s="113">
        <f>'SO1 02 Pol'!AE21</f>
        <v>0</v>
      </c>
      <c r="G42" s="106">
        <f>'SO1 02 Pol'!AF21</f>
        <v>0</v>
      </c>
      <c r="H42" s="106">
        <f t="shared" si="1"/>
        <v>0</v>
      </c>
      <c r="I42" s="106">
        <f t="shared" si="2"/>
        <v>0</v>
      </c>
      <c r="J42" s="107" t="str">
        <f t="shared" si="3"/>
        <v/>
      </c>
    </row>
    <row r="43" spans="1:10" ht="25.5" customHeight="1" x14ac:dyDescent="0.2">
      <c r="A43" s="93">
        <v>3</v>
      </c>
      <c r="B43" s="112" t="s">
        <v>51</v>
      </c>
      <c r="C43" s="225" t="s">
        <v>52</v>
      </c>
      <c r="D43" s="226"/>
      <c r="E43" s="226"/>
      <c r="F43" s="113">
        <f>'SO1 03 Pol'!AE19</f>
        <v>0</v>
      </c>
      <c r="G43" s="106">
        <f>'SO1 03 Pol'!AF19</f>
        <v>0</v>
      </c>
      <c r="H43" s="106">
        <f t="shared" si="1"/>
        <v>0</v>
      </c>
      <c r="I43" s="106">
        <f t="shared" si="2"/>
        <v>0</v>
      </c>
      <c r="J43" s="107" t="str">
        <f t="shared" si="3"/>
        <v/>
      </c>
    </row>
    <row r="44" spans="1:10" ht="25.5" customHeight="1" x14ac:dyDescent="0.2">
      <c r="A44" s="93">
        <v>3</v>
      </c>
      <c r="B44" s="112" t="s">
        <v>51</v>
      </c>
      <c r="C44" s="225" t="s">
        <v>53</v>
      </c>
      <c r="D44" s="226"/>
      <c r="E44" s="226"/>
      <c r="F44" s="113">
        <f>'SO1 03 P1'!AE39</f>
        <v>0</v>
      </c>
      <c r="G44" s="106">
        <f>'SO1 03 P1'!AF39</f>
        <v>0</v>
      </c>
      <c r="H44" s="106">
        <f t="shared" si="1"/>
        <v>0</v>
      </c>
      <c r="I44" s="106">
        <f t="shared" si="2"/>
        <v>0</v>
      </c>
      <c r="J44" s="107" t="str">
        <f t="shared" si="3"/>
        <v/>
      </c>
    </row>
    <row r="45" spans="1:10" ht="25.5" customHeight="1" x14ac:dyDescent="0.2">
      <c r="A45" s="93">
        <v>3</v>
      </c>
      <c r="B45" s="112" t="s">
        <v>54</v>
      </c>
      <c r="C45" s="225" t="s">
        <v>55</v>
      </c>
      <c r="D45" s="226"/>
      <c r="E45" s="226"/>
      <c r="F45" s="113">
        <f>'SO1 04 Pol'!AE60</f>
        <v>0</v>
      </c>
      <c r="G45" s="106">
        <f>'SO1 04 Pol'!AF60</f>
        <v>0</v>
      </c>
      <c r="H45" s="106">
        <f t="shared" si="1"/>
        <v>0</v>
      </c>
      <c r="I45" s="106">
        <f t="shared" si="2"/>
        <v>0</v>
      </c>
      <c r="J45" s="107" t="str">
        <f t="shared" si="3"/>
        <v/>
      </c>
    </row>
    <row r="46" spans="1:10" ht="25.5" customHeight="1" x14ac:dyDescent="0.2">
      <c r="A46" s="93">
        <v>3</v>
      </c>
      <c r="B46" s="112" t="s">
        <v>56</v>
      </c>
      <c r="C46" s="225" t="s">
        <v>57</v>
      </c>
      <c r="D46" s="226"/>
      <c r="E46" s="226"/>
      <c r="F46" s="113">
        <f>'SO1 05 P2'!AE50</f>
        <v>0</v>
      </c>
      <c r="G46" s="106">
        <f>'SO1 05 P2'!AF50</f>
        <v>0</v>
      </c>
      <c r="H46" s="106">
        <f t="shared" si="1"/>
        <v>0</v>
      </c>
      <c r="I46" s="106">
        <f t="shared" si="2"/>
        <v>0</v>
      </c>
      <c r="J46" s="107" t="str">
        <f t="shared" si="3"/>
        <v/>
      </c>
    </row>
    <row r="47" spans="1:10" ht="25.5" customHeight="1" x14ac:dyDescent="0.2">
      <c r="A47" s="93">
        <v>3</v>
      </c>
      <c r="B47" s="112" t="s">
        <v>56</v>
      </c>
      <c r="C47" s="225" t="s">
        <v>58</v>
      </c>
      <c r="D47" s="226"/>
      <c r="E47" s="226"/>
      <c r="F47" s="113">
        <f>'SO1 05 P3'!AE52</f>
        <v>0</v>
      </c>
      <c r="G47" s="106">
        <f>'SO1 05 P3'!AF52</f>
        <v>0</v>
      </c>
      <c r="H47" s="106">
        <f t="shared" si="1"/>
        <v>0</v>
      </c>
      <c r="I47" s="106">
        <f t="shared" si="2"/>
        <v>0</v>
      </c>
      <c r="J47" s="107" t="str">
        <f t="shared" si="3"/>
        <v/>
      </c>
    </row>
    <row r="48" spans="1:10" ht="25.5" customHeight="1" x14ac:dyDescent="0.2">
      <c r="A48" s="93">
        <v>3</v>
      </c>
      <c r="B48" s="112" t="s">
        <v>56</v>
      </c>
      <c r="C48" s="225" t="s">
        <v>59</v>
      </c>
      <c r="D48" s="226"/>
      <c r="E48" s="226"/>
      <c r="F48" s="113">
        <f>'SO1 05 P4'!AE50</f>
        <v>0</v>
      </c>
      <c r="G48" s="106">
        <f>'SO1 05 P4'!AF50</f>
        <v>0</v>
      </c>
      <c r="H48" s="106">
        <f t="shared" si="1"/>
        <v>0</v>
      </c>
      <c r="I48" s="106">
        <f t="shared" si="2"/>
        <v>0</v>
      </c>
      <c r="J48" s="107" t="str">
        <f t="shared" si="3"/>
        <v/>
      </c>
    </row>
    <row r="49" spans="1:10" ht="25.5" customHeight="1" x14ac:dyDescent="0.2">
      <c r="A49" s="93">
        <v>3</v>
      </c>
      <c r="B49" s="112" t="s">
        <v>56</v>
      </c>
      <c r="C49" s="225" t="s">
        <v>60</v>
      </c>
      <c r="D49" s="226"/>
      <c r="E49" s="226"/>
      <c r="F49" s="113">
        <f>'SO1 05 P5'!AE12</f>
        <v>0</v>
      </c>
      <c r="G49" s="106">
        <f>'SO1 05 P5'!AF12</f>
        <v>0</v>
      </c>
      <c r="H49" s="106">
        <f t="shared" si="1"/>
        <v>0</v>
      </c>
      <c r="I49" s="106">
        <f t="shared" si="2"/>
        <v>0</v>
      </c>
      <c r="J49" s="107" t="str">
        <f t="shared" si="3"/>
        <v/>
      </c>
    </row>
    <row r="50" spans="1:10" ht="25.5" customHeight="1" x14ac:dyDescent="0.2">
      <c r="A50" s="93">
        <v>3</v>
      </c>
      <c r="B50" s="112" t="s">
        <v>56</v>
      </c>
      <c r="C50" s="225" t="s">
        <v>61</v>
      </c>
      <c r="D50" s="226"/>
      <c r="E50" s="226"/>
      <c r="F50" s="113">
        <f>'SO1 05 P1'!AE18</f>
        <v>0</v>
      </c>
      <c r="G50" s="106">
        <f>'SO1 05 P1'!AF18</f>
        <v>0</v>
      </c>
      <c r="H50" s="106">
        <f t="shared" si="1"/>
        <v>0</v>
      </c>
      <c r="I50" s="106">
        <f t="shared" si="2"/>
        <v>0</v>
      </c>
      <c r="J50" s="107" t="str">
        <f t="shared" si="3"/>
        <v/>
      </c>
    </row>
    <row r="51" spans="1:10" ht="25.5" customHeight="1" x14ac:dyDescent="0.2">
      <c r="A51" s="93">
        <v>3</v>
      </c>
      <c r="B51" s="112" t="s">
        <v>56</v>
      </c>
      <c r="C51" s="225" t="s">
        <v>62</v>
      </c>
      <c r="D51" s="226"/>
      <c r="E51" s="226"/>
      <c r="F51" s="113">
        <f>'SO1 05 Pol'!AE206</f>
        <v>0</v>
      </c>
      <c r="G51" s="106">
        <f>'SO1 05 Pol'!AF206</f>
        <v>0</v>
      </c>
      <c r="H51" s="106">
        <f t="shared" si="1"/>
        <v>0</v>
      </c>
      <c r="I51" s="106">
        <f t="shared" si="2"/>
        <v>0</v>
      </c>
      <c r="J51" s="107" t="str">
        <f t="shared" si="3"/>
        <v/>
      </c>
    </row>
    <row r="52" spans="1:10" ht="25.5" customHeight="1" x14ac:dyDescent="0.2">
      <c r="A52" s="93">
        <v>3</v>
      </c>
      <c r="B52" s="112" t="s">
        <v>63</v>
      </c>
      <c r="C52" s="225" t="s">
        <v>64</v>
      </c>
      <c r="D52" s="226"/>
      <c r="E52" s="226"/>
      <c r="F52" s="113">
        <f>'SO1 06 Pol'!AE26</f>
        <v>0</v>
      </c>
      <c r="G52" s="106">
        <f>'SO1 06 Pol'!AF26</f>
        <v>0</v>
      </c>
      <c r="H52" s="106">
        <f t="shared" si="1"/>
        <v>0</v>
      </c>
      <c r="I52" s="106">
        <f t="shared" si="2"/>
        <v>0</v>
      </c>
      <c r="J52" s="107" t="str">
        <f t="shared" si="3"/>
        <v/>
      </c>
    </row>
    <row r="53" spans="1:10" ht="25.5" customHeight="1" x14ac:dyDescent="0.2">
      <c r="A53" s="93">
        <v>3</v>
      </c>
      <c r="B53" s="112" t="s">
        <v>65</v>
      </c>
      <c r="C53" s="225" t="s">
        <v>66</v>
      </c>
      <c r="D53" s="226"/>
      <c r="E53" s="226"/>
      <c r="F53" s="113">
        <f>'SO1 VN Pol'!AE16</f>
        <v>0</v>
      </c>
      <c r="G53" s="106">
        <f>'SO1 VN Pol'!AF16</f>
        <v>0</v>
      </c>
      <c r="H53" s="106">
        <f t="shared" si="1"/>
        <v>0</v>
      </c>
      <c r="I53" s="106">
        <f t="shared" si="2"/>
        <v>0</v>
      </c>
      <c r="J53" s="107" t="str">
        <f t="shared" si="3"/>
        <v/>
      </c>
    </row>
    <row r="54" spans="1:10" ht="25.5" customHeight="1" x14ac:dyDescent="0.2">
      <c r="A54" s="93"/>
      <c r="B54" s="229" t="s">
        <v>67</v>
      </c>
      <c r="C54" s="230"/>
      <c r="D54" s="230"/>
      <c r="E54" s="231"/>
      <c r="F54" s="114">
        <f>SUMIF(A39:A53,"=1",F39:F53)</f>
        <v>0</v>
      </c>
      <c r="G54" s="115">
        <f>SUMIF(A39:A53,"=1",G39:G53)</f>
        <v>0</v>
      </c>
      <c r="H54" s="115">
        <f>SUMIF(A39:A53,"=1",H39:H53)</f>
        <v>0</v>
      </c>
      <c r="I54" s="115">
        <f>SUMIF(A39:A53,"=1",I39:I53)</f>
        <v>0</v>
      </c>
      <c r="J54" s="116">
        <f>SUMIF(A39:A53,"=1",J39:J53)</f>
        <v>0</v>
      </c>
    </row>
    <row r="58" spans="1:10" ht="15.75" x14ac:dyDescent="0.25">
      <c r="B58" s="124" t="s">
        <v>69</v>
      </c>
    </row>
    <row r="60" spans="1:10" ht="25.5" customHeight="1" x14ac:dyDescent="0.2">
      <c r="A60" s="125"/>
      <c r="B60" s="128" t="s">
        <v>18</v>
      </c>
      <c r="C60" s="128" t="s">
        <v>6</v>
      </c>
      <c r="D60" s="129"/>
      <c r="E60" s="129"/>
      <c r="F60" s="130" t="s">
        <v>70</v>
      </c>
      <c r="G60" s="130"/>
      <c r="H60" s="130"/>
      <c r="I60" s="130" t="s">
        <v>31</v>
      </c>
      <c r="J60" s="130" t="s">
        <v>0</v>
      </c>
    </row>
    <row r="61" spans="1:10" ht="25.5" customHeight="1" x14ac:dyDescent="0.2">
      <c r="A61" s="126"/>
      <c r="B61" s="131" t="s">
        <v>71</v>
      </c>
      <c r="C61" s="232" t="s">
        <v>72</v>
      </c>
      <c r="D61" s="233"/>
      <c r="E61" s="233"/>
      <c r="F61" s="136" t="s">
        <v>26</v>
      </c>
      <c r="G61" s="137"/>
      <c r="H61" s="137"/>
      <c r="I61" s="137">
        <f>'SO1 01 Pol'!G8+'SO1 05 Pol'!G8</f>
        <v>0</v>
      </c>
      <c r="J61" s="134" t="str">
        <f>IF(I95=0,"",I61/I95*100)</f>
        <v/>
      </c>
    </row>
    <row r="62" spans="1:10" ht="25.5" customHeight="1" x14ac:dyDescent="0.2">
      <c r="A62" s="126"/>
      <c r="B62" s="131" t="s">
        <v>73</v>
      </c>
      <c r="C62" s="232" t="s">
        <v>74</v>
      </c>
      <c r="D62" s="233"/>
      <c r="E62" s="233"/>
      <c r="F62" s="136" t="s">
        <v>26</v>
      </c>
      <c r="G62" s="137"/>
      <c r="H62" s="137"/>
      <c r="I62" s="137">
        <f>'SO1 01 Pol'!G78</f>
        <v>0</v>
      </c>
      <c r="J62" s="134" t="str">
        <f>IF(I95=0,"",I62/I95*100)</f>
        <v/>
      </c>
    </row>
    <row r="63" spans="1:10" ht="25.5" customHeight="1" x14ac:dyDescent="0.2">
      <c r="A63" s="126"/>
      <c r="B63" s="131" t="s">
        <v>75</v>
      </c>
      <c r="C63" s="232" t="s">
        <v>76</v>
      </c>
      <c r="D63" s="233"/>
      <c r="E63" s="233"/>
      <c r="F63" s="136" t="s">
        <v>26</v>
      </c>
      <c r="G63" s="137"/>
      <c r="H63" s="137"/>
      <c r="I63" s="137">
        <f>'SO1 01 Pol'!G114</f>
        <v>0</v>
      </c>
      <c r="J63" s="134" t="str">
        <f>IF(I95=0,"",I63/I95*100)</f>
        <v/>
      </c>
    </row>
    <row r="64" spans="1:10" ht="25.5" customHeight="1" x14ac:dyDescent="0.2">
      <c r="A64" s="126"/>
      <c r="B64" s="131" t="s">
        <v>77</v>
      </c>
      <c r="C64" s="232" t="s">
        <v>78</v>
      </c>
      <c r="D64" s="233"/>
      <c r="E64" s="233"/>
      <c r="F64" s="136" t="s">
        <v>26</v>
      </c>
      <c r="G64" s="137"/>
      <c r="H64" s="137"/>
      <c r="I64" s="137">
        <f>'SO1 01 Pol'!G133+'SO1 05 Pol'!G15</f>
        <v>0</v>
      </c>
      <c r="J64" s="134" t="str">
        <f>IF(I95=0,"",I64/I95*100)</f>
        <v/>
      </c>
    </row>
    <row r="65" spans="1:10" ht="25.5" customHeight="1" x14ac:dyDescent="0.2">
      <c r="A65" s="126"/>
      <c r="B65" s="131" t="s">
        <v>79</v>
      </c>
      <c r="C65" s="232" t="s">
        <v>80</v>
      </c>
      <c r="D65" s="233"/>
      <c r="E65" s="233"/>
      <c r="F65" s="136" t="s">
        <v>26</v>
      </c>
      <c r="G65" s="137"/>
      <c r="H65" s="137"/>
      <c r="I65" s="137">
        <f>'SO1 01 Pol'!G147+'SO1 05 Pol'!G32</f>
        <v>0</v>
      </c>
      <c r="J65" s="134" t="str">
        <f>IF(I95=0,"",I65/I95*100)</f>
        <v/>
      </c>
    </row>
    <row r="66" spans="1:10" ht="25.5" customHeight="1" x14ac:dyDescent="0.2">
      <c r="A66" s="126"/>
      <c r="B66" s="131" t="s">
        <v>81</v>
      </c>
      <c r="C66" s="232" t="s">
        <v>82</v>
      </c>
      <c r="D66" s="233"/>
      <c r="E66" s="233"/>
      <c r="F66" s="136" t="s">
        <v>26</v>
      </c>
      <c r="G66" s="137"/>
      <c r="H66" s="137"/>
      <c r="I66" s="137">
        <f>'SO1 01 Pol'!G152</f>
        <v>0</v>
      </c>
      <c r="J66" s="134" t="str">
        <f>IF(I95=0,"",I66/I95*100)</f>
        <v/>
      </c>
    </row>
    <row r="67" spans="1:10" ht="25.5" customHeight="1" x14ac:dyDescent="0.2">
      <c r="A67" s="126"/>
      <c r="B67" s="131" t="s">
        <v>83</v>
      </c>
      <c r="C67" s="232" t="s">
        <v>84</v>
      </c>
      <c r="D67" s="233"/>
      <c r="E67" s="233"/>
      <c r="F67" s="136" t="s">
        <v>26</v>
      </c>
      <c r="G67" s="137"/>
      <c r="H67" s="137"/>
      <c r="I67" s="137">
        <f>'SO1 01 Pol'!G160</f>
        <v>0</v>
      </c>
      <c r="J67" s="134" t="str">
        <f>IF(I95=0,"",I67/I95*100)</f>
        <v/>
      </c>
    </row>
    <row r="68" spans="1:10" ht="25.5" customHeight="1" x14ac:dyDescent="0.2">
      <c r="A68" s="126"/>
      <c r="B68" s="131" t="s">
        <v>85</v>
      </c>
      <c r="C68" s="232" t="s">
        <v>86</v>
      </c>
      <c r="D68" s="233"/>
      <c r="E68" s="233"/>
      <c r="F68" s="136" t="s">
        <v>26</v>
      </c>
      <c r="G68" s="137"/>
      <c r="H68" s="137"/>
      <c r="I68" s="137">
        <f>'SO1 01 Pol'!G172</f>
        <v>0</v>
      </c>
      <c r="J68" s="134" t="str">
        <f>IF(I95=0,"",I68/I95*100)</f>
        <v/>
      </c>
    </row>
    <row r="69" spans="1:10" ht="25.5" customHeight="1" x14ac:dyDescent="0.2">
      <c r="A69" s="126"/>
      <c r="B69" s="131" t="s">
        <v>87</v>
      </c>
      <c r="C69" s="232" t="s">
        <v>88</v>
      </c>
      <c r="D69" s="233"/>
      <c r="E69" s="233"/>
      <c r="F69" s="136" t="s">
        <v>26</v>
      </c>
      <c r="G69" s="137"/>
      <c r="H69" s="137"/>
      <c r="I69" s="137">
        <f>'SO1 01 Pol'!G188</f>
        <v>0</v>
      </c>
      <c r="J69" s="134" t="str">
        <f>IF(I95=0,"",I69/I95*100)</f>
        <v/>
      </c>
    </row>
    <row r="70" spans="1:10" ht="25.5" customHeight="1" x14ac:dyDescent="0.2">
      <c r="A70" s="126"/>
      <c r="B70" s="131" t="s">
        <v>89</v>
      </c>
      <c r="C70" s="232" t="s">
        <v>90</v>
      </c>
      <c r="D70" s="233"/>
      <c r="E70" s="233"/>
      <c r="F70" s="136" t="s">
        <v>26</v>
      </c>
      <c r="G70" s="137"/>
      <c r="H70" s="137"/>
      <c r="I70" s="137">
        <f>'SO1 04 Pol'!G8</f>
        <v>0</v>
      </c>
      <c r="J70" s="134" t="str">
        <f>IF(I95=0,"",I70/I95*100)</f>
        <v/>
      </c>
    </row>
    <row r="71" spans="1:10" ht="25.5" customHeight="1" x14ac:dyDescent="0.2">
      <c r="A71" s="126"/>
      <c r="B71" s="131" t="s">
        <v>91</v>
      </c>
      <c r="C71" s="232" t="s">
        <v>92</v>
      </c>
      <c r="D71" s="233"/>
      <c r="E71" s="233"/>
      <c r="F71" s="136" t="s">
        <v>26</v>
      </c>
      <c r="G71" s="137"/>
      <c r="H71" s="137"/>
      <c r="I71" s="137">
        <f>'SO1 01 Pol'!G197</f>
        <v>0</v>
      </c>
      <c r="J71" s="134" t="str">
        <f>IF(I95=0,"",I71/I95*100)</f>
        <v/>
      </c>
    </row>
    <row r="72" spans="1:10" ht="25.5" customHeight="1" x14ac:dyDescent="0.2">
      <c r="A72" s="126"/>
      <c r="B72" s="131" t="s">
        <v>93</v>
      </c>
      <c r="C72" s="232" t="s">
        <v>94</v>
      </c>
      <c r="D72" s="233"/>
      <c r="E72" s="233"/>
      <c r="F72" s="136" t="s">
        <v>26</v>
      </c>
      <c r="G72" s="137"/>
      <c r="H72" s="137"/>
      <c r="I72" s="137">
        <f>'SO1 01 Pol'!G203</f>
        <v>0</v>
      </c>
      <c r="J72" s="134" t="str">
        <f>IF(I95=0,"",I72/I95*100)</f>
        <v/>
      </c>
    </row>
    <row r="73" spans="1:10" ht="25.5" customHeight="1" x14ac:dyDescent="0.2">
      <c r="A73" s="126"/>
      <c r="B73" s="131" t="s">
        <v>95</v>
      </c>
      <c r="C73" s="232" t="s">
        <v>96</v>
      </c>
      <c r="D73" s="233"/>
      <c r="E73" s="233"/>
      <c r="F73" s="136" t="s">
        <v>26</v>
      </c>
      <c r="G73" s="137"/>
      <c r="H73" s="137"/>
      <c r="I73" s="137">
        <f>'SO1 01 Pol'!G206</f>
        <v>0</v>
      </c>
      <c r="J73" s="134" t="str">
        <f>IF(I95=0,"",I73/I95*100)</f>
        <v/>
      </c>
    </row>
    <row r="74" spans="1:10" ht="25.5" customHeight="1" x14ac:dyDescent="0.2">
      <c r="A74" s="126"/>
      <c r="B74" s="131" t="s">
        <v>97</v>
      </c>
      <c r="C74" s="232" t="s">
        <v>98</v>
      </c>
      <c r="D74" s="233"/>
      <c r="E74" s="233"/>
      <c r="F74" s="136" t="s">
        <v>26</v>
      </c>
      <c r="G74" s="137"/>
      <c r="H74" s="137"/>
      <c r="I74" s="137">
        <f>'SO1 01 Pol'!G210+'SO1 05 Pol'!G35</f>
        <v>0</v>
      </c>
      <c r="J74" s="134" t="str">
        <f>IF(I95=0,"",I74/I95*100)</f>
        <v/>
      </c>
    </row>
    <row r="75" spans="1:10" ht="25.5" customHeight="1" x14ac:dyDescent="0.2">
      <c r="A75" s="126"/>
      <c r="B75" s="131" t="s">
        <v>99</v>
      </c>
      <c r="C75" s="232" t="s">
        <v>100</v>
      </c>
      <c r="D75" s="233"/>
      <c r="E75" s="233"/>
      <c r="F75" s="136" t="s">
        <v>26</v>
      </c>
      <c r="G75" s="137"/>
      <c r="H75" s="137"/>
      <c r="I75" s="137">
        <f>'SO1 01 Pol'!G231+'SO1 03 P1'!G8+'SO1 05 Pol'!G38</f>
        <v>0</v>
      </c>
      <c r="J75" s="134" t="str">
        <f>IF(I95=0,"",I75/I95*100)</f>
        <v/>
      </c>
    </row>
    <row r="76" spans="1:10" ht="25.5" customHeight="1" x14ac:dyDescent="0.2">
      <c r="A76" s="126"/>
      <c r="B76" s="131" t="s">
        <v>101</v>
      </c>
      <c r="C76" s="232" t="s">
        <v>102</v>
      </c>
      <c r="D76" s="233"/>
      <c r="E76" s="233"/>
      <c r="F76" s="136" t="s">
        <v>26</v>
      </c>
      <c r="G76" s="137"/>
      <c r="H76" s="137"/>
      <c r="I76" s="137">
        <f>'SO1 01 Pol'!G238</f>
        <v>0</v>
      </c>
      <c r="J76" s="134" t="str">
        <f>IF(I95=0,"",I76/I95*100)</f>
        <v/>
      </c>
    </row>
    <row r="77" spans="1:10" ht="25.5" customHeight="1" x14ac:dyDescent="0.2">
      <c r="A77" s="126"/>
      <c r="B77" s="131" t="s">
        <v>103</v>
      </c>
      <c r="C77" s="232" t="s">
        <v>50</v>
      </c>
      <c r="D77" s="233"/>
      <c r="E77" s="233"/>
      <c r="F77" s="136" t="s">
        <v>26</v>
      </c>
      <c r="G77" s="137"/>
      <c r="H77" s="137"/>
      <c r="I77" s="137">
        <f>'SO1 02 Pol'!G8</f>
        <v>0</v>
      </c>
      <c r="J77" s="134" t="str">
        <f>IF(I95=0,"",I77/I95*100)</f>
        <v/>
      </c>
    </row>
    <row r="78" spans="1:10" ht="25.5" customHeight="1" x14ac:dyDescent="0.2">
      <c r="A78" s="126"/>
      <c r="B78" s="131" t="s">
        <v>66</v>
      </c>
      <c r="C78" s="232" t="s">
        <v>30</v>
      </c>
      <c r="D78" s="233"/>
      <c r="E78" s="233"/>
      <c r="F78" s="136" t="s">
        <v>26</v>
      </c>
      <c r="G78" s="137"/>
      <c r="H78" s="137"/>
      <c r="I78" s="137">
        <f>'SO1 VN Pol'!G8</f>
        <v>0</v>
      </c>
      <c r="J78" s="134" t="str">
        <f>IF(I95=0,"",I78/I95*100)</f>
        <v/>
      </c>
    </row>
    <row r="79" spans="1:10" ht="25.5" customHeight="1" x14ac:dyDescent="0.2">
      <c r="A79" s="126"/>
      <c r="B79" s="131" t="s">
        <v>104</v>
      </c>
      <c r="C79" s="232" t="s">
        <v>105</v>
      </c>
      <c r="D79" s="233"/>
      <c r="E79" s="233"/>
      <c r="F79" s="136" t="s">
        <v>26</v>
      </c>
      <c r="G79" s="137"/>
      <c r="H79" s="137"/>
      <c r="I79" s="137">
        <f>'SO1 06 Pol'!G8</f>
        <v>0</v>
      </c>
      <c r="J79" s="134" t="str">
        <f>IF(I95=0,"",I79/I95*100)</f>
        <v/>
      </c>
    </row>
    <row r="80" spans="1:10" ht="25.5" customHeight="1" x14ac:dyDescent="0.2">
      <c r="A80" s="126"/>
      <c r="B80" s="131" t="s">
        <v>106</v>
      </c>
      <c r="C80" s="232" t="s">
        <v>107</v>
      </c>
      <c r="D80" s="233"/>
      <c r="E80" s="233"/>
      <c r="F80" s="136" t="s">
        <v>26</v>
      </c>
      <c r="G80" s="137"/>
      <c r="H80" s="137"/>
      <c r="I80" s="137">
        <f>'SO1 03 Pol'!G8+'SO1 03 P1'!G12</f>
        <v>0</v>
      </c>
      <c r="J80" s="134" t="str">
        <f>IF(I95=0,"",I80/I95*100)</f>
        <v/>
      </c>
    </row>
    <row r="81" spans="1:10" ht="25.5" customHeight="1" x14ac:dyDescent="0.2">
      <c r="A81" s="126"/>
      <c r="B81" s="131" t="s">
        <v>65</v>
      </c>
      <c r="C81" s="232" t="s">
        <v>29</v>
      </c>
      <c r="D81" s="233"/>
      <c r="E81" s="233"/>
      <c r="F81" s="136" t="s">
        <v>26</v>
      </c>
      <c r="G81" s="137"/>
      <c r="H81" s="137"/>
      <c r="I81" s="137">
        <f>'SO1 VN Pol'!G12</f>
        <v>0</v>
      </c>
      <c r="J81" s="134" t="str">
        <f>IF(I95=0,"",I81/I95*100)</f>
        <v/>
      </c>
    </row>
    <row r="82" spans="1:10" ht="25.5" customHeight="1" x14ac:dyDescent="0.2">
      <c r="A82" s="126"/>
      <c r="B82" s="131" t="s">
        <v>108</v>
      </c>
      <c r="C82" s="232" t="s">
        <v>109</v>
      </c>
      <c r="D82" s="233"/>
      <c r="E82" s="233"/>
      <c r="F82" s="136" t="s">
        <v>27</v>
      </c>
      <c r="G82" s="137"/>
      <c r="H82" s="137"/>
      <c r="I82" s="137">
        <f>'SO1 01 Pol'!G240</f>
        <v>0</v>
      </c>
      <c r="J82" s="134" t="str">
        <f>IF(I95=0,"",I82/I95*100)</f>
        <v/>
      </c>
    </row>
    <row r="83" spans="1:10" ht="25.5" customHeight="1" x14ac:dyDescent="0.2">
      <c r="A83" s="126"/>
      <c r="B83" s="131" t="s">
        <v>110</v>
      </c>
      <c r="C83" s="232" t="s">
        <v>111</v>
      </c>
      <c r="D83" s="233"/>
      <c r="E83" s="233"/>
      <c r="F83" s="136" t="s">
        <v>27</v>
      </c>
      <c r="G83" s="137"/>
      <c r="H83" s="137"/>
      <c r="I83" s="137">
        <f>'SO1 01 Pol'!G265+'SO1 04 Pol'!G12</f>
        <v>0</v>
      </c>
      <c r="J83" s="134" t="str">
        <f>IF(I95=0,"",I83/I95*100)</f>
        <v/>
      </c>
    </row>
    <row r="84" spans="1:10" ht="25.5" customHeight="1" x14ac:dyDescent="0.2">
      <c r="A84" s="126"/>
      <c r="B84" s="131" t="s">
        <v>112</v>
      </c>
      <c r="C84" s="232" t="s">
        <v>113</v>
      </c>
      <c r="D84" s="233"/>
      <c r="E84" s="233"/>
      <c r="F84" s="136" t="s">
        <v>27</v>
      </c>
      <c r="G84" s="137"/>
      <c r="H84" s="137"/>
      <c r="I84" s="137">
        <f>'SO1 01 Pol'!G274</f>
        <v>0</v>
      </c>
      <c r="J84" s="134" t="str">
        <f>IF(I95=0,"",I84/I95*100)</f>
        <v/>
      </c>
    </row>
    <row r="85" spans="1:10" ht="25.5" customHeight="1" x14ac:dyDescent="0.2">
      <c r="A85" s="126"/>
      <c r="B85" s="131" t="s">
        <v>114</v>
      </c>
      <c r="C85" s="232" t="s">
        <v>115</v>
      </c>
      <c r="D85" s="233"/>
      <c r="E85" s="233"/>
      <c r="F85" s="136" t="s">
        <v>27</v>
      </c>
      <c r="G85" s="137"/>
      <c r="H85" s="137"/>
      <c r="I85" s="137">
        <f>'SO1 01 Pol'!G280</f>
        <v>0</v>
      </c>
      <c r="J85" s="134" t="str">
        <f>IF(I95=0,"",I85/I95*100)</f>
        <v/>
      </c>
    </row>
    <row r="86" spans="1:10" ht="25.5" customHeight="1" x14ac:dyDescent="0.2">
      <c r="A86" s="126"/>
      <c r="B86" s="131" t="s">
        <v>116</v>
      </c>
      <c r="C86" s="232" t="s">
        <v>117</v>
      </c>
      <c r="D86" s="233"/>
      <c r="E86" s="233"/>
      <c r="F86" s="136" t="s">
        <v>27</v>
      </c>
      <c r="G86" s="137"/>
      <c r="H86" s="137"/>
      <c r="I86" s="137">
        <f>'SO1 04 Pol'!G20</f>
        <v>0</v>
      </c>
      <c r="J86" s="134" t="str">
        <f>IF(I95=0,"",I86/I95*100)</f>
        <v/>
      </c>
    </row>
    <row r="87" spans="1:10" ht="25.5" customHeight="1" x14ac:dyDescent="0.2">
      <c r="A87" s="126"/>
      <c r="B87" s="131" t="s">
        <v>118</v>
      </c>
      <c r="C87" s="232" t="s">
        <v>119</v>
      </c>
      <c r="D87" s="233"/>
      <c r="E87" s="233"/>
      <c r="F87" s="136" t="s">
        <v>27</v>
      </c>
      <c r="G87" s="137"/>
      <c r="H87" s="137"/>
      <c r="I87" s="137">
        <f>'SO1 04 Pol'!G31</f>
        <v>0</v>
      </c>
      <c r="J87" s="134" t="str">
        <f>IF(I95=0,"",I87/I95*100)</f>
        <v/>
      </c>
    </row>
    <row r="88" spans="1:10" ht="25.5" customHeight="1" x14ac:dyDescent="0.2">
      <c r="A88" s="126"/>
      <c r="B88" s="131" t="s">
        <v>120</v>
      </c>
      <c r="C88" s="232" t="s">
        <v>121</v>
      </c>
      <c r="D88" s="233"/>
      <c r="E88" s="233"/>
      <c r="F88" s="136" t="s">
        <v>27</v>
      </c>
      <c r="G88" s="137"/>
      <c r="H88" s="137"/>
      <c r="I88" s="137">
        <f>'SO1 04 Pol'!G38</f>
        <v>0</v>
      </c>
      <c r="J88" s="134" t="str">
        <f>IF(I95=0,"",I88/I95*100)</f>
        <v/>
      </c>
    </row>
    <row r="89" spans="1:10" ht="25.5" customHeight="1" x14ac:dyDescent="0.2">
      <c r="A89" s="126"/>
      <c r="B89" s="131" t="s">
        <v>122</v>
      </c>
      <c r="C89" s="232" t="s">
        <v>123</v>
      </c>
      <c r="D89" s="233"/>
      <c r="E89" s="233"/>
      <c r="F89" s="136" t="s">
        <v>27</v>
      </c>
      <c r="G89" s="137"/>
      <c r="H89" s="137"/>
      <c r="I89" s="137">
        <f>'SO1 01 Pol'!G291</f>
        <v>0</v>
      </c>
      <c r="J89" s="134" t="str">
        <f>IF(I95=0,"",I89/I95*100)</f>
        <v/>
      </c>
    </row>
    <row r="90" spans="1:10" ht="25.5" customHeight="1" x14ac:dyDescent="0.2">
      <c r="A90" s="126"/>
      <c r="B90" s="131" t="s">
        <v>124</v>
      </c>
      <c r="C90" s="232" t="s">
        <v>125</v>
      </c>
      <c r="D90" s="233"/>
      <c r="E90" s="233"/>
      <c r="F90" s="136" t="s">
        <v>27</v>
      </c>
      <c r="G90" s="137"/>
      <c r="H90" s="137"/>
      <c r="I90" s="137">
        <f>'SO1 01 Pol'!G298</f>
        <v>0</v>
      </c>
      <c r="J90" s="134" t="str">
        <f>IF(I95=0,"",I90/I95*100)</f>
        <v/>
      </c>
    </row>
    <row r="91" spans="1:10" ht="25.5" customHeight="1" x14ac:dyDescent="0.2">
      <c r="A91" s="126"/>
      <c r="B91" s="131" t="s">
        <v>126</v>
      </c>
      <c r="C91" s="232" t="s">
        <v>127</v>
      </c>
      <c r="D91" s="233"/>
      <c r="E91" s="233"/>
      <c r="F91" s="136" t="s">
        <v>27</v>
      </c>
      <c r="G91" s="137"/>
      <c r="H91" s="137"/>
      <c r="I91" s="137">
        <f>'SO1 01 Pol'!G352</f>
        <v>0</v>
      </c>
      <c r="J91" s="134" t="str">
        <f>IF(I95=0,"",I91/I95*100)</f>
        <v/>
      </c>
    </row>
    <row r="92" spans="1:10" ht="25.5" customHeight="1" x14ac:dyDescent="0.2">
      <c r="A92" s="126"/>
      <c r="B92" s="131" t="s">
        <v>128</v>
      </c>
      <c r="C92" s="232" t="s">
        <v>129</v>
      </c>
      <c r="D92" s="233"/>
      <c r="E92" s="233"/>
      <c r="F92" s="136" t="s">
        <v>27</v>
      </c>
      <c r="G92" s="137"/>
      <c r="H92" s="137"/>
      <c r="I92" s="137">
        <f>'SO1 01 Pol'!G403</f>
        <v>0</v>
      </c>
      <c r="J92" s="134" t="str">
        <f>IF(I95=0,"",I92/I95*100)</f>
        <v/>
      </c>
    </row>
    <row r="93" spans="1:10" ht="25.5" customHeight="1" x14ac:dyDescent="0.2">
      <c r="A93" s="126"/>
      <c r="B93" s="131" t="s">
        <v>130</v>
      </c>
      <c r="C93" s="232" t="s">
        <v>131</v>
      </c>
      <c r="D93" s="233"/>
      <c r="E93" s="233"/>
      <c r="F93" s="136" t="s">
        <v>28</v>
      </c>
      <c r="G93" s="137"/>
      <c r="H93" s="137"/>
      <c r="I93" s="137">
        <f>'SO1 05 Pol'!G45+'SO1 05 P1'!G8+'SO1 05 P2'!G8+'SO1 05 P3'!G8+'SO1 05 P4'!G8+'SO1 05 P5'!G8</f>
        <v>0</v>
      </c>
      <c r="J93" s="134" t="str">
        <f>IF(I95=0,"",I93/I95*100)</f>
        <v/>
      </c>
    </row>
    <row r="94" spans="1:10" ht="25.5" customHeight="1" x14ac:dyDescent="0.2">
      <c r="A94" s="126"/>
      <c r="B94" s="131" t="s">
        <v>132</v>
      </c>
      <c r="C94" s="232" t="s">
        <v>133</v>
      </c>
      <c r="D94" s="233"/>
      <c r="E94" s="233"/>
      <c r="F94" s="136" t="s">
        <v>134</v>
      </c>
      <c r="G94" s="137"/>
      <c r="H94" s="137"/>
      <c r="I94" s="137">
        <f>'SO1 05 Pol'!G199</f>
        <v>0</v>
      </c>
      <c r="J94" s="134" t="str">
        <f>IF(I95=0,"",I94/I95*100)</f>
        <v/>
      </c>
    </row>
    <row r="95" spans="1:10" ht="25.5" customHeight="1" x14ac:dyDescent="0.2">
      <c r="A95" s="127"/>
      <c r="B95" s="132" t="s">
        <v>1</v>
      </c>
      <c r="C95" s="132"/>
      <c r="D95" s="133"/>
      <c r="E95" s="133"/>
      <c r="F95" s="138"/>
      <c r="G95" s="139"/>
      <c r="H95" s="139"/>
      <c r="I95" s="139">
        <f>SUM(I61:I94)</f>
        <v>0</v>
      </c>
      <c r="J95" s="135">
        <f>SUM(J61:J94)</f>
        <v>0</v>
      </c>
    </row>
    <row r="96" spans="1:10" x14ac:dyDescent="0.2">
      <c r="F96" s="91"/>
      <c r="G96" s="90"/>
      <c r="H96" s="91"/>
      <c r="I96" s="90"/>
      <c r="J96" s="92"/>
    </row>
    <row r="97" spans="6:10" x14ac:dyDescent="0.2">
      <c r="F97" s="91"/>
      <c r="G97" s="90"/>
      <c r="H97" s="91"/>
      <c r="I97" s="90"/>
      <c r="J97" s="92"/>
    </row>
    <row r="98" spans="6:10" x14ac:dyDescent="0.2">
      <c r="F98" s="91"/>
      <c r="G98" s="90"/>
      <c r="H98" s="91"/>
      <c r="I98" s="90"/>
      <c r="J98" s="9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6">
    <mergeCell ref="C90:E90"/>
    <mergeCell ref="C91:E91"/>
    <mergeCell ref="C92:E92"/>
    <mergeCell ref="C93:E93"/>
    <mergeCell ref="C94:E94"/>
    <mergeCell ref="C85:E85"/>
    <mergeCell ref="C86:E86"/>
    <mergeCell ref="C87:E87"/>
    <mergeCell ref="C88:E88"/>
    <mergeCell ref="C89:E89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B54:E54"/>
    <mergeCell ref="C61:E61"/>
    <mergeCell ref="C62:E62"/>
    <mergeCell ref="C63:E63"/>
    <mergeCell ref="C64:E6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4" t="s">
        <v>7</v>
      </c>
      <c r="B1" s="234"/>
      <c r="C1" s="235"/>
      <c r="D1" s="234"/>
      <c r="E1" s="234"/>
      <c r="F1" s="234"/>
      <c r="G1" s="234"/>
    </row>
    <row r="2" spans="1:7" ht="24.95" customHeight="1" x14ac:dyDescent="0.2">
      <c r="A2" s="78" t="s">
        <v>8</v>
      </c>
      <c r="B2" s="77"/>
      <c r="C2" s="236"/>
      <c r="D2" s="236"/>
      <c r="E2" s="236"/>
      <c r="F2" s="236"/>
      <c r="G2" s="237"/>
    </row>
    <row r="3" spans="1:7" ht="24.95" customHeight="1" x14ac:dyDescent="0.2">
      <c r="A3" s="78" t="s">
        <v>9</v>
      </c>
      <c r="B3" s="77"/>
      <c r="C3" s="236"/>
      <c r="D3" s="236"/>
      <c r="E3" s="236"/>
      <c r="F3" s="236"/>
      <c r="G3" s="237"/>
    </row>
    <row r="4" spans="1:7" ht="24.95" customHeight="1" x14ac:dyDescent="0.2">
      <c r="A4" s="78" t="s">
        <v>10</v>
      </c>
      <c r="B4" s="77"/>
      <c r="C4" s="236"/>
      <c r="D4" s="236"/>
      <c r="E4" s="236"/>
      <c r="F4" s="236"/>
      <c r="G4" s="237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611"/>
  <sheetViews>
    <sheetView workbookViewId="0">
      <pane ySplit="7" topLeftCell="A44" activePane="bottomLeft" state="frozen"/>
      <selection pane="bottomLeft" activeCell="Y64" sqref="Y64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47</v>
      </c>
      <c r="C4" s="260" t="s">
        <v>48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71</v>
      </c>
      <c r="C8" s="184" t="s">
        <v>72</v>
      </c>
      <c r="D8" s="166"/>
      <c r="E8" s="167"/>
      <c r="F8" s="168"/>
      <c r="G8" s="169">
        <f>SUMIF(AG9:AG77,"&lt;&gt;NOR",G9:G77)</f>
        <v>0</v>
      </c>
      <c r="H8" s="163"/>
      <c r="I8" s="163">
        <f>SUM(I9:I77)</f>
        <v>0</v>
      </c>
      <c r="J8" s="163"/>
      <c r="K8" s="163">
        <f>SUM(K9:K77)</f>
        <v>0</v>
      </c>
      <c r="L8" s="163"/>
      <c r="M8" s="163">
        <f>SUM(M9:M77)</f>
        <v>0</v>
      </c>
      <c r="N8" s="163"/>
      <c r="O8" s="163">
        <f>SUM(O9:O77)</f>
        <v>17</v>
      </c>
      <c r="P8" s="163"/>
      <c r="Q8" s="163">
        <f>SUM(Q9:Q77)</f>
        <v>6.8000000000000007</v>
      </c>
      <c r="R8" s="163"/>
      <c r="S8" s="163"/>
      <c r="T8" s="163"/>
      <c r="U8" s="163"/>
      <c r="V8" s="163">
        <f>SUM(V9:V77)</f>
        <v>253.48999999999998</v>
      </c>
      <c r="W8" s="163"/>
      <c r="AG8" t="s">
        <v>160</v>
      </c>
    </row>
    <row r="9" spans="1:60" outlineLevel="1" x14ac:dyDescent="0.2">
      <c r="A9" s="170">
        <v>1</v>
      </c>
      <c r="B9" s="171" t="s">
        <v>161</v>
      </c>
      <c r="C9" s="185" t="s">
        <v>162</v>
      </c>
      <c r="D9" s="172" t="s">
        <v>163</v>
      </c>
      <c r="E9" s="173">
        <v>47.25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9.7000000000000003E-2</v>
      </c>
      <c r="V9" s="159">
        <f>ROUND(E9*U9,2)</f>
        <v>4.58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167</v>
      </c>
      <c r="D10" s="161"/>
      <c r="E10" s="162">
        <v>47.25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169</v>
      </c>
      <c r="C11" s="185" t="s">
        <v>170</v>
      </c>
      <c r="D11" s="172" t="s">
        <v>171</v>
      </c>
      <c r="E11" s="173">
        <v>6.8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0.27</v>
      </c>
      <c r="Q11" s="159">
        <f>ROUND(E11*P11,2)</f>
        <v>1.84</v>
      </c>
      <c r="R11" s="159"/>
      <c r="S11" s="159" t="s">
        <v>164</v>
      </c>
      <c r="T11" s="159" t="s">
        <v>165</v>
      </c>
      <c r="U11" s="159">
        <v>0.123</v>
      </c>
      <c r="V11" s="159">
        <f>ROUND(E11*U11,2)</f>
        <v>0.84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172</v>
      </c>
      <c r="D12" s="161"/>
      <c r="E12" s="162">
        <v>6.8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173</v>
      </c>
      <c r="C13" s="185" t="s">
        <v>174</v>
      </c>
      <c r="D13" s="172" t="s">
        <v>175</v>
      </c>
      <c r="E13" s="173">
        <v>5.5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0.36</v>
      </c>
      <c r="Q13" s="159">
        <f>ROUND(E13*P13,2)</f>
        <v>1.98</v>
      </c>
      <c r="R13" s="159"/>
      <c r="S13" s="159" t="s">
        <v>164</v>
      </c>
      <c r="T13" s="159" t="s">
        <v>165</v>
      </c>
      <c r="U13" s="159">
        <v>1.2270000000000001</v>
      </c>
      <c r="V13" s="159">
        <f>ROUND(E13*U13,2)</f>
        <v>6.75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176</v>
      </c>
      <c r="D14" s="161"/>
      <c r="E14" s="162">
        <v>5.5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4</v>
      </c>
      <c r="B15" s="177" t="s">
        <v>177</v>
      </c>
      <c r="C15" s="187" t="s">
        <v>178</v>
      </c>
      <c r="D15" s="178" t="s">
        <v>171</v>
      </c>
      <c r="E15" s="179">
        <v>31.5</v>
      </c>
      <c r="F15" s="180"/>
      <c r="G15" s="181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9.4500000000000001E-2</v>
      </c>
      <c r="Q15" s="159">
        <f>ROUND(E15*P15,2)</f>
        <v>2.98</v>
      </c>
      <c r="R15" s="159"/>
      <c r="S15" s="159" t="s">
        <v>164</v>
      </c>
      <c r="T15" s="159" t="s">
        <v>165</v>
      </c>
      <c r="U15" s="159">
        <v>0.20799999999999999</v>
      </c>
      <c r="V15" s="159">
        <f>ROUND(E15*U15,2)</f>
        <v>6.55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5</v>
      </c>
      <c r="B16" s="177" t="s">
        <v>179</v>
      </c>
      <c r="C16" s="187" t="s">
        <v>180</v>
      </c>
      <c r="D16" s="178" t="s">
        <v>181</v>
      </c>
      <c r="E16" s="179">
        <v>1</v>
      </c>
      <c r="F16" s="180"/>
      <c r="G16" s="181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164</v>
      </c>
      <c r="T16" s="159" t="s">
        <v>165</v>
      </c>
      <c r="U16" s="159">
        <v>0.91300000000000003</v>
      </c>
      <c r="V16" s="159">
        <f>ROUND(E16*U16,2)</f>
        <v>0.91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6</v>
      </c>
      <c r="B17" s="171" t="s">
        <v>182</v>
      </c>
      <c r="C17" s="185" t="s">
        <v>183</v>
      </c>
      <c r="D17" s="172" t="s">
        <v>163</v>
      </c>
      <c r="E17" s="173">
        <v>312.98630000000003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0</v>
      </c>
      <c r="O17" s="159">
        <f>ROUND(E17*N17,2)</f>
        <v>0</v>
      </c>
      <c r="P17" s="159">
        <v>0</v>
      </c>
      <c r="Q17" s="159">
        <f>ROUND(E17*P17,2)</f>
        <v>0</v>
      </c>
      <c r="R17" s="159"/>
      <c r="S17" s="159" t="s">
        <v>164</v>
      </c>
      <c r="T17" s="159" t="s">
        <v>165</v>
      </c>
      <c r="U17" s="159">
        <v>0.187</v>
      </c>
      <c r="V17" s="159">
        <f>ROUND(E17*U17,2)</f>
        <v>58.53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57"/>
      <c r="B18" s="158"/>
      <c r="C18" s="186" t="s">
        <v>184</v>
      </c>
      <c r="D18" s="161"/>
      <c r="E18" s="162">
        <v>220.79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185</v>
      </c>
      <c r="D19" s="161"/>
      <c r="E19" s="162">
        <v>33.97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186</v>
      </c>
      <c r="D20" s="161"/>
      <c r="E20" s="162">
        <v>58.23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187</v>
      </c>
      <c r="C21" s="185" t="s">
        <v>188</v>
      </c>
      <c r="D21" s="172" t="s">
        <v>175</v>
      </c>
      <c r="E21" s="173">
        <v>291.14999999999998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0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164</v>
      </c>
      <c r="T21" s="159" t="s">
        <v>165</v>
      </c>
      <c r="U21" s="159">
        <v>1.7999999999999999E-2</v>
      </c>
      <c r="V21" s="159">
        <f>ROUND(E21*U21,2)</f>
        <v>5.24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189</v>
      </c>
      <c r="D22" s="161"/>
      <c r="E22" s="162">
        <v>291.14999999999998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0">
        <v>8</v>
      </c>
      <c r="B23" s="171" t="s">
        <v>190</v>
      </c>
      <c r="C23" s="185" t="s">
        <v>191</v>
      </c>
      <c r="D23" s="172" t="s">
        <v>163</v>
      </c>
      <c r="E23" s="173">
        <v>36.33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59"/>
      <c r="S23" s="159" t="s">
        <v>164</v>
      </c>
      <c r="T23" s="159" t="s">
        <v>165</v>
      </c>
      <c r="U23" s="159">
        <v>0.23</v>
      </c>
      <c r="V23" s="159">
        <f>ROUND(E23*U23,2)</f>
        <v>8.36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192</v>
      </c>
      <c r="D24" s="161"/>
      <c r="E24" s="162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193</v>
      </c>
      <c r="D25" s="161"/>
      <c r="E25" s="162">
        <v>11.91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194</v>
      </c>
      <c r="D26" s="161"/>
      <c r="E26" s="162">
        <v>24.42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9</v>
      </c>
      <c r="B27" s="177" t="s">
        <v>195</v>
      </c>
      <c r="C27" s="187" t="s">
        <v>196</v>
      </c>
      <c r="D27" s="178" t="s">
        <v>163</v>
      </c>
      <c r="E27" s="179">
        <v>36.33</v>
      </c>
      <c r="F27" s="180"/>
      <c r="G27" s="181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0</v>
      </c>
      <c r="O27" s="159">
        <f>ROUND(E27*N27,2)</f>
        <v>0</v>
      </c>
      <c r="P27" s="159">
        <v>0</v>
      </c>
      <c r="Q27" s="159">
        <f>ROUND(E27*P27,2)</f>
        <v>0</v>
      </c>
      <c r="R27" s="159"/>
      <c r="S27" s="159" t="s">
        <v>164</v>
      </c>
      <c r="T27" s="159" t="s">
        <v>165</v>
      </c>
      <c r="U27" s="159">
        <v>0.64680000000000004</v>
      </c>
      <c r="V27" s="159">
        <f>ROUND(E27*U27,2)</f>
        <v>23.5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0">
        <v>10</v>
      </c>
      <c r="B28" s="171" t="s">
        <v>197</v>
      </c>
      <c r="C28" s="185" t="s">
        <v>198</v>
      </c>
      <c r="D28" s="172" t="s">
        <v>163</v>
      </c>
      <c r="E28" s="173">
        <v>14.3775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164</v>
      </c>
      <c r="T28" s="159" t="s">
        <v>165</v>
      </c>
      <c r="U28" s="159">
        <v>0.36499999999999999</v>
      </c>
      <c r="V28" s="159">
        <f>ROUND(E28*U28,2)</f>
        <v>5.25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199</v>
      </c>
      <c r="D29" s="161"/>
      <c r="E29" s="162">
        <v>14.38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11</v>
      </c>
      <c r="B30" s="177" t="s">
        <v>200</v>
      </c>
      <c r="C30" s="187" t="s">
        <v>201</v>
      </c>
      <c r="D30" s="178" t="s">
        <v>163</v>
      </c>
      <c r="E30" s="179">
        <v>14.3775</v>
      </c>
      <c r="F30" s="180"/>
      <c r="G30" s="181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164</v>
      </c>
      <c r="T30" s="159" t="s">
        <v>165</v>
      </c>
      <c r="U30" s="159">
        <v>8.4000000000000005E-2</v>
      </c>
      <c r="V30" s="159">
        <f>ROUND(E30*U30,2)</f>
        <v>1.21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70">
        <v>12</v>
      </c>
      <c r="B31" s="171" t="s">
        <v>202</v>
      </c>
      <c r="C31" s="185" t="s">
        <v>203</v>
      </c>
      <c r="D31" s="172" t="s">
        <v>163</v>
      </c>
      <c r="E31" s="173">
        <v>6.9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0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164</v>
      </c>
      <c r="T31" s="159" t="s">
        <v>165</v>
      </c>
      <c r="U31" s="159">
        <v>0.26666000000000001</v>
      </c>
      <c r="V31" s="159">
        <f>ROUND(E31*U31,2)</f>
        <v>1.84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204</v>
      </c>
      <c r="D32" s="161"/>
      <c r="E32" s="162">
        <v>3.9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186" t="s">
        <v>205</v>
      </c>
      <c r="D33" s="161"/>
      <c r="E33" s="162">
        <v>3</v>
      </c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168</v>
      </c>
      <c r="AH33" s="150">
        <v>0</v>
      </c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13</v>
      </c>
      <c r="B34" s="177" t="s">
        <v>206</v>
      </c>
      <c r="C34" s="187" t="s">
        <v>207</v>
      </c>
      <c r="D34" s="178" t="s">
        <v>163</v>
      </c>
      <c r="E34" s="179">
        <v>6.9</v>
      </c>
      <c r="F34" s="180"/>
      <c r="G34" s="181">
        <f>ROUND(E34*F34,2)</f>
        <v>0</v>
      </c>
      <c r="H34" s="160"/>
      <c r="I34" s="159">
        <f>ROUND(E34*H34,2)</f>
        <v>0</v>
      </c>
      <c r="J34" s="160"/>
      <c r="K34" s="159">
        <f>ROUND(E34*J34,2)</f>
        <v>0</v>
      </c>
      <c r="L34" s="159">
        <v>21</v>
      </c>
      <c r="M34" s="159">
        <f>G34*(1+L34/100)</f>
        <v>0</v>
      </c>
      <c r="N34" s="159">
        <v>0</v>
      </c>
      <c r="O34" s="159">
        <f>ROUND(E34*N34,2)</f>
        <v>0</v>
      </c>
      <c r="P34" s="159">
        <v>0</v>
      </c>
      <c r="Q34" s="159">
        <f>ROUND(E34*P34,2)</f>
        <v>0</v>
      </c>
      <c r="R34" s="159"/>
      <c r="S34" s="159" t="s">
        <v>164</v>
      </c>
      <c r="T34" s="159" t="s">
        <v>165</v>
      </c>
      <c r="U34" s="159">
        <v>4.3099999999999999E-2</v>
      </c>
      <c r="V34" s="159">
        <f>ROUND(E34*U34,2)</f>
        <v>0.3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208</v>
      </c>
      <c r="C35" s="185" t="s">
        <v>209</v>
      </c>
      <c r="D35" s="172" t="s">
        <v>171</v>
      </c>
      <c r="E35" s="173">
        <v>44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164</v>
      </c>
      <c r="T35" s="159" t="s">
        <v>165</v>
      </c>
      <c r="U35" s="159">
        <v>0.122</v>
      </c>
      <c r="V35" s="159">
        <f>ROUND(E35*U35,2)</f>
        <v>5.37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210</v>
      </c>
      <c r="D36" s="161"/>
      <c r="E36" s="162">
        <v>44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0">
        <v>15</v>
      </c>
      <c r="B37" s="171" t="s">
        <v>211</v>
      </c>
      <c r="C37" s="185" t="s">
        <v>212</v>
      </c>
      <c r="D37" s="172" t="s">
        <v>163</v>
      </c>
      <c r="E37" s="173">
        <v>38.866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164</v>
      </c>
      <c r="T37" s="159" t="s">
        <v>165</v>
      </c>
      <c r="U37" s="159">
        <v>0.20200000000000001</v>
      </c>
      <c r="V37" s="159">
        <f>ROUND(E37*U37,2)</f>
        <v>7.85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213</v>
      </c>
      <c r="D38" s="161"/>
      <c r="E38" s="162">
        <v>15.84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7"/>
      <c r="B39" s="158"/>
      <c r="C39" s="186" t="s">
        <v>214</v>
      </c>
      <c r="D39" s="161"/>
      <c r="E39" s="162">
        <v>16.829999999999998</v>
      </c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168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215</v>
      </c>
      <c r="D40" s="161"/>
      <c r="E40" s="162">
        <v>4.04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57"/>
      <c r="B41" s="158"/>
      <c r="C41" s="186" t="s">
        <v>216</v>
      </c>
      <c r="D41" s="161"/>
      <c r="E41" s="162">
        <v>2.15</v>
      </c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168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0">
        <v>16</v>
      </c>
      <c r="B42" s="171" t="s">
        <v>217</v>
      </c>
      <c r="C42" s="185" t="s">
        <v>218</v>
      </c>
      <c r="D42" s="172" t="s">
        <v>163</v>
      </c>
      <c r="E42" s="173">
        <v>47.25</v>
      </c>
      <c r="F42" s="174"/>
      <c r="G42" s="175">
        <f>ROUND(E42*F42,2)</f>
        <v>0</v>
      </c>
      <c r="H42" s="160"/>
      <c r="I42" s="159">
        <f>ROUND(E42*H42,2)</f>
        <v>0</v>
      </c>
      <c r="J42" s="160"/>
      <c r="K42" s="159">
        <f>ROUND(E42*J42,2)</f>
        <v>0</v>
      </c>
      <c r="L42" s="159">
        <v>21</v>
      </c>
      <c r="M42" s="159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59"/>
      <c r="S42" s="159" t="s">
        <v>164</v>
      </c>
      <c r="T42" s="159" t="s">
        <v>165</v>
      </c>
      <c r="U42" s="159">
        <v>0.65200000000000002</v>
      </c>
      <c r="V42" s="159">
        <f>ROUND(E42*U42,2)</f>
        <v>30.81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7"/>
      <c r="B43" s="158"/>
      <c r="C43" s="186" t="s">
        <v>219</v>
      </c>
      <c r="D43" s="161"/>
      <c r="E43" s="162">
        <v>47.25</v>
      </c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168</v>
      </c>
      <c r="AH43" s="150">
        <v>0</v>
      </c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0">
        <v>17</v>
      </c>
      <c r="B44" s="171" t="s">
        <v>220</v>
      </c>
      <c r="C44" s="185" t="s">
        <v>221</v>
      </c>
      <c r="D44" s="172" t="s">
        <v>175</v>
      </c>
      <c r="E44" s="173">
        <v>189</v>
      </c>
      <c r="F44" s="174"/>
      <c r="G44" s="175">
        <f>ROUND(E44*F44,2)</f>
        <v>0</v>
      </c>
      <c r="H44" s="160"/>
      <c r="I44" s="159">
        <f>ROUND(E44*H44,2)</f>
        <v>0</v>
      </c>
      <c r="J44" s="160"/>
      <c r="K44" s="159">
        <f>ROUND(E44*J44,2)</f>
        <v>0</v>
      </c>
      <c r="L44" s="159">
        <v>21</v>
      </c>
      <c r="M44" s="159">
        <f>G44*(1+L44/100)</f>
        <v>0</v>
      </c>
      <c r="N44" s="159">
        <v>0</v>
      </c>
      <c r="O44" s="159">
        <f>ROUND(E44*N44,2)</f>
        <v>0</v>
      </c>
      <c r="P44" s="159">
        <v>0</v>
      </c>
      <c r="Q44" s="159">
        <f>ROUND(E44*P44,2)</f>
        <v>0</v>
      </c>
      <c r="R44" s="159"/>
      <c r="S44" s="159" t="s">
        <v>164</v>
      </c>
      <c r="T44" s="159" t="s">
        <v>165</v>
      </c>
      <c r="U44" s="159">
        <v>0.254</v>
      </c>
      <c r="V44" s="159">
        <f>ROUND(E44*U44,2)</f>
        <v>48.01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7"/>
      <c r="B45" s="158"/>
      <c r="C45" s="186" t="s">
        <v>222</v>
      </c>
      <c r="D45" s="161"/>
      <c r="E45" s="162">
        <v>189</v>
      </c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168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0">
        <v>18</v>
      </c>
      <c r="B46" s="171" t="s">
        <v>223</v>
      </c>
      <c r="C46" s="185" t="s">
        <v>224</v>
      </c>
      <c r="D46" s="172" t="s">
        <v>175</v>
      </c>
      <c r="E46" s="173">
        <v>189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164</v>
      </c>
      <c r="T46" s="159" t="s">
        <v>165</v>
      </c>
      <c r="U46" s="159">
        <v>0.06</v>
      </c>
      <c r="V46" s="159">
        <f>ROUND(E46*U46,2)</f>
        <v>11.34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166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225</v>
      </c>
      <c r="D47" s="253"/>
      <c r="E47" s="253"/>
      <c r="F47" s="253"/>
      <c r="G47" s="25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226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4" t="s">
        <v>227</v>
      </c>
      <c r="D48" s="255"/>
      <c r="E48" s="255"/>
      <c r="F48" s="255"/>
      <c r="G48" s="25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226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4" t="s">
        <v>228</v>
      </c>
      <c r="D49" s="255"/>
      <c r="E49" s="255"/>
      <c r="F49" s="255"/>
      <c r="G49" s="25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226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 t="s">
        <v>229</v>
      </c>
      <c r="D50" s="255"/>
      <c r="E50" s="255"/>
      <c r="F50" s="255"/>
      <c r="G50" s="25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4" t="s">
        <v>230</v>
      </c>
      <c r="D51" s="255"/>
      <c r="E51" s="255"/>
      <c r="F51" s="255"/>
      <c r="G51" s="255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226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7"/>
      <c r="B52" s="158"/>
      <c r="C52" s="254" t="s">
        <v>231</v>
      </c>
      <c r="D52" s="255"/>
      <c r="E52" s="255"/>
      <c r="F52" s="255"/>
      <c r="G52" s="255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226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4" t="s">
        <v>232</v>
      </c>
      <c r="D53" s="255"/>
      <c r="E53" s="255"/>
      <c r="F53" s="255"/>
      <c r="G53" s="255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4" t="s">
        <v>233</v>
      </c>
      <c r="D54" s="255"/>
      <c r="E54" s="255"/>
      <c r="F54" s="255"/>
      <c r="G54" s="25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 t="s">
        <v>234</v>
      </c>
      <c r="D55" s="255"/>
      <c r="E55" s="255"/>
      <c r="F55" s="255"/>
      <c r="G55" s="25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4" t="s">
        <v>235</v>
      </c>
      <c r="D56" s="255"/>
      <c r="E56" s="255"/>
      <c r="F56" s="255"/>
      <c r="G56" s="25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70">
        <v>19</v>
      </c>
      <c r="B57" s="171" t="s">
        <v>236</v>
      </c>
      <c r="C57" s="185" t="s">
        <v>237</v>
      </c>
      <c r="D57" s="172" t="s">
        <v>181</v>
      </c>
      <c r="E57" s="173">
        <v>4</v>
      </c>
      <c r="F57" s="174"/>
      <c r="G57" s="175">
        <f>ROUND(E57*F57,2)</f>
        <v>0</v>
      </c>
      <c r="H57" s="160"/>
      <c r="I57" s="159">
        <f>ROUND(E57*H57,2)</f>
        <v>0</v>
      </c>
      <c r="J57" s="160"/>
      <c r="K57" s="159">
        <f>ROUND(E57*J57,2)</f>
        <v>0</v>
      </c>
      <c r="L57" s="159">
        <v>21</v>
      </c>
      <c r="M57" s="159">
        <f>G57*(1+L57/100)</f>
        <v>0</v>
      </c>
      <c r="N57" s="159">
        <v>0</v>
      </c>
      <c r="O57" s="159">
        <f>ROUND(E57*N57,2)</f>
        <v>0</v>
      </c>
      <c r="P57" s="159">
        <v>0</v>
      </c>
      <c r="Q57" s="159">
        <f>ROUND(E57*P57,2)</f>
        <v>0</v>
      </c>
      <c r="R57" s="159"/>
      <c r="S57" s="159" t="s">
        <v>164</v>
      </c>
      <c r="T57" s="159" t="s">
        <v>165</v>
      </c>
      <c r="U57" s="159">
        <v>0.747</v>
      </c>
      <c r="V57" s="159">
        <f>ROUND(E57*U57,2)</f>
        <v>2.99</v>
      </c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20</v>
      </c>
      <c r="B58" s="171" t="s">
        <v>238</v>
      </c>
      <c r="C58" s="185" t="s">
        <v>239</v>
      </c>
      <c r="D58" s="172" t="s">
        <v>181</v>
      </c>
      <c r="E58" s="173">
        <v>4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164</v>
      </c>
      <c r="T58" s="159" t="s">
        <v>165</v>
      </c>
      <c r="U58" s="159">
        <v>1.548</v>
      </c>
      <c r="V58" s="159">
        <f>ROUND(E58*U58,2)</f>
        <v>6.19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166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70">
        <v>21</v>
      </c>
      <c r="B59" s="171" t="s">
        <v>240</v>
      </c>
      <c r="C59" s="185" t="s">
        <v>241</v>
      </c>
      <c r="D59" s="172" t="s">
        <v>181</v>
      </c>
      <c r="E59" s="173">
        <v>7</v>
      </c>
      <c r="F59" s="174"/>
      <c r="G59" s="175">
        <f>ROUND(E59*F59,2)</f>
        <v>0</v>
      </c>
      <c r="H59" s="160"/>
      <c r="I59" s="159">
        <f>ROUND(E59*H59,2)</f>
        <v>0</v>
      </c>
      <c r="J59" s="160"/>
      <c r="K59" s="159">
        <f>ROUND(E59*J59,2)</f>
        <v>0</v>
      </c>
      <c r="L59" s="159">
        <v>21</v>
      </c>
      <c r="M59" s="159">
        <f>G59*(1+L59/100)</f>
        <v>0</v>
      </c>
      <c r="N59" s="159">
        <v>0</v>
      </c>
      <c r="O59" s="159">
        <f>ROUND(E59*N59,2)</f>
        <v>0</v>
      </c>
      <c r="P59" s="159">
        <v>0</v>
      </c>
      <c r="Q59" s="159">
        <f>ROUND(E59*P59,2)</f>
        <v>0</v>
      </c>
      <c r="R59" s="159"/>
      <c r="S59" s="159" t="s">
        <v>164</v>
      </c>
      <c r="T59" s="159" t="s">
        <v>165</v>
      </c>
      <c r="U59" s="159">
        <v>0.18</v>
      </c>
      <c r="V59" s="159">
        <f>ROUND(E59*U59,2)</f>
        <v>1.26</v>
      </c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166</v>
      </c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1" x14ac:dyDescent="0.2">
      <c r="A60" s="170">
        <v>22</v>
      </c>
      <c r="B60" s="171" t="s">
        <v>1169</v>
      </c>
      <c r="C60" s="185" t="s">
        <v>1170</v>
      </c>
      <c r="D60" s="172" t="s">
        <v>242</v>
      </c>
      <c r="E60" s="173">
        <v>4</v>
      </c>
      <c r="F60" s="174"/>
      <c r="G60" s="175">
        <f>ROUND(E60*F60,2)</f>
        <v>0</v>
      </c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226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0">
        <v>23</v>
      </c>
      <c r="B61" s="171" t="s">
        <v>244</v>
      </c>
      <c r="C61" s="185" t="s">
        <v>245</v>
      </c>
      <c r="D61" s="172" t="s">
        <v>242</v>
      </c>
      <c r="E61" s="173">
        <v>7</v>
      </c>
      <c r="F61" s="174"/>
      <c r="G61" s="175">
        <f>ROUND(E61*F61,2)</f>
        <v>0</v>
      </c>
      <c r="H61" s="160"/>
      <c r="I61" s="159">
        <f>ROUND(E61*H61,2)</f>
        <v>0</v>
      </c>
      <c r="J61" s="160"/>
      <c r="K61" s="159">
        <f>ROUND(E61*J61,2)</f>
        <v>0</v>
      </c>
      <c r="L61" s="159">
        <v>21</v>
      </c>
      <c r="M61" s="159">
        <f>G61*(1+L61/100)</f>
        <v>0</v>
      </c>
      <c r="N61" s="159">
        <v>0.01</v>
      </c>
      <c r="O61" s="159">
        <f>ROUND(E61*N61,2)</f>
        <v>7.0000000000000007E-2</v>
      </c>
      <c r="P61" s="159">
        <v>0</v>
      </c>
      <c r="Q61" s="159">
        <f>ROUND(E61*P61,2)</f>
        <v>0</v>
      </c>
      <c r="R61" s="159"/>
      <c r="S61" s="159" t="s">
        <v>243</v>
      </c>
      <c r="T61" s="159" t="s">
        <v>165</v>
      </c>
      <c r="U61" s="159">
        <v>0</v>
      </c>
      <c r="V61" s="159">
        <f>ROUND(E61*U61,2)</f>
        <v>0</v>
      </c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166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0">
        <v>24</v>
      </c>
      <c r="B62" s="171" t="s">
        <v>246</v>
      </c>
      <c r="C62" s="185" t="s">
        <v>247</v>
      </c>
      <c r="D62" s="172" t="s">
        <v>163</v>
      </c>
      <c r="E62" s="173">
        <v>331.7278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164</v>
      </c>
      <c r="T62" s="159" t="s">
        <v>165</v>
      </c>
      <c r="U62" s="159">
        <v>0</v>
      </c>
      <c r="V62" s="159">
        <f>ROUND(E62*U62,2)</f>
        <v>0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248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252" t="s">
        <v>249</v>
      </c>
      <c r="D63" s="253"/>
      <c r="E63" s="253"/>
      <c r="F63" s="253"/>
      <c r="G63" s="253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226</v>
      </c>
      <c r="AH63" s="150"/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57"/>
      <c r="B64" s="158"/>
      <c r="C64" s="254" t="s">
        <v>665</v>
      </c>
      <c r="D64" s="255"/>
      <c r="E64" s="255"/>
      <c r="F64" s="255"/>
      <c r="G64" s="255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226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254" t="s">
        <v>666</v>
      </c>
      <c r="D65" s="255"/>
      <c r="E65" s="255"/>
      <c r="F65" s="255"/>
      <c r="G65" s="255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226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33.75" outlineLevel="1" x14ac:dyDescent="0.2">
      <c r="A66" s="157"/>
      <c r="B66" s="158"/>
      <c r="C66" s="254" t="s">
        <v>250</v>
      </c>
      <c r="D66" s="255"/>
      <c r="E66" s="255"/>
      <c r="F66" s="255"/>
      <c r="G66" s="255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226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82" t="str">
        <f>C66</f>
        <v>Dodavatel je povinen stanovit takovou jednotkovou cenu, aby celková cena položky odpovídala jeho konkrétním technologickým podmínkám a konkrétní přepravní vzdálenosti při soupisem vymezeném množství měrných jednotek</v>
      </c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251</v>
      </c>
      <c r="D67" s="161"/>
      <c r="E67" s="162">
        <v>312.99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57"/>
      <c r="B68" s="158"/>
      <c r="C68" s="186" t="s">
        <v>252</v>
      </c>
      <c r="D68" s="161"/>
      <c r="E68" s="162">
        <v>50.71</v>
      </c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168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253</v>
      </c>
      <c r="D69" s="161"/>
      <c r="E69" s="162">
        <v>6.9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57"/>
      <c r="B70" s="158"/>
      <c r="C70" s="186" t="s">
        <v>254</v>
      </c>
      <c r="D70" s="161"/>
      <c r="E70" s="162">
        <v>-38.869999999999997</v>
      </c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168</v>
      </c>
      <c r="AH70" s="150">
        <v>0</v>
      </c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1" x14ac:dyDescent="0.2">
      <c r="A71" s="170">
        <v>25</v>
      </c>
      <c r="B71" s="171" t="s">
        <v>246</v>
      </c>
      <c r="C71" s="185" t="s">
        <v>255</v>
      </c>
      <c r="D71" s="172" t="s">
        <v>163</v>
      </c>
      <c r="E71" s="173">
        <v>331.7278</v>
      </c>
      <c r="F71" s="174"/>
      <c r="G71" s="175">
        <f>ROUND(E71*F71,2)</f>
        <v>0</v>
      </c>
      <c r="H71" s="160"/>
      <c r="I71" s="159">
        <f>ROUND(E71*H71,2)</f>
        <v>0</v>
      </c>
      <c r="J71" s="160"/>
      <c r="K71" s="159">
        <f>ROUND(E71*J71,2)</f>
        <v>0</v>
      </c>
      <c r="L71" s="159">
        <v>21</v>
      </c>
      <c r="M71" s="159">
        <f>G71*(1+L71/100)</f>
        <v>0</v>
      </c>
      <c r="N71" s="159">
        <v>0</v>
      </c>
      <c r="O71" s="159">
        <f>ROUND(E71*N71,2)</f>
        <v>0</v>
      </c>
      <c r="P71" s="159">
        <v>0</v>
      </c>
      <c r="Q71" s="159">
        <f>ROUND(E71*P71,2)</f>
        <v>0</v>
      </c>
      <c r="R71" s="159"/>
      <c r="S71" s="159" t="s">
        <v>164</v>
      </c>
      <c r="T71" s="159" t="s">
        <v>165</v>
      </c>
      <c r="U71" s="159">
        <v>0</v>
      </c>
      <c r="V71" s="159">
        <f>ROUND(E71*U71,2)</f>
        <v>0</v>
      </c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248</v>
      </c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0">
        <v>26</v>
      </c>
      <c r="B72" s="171" t="s">
        <v>256</v>
      </c>
      <c r="C72" s="185" t="s">
        <v>257</v>
      </c>
      <c r="D72" s="172" t="s">
        <v>258</v>
      </c>
      <c r="E72" s="173">
        <v>597.11</v>
      </c>
      <c r="F72" s="174"/>
      <c r="G72" s="175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 t="s">
        <v>164</v>
      </c>
      <c r="T72" s="159" t="s">
        <v>165</v>
      </c>
      <c r="U72" s="159">
        <v>0</v>
      </c>
      <c r="V72" s="159">
        <f>ROUND(E72*U72,2)</f>
        <v>0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166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252" t="s">
        <v>259</v>
      </c>
      <c r="D73" s="253"/>
      <c r="E73" s="253"/>
      <c r="F73" s="253"/>
      <c r="G73" s="253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226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ht="33.75" outlineLevel="1" x14ac:dyDescent="0.2">
      <c r="A74" s="157"/>
      <c r="B74" s="158"/>
      <c r="C74" s="254" t="s">
        <v>260</v>
      </c>
      <c r="D74" s="255"/>
      <c r="E74" s="255"/>
      <c r="F74" s="255"/>
      <c r="G74" s="255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226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82" t="str">
        <f>C74</f>
        <v>U položky platí zákaz zásahu do množství či popisu položky a je povinností dodavatele stanovit takovou jednotkovou cenu aby celková cena položky odpovídala jeho konkrétním technologickým podmínkám a konkrétní přepravní vzdálenosti, při soupisem vymezeném množství měrných jednotek .</v>
      </c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6" t="s">
        <v>261</v>
      </c>
      <c r="D75" s="161"/>
      <c r="E75" s="162">
        <v>597.11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0">
        <v>27</v>
      </c>
      <c r="B76" s="171" t="s">
        <v>262</v>
      </c>
      <c r="C76" s="185" t="s">
        <v>263</v>
      </c>
      <c r="D76" s="172" t="s">
        <v>163</v>
      </c>
      <c r="E76" s="173">
        <v>9.9600000000000009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1.7</v>
      </c>
      <c r="O76" s="159">
        <f>ROUND(E76*N76,2)</f>
        <v>16.93</v>
      </c>
      <c r="P76" s="159">
        <v>0</v>
      </c>
      <c r="Q76" s="159">
        <f>ROUND(E76*P76,2)</f>
        <v>0</v>
      </c>
      <c r="R76" s="159"/>
      <c r="S76" s="159" t="s">
        <v>164</v>
      </c>
      <c r="T76" s="159" t="s">
        <v>165</v>
      </c>
      <c r="U76" s="159">
        <v>1.587</v>
      </c>
      <c r="V76" s="159">
        <f>ROUND(E76*U76,2)</f>
        <v>15.81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166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264</v>
      </c>
      <c r="D77" s="161"/>
      <c r="E77" s="162">
        <v>9.9600000000000009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x14ac:dyDescent="0.2">
      <c r="A78" s="164" t="s">
        <v>159</v>
      </c>
      <c r="B78" s="165" t="s">
        <v>73</v>
      </c>
      <c r="C78" s="184" t="s">
        <v>74</v>
      </c>
      <c r="D78" s="166"/>
      <c r="E78" s="167"/>
      <c r="F78" s="168"/>
      <c r="G78" s="169">
        <f>SUMIF(AG79:AG113,"&lt;&gt;NOR",G79:G113)</f>
        <v>0</v>
      </c>
      <c r="H78" s="163"/>
      <c r="I78" s="163">
        <f>SUM(I79:I113)</f>
        <v>0</v>
      </c>
      <c r="J78" s="163"/>
      <c r="K78" s="163">
        <f>SUM(K79:K113)</f>
        <v>0</v>
      </c>
      <c r="L78" s="163"/>
      <c r="M78" s="163">
        <f>SUM(M79:M113)</f>
        <v>0</v>
      </c>
      <c r="N78" s="163"/>
      <c r="O78" s="163">
        <f>SUM(O79:O113)</f>
        <v>181.74</v>
      </c>
      <c r="P78" s="163"/>
      <c r="Q78" s="163">
        <f>SUM(Q79:Q113)</f>
        <v>0</v>
      </c>
      <c r="R78" s="163"/>
      <c r="S78" s="163"/>
      <c r="T78" s="163"/>
      <c r="U78" s="163"/>
      <c r="V78" s="163">
        <f>SUM(V79:V113)</f>
        <v>150.53</v>
      </c>
      <c r="W78" s="163"/>
      <c r="AG78" t="s">
        <v>160</v>
      </c>
    </row>
    <row r="79" spans="1:60" ht="22.5" outlineLevel="1" x14ac:dyDescent="0.2">
      <c r="A79" s="170">
        <v>28</v>
      </c>
      <c r="B79" s="171" t="s">
        <v>265</v>
      </c>
      <c r="C79" s="185" t="s">
        <v>266</v>
      </c>
      <c r="D79" s="172" t="s">
        <v>171</v>
      </c>
      <c r="E79" s="173">
        <v>45</v>
      </c>
      <c r="F79" s="174"/>
      <c r="G79" s="175">
        <f>ROUND(E79*F79,2)</f>
        <v>0</v>
      </c>
      <c r="H79" s="160"/>
      <c r="I79" s="159">
        <f>ROUND(E79*H79,2)</f>
        <v>0</v>
      </c>
      <c r="J79" s="160"/>
      <c r="K79" s="159">
        <f>ROUND(E79*J79,2)</f>
        <v>0</v>
      </c>
      <c r="L79" s="159">
        <v>21</v>
      </c>
      <c r="M79" s="159">
        <f>G79*(1+L79/100)</f>
        <v>0</v>
      </c>
      <c r="N79" s="159">
        <v>0.43651000000000001</v>
      </c>
      <c r="O79" s="159">
        <f>ROUND(E79*N79,2)</f>
        <v>19.64</v>
      </c>
      <c r="P79" s="159">
        <v>0</v>
      </c>
      <c r="Q79" s="159">
        <f>ROUND(E79*P79,2)</f>
        <v>0</v>
      </c>
      <c r="R79" s="159"/>
      <c r="S79" s="159" t="s">
        <v>164</v>
      </c>
      <c r="T79" s="159" t="s">
        <v>165</v>
      </c>
      <c r="U79" s="159">
        <v>0.78386</v>
      </c>
      <c r="V79" s="159">
        <f>ROUND(E79*U79,2)</f>
        <v>35.270000000000003</v>
      </c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248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57"/>
      <c r="B80" s="158"/>
      <c r="C80" s="186" t="s">
        <v>267</v>
      </c>
      <c r="D80" s="161"/>
      <c r="E80" s="162">
        <v>45</v>
      </c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168</v>
      </c>
      <c r="AH80" s="150">
        <v>0</v>
      </c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ht="22.5" outlineLevel="1" x14ac:dyDescent="0.2">
      <c r="A81" s="170">
        <v>29</v>
      </c>
      <c r="B81" s="171" t="s">
        <v>268</v>
      </c>
      <c r="C81" s="185" t="s">
        <v>269</v>
      </c>
      <c r="D81" s="172" t="s">
        <v>175</v>
      </c>
      <c r="E81" s="173">
        <v>49.424999999999997</v>
      </c>
      <c r="F81" s="174"/>
      <c r="G81" s="175">
        <f>ROUND(E81*F81,2)</f>
        <v>0</v>
      </c>
      <c r="H81" s="160"/>
      <c r="I81" s="159">
        <f>ROUND(E81*H81,2)</f>
        <v>0</v>
      </c>
      <c r="J81" s="160"/>
      <c r="K81" s="159">
        <f>ROUND(E81*J81,2)</f>
        <v>0</v>
      </c>
      <c r="L81" s="159">
        <v>21</v>
      </c>
      <c r="M81" s="159">
        <f>G81*(1+L81/100)</f>
        <v>0</v>
      </c>
      <c r="N81" s="159">
        <v>0.19397</v>
      </c>
      <c r="O81" s="159">
        <f>ROUND(E81*N81,2)</f>
        <v>9.59</v>
      </c>
      <c r="P81" s="159">
        <v>0</v>
      </c>
      <c r="Q81" s="159">
        <f>ROUND(E81*P81,2)</f>
        <v>0</v>
      </c>
      <c r="R81" s="159"/>
      <c r="S81" s="159" t="s">
        <v>164</v>
      </c>
      <c r="T81" s="159" t="s">
        <v>165</v>
      </c>
      <c r="U81" s="159">
        <v>0.15604000000000001</v>
      </c>
      <c r="V81" s="159">
        <f>ROUND(E81*U81,2)</f>
        <v>7.71</v>
      </c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248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57"/>
      <c r="B82" s="158"/>
      <c r="C82" s="252" t="s">
        <v>270</v>
      </c>
      <c r="D82" s="253"/>
      <c r="E82" s="253"/>
      <c r="F82" s="253"/>
      <c r="G82" s="253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226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254" t="s">
        <v>271</v>
      </c>
      <c r="D83" s="255"/>
      <c r="E83" s="255"/>
      <c r="F83" s="255"/>
      <c r="G83" s="255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226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outlineLevel="1" x14ac:dyDescent="0.2">
      <c r="A84" s="157"/>
      <c r="B84" s="158"/>
      <c r="C84" s="186" t="s">
        <v>272</v>
      </c>
      <c r="D84" s="161"/>
      <c r="E84" s="162">
        <v>25.56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168</v>
      </c>
      <c r="AH84" s="150">
        <v>0</v>
      </c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6" t="s">
        <v>273</v>
      </c>
      <c r="D85" s="161"/>
      <c r="E85" s="162">
        <v>6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57"/>
      <c r="B86" s="158"/>
      <c r="C86" s="186" t="s">
        <v>274</v>
      </c>
      <c r="D86" s="161"/>
      <c r="E86" s="162">
        <v>17.86</v>
      </c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168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70">
        <v>30</v>
      </c>
      <c r="B87" s="171" t="s">
        <v>275</v>
      </c>
      <c r="C87" s="185" t="s">
        <v>276</v>
      </c>
      <c r="D87" s="172" t="s">
        <v>163</v>
      </c>
      <c r="E87" s="173">
        <v>4.8</v>
      </c>
      <c r="F87" s="174"/>
      <c r="G87" s="175">
        <f>ROUND(E87*F87,2)</f>
        <v>0</v>
      </c>
      <c r="H87" s="160"/>
      <c r="I87" s="159">
        <f>ROUND(E87*H87,2)</f>
        <v>0</v>
      </c>
      <c r="J87" s="160"/>
      <c r="K87" s="159">
        <f>ROUND(E87*J87,2)</f>
        <v>0</v>
      </c>
      <c r="L87" s="159">
        <v>21</v>
      </c>
      <c r="M87" s="159">
        <f>G87*(1+L87/100)</f>
        <v>0</v>
      </c>
      <c r="N87" s="159">
        <v>2.5249999999999999</v>
      </c>
      <c r="O87" s="159">
        <f>ROUND(E87*N87,2)</f>
        <v>12.12</v>
      </c>
      <c r="P87" s="159">
        <v>0</v>
      </c>
      <c r="Q87" s="159">
        <f>ROUND(E87*P87,2)</f>
        <v>0</v>
      </c>
      <c r="R87" s="159"/>
      <c r="S87" s="159" t="s">
        <v>164</v>
      </c>
      <c r="T87" s="159" t="s">
        <v>165</v>
      </c>
      <c r="U87" s="159">
        <v>0.47699999999999998</v>
      </c>
      <c r="V87" s="159">
        <f>ROUND(E87*U87,2)</f>
        <v>2.29</v>
      </c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166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57"/>
      <c r="B88" s="158"/>
      <c r="C88" s="186" t="s">
        <v>277</v>
      </c>
      <c r="D88" s="161"/>
      <c r="E88" s="162">
        <v>4.8</v>
      </c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168</v>
      </c>
      <c r="AH88" s="150">
        <v>0</v>
      </c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1" x14ac:dyDescent="0.2">
      <c r="A89" s="170">
        <v>31</v>
      </c>
      <c r="B89" s="171" t="s">
        <v>278</v>
      </c>
      <c r="C89" s="185" t="s">
        <v>279</v>
      </c>
      <c r="D89" s="172" t="s">
        <v>175</v>
      </c>
      <c r="E89" s="173">
        <v>20.399999999999999</v>
      </c>
      <c r="F89" s="174"/>
      <c r="G89" s="175">
        <f>ROUND(E89*F89,2)</f>
        <v>0</v>
      </c>
      <c r="H89" s="160"/>
      <c r="I89" s="159">
        <f>ROUND(E89*H89,2)</f>
        <v>0</v>
      </c>
      <c r="J89" s="160"/>
      <c r="K89" s="159">
        <f>ROUND(E89*J89,2)</f>
        <v>0</v>
      </c>
      <c r="L89" s="159">
        <v>21</v>
      </c>
      <c r="M89" s="159">
        <f>G89*(1+L89/100)</f>
        <v>0</v>
      </c>
      <c r="N89" s="159">
        <v>3.6400000000000002E-2</v>
      </c>
      <c r="O89" s="159">
        <f>ROUND(E89*N89,2)</f>
        <v>0.74</v>
      </c>
      <c r="P89" s="159">
        <v>0</v>
      </c>
      <c r="Q89" s="159">
        <f>ROUND(E89*P89,2)</f>
        <v>0</v>
      </c>
      <c r="R89" s="159"/>
      <c r="S89" s="159" t="s">
        <v>164</v>
      </c>
      <c r="T89" s="159" t="s">
        <v>165</v>
      </c>
      <c r="U89" s="159">
        <v>0.52700000000000002</v>
      </c>
      <c r="V89" s="159">
        <f>ROUND(E89*U89,2)</f>
        <v>10.75</v>
      </c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166</v>
      </c>
      <c r="AH89" s="150"/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57"/>
      <c r="B90" s="158"/>
      <c r="C90" s="186" t="s">
        <v>280</v>
      </c>
      <c r="D90" s="161"/>
      <c r="E90" s="162">
        <v>13.2</v>
      </c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168</v>
      </c>
      <c r="AH90" s="150">
        <v>0</v>
      </c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281</v>
      </c>
      <c r="D91" s="161"/>
      <c r="E91" s="162">
        <v>7.2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0">
        <v>32</v>
      </c>
      <c r="B92" s="171" t="s">
        <v>282</v>
      </c>
      <c r="C92" s="185" t="s">
        <v>283</v>
      </c>
      <c r="D92" s="172" t="s">
        <v>175</v>
      </c>
      <c r="E92" s="173">
        <v>20.399999999999999</v>
      </c>
      <c r="F92" s="174"/>
      <c r="G92" s="175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9">
        <v>0</v>
      </c>
      <c r="O92" s="159">
        <f>ROUND(E92*N92,2)</f>
        <v>0</v>
      </c>
      <c r="P92" s="159">
        <v>0</v>
      </c>
      <c r="Q92" s="159">
        <f>ROUND(E92*P92,2)</f>
        <v>0</v>
      </c>
      <c r="R92" s="159"/>
      <c r="S92" s="159" t="s">
        <v>164</v>
      </c>
      <c r="T92" s="159" t="s">
        <v>165</v>
      </c>
      <c r="U92" s="159">
        <v>0.32</v>
      </c>
      <c r="V92" s="159">
        <f>ROUND(E92*U92,2)</f>
        <v>6.53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166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70">
        <v>33</v>
      </c>
      <c r="B93" s="171" t="s">
        <v>284</v>
      </c>
      <c r="C93" s="185" t="s">
        <v>285</v>
      </c>
      <c r="D93" s="172" t="s">
        <v>163</v>
      </c>
      <c r="E93" s="173">
        <v>39.020000000000003</v>
      </c>
      <c r="F93" s="174"/>
      <c r="G93" s="175">
        <f>ROUND(E93*F93,2)</f>
        <v>0</v>
      </c>
      <c r="H93" s="160"/>
      <c r="I93" s="159">
        <f>ROUND(E93*H93,2)</f>
        <v>0</v>
      </c>
      <c r="J93" s="160"/>
      <c r="K93" s="159">
        <f>ROUND(E93*J93,2)</f>
        <v>0</v>
      </c>
      <c r="L93" s="159">
        <v>21</v>
      </c>
      <c r="M93" s="159">
        <f>G93*(1+L93/100)</f>
        <v>0</v>
      </c>
      <c r="N93" s="159">
        <v>2.5249999999999999</v>
      </c>
      <c r="O93" s="159">
        <f>ROUND(E93*N93,2)</f>
        <v>98.53</v>
      </c>
      <c r="P93" s="159">
        <v>0</v>
      </c>
      <c r="Q93" s="159">
        <f>ROUND(E93*P93,2)</f>
        <v>0</v>
      </c>
      <c r="R93" s="159"/>
      <c r="S93" s="159" t="s">
        <v>164</v>
      </c>
      <c r="T93" s="159" t="s">
        <v>165</v>
      </c>
      <c r="U93" s="159">
        <v>0.47699999999999998</v>
      </c>
      <c r="V93" s="159">
        <f>ROUND(E93*U93,2)</f>
        <v>18.61</v>
      </c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166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57"/>
      <c r="B94" s="158"/>
      <c r="C94" s="252" t="s">
        <v>286</v>
      </c>
      <c r="D94" s="253"/>
      <c r="E94" s="253"/>
      <c r="F94" s="253"/>
      <c r="G94" s="253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226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254" t="s">
        <v>287</v>
      </c>
      <c r="D95" s="255"/>
      <c r="E95" s="255"/>
      <c r="F95" s="255"/>
      <c r="G95" s="255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226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45" outlineLevel="1" x14ac:dyDescent="0.2">
      <c r="A96" s="157"/>
      <c r="B96" s="158"/>
      <c r="C96" s="254" t="s">
        <v>288</v>
      </c>
      <c r="D96" s="255"/>
      <c r="E96" s="255"/>
      <c r="F96" s="255"/>
      <c r="G96" s="255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226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82" t="str">
        <f>C96</f>
        <v>Základový pas bude proveden přímo do výkopu. Do betonové směsi se osadí zemnící pásek s ponechanými vývody ke svodům (ocenit v části hromosvod), dále 2 ks. výztuže R10 při spodním okraji ( přesahy v napojení 400mm). V základovém pasu opěrné zídky se dále po 500mm s osadí trny z výztuže R10 dl. 1000mm pro propojení s nadzákladovým zdivem z betonových bednících tvárnic.</v>
      </c>
      <c r="BB96" s="150"/>
      <c r="BC96" s="150"/>
      <c r="BD96" s="150"/>
      <c r="BE96" s="150"/>
      <c r="BF96" s="150"/>
      <c r="BG96" s="150"/>
      <c r="BH96" s="150"/>
    </row>
    <row r="97" spans="1:60" ht="33.75" outlineLevel="1" x14ac:dyDescent="0.2">
      <c r="A97" s="157"/>
      <c r="B97" s="158"/>
      <c r="C97" s="254" t="s">
        <v>289</v>
      </c>
      <c r="D97" s="255"/>
      <c r="E97" s="255"/>
      <c r="F97" s="255"/>
      <c r="G97" s="255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226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82" t="str">
        <f>C97</f>
        <v>Základové patky budou provedené z prostého betonu tř. C16/20 a budou konstrukčně vyztuženy při svém horním okraji (cca 100mm od vrchu) 1 x výztužnou sítí KARI 6-150/150mm.  Ochrana základové spáry 100mm tl. vrstvou dusaného štěrkopísku ( samostatná položka)</v>
      </c>
      <c r="BB97" s="150"/>
      <c r="BC97" s="150"/>
      <c r="BD97" s="150"/>
      <c r="BE97" s="150"/>
      <c r="BF97" s="150"/>
      <c r="BG97" s="150"/>
      <c r="BH97" s="150"/>
    </row>
    <row r="98" spans="1:60" outlineLevel="1" x14ac:dyDescent="0.2">
      <c r="A98" s="157"/>
      <c r="B98" s="158"/>
      <c r="C98" s="186" t="s">
        <v>290</v>
      </c>
      <c r="D98" s="161"/>
      <c r="E98" s="162">
        <v>19.170000000000002</v>
      </c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168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291</v>
      </c>
      <c r="D99" s="161"/>
      <c r="E99" s="162">
        <v>19.850000000000001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0">
        <v>34</v>
      </c>
      <c r="B100" s="171" t="s">
        <v>292</v>
      </c>
      <c r="C100" s="185" t="s">
        <v>293</v>
      </c>
      <c r="D100" s="172" t="s">
        <v>258</v>
      </c>
      <c r="E100" s="173">
        <v>0.16200000000000001</v>
      </c>
      <c r="F100" s="174"/>
      <c r="G100" s="175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1.0211600000000001</v>
      </c>
      <c r="O100" s="159">
        <f>ROUND(E100*N100,2)</f>
        <v>0.17</v>
      </c>
      <c r="P100" s="159">
        <v>0</v>
      </c>
      <c r="Q100" s="159">
        <f>ROUND(E100*P100,2)</f>
        <v>0</v>
      </c>
      <c r="R100" s="159"/>
      <c r="S100" s="159" t="s">
        <v>164</v>
      </c>
      <c r="T100" s="159" t="s">
        <v>165</v>
      </c>
      <c r="U100" s="159">
        <v>23.530999999999999</v>
      </c>
      <c r="V100" s="159">
        <f>ROUND(E100*U100,2)</f>
        <v>3.81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166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294</v>
      </c>
      <c r="D101" s="161"/>
      <c r="E101" s="162">
        <v>0.06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57"/>
      <c r="B102" s="158"/>
      <c r="C102" s="186" t="s">
        <v>295</v>
      </c>
      <c r="D102" s="161"/>
      <c r="E102" s="162">
        <v>0.05</v>
      </c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168</v>
      </c>
      <c r="AH102" s="150">
        <v>0</v>
      </c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296</v>
      </c>
      <c r="D103" s="161"/>
      <c r="E103" s="162">
        <v>0.05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ht="22.5" outlineLevel="1" x14ac:dyDescent="0.2">
      <c r="A104" s="170">
        <v>35</v>
      </c>
      <c r="B104" s="171" t="s">
        <v>297</v>
      </c>
      <c r="C104" s="185" t="s">
        <v>298</v>
      </c>
      <c r="D104" s="172" t="s">
        <v>258</v>
      </c>
      <c r="E104" s="173">
        <v>1.8200000000000001E-2</v>
      </c>
      <c r="F104" s="174"/>
      <c r="G104" s="175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9">
        <v>1.0554399999999999</v>
      </c>
      <c r="O104" s="159">
        <f>ROUND(E104*N104,2)</f>
        <v>0.02</v>
      </c>
      <c r="P104" s="159">
        <v>0</v>
      </c>
      <c r="Q104" s="159">
        <f>ROUND(E104*P104,2)</f>
        <v>0</v>
      </c>
      <c r="R104" s="159"/>
      <c r="S104" s="159" t="s">
        <v>164</v>
      </c>
      <c r="T104" s="159" t="s">
        <v>165</v>
      </c>
      <c r="U104" s="159">
        <v>15.231</v>
      </c>
      <c r="V104" s="159">
        <f>ROUND(E104*U104,2)</f>
        <v>0.28000000000000003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166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299</v>
      </c>
      <c r="D105" s="161"/>
      <c r="E105" s="162">
        <v>0.02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0">
        <v>36</v>
      </c>
      <c r="B106" s="171" t="s">
        <v>300</v>
      </c>
      <c r="C106" s="185" t="s">
        <v>301</v>
      </c>
      <c r="D106" s="172" t="s">
        <v>175</v>
      </c>
      <c r="E106" s="173">
        <v>29.774999999999999</v>
      </c>
      <c r="F106" s="174"/>
      <c r="G106" s="175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9">
        <v>0.74</v>
      </c>
      <c r="O106" s="159">
        <f>ROUND(E106*N106,2)</f>
        <v>22.03</v>
      </c>
      <c r="P106" s="159">
        <v>0</v>
      </c>
      <c r="Q106" s="159">
        <f>ROUND(E106*P106,2)</f>
        <v>0</v>
      </c>
      <c r="R106" s="159"/>
      <c r="S106" s="159" t="s">
        <v>164</v>
      </c>
      <c r="T106" s="159" t="s">
        <v>165</v>
      </c>
      <c r="U106" s="159">
        <v>1.1000000000000001</v>
      </c>
      <c r="V106" s="159">
        <f>ROUND(E106*U106,2)</f>
        <v>32.75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166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252" t="s">
        <v>302</v>
      </c>
      <c r="D107" s="253"/>
      <c r="E107" s="253"/>
      <c r="F107" s="253"/>
      <c r="G107" s="253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226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57"/>
      <c r="B108" s="158"/>
      <c r="C108" s="254" t="s">
        <v>303</v>
      </c>
      <c r="D108" s="255"/>
      <c r="E108" s="255"/>
      <c r="F108" s="255"/>
      <c r="G108" s="255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226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254" t="s">
        <v>304</v>
      </c>
      <c r="D109" s="255"/>
      <c r="E109" s="255"/>
      <c r="F109" s="255"/>
      <c r="G109" s="255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226</v>
      </c>
      <c r="AH109" s="150"/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57"/>
      <c r="B110" s="158"/>
      <c r="C110" s="254" t="s">
        <v>305</v>
      </c>
      <c r="D110" s="255"/>
      <c r="E110" s="255"/>
      <c r="F110" s="255"/>
      <c r="G110" s="255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226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306</v>
      </c>
      <c r="D111" s="161"/>
      <c r="E111" s="162">
        <v>29.77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ht="22.5" outlineLevel="1" x14ac:dyDescent="0.2">
      <c r="A112" s="170">
        <v>37</v>
      </c>
      <c r="B112" s="171" t="s">
        <v>307</v>
      </c>
      <c r="C112" s="185" t="s">
        <v>308</v>
      </c>
      <c r="D112" s="172" t="s">
        <v>171</v>
      </c>
      <c r="E112" s="173">
        <v>44</v>
      </c>
      <c r="F112" s="174"/>
      <c r="G112" s="175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9">
        <v>0.42953000000000002</v>
      </c>
      <c r="O112" s="159">
        <f>ROUND(E112*N112,2)</f>
        <v>18.899999999999999</v>
      </c>
      <c r="P112" s="159">
        <v>0</v>
      </c>
      <c r="Q112" s="159">
        <f>ROUND(E112*P112,2)</f>
        <v>0</v>
      </c>
      <c r="R112" s="159"/>
      <c r="S112" s="159" t="s">
        <v>164</v>
      </c>
      <c r="T112" s="159" t="s">
        <v>165</v>
      </c>
      <c r="U112" s="159">
        <v>0.73929999999999996</v>
      </c>
      <c r="V112" s="159">
        <f>ROUND(E112*U112,2)</f>
        <v>32.53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248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210</v>
      </c>
      <c r="D113" s="161"/>
      <c r="E113" s="162">
        <v>44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168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x14ac:dyDescent="0.2">
      <c r="A114" s="164" t="s">
        <v>159</v>
      </c>
      <c r="B114" s="165" t="s">
        <v>75</v>
      </c>
      <c r="C114" s="184" t="s">
        <v>76</v>
      </c>
      <c r="D114" s="166"/>
      <c r="E114" s="167"/>
      <c r="F114" s="168"/>
      <c r="G114" s="169">
        <f>SUMIF(AG115:AG132,"&lt;&gt;NOR",G115:G132)</f>
        <v>0</v>
      </c>
      <c r="H114" s="163"/>
      <c r="I114" s="163">
        <f>SUM(I115:I132)</f>
        <v>0</v>
      </c>
      <c r="J114" s="163"/>
      <c r="K114" s="163">
        <f>SUM(K115:K132)</f>
        <v>0</v>
      </c>
      <c r="L114" s="163"/>
      <c r="M114" s="163">
        <f>SUM(M115:M132)</f>
        <v>0</v>
      </c>
      <c r="N114" s="163"/>
      <c r="O114" s="163">
        <f>SUM(O115:O132)</f>
        <v>32.49</v>
      </c>
      <c r="P114" s="163"/>
      <c r="Q114" s="163">
        <f>SUM(Q115:Q132)</f>
        <v>0</v>
      </c>
      <c r="R114" s="163"/>
      <c r="S114" s="163"/>
      <c r="T114" s="163"/>
      <c r="U114" s="163"/>
      <c r="V114" s="163">
        <f>SUM(V115:V132)</f>
        <v>121.1</v>
      </c>
      <c r="W114" s="163"/>
      <c r="AG114" t="s">
        <v>160</v>
      </c>
    </row>
    <row r="115" spans="1:60" outlineLevel="1" x14ac:dyDescent="0.2">
      <c r="A115" s="170">
        <v>38</v>
      </c>
      <c r="B115" s="171" t="s">
        <v>309</v>
      </c>
      <c r="C115" s="185" t="s">
        <v>310</v>
      </c>
      <c r="D115" s="172" t="s">
        <v>171</v>
      </c>
      <c r="E115" s="173">
        <v>39.700000000000003</v>
      </c>
      <c r="F115" s="174"/>
      <c r="G115" s="175">
        <f>ROUND(E115*F115,2)</f>
        <v>0</v>
      </c>
      <c r="H115" s="160"/>
      <c r="I115" s="159">
        <f>ROUND(E115*H115,2)</f>
        <v>0</v>
      </c>
      <c r="J115" s="160"/>
      <c r="K115" s="159">
        <f>ROUND(E115*J115,2)</f>
        <v>0</v>
      </c>
      <c r="L115" s="159">
        <v>21</v>
      </c>
      <c r="M115" s="159">
        <f>G115*(1+L115/100)</f>
        <v>0</v>
      </c>
      <c r="N115" s="159">
        <v>4.5440000000000001E-2</v>
      </c>
      <c r="O115" s="159">
        <f>ROUND(E115*N115,2)</f>
        <v>1.8</v>
      </c>
      <c r="P115" s="159">
        <v>0</v>
      </c>
      <c r="Q115" s="159">
        <f>ROUND(E115*P115,2)</f>
        <v>0</v>
      </c>
      <c r="R115" s="159"/>
      <c r="S115" s="159" t="s">
        <v>164</v>
      </c>
      <c r="T115" s="159" t="s">
        <v>165</v>
      </c>
      <c r="U115" s="159">
        <v>0.34</v>
      </c>
      <c r="V115" s="159">
        <f>ROUND(E115*U115,2)</f>
        <v>13.5</v>
      </c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166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57"/>
      <c r="B116" s="158"/>
      <c r="C116" s="186" t="s">
        <v>311</v>
      </c>
      <c r="D116" s="161"/>
      <c r="E116" s="162">
        <v>39.700000000000003</v>
      </c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168</v>
      </c>
      <c r="AH116" s="150">
        <v>0</v>
      </c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ht="22.5" outlineLevel="1" x14ac:dyDescent="0.2">
      <c r="A117" s="170">
        <v>39</v>
      </c>
      <c r="B117" s="171" t="s">
        <v>312</v>
      </c>
      <c r="C117" s="185" t="s">
        <v>313</v>
      </c>
      <c r="D117" s="172" t="s">
        <v>175</v>
      </c>
      <c r="E117" s="173">
        <v>52.125</v>
      </c>
      <c r="F117" s="174"/>
      <c r="G117" s="175">
        <f>ROUND(E117*F117,2)</f>
        <v>0</v>
      </c>
      <c r="H117" s="160"/>
      <c r="I117" s="159">
        <f>ROUND(E117*H117,2)</f>
        <v>0</v>
      </c>
      <c r="J117" s="160"/>
      <c r="K117" s="159">
        <f>ROUND(E117*J117,2)</f>
        <v>0</v>
      </c>
      <c r="L117" s="159">
        <v>21</v>
      </c>
      <c r="M117" s="159">
        <f>G117*(1+L117/100)</f>
        <v>0</v>
      </c>
      <c r="N117" s="159">
        <v>0.32428000000000001</v>
      </c>
      <c r="O117" s="159">
        <f>ROUND(E117*N117,2)</f>
        <v>16.899999999999999</v>
      </c>
      <c r="P117" s="159">
        <v>0</v>
      </c>
      <c r="Q117" s="159">
        <f>ROUND(E117*P117,2)</f>
        <v>0</v>
      </c>
      <c r="R117" s="159"/>
      <c r="S117" s="159" t="s">
        <v>314</v>
      </c>
      <c r="T117" s="159" t="s">
        <v>165</v>
      </c>
      <c r="U117" s="159">
        <v>0.96799999999999997</v>
      </c>
      <c r="V117" s="159">
        <f>ROUND(E117*U117,2)</f>
        <v>50.46</v>
      </c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166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57"/>
      <c r="B118" s="158"/>
      <c r="C118" s="252" t="s">
        <v>315</v>
      </c>
      <c r="D118" s="253"/>
      <c r="E118" s="253"/>
      <c r="F118" s="253"/>
      <c r="G118" s="253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226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254" t="s">
        <v>316</v>
      </c>
      <c r="D119" s="255"/>
      <c r="E119" s="255"/>
      <c r="F119" s="255"/>
      <c r="G119" s="255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226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254" t="s">
        <v>317</v>
      </c>
      <c r="D120" s="255"/>
      <c r="E120" s="255"/>
      <c r="F120" s="255"/>
      <c r="G120" s="255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226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57"/>
      <c r="B121" s="158"/>
      <c r="C121" s="254" t="s">
        <v>318</v>
      </c>
      <c r="D121" s="255"/>
      <c r="E121" s="255"/>
      <c r="F121" s="255"/>
      <c r="G121" s="255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226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254" t="s">
        <v>667</v>
      </c>
      <c r="D122" s="255"/>
      <c r="E122" s="255"/>
      <c r="F122" s="255"/>
      <c r="G122" s="255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226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57"/>
      <c r="B123" s="158"/>
      <c r="C123" s="254" t="s">
        <v>319</v>
      </c>
      <c r="D123" s="255"/>
      <c r="E123" s="255"/>
      <c r="F123" s="255"/>
      <c r="G123" s="255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226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6" t="s">
        <v>320</v>
      </c>
      <c r="D124" s="161"/>
      <c r="E124" s="162">
        <v>52.13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57"/>
      <c r="B125" s="158"/>
      <c r="C125" s="186" t="s">
        <v>192</v>
      </c>
      <c r="D125" s="161"/>
      <c r="E125" s="162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168</v>
      </c>
      <c r="AH125" s="150">
        <v>0</v>
      </c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ht="22.5" outlineLevel="1" x14ac:dyDescent="0.2">
      <c r="A126" s="170">
        <v>40</v>
      </c>
      <c r="B126" s="171" t="s">
        <v>321</v>
      </c>
      <c r="C126" s="185" t="s">
        <v>322</v>
      </c>
      <c r="D126" s="172" t="s">
        <v>258</v>
      </c>
      <c r="E126" s="173">
        <v>0.23699999999999999</v>
      </c>
      <c r="F126" s="174"/>
      <c r="G126" s="175">
        <f>ROUND(E126*F126,2)</f>
        <v>0</v>
      </c>
      <c r="H126" s="160"/>
      <c r="I126" s="159">
        <f>ROUND(E126*H126,2)</f>
        <v>0</v>
      </c>
      <c r="J126" s="160"/>
      <c r="K126" s="159">
        <f>ROUND(E126*J126,2)</f>
        <v>0</v>
      </c>
      <c r="L126" s="159">
        <v>21</v>
      </c>
      <c r="M126" s="159">
        <f>G126*(1+L126/100)</f>
        <v>0</v>
      </c>
      <c r="N126" s="159">
        <v>1.0970899999999999</v>
      </c>
      <c r="O126" s="159">
        <f>ROUND(E126*N126,2)</f>
        <v>0.26</v>
      </c>
      <c r="P126" s="159">
        <v>0</v>
      </c>
      <c r="Q126" s="159">
        <f>ROUND(E126*P126,2)</f>
        <v>0</v>
      </c>
      <c r="R126" s="159"/>
      <c r="S126" s="159" t="s">
        <v>164</v>
      </c>
      <c r="T126" s="159" t="s">
        <v>165</v>
      </c>
      <c r="U126" s="159">
        <v>16.582999999999998</v>
      </c>
      <c r="V126" s="159">
        <f>ROUND(E126*U126,2)</f>
        <v>3.93</v>
      </c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166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outlineLevel="1" x14ac:dyDescent="0.2">
      <c r="A127" s="157"/>
      <c r="B127" s="158"/>
      <c r="C127" s="186" t="s">
        <v>323</v>
      </c>
      <c r="D127" s="161"/>
      <c r="E127" s="162">
        <v>0.24</v>
      </c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168</v>
      </c>
      <c r="AH127" s="150">
        <v>0</v>
      </c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ht="22.5" outlineLevel="1" x14ac:dyDescent="0.2">
      <c r="A128" s="170">
        <v>41</v>
      </c>
      <c r="B128" s="171" t="s">
        <v>324</v>
      </c>
      <c r="C128" s="185" t="s">
        <v>325</v>
      </c>
      <c r="D128" s="172" t="s">
        <v>175</v>
      </c>
      <c r="E128" s="173">
        <v>4.0199999999999996</v>
      </c>
      <c r="F128" s="174"/>
      <c r="G128" s="175">
        <f>ROUND(E128*F128,2)</f>
        <v>0</v>
      </c>
      <c r="H128" s="160"/>
      <c r="I128" s="159">
        <f>ROUND(E128*H128,2)</f>
        <v>0</v>
      </c>
      <c r="J128" s="160"/>
      <c r="K128" s="159">
        <f>ROUND(E128*J128,2)</f>
        <v>0</v>
      </c>
      <c r="L128" s="159">
        <v>21</v>
      </c>
      <c r="M128" s="159">
        <f>G128*(1+L128/100)</f>
        <v>0</v>
      </c>
      <c r="N128" s="159">
        <v>0.1656</v>
      </c>
      <c r="O128" s="159">
        <f>ROUND(E128*N128,2)</f>
        <v>0.67</v>
      </c>
      <c r="P128" s="159">
        <v>0</v>
      </c>
      <c r="Q128" s="159">
        <f>ROUND(E128*P128,2)</f>
        <v>0</v>
      </c>
      <c r="R128" s="159"/>
      <c r="S128" s="159" t="s">
        <v>164</v>
      </c>
      <c r="T128" s="159" t="s">
        <v>165</v>
      </c>
      <c r="U128" s="159">
        <v>1.2225999999999999</v>
      </c>
      <c r="V128" s="159">
        <f>ROUND(E128*U128,2)</f>
        <v>4.91</v>
      </c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166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326</v>
      </c>
      <c r="D129" s="161"/>
      <c r="E129" s="162">
        <v>4.0199999999999996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0">
        <v>42</v>
      </c>
      <c r="B130" s="171" t="s">
        <v>327</v>
      </c>
      <c r="C130" s="185" t="s">
        <v>328</v>
      </c>
      <c r="D130" s="172" t="s">
        <v>175</v>
      </c>
      <c r="E130" s="173">
        <v>74.392499999999998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0.17293</v>
      </c>
      <c r="O130" s="159">
        <f>ROUND(E130*N130,2)</f>
        <v>12.86</v>
      </c>
      <c r="P130" s="159">
        <v>0</v>
      </c>
      <c r="Q130" s="159">
        <f>ROUND(E130*P130,2)</f>
        <v>0</v>
      </c>
      <c r="R130" s="159"/>
      <c r="S130" s="159" t="s">
        <v>164</v>
      </c>
      <c r="T130" s="159" t="s">
        <v>165</v>
      </c>
      <c r="U130" s="159">
        <v>0.6492</v>
      </c>
      <c r="V130" s="159">
        <f>ROUND(E130*U130,2)</f>
        <v>48.3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166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86" t="s">
        <v>329</v>
      </c>
      <c r="D131" s="161"/>
      <c r="E131" s="162">
        <v>15.45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outlineLevel="1" x14ac:dyDescent="0.2">
      <c r="A132" s="157"/>
      <c r="B132" s="158"/>
      <c r="C132" s="186" t="s">
        <v>330</v>
      </c>
      <c r="D132" s="161"/>
      <c r="E132" s="162">
        <v>58.94</v>
      </c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168</v>
      </c>
      <c r="AH132" s="150">
        <v>0</v>
      </c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x14ac:dyDescent="0.2">
      <c r="A133" s="164" t="s">
        <v>159</v>
      </c>
      <c r="B133" s="165" t="s">
        <v>77</v>
      </c>
      <c r="C133" s="184" t="s">
        <v>78</v>
      </c>
      <c r="D133" s="166"/>
      <c r="E133" s="167"/>
      <c r="F133" s="168"/>
      <c r="G133" s="169">
        <f>SUMIF(AG134:AG146,"&lt;&gt;NOR",G134:G146)</f>
        <v>0</v>
      </c>
      <c r="H133" s="163"/>
      <c r="I133" s="163">
        <f>SUM(I134:I146)</f>
        <v>0</v>
      </c>
      <c r="J133" s="163"/>
      <c r="K133" s="163">
        <f>SUM(K134:K146)</f>
        <v>0</v>
      </c>
      <c r="L133" s="163"/>
      <c r="M133" s="163">
        <f>SUM(M134:M146)</f>
        <v>0</v>
      </c>
      <c r="N133" s="163"/>
      <c r="O133" s="163">
        <f>SUM(O134:O146)</f>
        <v>14.120000000000001</v>
      </c>
      <c r="P133" s="163"/>
      <c r="Q133" s="163">
        <f>SUM(Q134:Q146)</f>
        <v>0</v>
      </c>
      <c r="R133" s="163"/>
      <c r="S133" s="163"/>
      <c r="T133" s="163"/>
      <c r="U133" s="163"/>
      <c r="V133" s="163">
        <f>SUM(V134:V146)</f>
        <v>56.18</v>
      </c>
      <c r="W133" s="163"/>
      <c r="AG133" t="s">
        <v>160</v>
      </c>
    </row>
    <row r="134" spans="1:60" outlineLevel="1" x14ac:dyDescent="0.2">
      <c r="A134" s="170">
        <v>43</v>
      </c>
      <c r="B134" s="171" t="s">
        <v>331</v>
      </c>
      <c r="C134" s="185" t="s">
        <v>332</v>
      </c>
      <c r="D134" s="172" t="s">
        <v>163</v>
      </c>
      <c r="E134" s="173">
        <v>3.7349999999999999</v>
      </c>
      <c r="F134" s="174"/>
      <c r="G134" s="175">
        <f>ROUND(E134*F134,2)</f>
        <v>0</v>
      </c>
      <c r="H134" s="160"/>
      <c r="I134" s="159">
        <f>ROUND(E134*H134,2)</f>
        <v>0</v>
      </c>
      <c r="J134" s="160"/>
      <c r="K134" s="159">
        <f>ROUND(E134*J134,2)</f>
        <v>0</v>
      </c>
      <c r="L134" s="159">
        <v>21</v>
      </c>
      <c r="M134" s="159">
        <f>G134*(1+L134/100)</f>
        <v>0</v>
      </c>
      <c r="N134" s="159">
        <v>1.8907700000000001</v>
      </c>
      <c r="O134" s="159">
        <f>ROUND(E134*N134,2)</f>
        <v>7.06</v>
      </c>
      <c r="P134" s="159">
        <v>0</v>
      </c>
      <c r="Q134" s="159">
        <f>ROUND(E134*P134,2)</f>
        <v>0</v>
      </c>
      <c r="R134" s="159"/>
      <c r="S134" s="159" t="s">
        <v>164</v>
      </c>
      <c r="T134" s="159" t="s">
        <v>165</v>
      </c>
      <c r="U134" s="159">
        <v>1.3169999999999999</v>
      </c>
      <c r="V134" s="159">
        <f>ROUND(E134*U134,2)</f>
        <v>4.92</v>
      </c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166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outlineLevel="1" x14ac:dyDescent="0.2">
      <c r="A135" s="157"/>
      <c r="B135" s="158"/>
      <c r="C135" s="186" t="s">
        <v>333</v>
      </c>
      <c r="D135" s="161"/>
      <c r="E135" s="162">
        <v>3.73</v>
      </c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168</v>
      </c>
      <c r="AH135" s="150">
        <v>0</v>
      </c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70">
        <v>44</v>
      </c>
      <c r="B136" s="171" t="s">
        <v>334</v>
      </c>
      <c r="C136" s="185" t="s">
        <v>335</v>
      </c>
      <c r="D136" s="172" t="s">
        <v>163</v>
      </c>
      <c r="E136" s="173">
        <v>2.085</v>
      </c>
      <c r="F136" s="174"/>
      <c r="G136" s="175">
        <f>ROUND(E136*F136,2)</f>
        <v>0</v>
      </c>
      <c r="H136" s="160"/>
      <c r="I136" s="159">
        <f>ROUND(E136*H136,2)</f>
        <v>0</v>
      </c>
      <c r="J136" s="160"/>
      <c r="K136" s="159">
        <f>ROUND(E136*J136,2)</f>
        <v>0</v>
      </c>
      <c r="L136" s="159">
        <v>21</v>
      </c>
      <c r="M136" s="159">
        <f>G136*(1+L136/100)</f>
        <v>0</v>
      </c>
      <c r="N136" s="159">
        <v>2.5251100000000002</v>
      </c>
      <c r="O136" s="159">
        <f>ROUND(E136*N136,2)</f>
        <v>5.26</v>
      </c>
      <c r="P136" s="159">
        <v>0</v>
      </c>
      <c r="Q136" s="159">
        <f>ROUND(E136*P136,2)</f>
        <v>0</v>
      </c>
      <c r="R136" s="159"/>
      <c r="S136" s="159" t="s">
        <v>164</v>
      </c>
      <c r="T136" s="159" t="s">
        <v>165</v>
      </c>
      <c r="U136" s="159">
        <v>1.448</v>
      </c>
      <c r="V136" s="159">
        <f>ROUND(E136*U136,2)</f>
        <v>3.02</v>
      </c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166</v>
      </c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outlineLevel="1" x14ac:dyDescent="0.2">
      <c r="A137" s="157"/>
      <c r="B137" s="158"/>
      <c r="C137" s="186" t="s">
        <v>336</v>
      </c>
      <c r="D137" s="161"/>
      <c r="E137" s="162">
        <v>2.08</v>
      </c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168</v>
      </c>
      <c r="AH137" s="150">
        <v>0</v>
      </c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192</v>
      </c>
      <c r="D138" s="161"/>
      <c r="E138" s="162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outlineLevel="1" x14ac:dyDescent="0.2">
      <c r="A139" s="170">
        <v>45</v>
      </c>
      <c r="B139" s="171" t="s">
        <v>337</v>
      </c>
      <c r="C139" s="185" t="s">
        <v>338</v>
      </c>
      <c r="D139" s="172" t="s">
        <v>175</v>
      </c>
      <c r="E139" s="173">
        <v>10.225</v>
      </c>
      <c r="F139" s="174"/>
      <c r="G139" s="175">
        <f>ROUND(E139*F139,2)</f>
        <v>0</v>
      </c>
      <c r="H139" s="160"/>
      <c r="I139" s="159">
        <f>ROUND(E139*H139,2)</f>
        <v>0</v>
      </c>
      <c r="J139" s="160"/>
      <c r="K139" s="159">
        <f>ROUND(E139*J139,2)</f>
        <v>0</v>
      </c>
      <c r="L139" s="159">
        <v>21</v>
      </c>
      <c r="M139" s="159">
        <f>G139*(1+L139/100)</f>
        <v>0</v>
      </c>
      <c r="N139" s="159">
        <v>7.8200000000000006E-3</v>
      </c>
      <c r="O139" s="159">
        <f>ROUND(E139*N139,2)</f>
        <v>0.08</v>
      </c>
      <c r="P139" s="159">
        <v>0</v>
      </c>
      <c r="Q139" s="159">
        <f>ROUND(E139*P139,2)</f>
        <v>0</v>
      </c>
      <c r="R139" s="159"/>
      <c r="S139" s="159" t="s">
        <v>164</v>
      </c>
      <c r="T139" s="159" t="s">
        <v>165</v>
      </c>
      <c r="U139" s="159">
        <v>0.79</v>
      </c>
      <c r="V139" s="159">
        <f>ROUND(E139*U139,2)</f>
        <v>8.08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166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339</v>
      </c>
      <c r="D140" s="161"/>
      <c r="E140" s="162">
        <v>10.220000000000001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168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outlineLevel="1" x14ac:dyDescent="0.2">
      <c r="A141" s="170">
        <v>46</v>
      </c>
      <c r="B141" s="171" t="s">
        <v>340</v>
      </c>
      <c r="C141" s="185" t="s">
        <v>341</v>
      </c>
      <c r="D141" s="172" t="s">
        <v>175</v>
      </c>
      <c r="E141" s="173">
        <v>10.225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0</v>
      </c>
      <c r="O141" s="159">
        <f>ROUND(E141*N141,2)</f>
        <v>0</v>
      </c>
      <c r="P141" s="159">
        <v>0</v>
      </c>
      <c r="Q141" s="159">
        <f>ROUND(E141*P141,2)</f>
        <v>0</v>
      </c>
      <c r="R141" s="159"/>
      <c r="S141" s="159" t="s">
        <v>164</v>
      </c>
      <c r="T141" s="159" t="s">
        <v>165</v>
      </c>
      <c r="U141" s="159">
        <v>0.24</v>
      </c>
      <c r="V141" s="159">
        <f>ROUND(E141*U141,2)</f>
        <v>2.4500000000000002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166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70">
        <v>47</v>
      </c>
      <c r="B142" s="171" t="s">
        <v>342</v>
      </c>
      <c r="C142" s="185" t="s">
        <v>343</v>
      </c>
      <c r="D142" s="172" t="s">
        <v>258</v>
      </c>
      <c r="E142" s="173">
        <v>0.72660000000000002</v>
      </c>
      <c r="F142" s="174"/>
      <c r="G142" s="175">
        <f>ROUND(E142*F142,2)</f>
        <v>0</v>
      </c>
      <c r="H142" s="160"/>
      <c r="I142" s="159">
        <f>ROUND(E142*H142,2)</f>
        <v>0</v>
      </c>
      <c r="J142" s="160"/>
      <c r="K142" s="159">
        <f>ROUND(E142*J142,2)</f>
        <v>0</v>
      </c>
      <c r="L142" s="159">
        <v>21</v>
      </c>
      <c r="M142" s="159">
        <f>G142*(1+L142/100)</f>
        <v>0</v>
      </c>
      <c r="N142" s="159">
        <v>1.0166500000000001</v>
      </c>
      <c r="O142" s="159">
        <f>ROUND(E142*N142,2)</f>
        <v>0.74</v>
      </c>
      <c r="P142" s="159">
        <v>0</v>
      </c>
      <c r="Q142" s="159">
        <f>ROUND(E142*P142,2)</f>
        <v>0</v>
      </c>
      <c r="R142" s="159"/>
      <c r="S142" s="159" t="s">
        <v>164</v>
      </c>
      <c r="T142" s="159" t="s">
        <v>165</v>
      </c>
      <c r="U142" s="159">
        <v>27.672999999999998</v>
      </c>
      <c r="V142" s="159">
        <f>ROUND(E142*U142,2)</f>
        <v>20.11</v>
      </c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166</v>
      </c>
      <c r="AH142" s="150"/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57"/>
      <c r="B143" s="158"/>
      <c r="C143" s="186" t="s">
        <v>344</v>
      </c>
      <c r="D143" s="161"/>
      <c r="E143" s="162">
        <v>0.73</v>
      </c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168</v>
      </c>
      <c r="AH143" s="150">
        <v>0</v>
      </c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6" t="s">
        <v>192</v>
      </c>
      <c r="D144" s="161"/>
      <c r="E144" s="162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ht="22.5" outlineLevel="1" x14ac:dyDescent="0.2">
      <c r="A145" s="170">
        <v>48</v>
      </c>
      <c r="B145" s="171" t="s">
        <v>345</v>
      </c>
      <c r="C145" s="185" t="s">
        <v>346</v>
      </c>
      <c r="D145" s="172" t="s">
        <v>171</v>
      </c>
      <c r="E145" s="173">
        <v>44</v>
      </c>
      <c r="F145" s="174"/>
      <c r="G145" s="175">
        <f>ROUND(E145*F145,2)</f>
        <v>0</v>
      </c>
      <c r="H145" s="160"/>
      <c r="I145" s="159">
        <f>ROUND(E145*H145,2)</f>
        <v>0</v>
      </c>
      <c r="J145" s="160"/>
      <c r="K145" s="159">
        <f>ROUND(E145*J145,2)</f>
        <v>0</v>
      </c>
      <c r="L145" s="159">
        <v>21</v>
      </c>
      <c r="M145" s="159">
        <f>G145*(1+L145/100)</f>
        <v>0</v>
      </c>
      <c r="N145" s="159">
        <v>2.2329999999999999E-2</v>
      </c>
      <c r="O145" s="159">
        <f>ROUND(E145*N145,2)</f>
        <v>0.98</v>
      </c>
      <c r="P145" s="159">
        <v>0</v>
      </c>
      <c r="Q145" s="159">
        <f>ROUND(E145*P145,2)</f>
        <v>0</v>
      </c>
      <c r="R145" s="159"/>
      <c r="S145" s="159" t="s">
        <v>164</v>
      </c>
      <c r="T145" s="159" t="s">
        <v>165</v>
      </c>
      <c r="U145" s="159">
        <v>0.4</v>
      </c>
      <c r="V145" s="159">
        <f>ROUND(E145*U145,2)</f>
        <v>17.600000000000001</v>
      </c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166</v>
      </c>
      <c r="AH145" s="150"/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outlineLevel="1" x14ac:dyDescent="0.2">
      <c r="A146" s="157"/>
      <c r="B146" s="158"/>
      <c r="C146" s="186" t="s">
        <v>347</v>
      </c>
      <c r="D146" s="161"/>
      <c r="E146" s="162">
        <v>44</v>
      </c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168</v>
      </c>
      <c r="AH146" s="150">
        <v>0</v>
      </c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x14ac:dyDescent="0.2">
      <c r="A147" s="164" t="s">
        <v>159</v>
      </c>
      <c r="B147" s="165" t="s">
        <v>79</v>
      </c>
      <c r="C147" s="184" t="s">
        <v>80</v>
      </c>
      <c r="D147" s="166"/>
      <c r="E147" s="167"/>
      <c r="F147" s="168"/>
      <c r="G147" s="169">
        <f>SUMIF(AG148:AG151,"&lt;&gt;NOR",G148:G151)</f>
        <v>0</v>
      </c>
      <c r="H147" s="163"/>
      <c r="I147" s="163">
        <f>SUM(I148:I151)</f>
        <v>0</v>
      </c>
      <c r="J147" s="163"/>
      <c r="K147" s="163">
        <f>SUM(K148:K151)</f>
        <v>0</v>
      </c>
      <c r="L147" s="163"/>
      <c r="M147" s="163">
        <f>SUM(M148:M151)</f>
        <v>0</v>
      </c>
      <c r="N147" s="163"/>
      <c r="O147" s="163">
        <f>SUM(O148:O151)</f>
        <v>3.91</v>
      </c>
      <c r="P147" s="163"/>
      <c r="Q147" s="163">
        <f>SUM(Q148:Q151)</f>
        <v>0</v>
      </c>
      <c r="R147" s="163"/>
      <c r="S147" s="163"/>
      <c r="T147" s="163"/>
      <c r="U147" s="163"/>
      <c r="V147" s="163">
        <f>SUM(V148:V151)</f>
        <v>0.59000000000000008</v>
      </c>
      <c r="W147" s="163"/>
      <c r="AG147" t="s">
        <v>160</v>
      </c>
    </row>
    <row r="148" spans="1:60" outlineLevel="1" x14ac:dyDescent="0.2">
      <c r="A148" s="170">
        <v>49</v>
      </c>
      <c r="B148" s="171" t="s">
        <v>348</v>
      </c>
      <c r="C148" s="185" t="s">
        <v>349</v>
      </c>
      <c r="D148" s="172" t="s">
        <v>175</v>
      </c>
      <c r="E148" s="173">
        <v>5.5</v>
      </c>
      <c r="F148" s="174"/>
      <c r="G148" s="175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21</v>
      </c>
      <c r="M148" s="159">
        <f>G148*(1+L148/100)</f>
        <v>0</v>
      </c>
      <c r="N148" s="159">
        <v>0.3528</v>
      </c>
      <c r="O148" s="159">
        <f>ROUND(E148*N148,2)</f>
        <v>1.94</v>
      </c>
      <c r="P148" s="159">
        <v>0</v>
      </c>
      <c r="Q148" s="159">
        <f>ROUND(E148*P148,2)</f>
        <v>0</v>
      </c>
      <c r="R148" s="159"/>
      <c r="S148" s="159" t="s">
        <v>164</v>
      </c>
      <c r="T148" s="159" t="s">
        <v>165</v>
      </c>
      <c r="U148" s="159">
        <v>2.5999999999999999E-2</v>
      </c>
      <c r="V148" s="159">
        <f>ROUND(E148*U148,2)</f>
        <v>0.14000000000000001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166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350</v>
      </c>
      <c r="D149" s="161"/>
      <c r="E149" s="162">
        <v>5.5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168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0">
        <v>50</v>
      </c>
      <c r="B150" s="171" t="s">
        <v>351</v>
      </c>
      <c r="C150" s="185" t="s">
        <v>352</v>
      </c>
      <c r="D150" s="172" t="s">
        <v>175</v>
      </c>
      <c r="E150" s="173">
        <v>5.5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0.35865000000000002</v>
      </c>
      <c r="O150" s="159">
        <f>ROUND(E150*N150,2)</f>
        <v>1.97</v>
      </c>
      <c r="P150" s="159">
        <v>0</v>
      </c>
      <c r="Q150" s="159">
        <f>ROUND(E150*P150,2)</f>
        <v>0</v>
      </c>
      <c r="R150" s="159"/>
      <c r="S150" s="159" t="s">
        <v>164</v>
      </c>
      <c r="T150" s="159" t="s">
        <v>165</v>
      </c>
      <c r="U150" s="159">
        <v>8.1000000000000003E-2</v>
      </c>
      <c r="V150" s="159">
        <f>ROUND(E150*U150,2)</f>
        <v>0.45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166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353</v>
      </c>
      <c r="D151" s="161"/>
      <c r="E151" s="162">
        <v>5.5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x14ac:dyDescent="0.2">
      <c r="A152" s="164" t="s">
        <v>159</v>
      </c>
      <c r="B152" s="165" t="s">
        <v>81</v>
      </c>
      <c r="C152" s="184" t="s">
        <v>82</v>
      </c>
      <c r="D152" s="166"/>
      <c r="E152" s="167"/>
      <c r="F152" s="168"/>
      <c r="G152" s="169">
        <f>SUMIF(AG153:AG159,"&lt;&gt;NOR",G153:G159)</f>
        <v>0</v>
      </c>
      <c r="H152" s="163"/>
      <c r="I152" s="163">
        <f>SUM(I153:I159)</f>
        <v>0</v>
      </c>
      <c r="J152" s="163"/>
      <c r="K152" s="163">
        <f>SUM(K153:K159)</f>
        <v>0</v>
      </c>
      <c r="L152" s="163"/>
      <c r="M152" s="163">
        <f>SUM(M153:M159)</f>
        <v>0</v>
      </c>
      <c r="N152" s="163"/>
      <c r="O152" s="163">
        <f>SUM(O153:O159)</f>
        <v>1.31</v>
      </c>
      <c r="P152" s="163"/>
      <c r="Q152" s="163">
        <f>SUM(Q153:Q159)</f>
        <v>0</v>
      </c>
      <c r="R152" s="163"/>
      <c r="S152" s="163"/>
      <c r="T152" s="163"/>
      <c r="U152" s="163"/>
      <c r="V152" s="163">
        <f>SUM(V153:V159)</f>
        <v>25.810000000000002</v>
      </c>
      <c r="W152" s="163"/>
      <c r="AG152" t="s">
        <v>160</v>
      </c>
    </row>
    <row r="153" spans="1:60" outlineLevel="1" x14ac:dyDescent="0.2">
      <c r="A153" s="170">
        <v>51</v>
      </c>
      <c r="B153" s="171" t="s">
        <v>354</v>
      </c>
      <c r="C153" s="185" t="s">
        <v>355</v>
      </c>
      <c r="D153" s="172" t="s">
        <v>175</v>
      </c>
      <c r="E153" s="173">
        <v>35.311199999999999</v>
      </c>
      <c r="F153" s="174"/>
      <c r="G153" s="175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9">
        <v>4.7299999999999998E-3</v>
      </c>
      <c r="O153" s="159">
        <f>ROUND(E153*N153,2)</f>
        <v>0.17</v>
      </c>
      <c r="P153" s="159">
        <v>0</v>
      </c>
      <c r="Q153" s="159">
        <f>ROUND(E153*P153,2)</f>
        <v>0</v>
      </c>
      <c r="R153" s="159"/>
      <c r="S153" s="159" t="s">
        <v>164</v>
      </c>
      <c r="T153" s="159" t="s">
        <v>165</v>
      </c>
      <c r="U153" s="159">
        <v>0.36</v>
      </c>
      <c r="V153" s="159">
        <f>ROUND(E153*U153,2)</f>
        <v>12.71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166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252" t="s">
        <v>356</v>
      </c>
      <c r="D154" s="253"/>
      <c r="E154" s="253"/>
      <c r="F154" s="253"/>
      <c r="G154" s="253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226</v>
      </c>
      <c r="AH154" s="150"/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33.75" outlineLevel="1" x14ac:dyDescent="0.2">
      <c r="A155" s="157"/>
      <c r="B155" s="158"/>
      <c r="C155" s="254" t="s">
        <v>357</v>
      </c>
      <c r="D155" s="255"/>
      <c r="E155" s="255"/>
      <c r="F155" s="255"/>
      <c r="G155" s="255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226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82" t="str">
        <f>C155</f>
        <v>Strukturovaná dekorativní soklová mozaiková omítka probarvená s velikostí zrna do 2mm. Omítka musí být určena na podklad z vápenocementové malty. Součástí položky je též systémový podkladní penetrační nátěr. Požaduje se použití komplexní skladby materiálů od jednoho výrobce.</v>
      </c>
      <c r="BB155" s="150"/>
      <c r="BC155" s="150"/>
      <c r="BD155" s="150"/>
      <c r="BE155" s="150"/>
      <c r="BF155" s="150"/>
      <c r="BG155" s="150"/>
      <c r="BH155" s="150"/>
    </row>
    <row r="156" spans="1:60" ht="22.5" outlineLevel="1" x14ac:dyDescent="0.2">
      <c r="A156" s="157"/>
      <c r="B156" s="158"/>
      <c r="C156" s="186" t="s">
        <v>358</v>
      </c>
      <c r="D156" s="161"/>
      <c r="E156" s="162">
        <v>34.71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168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outlineLevel="1" x14ac:dyDescent="0.2">
      <c r="A157" s="157"/>
      <c r="B157" s="158"/>
      <c r="C157" s="186" t="s">
        <v>359</v>
      </c>
      <c r="D157" s="161"/>
      <c r="E157" s="162">
        <v>0.6</v>
      </c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168</v>
      </c>
      <c r="AH157" s="150">
        <v>0</v>
      </c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70">
        <v>52</v>
      </c>
      <c r="B158" s="171" t="s">
        <v>360</v>
      </c>
      <c r="C158" s="185" t="s">
        <v>361</v>
      </c>
      <c r="D158" s="172" t="s">
        <v>175</v>
      </c>
      <c r="E158" s="173">
        <v>35.311199999999999</v>
      </c>
      <c r="F158" s="174"/>
      <c r="G158" s="175">
        <f>ROUND(E158*F158,2)</f>
        <v>0</v>
      </c>
      <c r="H158" s="160"/>
      <c r="I158" s="159">
        <f>ROUND(E158*H158,2)</f>
        <v>0</v>
      </c>
      <c r="J158" s="160"/>
      <c r="K158" s="159">
        <f>ROUND(E158*J158,2)</f>
        <v>0</v>
      </c>
      <c r="L158" s="159">
        <v>21</v>
      </c>
      <c r="M158" s="159">
        <f>G158*(1+L158/100)</f>
        <v>0</v>
      </c>
      <c r="N158" s="159">
        <v>5.0000000000000001E-3</v>
      </c>
      <c r="O158" s="159">
        <f>ROUND(E158*N158,2)</f>
        <v>0.18</v>
      </c>
      <c r="P158" s="159">
        <v>0</v>
      </c>
      <c r="Q158" s="159">
        <f>ROUND(E158*P158,2)</f>
        <v>0</v>
      </c>
      <c r="R158" s="159"/>
      <c r="S158" s="159" t="s">
        <v>164</v>
      </c>
      <c r="T158" s="159" t="s">
        <v>165</v>
      </c>
      <c r="U158" s="159">
        <v>8.1000000000000003E-2</v>
      </c>
      <c r="V158" s="159">
        <f>ROUND(E158*U158,2)</f>
        <v>2.86</v>
      </c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166</v>
      </c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outlineLevel="1" x14ac:dyDescent="0.2">
      <c r="A159" s="170">
        <v>53</v>
      </c>
      <c r="B159" s="171" t="s">
        <v>362</v>
      </c>
      <c r="C159" s="185" t="s">
        <v>363</v>
      </c>
      <c r="D159" s="172" t="s">
        <v>175</v>
      </c>
      <c r="E159" s="173">
        <v>35.311199999999999</v>
      </c>
      <c r="F159" s="174"/>
      <c r="G159" s="175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9">
        <v>2.7300000000000001E-2</v>
      </c>
      <c r="O159" s="159">
        <f>ROUND(E159*N159,2)</f>
        <v>0.96</v>
      </c>
      <c r="P159" s="159">
        <v>0</v>
      </c>
      <c r="Q159" s="159">
        <f>ROUND(E159*P159,2)</f>
        <v>0</v>
      </c>
      <c r="R159" s="159"/>
      <c r="S159" s="159" t="s">
        <v>164</v>
      </c>
      <c r="T159" s="159" t="s">
        <v>165</v>
      </c>
      <c r="U159" s="159">
        <v>0.28999999999999998</v>
      </c>
      <c r="V159" s="159">
        <f>ROUND(E159*U159,2)</f>
        <v>10.24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166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x14ac:dyDescent="0.2">
      <c r="A160" s="164" t="s">
        <v>159</v>
      </c>
      <c r="B160" s="165" t="s">
        <v>83</v>
      </c>
      <c r="C160" s="184" t="s">
        <v>84</v>
      </c>
      <c r="D160" s="166"/>
      <c r="E160" s="167"/>
      <c r="F160" s="168"/>
      <c r="G160" s="169">
        <f>SUMIF(AG161:AG171,"&lt;&gt;NOR",G161:G171)</f>
        <v>0</v>
      </c>
      <c r="H160" s="163"/>
      <c r="I160" s="163">
        <f>SUM(I161:I171)</f>
        <v>0</v>
      </c>
      <c r="J160" s="163"/>
      <c r="K160" s="163">
        <f>SUM(K161:K171)</f>
        <v>0</v>
      </c>
      <c r="L160" s="163"/>
      <c r="M160" s="163">
        <f>SUM(M161:M171)</f>
        <v>0</v>
      </c>
      <c r="N160" s="163"/>
      <c r="O160" s="163">
        <f>SUM(O161:O171)</f>
        <v>8.51</v>
      </c>
      <c r="P160" s="163"/>
      <c r="Q160" s="163">
        <f>SUM(Q161:Q171)</f>
        <v>0</v>
      </c>
      <c r="R160" s="163"/>
      <c r="S160" s="163"/>
      <c r="T160" s="163"/>
      <c r="U160" s="163"/>
      <c r="V160" s="163">
        <f>SUM(V161:V171)</f>
        <v>254.95999999999998</v>
      </c>
      <c r="W160" s="163"/>
      <c r="AG160" t="s">
        <v>160</v>
      </c>
    </row>
    <row r="161" spans="1:60" outlineLevel="1" x14ac:dyDescent="0.2">
      <c r="A161" s="170">
        <v>54</v>
      </c>
      <c r="B161" s="171" t="s">
        <v>364</v>
      </c>
      <c r="C161" s="185" t="s">
        <v>365</v>
      </c>
      <c r="D161" s="172" t="s">
        <v>175</v>
      </c>
      <c r="E161" s="173">
        <v>213.815</v>
      </c>
      <c r="F161" s="174"/>
      <c r="G161" s="175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2.7980000000000001E-2</v>
      </c>
      <c r="O161" s="159">
        <f>ROUND(E161*N161,2)</f>
        <v>5.98</v>
      </c>
      <c r="P161" s="159">
        <v>0</v>
      </c>
      <c r="Q161" s="159">
        <f>ROUND(E161*P161,2)</f>
        <v>0</v>
      </c>
      <c r="R161" s="159"/>
      <c r="S161" s="159" t="s">
        <v>164</v>
      </c>
      <c r="T161" s="159" t="s">
        <v>165</v>
      </c>
      <c r="U161" s="159">
        <v>0.626</v>
      </c>
      <c r="V161" s="159">
        <f>ROUND(E161*U161,2)</f>
        <v>133.85</v>
      </c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166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366</v>
      </c>
      <c r="D162" s="161"/>
      <c r="E162" s="162">
        <v>61.8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168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57"/>
      <c r="B163" s="158"/>
      <c r="C163" s="186" t="s">
        <v>367</v>
      </c>
      <c r="D163" s="161"/>
      <c r="E163" s="162">
        <v>30.9</v>
      </c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168</v>
      </c>
      <c r="AH163" s="150">
        <v>0</v>
      </c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ht="22.5" outlineLevel="1" x14ac:dyDescent="0.2">
      <c r="A164" s="157"/>
      <c r="B164" s="158"/>
      <c r="C164" s="186" t="s">
        <v>368</v>
      </c>
      <c r="D164" s="161"/>
      <c r="E164" s="162">
        <v>117.89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168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outlineLevel="1" x14ac:dyDescent="0.2">
      <c r="A165" s="157"/>
      <c r="B165" s="158"/>
      <c r="C165" s="186" t="s">
        <v>369</v>
      </c>
      <c r="D165" s="161"/>
      <c r="E165" s="162">
        <v>1.62</v>
      </c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168</v>
      </c>
      <c r="AH165" s="150">
        <v>0</v>
      </c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6" t="s">
        <v>370</v>
      </c>
      <c r="D166" s="161"/>
      <c r="E166" s="162">
        <v>1.61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0">
        <v>55</v>
      </c>
      <c r="B167" s="171" t="s">
        <v>371</v>
      </c>
      <c r="C167" s="185" t="s">
        <v>372</v>
      </c>
      <c r="D167" s="172" t="s">
        <v>175</v>
      </c>
      <c r="E167" s="173">
        <v>711.73500000000001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3.5500000000000002E-3</v>
      </c>
      <c r="O167" s="159">
        <f>ROUND(E167*N167,2)</f>
        <v>2.5299999999999998</v>
      </c>
      <c r="P167" s="159">
        <v>0</v>
      </c>
      <c r="Q167" s="159">
        <f>ROUND(E167*P167,2)</f>
        <v>0</v>
      </c>
      <c r="R167" s="159"/>
      <c r="S167" s="159" t="s">
        <v>164</v>
      </c>
      <c r="T167" s="159" t="s">
        <v>165</v>
      </c>
      <c r="U167" s="159">
        <v>0.17016000000000001</v>
      </c>
      <c r="V167" s="159">
        <f>ROUND(E167*U167,2)</f>
        <v>121.11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166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ht="22.5" outlineLevel="1" x14ac:dyDescent="0.2">
      <c r="A168" s="157"/>
      <c r="B168" s="158"/>
      <c r="C168" s="186" t="s">
        <v>373</v>
      </c>
      <c r="D168" s="161"/>
      <c r="E168" s="162">
        <v>528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168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outlineLevel="1" x14ac:dyDescent="0.2">
      <c r="A169" s="157"/>
      <c r="B169" s="158"/>
      <c r="C169" s="186" t="s">
        <v>374</v>
      </c>
      <c r="D169" s="161"/>
      <c r="E169" s="162">
        <v>262.2</v>
      </c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168</v>
      </c>
      <c r="AH169" s="150">
        <v>0</v>
      </c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186" t="s">
        <v>375</v>
      </c>
      <c r="D170" s="161"/>
      <c r="E170" s="162">
        <v>-56.38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outlineLevel="1" x14ac:dyDescent="0.2">
      <c r="A171" s="157"/>
      <c r="B171" s="158"/>
      <c r="C171" s="186" t="s">
        <v>376</v>
      </c>
      <c r="D171" s="161"/>
      <c r="E171" s="162">
        <v>-22.09</v>
      </c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168</v>
      </c>
      <c r="AH171" s="150">
        <v>0</v>
      </c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x14ac:dyDescent="0.2">
      <c r="A172" s="164" t="s">
        <v>159</v>
      </c>
      <c r="B172" s="165" t="s">
        <v>85</v>
      </c>
      <c r="C172" s="184" t="s">
        <v>86</v>
      </c>
      <c r="D172" s="166"/>
      <c r="E172" s="167"/>
      <c r="F172" s="168"/>
      <c r="G172" s="169">
        <f>SUMIF(AG173:AG187,"&lt;&gt;NOR",G173:G187)</f>
        <v>0</v>
      </c>
      <c r="H172" s="163"/>
      <c r="I172" s="163">
        <f>SUM(I173:I187)</f>
        <v>0</v>
      </c>
      <c r="J172" s="163"/>
      <c r="K172" s="163">
        <f>SUM(K173:K187)</f>
        <v>0</v>
      </c>
      <c r="L172" s="163"/>
      <c r="M172" s="163">
        <f>SUM(M173:M187)</f>
        <v>0</v>
      </c>
      <c r="N172" s="163"/>
      <c r="O172" s="163">
        <f>SUM(O173:O187)</f>
        <v>200.03999999999996</v>
      </c>
      <c r="P172" s="163"/>
      <c r="Q172" s="163">
        <f>SUM(Q173:Q187)</f>
        <v>0</v>
      </c>
      <c r="R172" s="163"/>
      <c r="S172" s="163"/>
      <c r="T172" s="163"/>
      <c r="U172" s="163"/>
      <c r="V172" s="163">
        <f>SUM(V173:V187)</f>
        <v>271.03000000000003</v>
      </c>
      <c r="W172" s="163"/>
      <c r="AG172" t="s">
        <v>160</v>
      </c>
    </row>
    <row r="173" spans="1:60" outlineLevel="1" x14ac:dyDescent="0.2">
      <c r="A173" s="170">
        <v>56</v>
      </c>
      <c r="B173" s="171" t="s">
        <v>377</v>
      </c>
      <c r="C173" s="185" t="s">
        <v>378</v>
      </c>
      <c r="D173" s="172" t="s">
        <v>163</v>
      </c>
      <c r="E173" s="173">
        <v>24.855399999999999</v>
      </c>
      <c r="F173" s="174"/>
      <c r="G173" s="175">
        <f>ROUND(E173*F173,2)</f>
        <v>0</v>
      </c>
      <c r="H173" s="160"/>
      <c r="I173" s="159">
        <f>ROUND(E173*H173,2)</f>
        <v>0</v>
      </c>
      <c r="J173" s="160"/>
      <c r="K173" s="159">
        <f>ROUND(E173*J173,2)</f>
        <v>0</v>
      </c>
      <c r="L173" s="159">
        <v>21</v>
      </c>
      <c r="M173" s="159">
        <f>G173*(1+L173/100)</f>
        <v>0</v>
      </c>
      <c r="N173" s="159">
        <v>1.837</v>
      </c>
      <c r="O173" s="159">
        <f>ROUND(E173*N173,2)</f>
        <v>45.66</v>
      </c>
      <c r="P173" s="159">
        <v>0</v>
      </c>
      <c r="Q173" s="159">
        <f>ROUND(E173*P173,2)</f>
        <v>0</v>
      </c>
      <c r="R173" s="159"/>
      <c r="S173" s="159" t="s">
        <v>164</v>
      </c>
      <c r="T173" s="159" t="s">
        <v>165</v>
      </c>
      <c r="U173" s="159">
        <v>1.8360000000000001</v>
      </c>
      <c r="V173" s="159">
        <f>ROUND(E173*U173,2)</f>
        <v>45.63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166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379</v>
      </c>
      <c r="D174" s="161"/>
      <c r="E174" s="162">
        <v>1.92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168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outlineLevel="1" x14ac:dyDescent="0.2">
      <c r="A175" s="157"/>
      <c r="B175" s="158"/>
      <c r="C175" s="186" t="s">
        <v>380</v>
      </c>
      <c r="D175" s="161"/>
      <c r="E175" s="162">
        <v>22.93</v>
      </c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168</v>
      </c>
      <c r="AH175" s="150">
        <v>0</v>
      </c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70">
        <v>57</v>
      </c>
      <c r="B176" s="171" t="s">
        <v>381</v>
      </c>
      <c r="C176" s="185" t="s">
        <v>382</v>
      </c>
      <c r="D176" s="172" t="s">
        <v>163</v>
      </c>
      <c r="E176" s="173">
        <v>29.2363</v>
      </c>
      <c r="F176" s="174"/>
      <c r="G176" s="175">
        <f>ROUND(E176*F176,2)</f>
        <v>0</v>
      </c>
      <c r="H176" s="160"/>
      <c r="I176" s="159">
        <f>ROUND(E176*H176,2)</f>
        <v>0</v>
      </c>
      <c r="J176" s="160"/>
      <c r="K176" s="159">
        <f>ROUND(E176*J176,2)</f>
        <v>0</v>
      </c>
      <c r="L176" s="159">
        <v>21</v>
      </c>
      <c r="M176" s="159">
        <f>G176*(1+L176/100)</f>
        <v>0</v>
      </c>
      <c r="N176" s="159">
        <v>2.5249999999999999</v>
      </c>
      <c r="O176" s="159">
        <f>ROUND(E176*N176,2)</f>
        <v>73.819999999999993</v>
      </c>
      <c r="P176" s="159">
        <v>0</v>
      </c>
      <c r="Q176" s="159">
        <f>ROUND(E176*P176,2)</f>
        <v>0</v>
      </c>
      <c r="R176" s="159"/>
      <c r="S176" s="159" t="s">
        <v>164</v>
      </c>
      <c r="T176" s="159" t="s">
        <v>165</v>
      </c>
      <c r="U176" s="159">
        <v>2.3170000000000002</v>
      </c>
      <c r="V176" s="159">
        <f>ROUND(E176*U176,2)</f>
        <v>67.739999999999995</v>
      </c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166</v>
      </c>
      <c r="AH176" s="150"/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outlineLevel="1" x14ac:dyDescent="0.2">
      <c r="A177" s="157"/>
      <c r="B177" s="158"/>
      <c r="C177" s="186" t="s">
        <v>383</v>
      </c>
      <c r="D177" s="161"/>
      <c r="E177" s="162">
        <v>29.24</v>
      </c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168</v>
      </c>
      <c r="AH177" s="150">
        <v>0</v>
      </c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70">
        <v>58</v>
      </c>
      <c r="B178" s="171" t="s">
        <v>384</v>
      </c>
      <c r="C178" s="185" t="s">
        <v>385</v>
      </c>
      <c r="D178" s="172" t="s">
        <v>258</v>
      </c>
      <c r="E178" s="173">
        <v>1.0525</v>
      </c>
      <c r="F178" s="174"/>
      <c r="G178" s="175">
        <f>ROUND(E178*F178,2)</f>
        <v>0</v>
      </c>
      <c r="H178" s="160"/>
      <c r="I178" s="159">
        <f>ROUND(E178*H178,2)</f>
        <v>0</v>
      </c>
      <c r="J178" s="160"/>
      <c r="K178" s="159">
        <f>ROUND(E178*J178,2)</f>
        <v>0</v>
      </c>
      <c r="L178" s="159">
        <v>21</v>
      </c>
      <c r="M178" s="159">
        <f>G178*(1+L178/100)</f>
        <v>0</v>
      </c>
      <c r="N178" s="159">
        <v>1.0662499999999999</v>
      </c>
      <c r="O178" s="159">
        <f>ROUND(E178*N178,2)</f>
        <v>1.1200000000000001</v>
      </c>
      <c r="P178" s="159">
        <v>0</v>
      </c>
      <c r="Q178" s="159">
        <f>ROUND(E178*P178,2)</f>
        <v>0</v>
      </c>
      <c r="R178" s="159"/>
      <c r="S178" s="159" t="s">
        <v>164</v>
      </c>
      <c r="T178" s="159" t="s">
        <v>165</v>
      </c>
      <c r="U178" s="159">
        <v>15.231</v>
      </c>
      <c r="V178" s="159">
        <f>ROUND(E178*U178,2)</f>
        <v>16.03</v>
      </c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166</v>
      </c>
      <c r="AH178" s="150"/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outlineLevel="1" x14ac:dyDescent="0.2">
      <c r="A179" s="157"/>
      <c r="B179" s="158"/>
      <c r="C179" s="186" t="s">
        <v>386</v>
      </c>
      <c r="D179" s="161"/>
      <c r="E179" s="162">
        <v>1.05</v>
      </c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168</v>
      </c>
      <c r="AH179" s="150">
        <v>0</v>
      </c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70">
        <v>59</v>
      </c>
      <c r="B180" s="171" t="s">
        <v>387</v>
      </c>
      <c r="C180" s="185" t="s">
        <v>388</v>
      </c>
      <c r="D180" s="172" t="s">
        <v>175</v>
      </c>
      <c r="E180" s="173">
        <v>172.65</v>
      </c>
      <c r="F180" s="174"/>
      <c r="G180" s="175">
        <f>ROUND(E180*F180,2)</f>
        <v>0</v>
      </c>
      <c r="H180" s="160"/>
      <c r="I180" s="159">
        <f>ROUND(E180*H180,2)</f>
        <v>0</v>
      </c>
      <c r="J180" s="160"/>
      <c r="K180" s="159">
        <f>ROUND(E180*J180,2)</f>
        <v>0</v>
      </c>
      <c r="L180" s="159">
        <v>21</v>
      </c>
      <c r="M180" s="159">
        <f>G180*(1+L180/100)</f>
        <v>0</v>
      </c>
      <c r="N180" s="159">
        <v>1E-4</v>
      </c>
      <c r="O180" s="159">
        <f>ROUND(E180*N180,2)</f>
        <v>0.02</v>
      </c>
      <c r="P180" s="159">
        <v>0</v>
      </c>
      <c r="Q180" s="159">
        <f>ROUND(E180*P180,2)</f>
        <v>0</v>
      </c>
      <c r="R180" s="159" t="s">
        <v>389</v>
      </c>
      <c r="S180" s="159" t="s">
        <v>164</v>
      </c>
      <c r="T180" s="159" t="s">
        <v>165</v>
      </c>
      <c r="U180" s="159">
        <v>0</v>
      </c>
      <c r="V180" s="159">
        <f>ROUND(E180*U180,2)</f>
        <v>0</v>
      </c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390</v>
      </c>
      <c r="AH180" s="150"/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6" t="s">
        <v>391</v>
      </c>
      <c r="D181" s="161"/>
      <c r="E181" s="162">
        <v>172.65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outlineLevel="1" x14ac:dyDescent="0.2">
      <c r="A182" s="170">
        <v>60</v>
      </c>
      <c r="B182" s="171" t="s">
        <v>392</v>
      </c>
      <c r="C182" s="185" t="s">
        <v>393</v>
      </c>
      <c r="D182" s="172" t="s">
        <v>175</v>
      </c>
      <c r="E182" s="173">
        <v>19.237500000000001</v>
      </c>
      <c r="F182" s="174"/>
      <c r="G182" s="175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9">
        <v>0.27827000000000002</v>
      </c>
      <c r="O182" s="159">
        <f>ROUND(E182*N182,2)</f>
        <v>5.35</v>
      </c>
      <c r="P182" s="159">
        <v>0</v>
      </c>
      <c r="Q182" s="159">
        <f>ROUND(E182*P182,2)</f>
        <v>0</v>
      </c>
      <c r="R182" s="159"/>
      <c r="S182" s="159" t="s">
        <v>164</v>
      </c>
      <c r="T182" s="159" t="s">
        <v>165</v>
      </c>
      <c r="U182" s="159">
        <v>0.50800000000000001</v>
      </c>
      <c r="V182" s="159">
        <f>ROUND(E182*U182,2)</f>
        <v>9.77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166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6" t="s">
        <v>394</v>
      </c>
      <c r="D183" s="161"/>
      <c r="E183" s="162">
        <v>19.239999999999998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ht="22.5" outlineLevel="1" x14ac:dyDescent="0.2">
      <c r="A184" s="170">
        <v>61</v>
      </c>
      <c r="B184" s="171" t="s">
        <v>395</v>
      </c>
      <c r="C184" s="185" t="s">
        <v>396</v>
      </c>
      <c r="D184" s="172" t="s">
        <v>175</v>
      </c>
      <c r="E184" s="173">
        <v>226.30779999999999</v>
      </c>
      <c r="F184" s="174"/>
      <c r="G184" s="175">
        <f>ROUND(E184*F184,2)</f>
        <v>0</v>
      </c>
      <c r="H184" s="160"/>
      <c r="I184" s="159">
        <f>ROUND(E184*H184,2)</f>
        <v>0</v>
      </c>
      <c r="J184" s="160"/>
      <c r="K184" s="159">
        <f>ROUND(E184*J184,2)</f>
        <v>0</v>
      </c>
      <c r="L184" s="159">
        <v>21</v>
      </c>
      <c r="M184" s="159">
        <f>G184*(1+L184/100)</f>
        <v>0</v>
      </c>
      <c r="N184" s="159">
        <v>0.31122</v>
      </c>
      <c r="O184" s="159">
        <f>ROUND(E184*N184,2)</f>
        <v>70.430000000000007</v>
      </c>
      <c r="P184" s="159">
        <v>0</v>
      </c>
      <c r="Q184" s="159">
        <f>ROUND(E184*P184,2)</f>
        <v>0</v>
      </c>
      <c r="R184" s="159"/>
      <c r="S184" s="159" t="s">
        <v>164</v>
      </c>
      <c r="T184" s="159" t="s">
        <v>165</v>
      </c>
      <c r="U184" s="159">
        <v>0.58265</v>
      </c>
      <c r="V184" s="159">
        <f>ROUND(E184*U184,2)</f>
        <v>131.86000000000001</v>
      </c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248</v>
      </c>
      <c r="AH184" s="150"/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outlineLevel="1" x14ac:dyDescent="0.2">
      <c r="A185" s="157"/>
      <c r="B185" s="158"/>
      <c r="C185" s="186" t="s">
        <v>397</v>
      </c>
      <c r="D185" s="161"/>
      <c r="E185" s="162">
        <v>226.31</v>
      </c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168</v>
      </c>
      <c r="AH185" s="150">
        <v>0</v>
      </c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ht="22.5" outlineLevel="1" x14ac:dyDescent="0.2">
      <c r="A186" s="170">
        <v>62</v>
      </c>
      <c r="B186" s="171" t="s">
        <v>398</v>
      </c>
      <c r="C186" s="185" t="s">
        <v>399</v>
      </c>
      <c r="D186" s="172" t="s">
        <v>175</v>
      </c>
      <c r="E186" s="173">
        <v>242.51060000000001</v>
      </c>
      <c r="F186" s="174"/>
      <c r="G186" s="175">
        <f>ROUND(E186*F186,2)</f>
        <v>0</v>
      </c>
      <c r="H186" s="160"/>
      <c r="I186" s="159">
        <f>ROUND(E186*H186,2)</f>
        <v>0</v>
      </c>
      <c r="J186" s="160"/>
      <c r="K186" s="159">
        <f>ROUND(E186*J186,2)</f>
        <v>0</v>
      </c>
      <c r="L186" s="159">
        <v>21</v>
      </c>
      <c r="M186" s="159">
        <f>G186*(1+L186/100)</f>
        <v>0</v>
      </c>
      <c r="N186" s="159">
        <v>1.4999999999999999E-2</v>
      </c>
      <c r="O186" s="159">
        <f>ROUND(E186*N186,2)</f>
        <v>3.64</v>
      </c>
      <c r="P186" s="159">
        <v>0</v>
      </c>
      <c r="Q186" s="159">
        <f>ROUND(E186*P186,2)</f>
        <v>0</v>
      </c>
      <c r="R186" s="159"/>
      <c r="S186" s="159" t="s">
        <v>243</v>
      </c>
      <c r="T186" s="159" t="s">
        <v>165</v>
      </c>
      <c r="U186" s="159">
        <v>0</v>
      </c>
      <c r="V186" s="159">
        <f>ROUND(E186*U186,2)</f>
        <v>0</v>
      </c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166</v>
      </c>
      <c r="AH186" s="150"/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57"/>
      <c r="B187" s="158"/>
      <c r="C187" s="186" t="s">
        <v>400</v>
      </c>
      <c r="D187" s="161"/>
      <c r="E187" s="162">
        <v>242.51</v>
      </c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168</v>
      </c>
      <c r="AH187" s="150">
        <v>0</v>
      </c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x14ac:dyDescent="0.2">
      <c r="A188" s="164" t="s">
        <v>159</v>
      </c>
      <c r="B188" s="165" t="s">
        <v>87</v>
      </c>
      <c r="C188" s="184" t="s">
        <v>88</v>
      </c>
      <c r="D188" s="166"/>
      <c r="E188" s="167"/>
      <c r="F188" s="168"/>
      <c r="G188" s="169">
        <f>SUMIF(AG189:AG196,"&lt;&gt;NOR",G189:G196)</f>
        <v>0</v>
      </c>
      <c r="H188" s="163"/>
      <c r="I188" s="163">
        <f>SUM(I189:I196)</f>
        <v>0</v>
      </c>
      <c r="J188" s="163"/>
      <c r="K188" s="163">
        <f>SUM(K189:K196)</f>
        <v>0</v>
      </c>
      <c r="L188" s="163"/>
      <c r="M188" s="163">
        <f>SUM(M189:M196)</f>
        <v>0</v>
      </c>
      <c r="N188" s="163"/>
      <c r="O188" s="163">
        <f>SUM(O189:O196)</f>
        <v>0.67</v>
      </c>
      <c r="P188" s="163"/>
      <c r="Q188" s="163">
        <f>SUM(Q189:Q196)</f>
        <v>0</v>
      </c>
      <c r="R188" s="163"/>
      <c r="S188" s="163"/>
      <c r="T188" s="163"/>
      <c r="U188" s="163"/>
      <c r="V188" s="163">
        <f>SUM(V189:V196)</f>
        <v>12.879999999999999</v>
      </c>
      <c r="W188" s="163"/>
      <c r="AG188" t="s">
        <v>160</v>
      </c>
    </row>
    <row r="189" spans="1:60" outlineLevel="1" x14ac:dyDescent="0.2">
      <c r="A189" s="170">
        <v>63</v>
      </c>
      <c r="B189" s="171" t="s">
        <v>401</v>
      </c>
      <c r="C189" s="185" t="s">
        <v>402</v>
      </c>
      <c r="D189" s="172" t="s">
        <v>171</v>
      </c>
      <c r="E189" s="173">
        <v>36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1.0000000000000001E-5</v>
      </c>
      <c r="O189" s="159">
        <f>ROUND(E189*N189,2)</f>
        <v>0</v>
      </c>
      <c r="P189" s="159">
        <v>0</v>
      </c>
      <c r="Q189" s="159">
        <f>ROUND(E189*P189,2)</f>
        <v>0</v>
      </c>
      <c r="R189" s="159"/>
      <c r="S189" s="159" t="s">
        <v>164</v>
      </c>
      <c r="T189" s="159" t="s">
        <v>165</v>
      </c>
      <c r="U189" s="159">
        <v>9.7000000000000003E-2</v>
      </c>
      <c r="V189" s="159">
        <f>ROUND(E189*U189,2)</f>
        <v>3.49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166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70">
        <v>64</v>
      </c>
      <c r="B190" s="171" t="s">
        <v>403</v>
      </c>
      <c r="C190" s="185" t="s">
        <v>404</v>
      </c>
      <c r="D190" s="172" t="s">
        <v>181</v>
      </c>
      <c r="E190" s="173">
        <v>8</v>
      </c>
      <c r="F190" s="174"/>
      <c r="G190" s="175">
        <f>ROUND(E190*F190,2)</f>
        <v>0</v>
      </c>
      <c r="H190" s="160"/>
      <c r="I190" s="159">
        <f>ROUND(E190*H190,2)</f>
        <v>0</v>
      </c>
      <c r="J190" s="160"/>
      <c r="K190" s="159">
        <f>ROUND(E190*J190,2)</f>
        <v>0</v>
      </c>
      <c r="L190" s="159">
        <v>21</v>
      </c>
      <c r="M190" s="159">
        <f>G190*(1+L190/100)</f>
        <v>0</v>
      </c>
      <c r="N190" s="159">
        <v>3.8949999999999999E-2</v>
      </c>
      <c r="O190" s="159">
        <f>ROUND(E190*N190,2)</f>
        <v>0.31</v>
      </c>
      <c r="P190" s="159">
        <v>0</v>
      </c>
      <c r="Q190" s="159">
        <f>ROUND(E190*P190,2)</f>
        <v>0</v>
      </c>
      <c r="R190" s="159" t="s">
        <v>389</v>
      </c>
      <c r="S190" s="159" t="s">
        <v>164</v>
      </c>
      <c r="T190" s="159" t="s">
        <v>165</v>
      </c>
      <c r="U190" s="159">
        <v>0</v>
      </c>
      <c r="V190" s="159">
        <f>ROUND(E190*U190,2)</f>
        <v>0</v>
      </c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390</v>
      </c>
      <c r="AH190" s="150"/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70">
        <v>65</v>
      </c>
      <c r="B191" s="171" t="s">
        <v>405</v>
      </c>
      <c r="C191" s="185" t="s">
        <v>406</v>
      </c>
      <c r="D191" s="172" t="s">
        <v>181</v>
      </c>
      <c r="E191" s="173">
        <v>2</v>
      </c>
      <c r="F191" s="174"/>
      <c r="G191" s="175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9">
        <v>0.15692</v>
      </c>
      <c r="O191" s="159">
        <f>ROUND(E191*N191,2)</f>
        <v>0.31</v>
      </c>
      <c r="P191" s="159">
        <v>0</v>
      </c>
      <c r="Q191" s="159">
        <f>ROUND(E191*P191,2)</f>
        <v>0</v>
      </c>
      <c r="R191" s="159"/>
      <c r="S191" s="159" t="s">
        <v>164</v>
      </c>
      <c r="T191" s="159" t="s">
        <v>165</v>
      </c>
      <c r="U191" s="159">
        <v>2.3771900000000001</v>
      </c>
      <c r="V191" s="159">
        <f>ROUND(E191*U191,2)</f>
        <v>4.75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407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ht="22.5" outlineLevel="1" x14ac:dyDescent="0.2">
      <c r="A192" s="170">
        <v>66</v>
      </c>
      <c r="B192" s="171" t="s">
        <v>408</v>
      </c>
      <c r="C192" s="185" t="s">
        <v>409</v>
      </c>
      <c r="D192" s="172" t="s">
        <v>181</v>
      </c>
      <c r="E192" s="173">
        <v>1</v>
      </c>
      <c r="F192" s="174"/>
      <c r="G192" s="175">
        <f>ROUND(E192*F192,2)</f>
        <v>0</v>
      </c>
      <c r="H192" s="160"/>
      <c r="I192" s="159">
        <f>ROUND(E192*H192,2)</f>
        <v>0</v>
      </c>
      <c r="J192" s="160"/>
      <c r="K192" s="159">
        <f>ROUND(E192*J192,2)</f>
        <v>0</v>
      </c>
      <c r="L192" s="159">
        <v>21</v>
      </c>
      <c r="M192" s="159">
        <f>G192*(1+L192/100)</f>
        <v>0</v>
      </c>
      <c r="N192" s="159">
        <v>4.3720000000000002E-2</v>
      </c>
      <c r="O192" s="159">
        <f>ROUND(E192*N192,2)</f>
        <v>0.04</v>
      </c>
      <c r="P192" s="159">
        <v>0</v>
      </c>
      <c r="Q192" s="159">
        <f>ROUND(E192*P192,2)</f>
        <v>0</v>
      </c>
      <c r="R192" s="159"/>
      <c r="S192" s="159" t="s">
        <v>164</v>
      </c>
      <c r="T192" s="159" t="s">
        <v>165</v>
      </c>
      <c r="U192" s="159">
        <v>1.3542400000000001</v>
      </c>
      <c r="V192" s="159">
        <f>ROUND(E192*U192,2)</f>
        <v>1.35</v>
      </c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248</v>
      </c>
      <c r="AH192" s="150"/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0">
        <v>67</v>
      </c>
      <c r="B193" s="171" t="s">
        <v>410</v>
      </c>
      <c r="C193" s="185" t="s">
        <v>411</v>
      </c>
      <c r="D193" s="172" t="s">
        <v>171</v>
      </c>
      <c r="E193" s="173">
        <v>5.5</v>
      </c>
      <c r="F193" s="174"/>
      <c r="G193" s="175">
        <f>ROUND(E193*F193,2)</f>
        <v>0</v>
      </c>
      <c r="H193" s="160"/>
      <c r="I193" s="159">
        <f>ROUND(E193*H193,2)</f>
        <v>0</v>
      </c>
      <c r="J193" s="160"/>
      <c r="K193" s="159">
        <f>ROUND(E193*J193,2)</f>
        <v>0</v>
      </c>
      <c r="L193" s="159">
        <v>21</v>
      </c>
      <c r="M193" s="159">
        <f>G193*(1+L193/100)</f>
        <v>0</v>
      </c>
      <c r="N193" s="159">
        <v>2.2000000000000001E-3</v>
      </c>
      <c r="O193" s="159">
        <f>ROUND(E193*N193,2)</f>
        <v>0.01</v>
      </c>
      <c r="P193" s="159">
        <v>0</v>
      </c>
      <c r="Q193" s="159">
        <f>ROUND(E193*P193,2)</f>
        <v>0</v>
      </c>
      <c r="R193" s="159"/>
      <c r="S193" s="159" t="s">
        <v>164</v>
      </c>
      <c r="T193" s="159" t="s">
        <v>165</v>
      </c>
      <c r="U193" s="159">
        <v>6.6000000000000003E-2</v>
      </c>
      <c r="V193" s="159">
        <f>ROUND(E193*U193,2)</f>
        <v>0.36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166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6" t="s">
        <v>412</v>
      </c>
      <c r="D194" s="161"/>
      <c r="E194" s="162">
        <v>5.5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168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outlineLevel="1" x14ac:dyDescent="0.2">
      <c r="A195" s="170">
        <v>68</v>
      </c>
      <c r="B195" s="171" t="s">
        <v>413</v>
      </c>
      <c r="C195" s="185" t="s">
        <v>414</v>
      </c>
      <c r="D195" s="172" t="s">
        <v>181</v>
      </c>
      <c r="E195" s="173">
        <v>4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4.0000000000000003E-5</v>
      </c>
      <c r="O195" s="159">
        <f>ROUND(E195*N195,2)</f>
        <v>0</v>
      </c>
      <c r="P195" s="159">
        <v>0</v>
      </c>
      <c r="Q195" s="159">
        <f>ROUND(E195*P195,2)</f>
        <v>0</v>
      </c>
      <c r="R195" s="159"/>
      <c r="S195" s="159" t="s">
        <v>164</v>
      </c>
      <c r="T195" s="159" t="s">
        <v>165</v>
      </c>
      <c r="U195" s="159">
        <v>0.38</v>
      </c>
      <c r="V195" s="159">
        <f>ROUND(E195*U195,2)</f>
        <v>1.52</v>
      </c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166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ht="22.5" outlineLevel="1" x14ac:dyDescent="0.2">
      <c r="A196" s="170">
        <v>69</v>
      </c>
      <c r="B196" s="171" t="s">
        <v>415</v>
      </c>
      <c r="C196" s="185" t="s">
        <v>416</v>
      </c>
      <c r="D196" s="172" t="s">
        <v>181</v>
      </c>
      <c r="E196" s="173">
        <v>8</v>
      </c>
      <c r="F196" s="174"/>
      <c r="G196" s="175">
        <f>ROUND(E196*F196,2)</f>
        <v>0</v>
      </c>
      <c r="H196" s="160"/>
      <c r="I196" s="159">
        <f>ROUND(E196*H196,2)</f>
        <v>0</v>
      </c>
      <c r="J196" s="160"/>
      <c r="K196" s="159">
        <f>ROUND(E196*J196,2)</f>
        <v>0</v>
      </c>
      <c r="L196" s="159">
        <v>21</v>
      </c>
      <c r="M196" s="159">
        <f>G196*(1+L196/100)</f>
        <v>0</v>
      </c>
      <c r="N196" s="159">
        <v>1.0000000000000001E-5</v>
      </c>
      <c r="O196" s="159">
        <f>ROUND(E196*N196,2)</f>
        <v>0</v>
      </c>
      <c r="P196" s="159">
        <v>0</v>
      </c>
      <c r="Q196" s="159">
        <f>ROUND(E196*P196,2)</f>
        <v>0</v>
      </c>
      <c r="R196" s="159"/>
      <c r="S196" s="159" t="s">
        <v>164</v>
      </c>
      <c r="T196" s="159" t="s">
        <v>165</v>
      </c>
      <c r="U196" s="159">
        <v>0.17599999999999999</v>
      </c>
      <c r="V196" s="159">
        <f>ROUND(E196*U196,2)</f>
        <v>1.41</v>
      </c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166</v>
      </c>
      <c r="AH196" s="150"/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x14ac:dyDescent="0.2">
      <c r="A197" s="164" t="s">
        <v>159</v>
      </c>
      <c r="B197" s="165" t="s">
        <v>91</v>
      </c>
      <c r="C197" s="184" t="s">
        <v>92</v>
      </c>
      <c r="D197" s="166"/>
      <c r="E197" s="167"/>
      <c r="F197" s="168"/>
      <c r="G197" s="169">
        <f>SUMIF(AG198:AG202,"&lt;&gt;NOR",G198:G202)</f>
        <v>0</v>
      </c>
      <c r="H197" s="163"/>
      <c r="I197" s="163">
        <f>SUM(I198:I202)</f>
        <v>0</v>
      </c>
      <c r="J197" s="163"/>
      <c r="K197" s="163">
        <f>SUM(K198:K202)</f>
        <v>0</v>
      </c>
      <c r="L197" s="163"/>
      <c r="M197" s="163">
        <f>SUM(M198:M202)</f>
        <v>0</v>
      </c>
      <c r="N197" s="163"/>
      <c r="O197" s="163">
        <f>SUM(O198:O202)</f>
        <v>0.94</v>
      </c>
      <c r="P197" s="163"/>
      <c r="Q197" s="163">
        <f>SUM(Q198:Q202)</f>
        <v>0</v>
      </c>
      <c r="R197" s="163"/>
      <c r="S197" s="163"/>
      <c r="T197" s="163"/>
      <c r="U197" s="163"/>
      <c r="V197" s="163">
        <f>SUM(V198:V202)</f>
        <v>1.73</v>
      </c>
      <c r="W197" s="163"/>
      <c r="AG197" t="s">
        <v>160</v>
      </c>
    </row>
    <row r="198" spans="1:60" outlineLevel="1" x14ac:dyDescent="0.2">
      <c r="A198" s="170">
        <v>70</v>
      </c>
      <c r="B198" s="171" t="s">
        <v>417</v>
      </c>
      <c r="C198" s="185" t="s">
        <v>418</v>
      </c>
      <c r="D198" s="172" t="s">
        <v>171</v>
      </c>
      <c r="E198" s="173">
        <v>5.5</v>
      </c>
      <c r="F198" s="174"/>
      <c r="G198" s="175">
        <f>ROUND(E198*F198,2)</f>
        <v>0</v>
      </c>
      <c r="H198" s="160"/>
      <c r="I198" s="159">
        <f>ROUND(E198*H198,2)</f>
        <v>0</v>
      </c>
      <c r="J198" s="160"/>
      <c r="K198" s="159">
        <f>ROUND(E198*J198,2)</f>
        <v>0</v>
      </c>
      <c r="L198" s="159">
        <v>21</v>
      </c>
      <c r="M198" s="159">
        <f>G198*(1+L198/100)</f>
        <v>0</v>
      </c>
      <c r="N198" s="159">
        <v>0</v>
      </c>
      <c r="O198" s="159">
        <f>ROUND(E198*N198,2)</f>
        <v>0</v>
      </c>
      <c r="P198" s="159">
        <v>0</v>
      </c>
      <c r="Q198" s="159">
        <f>ROUND(E198*P198,2)</f>
        <v>0</v>
      </c>
      <c r="R198" s="159"/>
      <c r="S198" s="159" t="s">
        <v>164</v>
      </c>
      <c r="T198" s="159" t="s">
        <v>165</v>
      </c>
      <c r="U198" s="159">
        <v>0.13</v>
      </c>
      <c r="V198" s="159">
        <f>ROUND(E198*U198,2)</f>
        <v>0.72</v>
      </c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166</v>
      </c>
      <c r="AH198" s="150"/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outlineLevel="1" x14ac:dyDescent="0.2">
      <c r="A199" s="157"/>
      <c r="B199" s="158"/>
      <c r="C199" s="186" t="s">
        <v>419</v>
      </c>
      <c r="D199" s="161"/>
      <c r="E199" s="162">
        <v>5.5</v>
      </c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0"/>
      <c r="Y199" s="150"/>
      <c r="Z199" s="150"/>
      <c r="AA199" s="150"/>
      <c r="AB199" s="150"/>
      <c r="AC199" s="150"/>
      <c r="AD199" s="150"/>
      <c r="AE199" s="150"/>
      <c r="AF199" s="150"/>
      <c r="AG199" s="150" t="s">
        <v>168</v>
      </c>
      <c r="AH199" s="150">
        <v>0</v>
      </c>
      <c r="AI199" s="150"/>
      <c r="AJ199" s="150"/>
      <c r="AK199" s="150"/>
      <c r="AL199" s="150"/>
      <c r="AM199" s="150"/>
      <c r="AN199" s="150"/>
      <c r="AO199" s="150"/>
      <c r="AP199" s="150"/>
      <c r="AQ199" s="150"/>
      <c r="AR199" s="150"/>
      <c r="AS199" s="150"/>
      <c r="AT199" s="150"/>
      <c r="AU199" s="150"/>
      <c r="AV199" s="150"/>
      <c r="AW199" s="150"/>
      <c r="AX199" s="150"/>
      <c r="AY199" s="150"/>
      <c r="AZ199" s="150"/>
      <c r="BA199" s="150"/>
      <c r="BB199" s="150"/>
      <c r="BC199" s="150"/>
      <c r="BD199" s="150"/>
      <c r="BE199" s="150"/>
      <c r="BF199" s="150"/>
      <c r="BG199" s="150"/>
      <c r="BH199" s="150"/>
    </row>
    <row r="200" spans="1:60" outlineLevel="1" x14ac:dyDescent="0.2">
      <c r="A200" s="170">
        <v>71</v>
      </c>
      <c r="B200" s="171" t="s">
        <v>420</v>
      </c>
      <c r="C200" s="185" t="s">
        <v>421</v>
      </c>
      <c r="D200" s="172" t="s">
        <v>171</v>
      </c>
      <c r="E200" s="173">
        <v>3.7</v>
      </c>
      <c r="F200" s="174"/>
      <c r="G200" s="175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9">
        <v>0.188</v>
      </c>
      <c r="O200" s="159">
        <f>ROUND(E200*N200,2)</f>
        <v>0.7</v>
      </c>
      <c r="P200" s="159">
        <v>0</v>
      </c>
      <c r="Q200" s="159">
        <f>ROUND(E200*P200,2)</f>
        <v>0</v>
      </c>
      <c r="R200" s="159"/>
      <c r="S200" s="159" t="s">
        <v>164</v>
      </c>
      <c r="T200" s="159" t="s">
        <v>165</v>
      </c>
      <c r="U200" s="159">
        <v>0.27200000000000002</v>
      </c>
      <c r="V200" s="159">
        <f>ROUND(E200*U200,2)</f>
        <v>1.01</v>
      </c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166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57"/>
      <c r="B201" s="158"/>
      <c r="C201" s="186" t="s">
        <v>422</v>
      </c>
      <c r="D201" s="161"/>
      <c r="E201" s="162">
        <v>3.7</v>
      </c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168</v>
      </c>
      <c r="AH201" s="150">
        <v>0</v>
      </c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ht="22.5" outlineLevel="1" x14ac:dyDescent="0.2">
      <c r="A202" s="170">
        <v>72</v>
      </c>
      <c r="B202" s="171" t="s">
        <v>423</v>
      </c>
      <c r="C202" s="185" t="s">
        <v>424</v>
      </c>
      <c r="D202" s="172" t="s">
        <v>181</v>
      </c>
      <c r="E202" s="173">
        <v>4</v>
      </c>
      <c r="F202" s="174"/>
      <c r="G202" s="175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9">
        <v>0.06</v>
      </c>
      <c r="O202" s="159">
        <f>ROUND(E202*N202,2)</f>
        <v>0.24</v>
      </c>
      <c r="P202" s="159">
        <v>0</v>
      </c>
      <c r="Q202" s="159">
        <f>ROUND(E202*P202,2)</f>
        <v>0</v>
      </c>
      <c r="R202" s="159" t="s">
        <v>389</v>
      </c>
      <c r="S202" s="159" t="s">
        <v>164</v>
      </c>
      <c r="T202" s="159" t="s">
        <v>165</v>
      </c>
      <c r="U202" s="159">
        <v>0</v>
      </c>
      <c r="V202" s="159">
        <f>ROUND(E202*U202,2)</f>
        <v>0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390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x14ac:dyDescent="0.2">
      <c r="A203" s="164" t="s">
        <v>159</v>
      </c>
      <c r="B203" s="165" t="s">
        <v>93</v>
      </c>
      <c r="C203" s="184" t="s">
        <v>94</v>
      </c>
      <c r="D203" s="166"/>
      <c r="E203" s="167"/>
      <c r="F203" s="168"/>
      <c r="G203" s="169">
        <f>SUMIF(AG204:AG205,"&lt;&gt;NOR",G204:G205)</f>
        <v>0</v>
      </c>
      <c r="H203" s="163"/>
      <c r="I203" s="163">
        <f>SUM(I204:I205)</f>
        <v>0</v>
      </c>
      <c r="J203" s="163"/>
      <c r="K203" s="163">
        <f>SUM(K204:K205)</f>
        <v>0</v>
      </c>
      <c r="L203" s="163"/>
      <c r="M203" s="163">
        <f>SUM(M204:M205)</f>
        <v>0</v>
      </c>
      <c r="N203" s="163"/>
      <c r="O203" s="163">
        <f>SUM(O204:O205)</f>
        <v>0.82</v>
      </c>
      <c r="P203" s="163"/>
      <c r="Q203" s="163">
        <f>SUM(Q204:Q205)</f>
        <v>0</v>
      </c>
      <c r="R203" s="163"/>
      <c r="S203" s="163"/>
      <c r="T203" s="163"/>
      <c r="U203" s="163"/>
      <c r="V203" s="163">
        <f>SUM(V204:V205)</f>
        <v>36.01</v>
      </c>
      <c r="W203" s="163"/>
      <c r="AG203" t="s">
        <v>160</v>
      </c>
    </row>
    <row r="204" spans="1:60" outlineLevel="1" x14ac:dyDescent="0.2">
      <c r="A204" s="170">
        <v>73</v>
      </c>
      <c r="B204" s="171" t="s">
        <v>425</v>
      </c>
      <c r="C204" s="185" t="s">
        <v>426</v>
      </c>
      <c r="D204" s="172" t="s">
        <v>175</v>
      </c>
      <c r="E204" s="173">
        <v>138.5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5.9199999999999999E-3</v>
      </c>
      <c r="O204" s="159">
        <f>ROUND(E204*N204,2)</f>
        <v>0.82</v>
      </c>
      <c r="P204" s="159">
        <v>0</v>
      </c>
      <c r="Q204" s="159">
        <f>ROUND(E204*P204,2)</f>
        <v>0</v>
      </c>
      <c r="R204" s="159"/>
      <c r="S204" s="159" t="s">
        <v>164</v>
      </c>
      <c r="T204" s="159" t="s">
        <v>165</v>
      </c>
      <c r="U204" s="159">
        <v>0.26</v>
      </c>
      <c r="V204" s="159">
        <f>ROUND(E204*U204,2)</f>
        <v>36.01</v>
      </c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166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outlineLevel="1" x14ac:dyDescent="0.2">
      <c r="A205" s="157"/>
      <c r="B205" s="158"/>
      <c r="C205" s="186" t="s">
        <v>427</v>
      </c>
      <c r="D205" s="161"/>
      <c r="E205" s="162">
        <v>138.5</v>
      </c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0"/>
      <c r="Y205" s="150"/>
      <c r="Z205" s="150"/>
      <c r="AA205" s="150"/>
      <c r="AB205" s="150"/>
      <c r="AC205" s="150"/>
      <c r="AD205" s="150"/>
      <c r="AE205" s="150"/>
      <c r="AF205" s="150"/>
      <c r="AG205" s="150" t="s">
        <v>168</v>
      </c>
      <c r="AH205" s="150">
        <v>0</v>
      </c>
      <c r="AI205" s="150"/>
      <c r="AJ205" s="150"/>
      <c r="AK205" s="150"/>
      <c r="AL205" s="150"/>
      <c r="AM205" s="150"/>
      <c r="AN205" s="150"/>
      <c r="AO205" s="150"/>
      <c r="AP205" s="150"/>
      <c r="AQ205" s="150"/>
      <c r="AR205" s="150"/>
      <c r="AS205" s="150"/>
      <c r="AT205" s="150"/>
      <c r="AU205" s="150"/>
      <c r="AV205" s="150"/>
      <c r="AW205" s="150"/>
      <c r="AX205" s="150"/>
      <c r="AY205" s="150"/>
      <c r="AZ205" s="150"/>
      <c r="BA205" s="150"/>
      <c r="BB205" s="150"/>
      <c r="BC205" s="150"/>
      <c r="BD205" s="150"/>
      <c r="BE205" s="150"/>
      <c r="BF205" s="150"/>
      <c r="BG205" s="150"/>
      <c r="BH205" s="150"/>
    </row>
    <row r="206" spans="1:60" x14ac:dyDescent="0.2">
      <c r="A206" s="164" t="s">
        <v>159</v>
      </c>
      <c r="B206" s="165" t="s">
        <v>95</v>
      </c>
      <c r="C206" s="184" t="s">
        <v>96</v>
      </c>
      <c r="D206" s="166"/>
      <c r="E206" s="167"/>
      <c r="F206" s="168"/>
      <c r="G206" s="169">
        <f>SUMIF(AG207:AG209,"&lt;&gt;NOR",G207:G209)</f>
        <v>0</v>
      </c>
      <c r="H206" s="163"/>
      <c r="I206" s="163">
        <f>SUM(I207:I209)</f>
        <v>0</v>
      </c>
      <c r="J206" s="163"/>
      <c r="K206" s="163">
        <f>SUM(K207:K209)</f>
        <v>0</v>
      </c>
      <c r="L206" s="163"/>
      <c r="M206" s="163">
        <f>SUM(M207:M209)</f>
        <v>0</v>
      </c>
      <c r="N206" s="163"/>
      <c r="O206" s="163">
        <f>SUM(O207:O209)</f>
        <v>0.04</v>
      </c>
      <c r="P206" s="163"/>
      <c r="Q206" s="163">
        <f>SUM(Q207:Q209)</f>
        <v>0</v>
      </c>
      <c r="R206" s="163"/>
      <c r="S206" s="163"/>
      <c r="T206" s="163"/>
      <c r="U206" s="163"/>
      <c r="V206" s="163">
        <f>SUM(V207:V209)</f>
        <v>53.11</v>
      </c>
      <c r="W206" s="163"/>
      <c r="AG206" t="s">
        <v>160</v>
      </c>
    </row>
    <row r="207" spans="1:60" outlineLevel="1" x14ac:dyDescent="0.2">
      <c r="A207" s="170">
        <v>74</v>
      </c>
      <c r="B207" s="171" t="s">
        <v>428</v>
      </c>
      <c r="C207" s="185" t="s">
        <v>429</v>
      </c>
      <c r="D207" s="172" t="s">
        <v>175</v>
      </c>
      <c r="E207" s="173">
        <v>172.42500000000001</v>
      </c>
      <c r="F207" s="174"/>
      <c r="G207" s="175">
        <f>ROUND(E207*F207,2)</f>
        <v>0</v>
      </c>
      <c r="H207" s="160"/>
      <c r="I207" s="159">
        <f>ROUND(E207*H207,2)</f>
        <v>0</v>
      </c>
      <c r="J207" s="160"/>
      <c r="K207" s="159">
        <f>ROUND(E207*J207,2)</f>
        <v>0</v>
      </c>
      <c r="L207" s="159">
        <v>21</v>
      </c>
      <c r="M207" s="159">
        <f>G207*(1+L207/100)</f>
        <v>0</v>
      </c>
      <c r="N207" s="159">
        <v>4.0000000000000003E-5</v>
      </c>
      <c r="O207" s="159">
        <f>ROUND(E207*N207,2)</f>
        <v>0.01</v>
      </c>
      <c r="P207" s="159">
        <v>0</v>
      </c>
      <c r="Q207" s="159">
        <f>ROUND(E207*P207,2)</f>
        <v>0</v>
      </c>
      <c r="R207" s="159"/>
      <c r="S207" s="159" t="s">
        <v>164</v>
      </c>
      <c r="T207" s="159" t="s">
        <v>165</v>
      </c>
      <c r="U207" s="159">
        <v>0.308</v>
      </c>
      <c r="V207" s="159">
        <f>ROUND(E207*U207,2)</f>
        <v>53.11</v>
      </c>
      <c r="W207" s="159"/>
      <c r="X207" s="150"/>
      <c r="Y207" s="150"/>
      <c r="Z207" s="150"/>
      <c r="AA207" s="150"/>
      <c r="AB207" s="150"/>
      <c r="AC207" s="150"/>
      <c r="AD207" s="150"/>
      <c r="AE207" s="150"/>
      <c r="AF207" s="150"/>
      <c r="AG207" s="150" t="s">
        <v>166</v>
      </c>
      <c r="AH207" s="150"/>
      <c r="AI207" s="150"/>
      <c r="AJ207" s="150"/>
      <c r="AK207" s="150"/>
      <c r="AL207" s="150"/>
      <c r="AM207" s="150"/>
      <c r="AN207" s="150"/>
      <c r="AO207" s="150"/>
      <c r="AP207" s="150"/>
      <c r="AQ207" s="150"/>
      <c r="AR207" s="150"/>
      <c r="AS207" s="150"/>
      <c r="AT207" s="150"/>
      <c r="AU207" s="150"/>
      <c r="AV207" s="150"/>
      <c r="AW207" s="150"/>
      <c r="AX207" s="150"/>
      <c r="AY207" s="150"/>
      <c r="AZ207" s="150"/>
      <c r="BA207" s="150"/>
      <c r="BB207" s="150"/>
      <c r="BC207" s="150"/>
      <c r="BD207" s="150"/>
      <c r="BE207" s="150"/>
      <c r="BF207" s="150"/>
      <c r="BG207" s="150"/>
      <c r="BH207" s="150"/>
    </row>
    <row r="208" spans="1:60" outlineLevel="1" x14ac:dyDescent="0.2">
      <c r="A208" s="157"/>
      <c r="B208" s="158"/>
      <c r="C208" s="186" t="s">
        <v>430</v>
      </c>
      <c r="D208" s="161"/>
      <c r="E208" s="162">
        <v>172.43</v>
      </c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0"/>
      <c r="Y208" s="150"/>
      <c r="Z208" s="150"/>
      <c r="AA208" s="150"/>
      <c r="AB208" s="150"/>
      <c r="AC208" s="150"/>
      <c r="AD208" s="150"/>
      <c r="AE208" s="150"/>
      <c r="AF208" s="150"/>
      <c r="AG208" s="150" t="s">
        <v>168</v>
      </c>
      <c r="AH208" s="150">
        <v>0</v>
      </c>
      <c r="AI208" s="150"/>
      <c r="AJ208" s="150"/>
      <c r="AK208" s="150"/>
      <c r="AL208" s="150"/>
      <c r="AM208" s="150"/>
      <c r="AN208" s="150"/>
      <c r="AO208" s="150"/>
      <c r="AP208" s="150"/>
      <c r="AQ208" s="150"/>
      <c r="AR208" s="150"/>
      <c r="AS208" s="150"/>
      <c r="AT208" s="150"/>
      <c r="AU208" s="150"/>
      <c r="AV208" s="150"/>
      <c r="AW208" s="150"/>
      <c r="AX208" s="150"/>
      <c r="AY208" s="150"/>
      <c r="AZ208" s="150"/>
      <c r="BA208" s="150"/>
      <c r="BB208" s="150"/>
      <c r="BC208" s="150"/>
      <c r="BD208" s="150"/>
      <c r="BE208" s="150"/>
      <c r="BF208" s="150"/>
      <c r="BG208" s="150"/>
      <c r="BH208" s="150"/>
    </row>
    <row r="209" spans="1:60" ht="22.5" outlineLevel="1" x14ac:dyDescent="0.2">
      <c r="A209" s="170">
        <v>75</v>
      </c>
      <c r="B209" s="171" t="s">
        <v>431</v>
      </c>
      <c r="C209" s="185" t="s">
        <v>432</v>
      </c>
      <c r="D209" s="172" t="s">
        <v>242</v>
      </c>
      <c r="E209" s="173">
        <v>5</v>
      </c>
      <c r="F209" s="174"/>
      <c r="G209" s="175">
        <f>ROUND(E209*F209,2)</f>
        <v>0</v>
      </c>
      <c r="H209" s="160"/>
      <c r="I209" s="159">
        <f>ROUND(E209*H209,2)</f>
        <v>0</v>
      </c>
      <c r="J209" s="160"/>
      <c r="K209" s="159">
        <f>ROUND(E209*J209,2)</f>
        <v>0</v>
      </c>
      <c r="L209" s="159">
        <v>21</v>
      </c>
      <c r="M209" s="159">
        <f>G209*(1+L209/100)</f>
        <v>0</v>
      </c>
      <c r="N209" s="159">
        <v>6.0000000000000001E-3</v>
      </c>
      <c r="O209" s="159">
        <f>ROUND(E209*N209,2)</f>
        <v>0.03</v>
      </c>
      <c r="P209" s="159">
        <v>0</v>
      </c>
      <c r="Q209" s="159">
        <f>ROUND(E209*P209,2)</f>
        <v>0</v>
      </c>
      <c r="R209" s="159"/>
      <c r="S209" s="159" t="s">
        <v>243</v>
      </c>
      <c r="T209" s="159" t="s">
        <v>165</v>
      </c>
      <c r="U209" s="159">
        <v>0</v>
      </c>
      <c r="V209" s="159">
        <f>ROUND(E209*U209,2)</f>
        <v>0</v>
      </c>
      <c r="W209" s="159"/>
      <c r="X209" s="150"/>
      <c r="Y209" s="150"/>
      <c r="Z209" s="150"/>
      <c r="AA209" s="150"/>
      <c r="AB209" s="150"/>
      <c r="AC209" s="150"/>
      <c r="AD209" s="150"/>
      <c r="AE209" s="150"/>
      <c r="AF209" s="150"/>
      <c r="AG209" s="150" t="s">
        <v>166</v>
      </c>
      <c r="AH209" s="150"/>
      <c r="AI209" s="150"/>
      <c r="AJ209" s="150"/>
      <c r="AK209" s="150"/>
      <c r="AL209" s="150"/>
      <c r="AM209" s="150"/>
      <c r="AN209" s="150"/>
      <c r="AO209" s="150"/>
      <c r="AP209" s="150"/>
      <c r="AQ209" s="150"/>
      <c r="AR209" s="150"/>
      <c r="AS209" s="150"/>
      <c r="AT209" s="150"/>
      <c r="AU209" s="150"/>
      <c r="AV209" s="150"/>
      <c r="AW209" s="150"/>
      <c r="AX209" s="150"/>
      <c r="AY209" s="150"/>
      <c r="AZ209" s="150"/>
      <c r="BA209" s="150"/>
      <c r="BB209" s="150"/>
      <c r="BC209" s="150"/>
      <c r="BD209" s="150"/>
      <c r="BE209" s="150"/>
      <c r="BF209" s="150"/>
      <c r="BG209" s="150"/>
      <c r="BH209" s="150"/>
    </row>
    <row r="210" spans="1:60" x14ac:dyDescent="0.2">
      <c r="A210" s="164" t="s">
        <v>159</v>
      </c>
      <c r="B210" s="165" t="s">
        <v>97</v>
      </c>
      <c r="C210" s="184" t="s">
        <v>98</v>
      </c>
      <c r="D210" s="166"/>
      <c r="E210" s="167"/>
      <c r="F210" s="168"/>
      <c r="G210" s="169">
        <f>SUMIF(AG211:AG230,"&lt;&gt;NOR",G211:G230)</f>
        <v>0</v>
      </c>
      <c r="H210" s="163"/>
      <c r="I210" s="163">
        <f>SUM(I211:I230)</f>
        <v>0</v>
      </c>
      <c r="J210" s="163"/>
      <c r="K210" s="163">
        <f>SUM(K211:K230)</f>
        <v>0</v>
      </c>
      <c r="L210" s="163"/>
      <c r="M210" s="163">
        <f>SUM(M211:M230)</f>
        <v>0</v>
      </c>
      <c r="N210" s="163"/>
      <c r="O210" s="163">
        <f>SUM(O211:O230)</f>
        <v>0.12</v>
      </c>
      <c r="P210" s="163"/>
      <c r="Q210" s="163">
        <f>SUM(Q211:Q230)</f>
        <v>111.75999999999999</v>
      </c>
      <c r="R210" s="163"/>
      <c r="S210" s="163"/>
      <c r="T210" s="163"/>
      <c r="U210" s="163"/>
      <c r="V210" s="163">
        <f>SUM(V211:V230)</f>
        <v>199.19000000000003</v>
      </c>
      <c r="W210" s="163"/>
      <c r="AG210" t="s">
        <v>160</v>
      </c>
    </row>
    <row r="211" spans="1:60" outlineLevel="1" x14ac:dyDescent="0.2">
      <c r="A211" s="170">
        <v>76</v>
      </c>
      <c r="B211" s="171" t="s">
        <v>433</v>
      </c>
      <c r="C211" s="185" t="s">
        <v>434</v>
      </c>
      <c r="D211" s="172" t="s">
        <v>163</v>
      </c>
      <c r="E211" s="173">
        <v>16.065000000000001</v>
      </c>
      <c r="F211" s="174"/>
      <c r="G211" s="175">
        <f>ROUND(E211*F211,2)</f>
        <v>0</v>
      </c>
      <c r="H211" s="160"/>
      <c r="I211" s="159">
        <f>ROUND(E211*H211,2)</f>
        <v>0</v>
      </c>
      <c r="J211" s="160"/>
      <c r="K211" s="159">
        <f>ROUND(E211*J211,2)</f>
        <v>0</v>
      </c>
      <c r="L211" s="159">
        <v>21</v>
      </c>
      <c r="M211" s="159">
        <f>G211*(1+L211/100)</f>
        <v>0</v>
      </c>
      <c r="N211" s="159">
        <v>1.1199999999999999E-3</v>
      </c>
      <c r="O211" s="159">
        <f>ROUND(E211*N211,2)</f>
        <v>0.02</v>
      </c>
      <c r="P211" s="159">
        <v>2.5</v>
      </c>
      <c r="Q211" s="159">
        <f>ROUND(E211*P211,2)</f>
        <v>40.159999999999997</v>
      </c>
      <c r="R211" s="159"/>
      <c r="S211" s="159" t="s">
        <v>164</v>
      </c>
      <c r="T211" s="159" t="s">
        <v>165</v>
      </c>
      <c r="U211" s="159">
        <v>2.605</v>
      </c>
      <c r="V211" s="159">
        <f>ROUND(E211*U211,2)</f>
        <v>41.85</v>
      </c>
      <c r="W211" s="159"/>
      <c r="X211" s="150"/>
      <c r="Y211" s="150"/>
      <c r="Z211" s="150"/>
      <c r="AA211" s="150"/>
      <c r="AB211" s="150"/>
      <c r="AC211" s="150"/>
      <c r="AD211" s="150"/>
      <c r="AE211" s="150"/>
      <c r="AF211" s="150"/>
      <c r="AG211" s="150" t="s">
        <v>166</v>
      </c>
      <c r="AH211" s="150"/>
      <c r="AI211" s="150"/>
      <c r="AJ211" s="150"/>
      <c r="AK211" s="150"/>
      <c r="AL211" s="150"/>
      <c r="AM211" s="150"/>
      <c r="AN211" s="150"/>
      <c r="AO211" s="150"/>
      <c r="AP211" s="150"/>
      <c r="AQ211" s="150"/>
      <c r="AR211" s="150"/>
      <c r="AS211" s="150"/>
      <c r="AT211" s="150"/>
      <c r="AU211" s="150"/>
      <c r="AV211" s="150"/>
      <c r="AW211" s="150"/>
      <c r="AX211" s="150"/>
      <c r="AY211" s="150"/>
      <c r="AZ211" s="150"/>
      <c r="BA211" s="150"/>
      <c r="BB211" s="150"/>
      <c r="BC211" s="150"/>
      <c r="BD211" s="150"/>
      <c r="BE211" s="150"/>
      <c r="BF211" s="150"/>
      <c r="BG211" s="150"/>
      <c r="BH211" s="150"/>
    </row>
    <row r="212" spans="1:60" outlineLevel="1" x14ac:dyDescent="0.2">
      <c r="A212" s="157"/>
      <c r="B212" s="158"/>
      <c r="C212" s="186" t="s">
        <v>435</v>
      </c>
      <c r="D212" s="161"/>
      <c r="E212" s="162">
        <v>16.07</v>
      </c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0"/>
      <c r="Y212" s="150"/>
      <c r="Z212" s="150"/>
      <c r="AA212" s="150"/>
      <c r="AB212" s="150"/>
      <c r="AC212" s="150"/>
      <c r="AD212" s="150"/>
      <c r="AE212" s="150"/>
      <c r="AF212" s="150"/>
      <c r="AG212" s="150" t="s">
        <v>168</v>
      </c>
      <c r="AH212" s="150">
        <v>0</v>
      </c>
      <c r="AI212" s="150"/>
      <c r="AJ212" s="150"/>
      <c r="AK212" s="150"/>
      <c r="AL212" s="150"/>
      <c r="AM212" s="150"/>
      <c r="AN212" s="150"/>
      <c r="AO212" s="150"/>
      <c r="AP212" s="150"/>
      <c r="AQ212" s="150"/>
      <c r="AR212" s="150"/>
      <c r="AS212" s="150"/>
      <c r="AT212" s="150"/>
      <c r="AU212" s="150"/>
      <c r="AV212" s="150"/>
      <c r="AW212" s="150"/>
      <c r="AX212" s="150"/>
      <c r="AY212" s="150"/>
      <c r="AZ212" s="150"/>
      <c r="BA212" s="150"/>
      <c r="BB212" s="150"/>
      <c r="BC212" s="150"/>
      <c r="BD212" s="150"/>
      <c r="BE212" s="150"/>
      <c r="BF212" s="150"/>
      <c r="BG212" s="150"/>
      <c r="BH212" s="150"/>
    </row>
    <row r="213" spans="1:60" outlineLevel="1" x14ac:dyDescent="0.2">
      <c r="A213" s="170">
        <v>77</v>
      </c>
      <c r="B213" s="171" t="s">
        <v>436</v>
      </c>
      <c r="C213" s="185" t="s">
        <v>437</v>
      </c>
      <c r="D213" s="172" t="s">
        <v>163</v>
      </c>
      <c r="E213" s="173">
        <v>8.9250000000000007</v>
      </c>
      <c r="F213" s="174"/>
      <c r="G213" s="175">
        <f>ROUND(E213*F213,2)</f>
        <v>0</v>
      </c>
      <c r="H213" s="160"/>
      <c r="I213" s="159">
        <f>ROUND(E213*H213,2)</f>
        <v>0</v>
      </c>
      <c r="J213" s="160"/>
      <c r="K213" s="159">
        <f>ROUND(E213*J213,2)</f>
        <v>0</v>
      </c>
      <c r="L213" s="159">
        <v>21</v>
      </c>
      <c r="M213" s="159">
        <f>G213*(1+L213/100)</f>
        <v>0</v>
      </c>
      <c r="N213" s="159">
        <v>0</v>
      </c>
      <c r="O213" s="159">
        <f>ROUND(E213*N213,2)</f>
        <v>0</v>
      </c>
      <c r="P213" s="159">
        <v>2</v>
      </c>
      <c r="Q213" s="159">
        <f>ROUND(E213*P213,2)</f>
        <v>17.850000000000001</v>
      </c>
      <c r="R213" s="159"/>
      <c r="S213" s="159" t="s">
        <v>164</v>
      </c>
      <c r="T213" s="159" t="s">
        <v>165</v>
      </c>
      <c r="U213" s="159">
        <v>6.4359999999999999</v>
      </c>
      <c r="V213" s="159">
        <f>ROUND(E213*U213,2)</f>
        <v>57.44</v>
      </c>
      <c r="W213" s="159"/>
      <c r="X213" s="150"/>
      <c r="Y213" s="150"/>
      <c r="Z213" s="150"/>
      <c r="AA213" s="150"/>
      <c r="AB213" s="150"/>
      <c r="AC213" s="150"/>
      <c r="AD213" s="150"/>
      <c r="AE213" s="150"/>
      <c r="AF213" s="150"/>
      <c r="AG213" s="150" t="s">
        <v>166</v>
      </c>
      <c r="AH213" s="150"/>
      <c r="AI213" s="150"/>
      <c r="AJ213" s="150"/>
      <c r="AK213" s="150"/>
      <c r="AL213" s="150"/>
      <c r="AM213" s="150"/>
      <c r="AN213" s="150"/>
      <c r="AO213" s="150"/>
      <c r="AP213" s="150"/>
      <c r="AQ213" s="150"/>
      <c r="AR213" s="150"/>
      <c r="AS213" s="150"/>
      <c r="AT213" s="150"/>
      <c r="AU213" s="150"/>
      <c r="AV213" s="150"/>
      <c r="AW213" s="150"/>
      <c r="AX213" s="150"/>
      <c r="AY213" s="150"/>
      <c r="AZ213" s="150"/>
      <c r="BA213" s="150"/>
      <c r="BB213" s="150"/>
      <c r="BC213" s="150"/>
      <c r="BD213" s="150"/>
      <c r="BE213" s="150"/>
      <c r="BF213" s="150"/>
      <c r="BG213" s="150"/>
      <c r="BH213" s="150"/>
    </row>
    <row r="214" spans="1:60" outlineLevel="1" x14ac:dyDescent="0.2">
      <c r="A214" s="157"/>
      <c r="B214" s="158"/>
      <c r="C214" s="186" t="s">
        <v>438</v>
      </c>
      <c r="D214" s="161"/>
      <c r="E214" s="162">
        <v>8.93</v>
      </c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0"/>
      <c r="Y214" s="150"/>
      <c r="Z214" s="150"/>
      <c r="AA214" s="150"/>
      <c r="AB214" s="150"/>
      <c r="AC214" s="150"/>
      <c r="AD214" s="150"/>
      <c r="AE214" s="150"/>
      <c r="AF214" s="150"/>
      <c r="AG214" s="150" t="s">
        <v>168</v>
      </c>
      <c r="AH214" s="150">
        <v>0</v>
      </c>
      <c r="AI214" s="150"/>
      <c r="AJ214" s="150"/>
      <c r="AK214" s="150"/>
      <c r="AL214" s="150"/>
      <c r="AM214" s="150"/>
      <c r="AN214" s="150"/>
      <c r="AO214" s="150"/>
      <c r="AP214" s="150"/>
      <c r="AQ214" s="150"/>
      <c r="AR214" s="150"/>
      <c r="AS214" s="150"/>
      <c r="AT214" s="150"/>
      <c r="AU214" s="150"/>
      <c r="AV214" s="150"/>
      <c r="AW214" s="150"/>
      <c r="AX214" s="150"/>
      <c r="AY214" s="150"/>
      <c r="AZ214" s="150"/>
      <c r="BA214" s="150"/>
      <c r="BB214" s="150"/>
      <c r="BC214" s="150"/>
      <c r="BD214" s="150"/>
      <c r="BE214" s="150"/>
      <c r="BF214" s="150"/>
      <c r="BG214" s="150"/>
      <c r="BH214" s="150"/>
    </row>
    <row r="215" spans="1:60" outlineLevel="1" x14ac:dyDescent="0.2">
      <c r="A215" s="170">
        <v>78</v>
      </c>
      <c r="B215" s="171" t="s">
        <v>439</v>
      </c>
      <c r="C215" s="185" t="s">
        <v>440</v>
      </c>
      <c r="D215" s="172" t="s">
        <v>163</v>
      </c>
      <c r="E215" s="173">
        <v>15.9605</v>
      </c>
      <c r="F215" s="174"/>
      <c r="G215" s="175">
        <f>ROUND(E215*F215,2)</f>
        <v>0</v>
      </c>
      <c r="H215" s="160"/>
      <c r="I215" s="159">
        <f>ROUND(E215*H215,2)</f>
        <v>0</v>
      </c>
      <c r="J215" s="160"/>
      <c r="K215" s="159">
        <f>ROUND(E215*J215,2)</f>
        <v>0</v>
      </c>
      <c r="L215" s="159">
        <v>21</v>
      </c>
      <c r="M215" s="159">
        <f>G215*(1+L215/100)</f>
        <v>0</v>
      </c>
      <c r="N215" s="159">
        <v>1.2800000000000001E-3</v>
      </c>
      <c r="O215" s="159">
        <f>ROUND(E215*N215,2)</f>
        <v>0.02</v>
      </c>
      <c r="P215" s="159">
        <v>1.8</v>
      </c>
      <c r="Q215" s="159">
        <f>ROUND(E215*P215,2)</f>
        <v>28.73</v>
      </c>
      <c r="R215" s="159"/>
      <c r="S215" s="159" t="s">
        <v>164</v>
      </c>
      <c r="T215" s="159" t="s">
        <v>165</v>
      </c>
      <c r="U215" s="159">
        <v>1.52</v>
      </c>
      <c r="V215" s="159">
        <f>ROUND(E215*U215,2)</f>
        <v>24.26</v>
      </c>
      <c r="W215" s="159"/>
      <c r="X215" s="150"/>
      <c r="Y215" s="150"/>
      <c r="Z215" s="150"/>
      <c r="AA215" s="150"/>
      <c r="AB215" s="150"/>
      <c r="AC215" s="150"/>
      <c r="AD215" s="150"/>
      <c r="AE215" s="150"/>
      <c r="AF215" s="150"/>
      <c r="AG215" s="150" t="s">
        <v>166</v>
      </c>
      <c r="AH215" s="150"/>
      <c r="AI215" s="150"/>
      <c r="AJ215" s="150"/>
      <c r="AK215" s="150"/>
      <c r="AL215" s="150"/>
      <c r="AM215" s="150"/>
      <c r="AN215" s="150"/>
      <c r="AO215" s="150"/>
      <c r="AP215" s="150"/>
      <c r="AQ215" s="150"/>
      <c r="AR215" s="150"/>
      <c r="AS215" s="150"/>
      <c r="AT215" s="150"/>
      <c r="AU215" s="150"/>
      <c r="AV215" s="150"/>
      <c r="AW215" s="150"/>
      <c r="AX215" s="150"/>
      <c r="AY215" s="150"/>
      <c r="AZ215" s="150"/>
      <c r="BA215" s="150"/>
      <c r="BB215" s="150"/>
      <c r="BC215" s="150"/>
      <c r="BD215" s="150"/>
      <c r="BE215" s="150"/>
      <c r="BF215" s="150"/>
      <c r="BG215" s="150"/>
      <c r="BH215" s="150"/>
    </row>
    <row r="216" spans="1:60" outlineLevel="1" x14ac:dyDescent="0.2">
      <c r="A216" s="157"/>
      <c r="B216" s="158"/>
      <c r="C216" s="186" t="s">
        <v>441</v>
      </c>
      <c r="D216" s="161"/>
      <c r="E216" s="162">
        <v>15.96</v>
      </c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0"/>
      <c r="Y216" s="150"/>
      <c r="Z216" s="150"/>
      <c r="AA216" s="150"/>
      <c r="AB216" s="150"/>
      <c r="AC216" s="150"/>
      <c r="AD216" s="150"/>
      <c r="AE216" s="150"/>
      <c r="AF216" s="150"/>
      <c r="AG216" s="150" t="s">
        <v>168</v>
      </c>
      <c r="AH216" s="150">
        <v>0</v>
      </c>
      <c r="AI216" s="150"/>
      <c r="AJ216" s="150"/>
      <c r="AK216" s="150"/>
      <c r="AL216" s="150"/>
      <c r="AM216" s="150"/>
      <c r="AN216" s="150"/>
      <c r="AO216" s="150"/>
      <c r="AP216" s="150"/>
      <c r="AQ216" s="150"/>
      <c r="AR216" s="150"/>
      <c r="AS216" s="150"/>
      <c r="AT216" s="150"/>
      <c r="AU216" s="150"/>
      <c r="AV216" s="150"/>
      <c r="AW216" s="150"/>
      <c r="AX216" s="150"/>
      <c r="AY216" s="150"/>
      <c r="AZ216" s="150"/>
      <c r="BA216" s="150"/>
      <c r="BB216" s="150"/>
      <c r="BC216" s="150"/>
      <c r="BD216" s="150"/>
      <c r="BE216" s="150"/>
      <c r="BF216" s="150"/>
      <c r="BG216" s="150"/>
      <c r="BH216" s="150"/>
    </row>
    <row r="217" spans="1:60" outlineLevel="1" x14ac:dyDescent="0.2">
      <c r="A217" s="170">
        <v>79</v>
      </c>
      <c r="B217" s="171" t="s">
        <v>442</v>
      </c>
      <c r="C217" s="185" t="s">
        <v>443</v>
      </c>
      <c r="D217" s="172" t="s">
        <v>163</v>
      </c>
      <c r="E217" s="173">
        <v>7.08</v>
      </c>
      <c r="F217" s="174"/>
      <c r="G217" s="175">
        <f>ROUND(E217*F217,2)</f>
        <v>0</v>
      </c>
      <c r="H217" s="160"/>
      <c r="I217" s="159">
        <f>ROUND(E217*H217,2)</f>
        <v>0</v>
      </c>
      <c r="J217" s="160"/>
      <c r="K217" s="159">
        <f>ROUND(E217*J217,2)</f>
        <v>0</v>
      </c>
      <c r="L217" s="159">
        <v>21</v>
      </c>
      <c r="M217" s="159">
        <f>G217*(1+L217/100)</f>
        <v>0</v>
      </c>
      <c r="N217" s="159">
        <v>6.6600000000000001E-3</v>
      </c>
      <c r="O217" s="159">
        <f>ROUND(E217*N217,2)</f>
        <v>0.05</v>
      </c>
      <c r="P217" s="159">
        <v>2.4</v>
      </c>
      <c r="Q217" s="159">
        <f>ROUND(E217*P217,2)</f>
        <v>16.989999999999998</v>
      </c>
      <c r="R217" s="159"/>
      <c r="S217" s="159" t="s">
        <v>164</v>
      </c>
      <c r="T217" s="159" t="s">
        <v>165</v>
      </c>
      <c r="U217" s="159">
        <v>6.72</v>
      </c>
      <c r="V217" s="159">
        <f>ROUND(E217*U217,2)</f>
        <v>47.58</v>
      </c>
      <c r="W217" s="159"/>
      <c r="X217" s="150"/>
      <c r="Y217" s="150"/>
      <c r="Z217" s="150"/>
      <c r="AA217" s="150"/>
      <c r="AB217" s="150"/>
      <c r="AC217" s="150"/>
      <c r="AD217" s="150"/>
      <c r="AE217" s="150"/>
      <c r="AF217" s="150"/>
      <c r="AG217" s="150" t="s">
        <v>166</v>
      </c>
      <c r="AH217" s="150"/>
      <c r="AI217" s="150"/>
      <c r="AJ217" s="150"/>
      <c r="AK217" s="150"/>
      <c r="AL217" s="150"/>
      <c r="AM217" s="150"/>
      <c r="AN217" s="150"/>
      <c r="AO217" s="150"/>
      <c r="AP217" s="150"/>
      <c r="AQ217" s="150"/>
      <c r="AR217" s="150"/>
      <c r="AS217" s="150"/>
      <c r="AT217" s="150"/>
      <c r="AU217" s="150"/>
      <c r="AV217" s="150"/>
      <c r="AW217" s="150"/>
      <c r="AX217" s="150"/>
      <c r="AY217" s="150"/>
      <c r="AZ217" s="150"/>
      <c r="BA217" s="150"/>
      <c r="BB217" s="150"/>
      <c r="BC217" s="150"/>
      <c r="BD217" s="150"/>
      <c r="BE217" s="150"/>
      <c r="BF217" s="150"/>
      <c r="BG217" s="150"/>
      <c r="BH217" s="150"/>
    </row>
    <row r="218" spans="1:60" outlineLevel="1" x14ac:dyDescent="0.2">
      <c r="A218" s="157"/>
      <c r="B218" s="158"/>
      <c r="C218" s="186" t="s">
        <v>444</v>
      </c>
      <c r="D218" s="161"/>
      <c r="E218" s="162">
        <v>7.08</v>
      </c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0"/>
      <c r="Y218" s="150"/>
      <c r="Z218" s="150"/>
      <c r="AA218" s="150"/>
      <c r="AB218" s="150"/>
      <c r="AC218" s="150"/>
      <c r="AD218" s="150"/>
      <c r="AE218" s="150"/>
      <c r="AF218" s="150"/>
      <c r="AG218" s="150" t="s">
        <v>168</v>
      </c>
      <c r="AH218" s="150">
        <v>0</v>
      </c>
      <c r="AI218" s="150"/>
      <c r="AJ218" s="150"/>
      <c r="AK218" s="150"/>
      <c r="AL218" s="150"/>
      <c r="AM218" s="150"/>
      <c r="AN218" s="150"/>
      <c r="AO218" s="150"/>
      <c r="AP218" s="150"/>
      <c r="AQ218" s="150"/>
      <c r="AR218" s="150"/>
      <c r="AS218" s="150"/>
      <c r="AT218" s="150"/>
      <c r="AU218" s="150"/>
      <c r="AV218" s="150"/>
      <c r="AW218" s="150"/>
      <c r="AX218" s="150"/>
      <c r="AY218" s="150"/>
      <c r="AZ218" s="150"/>
      <c r="BA218" s="150"/>
      <c r="BB218" s="150"/>
      <c r="BC218" s="150"/>
      <c r="BD218" s="150"/>
      <c r="BE218" s="150"/>
      <c r="BF218" s="150"/>
      <c r="BG218" s="150"/>
      <c r="BH218" s="150"/>
    </row>
    <row r="219" spans="1:60" outlineLevel="1" x14ac:dyDescent="0.2">
      <c r="A219" s="170">
        <v>80</v>
      </c>
      <c r="B219" s="171" t="s">
        <v>439</v>
      </c>
      <c r="C219" s="185" t="s">
        <v>440</v>
      </c>
      <c r="D219" s="172" t="s">
        <v>163</v>
      </c>
      <c r="E219" s="173">
        <v>2.2124999999999999</v>
      </c>
      <c r="F219" s="174"/>
      <c r="G219" s="175">
        <f>ROUND(E219*F219,2)</f>
        <v>0</v>
      </c>
      <c r="H219" s="160"/>
      <c r="I219" s="159">
        <f>ROUND(E219*H219,2)</f>
        <v>0</v>
      </c>
      <c r="J219" s="160"/>
      <c r="K219" s="159">
        <f>ROUND(E219*J219,2)</f>
        <v>0</v>
      </c>
      <c r="L219" s="159">
        <v>21</v>
      </c>
      <c r="M219" s="159">
        <f>G219*(1+L219/100)</f>
        <v>0</v>
      </c>
      <c r="N219" s="159">
        <v>1.2800000000000001E-3</v>
      </c>
      <c r="O219" s="159">
        <f>ROUND(E219*N219,2)</f>
        <v>0</v>
      </c>
      <c r="P219" s="159">
        <v>1.8</v>
      </c>
      <c r="Q219" s="159">
        <f>ROUND(E219*P219,2)</f>
        <v>3.98</v>
      </c>
      <c r="R219" s="159"/>
      <c r="S219" s="159" t="s">
        <v>164</v>
      </c>
      <c r="T219" s="159" t="s">
        <v>165</v>
      </c>
      <c r="U219" s="159">
        <v>1.52</v>
      </c>
      <c r="V219" s="159">
        <f>ROUND(E219*U219,2)</f>
        <v>3.36</v>
      </c>
      <c r="W219" s="159"/>
      <c r="X219" s="150"/>
      <c r="Y219" s="150"/>
      <c r="Z219" s="150"/>
      <c r="AA219" s="150"/>
      <c r="AB219" s="150"/>
      <c r="AC219" s="150"/>
      <c r="AD219" s="150"/>
      <c r="AE219" s="150"/>
      <c r="AF219" s="150"/>
      <c r="AG219" s="150" t="s">
        <v>166</v>
      </c>
      <c r="AH219" s="150"/>
      <c r="AI219" s="150"/>
      <c r="AJ219" s="150"/>
      <c r="AK219" s="150"/>
      <c r="AL219" s="150"/>
      <c r="AM219" s="150"/>
      <c r="AN219" s="150"/>
      <c r="AO219" s="150"/>
      <c r="AP219" s="150"/>
      <c r="AQ219" s="150"/>
      <c r="AR219" s="150"/>
      <c r="AS219" s="150"/>
      <c r="AT219" s="150"/>
      <c r="AU219" s="150"/>
      <c r="AV219" s="150"/>
      <c r="AW219" s="150"/>
      <c r="AX219" s="150"/>
      <c r="AY219" s="150"/>
      <c r="AZ219" s="150"/>
      <c r="BA219" s="150"/>
      <c r="BB219" s="150"/>
      <c r="BC219" s="150"/>
      <c r="BD219" s="150"/>
      <c r="BE219" s="150"/>
      <c r="BF219" s="150"/>
      <c r="BG219" s="150"/>
      <c r="BH219" s="150"/>
    </row>
    <row r="220" spans="1:60" outlineLevel="1" x14ac:dyDescent="0.2">
      <c r="A220" s="157"/>
      <c r="B220" s="158"/>
      <c r="C220" s="186" t="s">
        <v>445</v>
      </c>
      <c r="D220" s="161"/>
      <c r="E220" s="162">
        <v>2.21</v>
      </c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0"/>
      <c r="Y220" s="150"/>
      <c r="Z220" s="150"/>
      <c r="AA220" s="150"/>
      <c r="AB220" s="150"/>
      <c r="AC220" s="150"/>
      <c r="AD220" s="150"/>
      <c r="AE220" s="150"/>
      <c r="AF220" s="150"/>
      <c r="AG220" s="150" t="s">
        <v>168</v>
      </c>
      <c r="AH220" s="150">
        <v>0</v>
      </c>
      <c r="AI220" s="150"/>
      <c r="AJ220" s="150"/>
      <c r="AK220" s="150"/>
      <c r="AL220" s="150"/>
      <c r="AM220" s="150"/>
      <c r="AN220" s="150"/>
      <c r="AO220" s="150"/>
      <c r="AP220" s="150"/>
      <c r="AQ220" s="150"/>
      <c r="AR220" s="150"/>
      <c r="AS220" s="150"/>
      <c r="AT220" s="150"/>
      <c r="AU220" s="150"/>
      <c r="AV220" s="150"/>
      <c r="AW220" s="150"/>
      <c r="AX220" s="150"/>
      <c r="AY220" s="150"/>
      <c r="AZ220" s="150"/>
      <c r="BA220" s="150"/>
      <c r="BB220" s="150"/>
      <c r="BC220" s="150"/>
      <c r="BD220" s="150"/>
      <c r="BE220" s="150"/>
      <c r="BF220" s="150"/>
      <c r="BG220" s="150"/>
      <c r="BH220" s="150"/>
    </row>
    <row r="221" spans="1:60" outlineLevel="1" x14ac:dyDescent="0.2">
      <c r="A221" s="170">
        <v>81</v>
      </c>
      <c r="B221" s="171" t="s">
        <v>446</v>
      </c>
      <c r="C221" s="185" t="s">
        <v>447</v>
      </c>
      <c r="D221" s="172" t="s">
        <v>181</v>
      </c>
      <c r="E221" s="173">
        <v>2</v>
      </c>
      <c r="F221" s="174"/>
      <c r="G221" s="175">
        <f>ROUND(E221*F221,2)</f>
        <v>0</v>
      </c>
      <c r="H221" s="160"/>
      <c r="I221" s="159">
        <f>ROUND(E221*H221,2)</f>
        <v>0</v>
      </c>
      <c r="J221" s="160"/>
      <c r="K221" s="159">
        <f>ROUND(E221*J221,2)</f>
        <v>0</v>
      </c>
      <c r="L221" s="159">
        <v>21</v>
      </c>
      <c r="M221" s="159">
        <f>G221*(1+L221/100)</f>
        <v>0</v>
      </c>
      <c r="N221" s="159">
        <v>0</v>
      </c>
      <c r="O221" s="159">
        <f>ROUND(E221*N221,2)</f>
        <v>0</v>
      </c>
      <c r="P221" s="159">
        <v>0</v>
      </c>
      <c r="Q221" s="159">
        <f>ROUND(E221*P221,2)</f>
        <v>0</v>
      </c>
      <c r="R221" s="159"/>
      <c r="S221" s="159" t="s">
        <v>164</v>
      </c>
      <c r="T221" s="159" t="s">
        <v>165</v>
      </c>
      <c r="U221" s="159">
        <v>0.05</v>
      </c>
      <c r="V221" s="159">
        <f>ROUND(E221*U221,2)</f>
        <v>0.1</v>
      </c>
      <c r="W221" s="159"/>
      <c r="X221" s="150"/>
      <c r="Y221" s="150"/>
      <c r="Z221" s="150"/>
      <c r="AA221" s="150"/>
      <c r="AB221" s="150"/>
      <c r="AC221" s="150"/>
      <c r="AD221" s="150"/>
      <c r="AE221" s="150"/>
      <c r="AF221" s="150"/>
      <c r="AG221" s="150" t="s">
        <v>166</v>
      </c>
      <c r="AH221" s="150"/>
      <c r="AI221" s="150"/>
      <c r="AJ221" s="150"/>
      <c r="AK221" s="150"/>
      <c r="AL221" s="150"/>
      <c r="AM221" s="150"/>
      <c r="AN221" s="150"/>
      <c r="AO221" s="150"/>
      <c r="AP221" s="150"/>
      <c r="AQ221" s="150"/>
      <c r="AR221" s="150"/>
      <c r="AS221" s="150"/>
      <c r="AT221" s="150"/>
      <c r="AU221" s="150"/>
      <c r="AV221" s="150"/>
      <c r="AW221" s="150"/>
      <c r="AX221" s="150"/>
      <c r="AY221" s="150"/>
      <c r="AZ221" s="150"/>
      <c r="BA221" s="150"/>
      <c r="BB221" s="150"/>
      <c r="BC221" s="150"/>
      <c r="BD221" s="150"/>
      <c r="BE221" s="150"/>
      <c r="BF221" s="150"/>
      <c r="BG221" s="150"/>
      <c r="BH221" s="150"/>
    </row>
    <row r="222" spans="1:60" outlineLevel="1" x14ac:dyDescent="0.2">
      <c r="A222" s="170">
        <v>82</v>
      </c>
      <c r="B222" s="171" t="s">
        <v>448</v>
      </c>
      <c r="C222" s="185" t="s">
        <v>449</v>
      </c>
      <c r="D222" s="172" t="s">
        <v>181</v>
      </c>
      <c r="E222" s="173">
        <v>2</v>
      </c>
      <c r="F222" s="174"/>
      <c r="G222" s="175">
        <f>ROUND(E222*F222,2)</f>
        <v>0</v>
      </c>
      <c r="H222" s="160"/>
      <c r="I222" s="159">
        <f>ROUND(E222*H222,2)</f>
        <v>0</v>
      </c>
      <c r="J222" s="160"/>
      <c r="K222" s="159">
        <f>ROUND(E222*J222,2)</f>
        <v>0</v>
      </c>
      <c r="L222" s="159">
        <v>21</v>
      </c>
      <c r="M222" s="159">
        <f>G222*(1+L222/100)</f>
        <v>0</v>
      </c>
      <c r="N222" s="159">
        <v>0</v>
      </c>
      <c r="O222" s="159">
        <f>ROUND(E222*N222,2)</f>
        <v>0</v>
      </c>
      <c r="P222" s="159">
        <v>0</v>
      </c>
      <c r="Q222" s="159">
        <f>ROUND(E222*P222,2)</f>
        <v>0</v>
      </c>
      <c r="R222" s="159"/>
      <c r="S222" s="159" t="s">
        <v>164</v>
      </c>
      <c r="T222" s="159" t="s">
        <v>165</v>
      </c>
      <c r="U222" s="159">
        <v>0.03</v>
      </c>
      <c r="V222" s="159">
        <f>ROUND(E222*U222,2)</f>
        <v>0.06</v>
      </c>
      <c r="W222" s="159"/>
      <c r="X222" s="150"/>
      <c r="Y222" s="150"/>
      <c r="Z222" s="150"/>
      <c r="AA222" s="150"/>
      <c r="AB222" s="150"/>
      <c r="AC222" s="150"/>
      <c r="AD222" s="150"/>
      <c r="AE222" s="150"/>
      <c r="AF222" s="150"/>
      <c r="AG222" s="150" t="s">
        <v>166</v>
      </c>
      <c r="AH222" s="150"/>
      <c r="AI222" s="150"/>
      <c r="AJ222" s="150"/>
      <c r="AK222" s="150"/>
      <c r="AL222" s="150"/>
      <c r="AM222" s="150"/>
      <c r="AN222" s="150"/>
      <c r="AO222" s="150"/>
      <c r="AP222" s="150"/>
      <c r="AQ222" s="150"/>
      <c r="AR222" s="150"/>
      <c r="AS222" s="150"/>
      <c r="AT222" s="150"/>
      <c r="AU222" s="150"/>
      <c r="AV222" s="150"/>
      <c r="AW222" s="150"/>
      <c r="AX222" s="150"/>
      <c r="AY222" s="150"/>
      <c r="AZ222" s="150"/>
      <c r="BA222" s="150"/>
      <c r="BB222" s="150"/>
      <c r="BC222" s="150"/>
      <c r="BD222" s="150"/>
      <c r="BE222" s="150"/>
      <c r="BF222" s="150"/>
      <c r="BG222" s="150"/>
      <c r="BH222" s="150"/>
    </row>
    <row r="223" spans="1:60" outlineLevel="1" x14ac:dyDescent="0.2">
      <c r="A223" s="170">
        <v>83</v>
      </c>
      <c r="B223" s="171" t="s">
        <v>450</v>
      </c>
      <c r="C223" s="185" t="s">
        <v>451</v>
      </c>
      <c r="D223" s="172" t="s">
        <v>175</v>
      </c>
      <c r="E223" s="173">
        <v>5.04</v>
      </c>
      <c r="F223" s="174"/>
      <c r="G223" s="175">
        <f>ROUND(E223*F223,2)</f>
        <v>0</v>
      </c>
      <c r="H223" s="160"/>
      <c r="I223" s="159">
        <f>ROUND(E223*H223,2)</f>
        <v>0</v>
      </c>
      <c r="J223" s="160"/>
      <c r="K223" s="159">
        <f>ROUND(E223*J223,2)</f>
        <v>0</v>
      </c>
      <c r="L223" s="159">
        <v>21</v>
      </c>
      <c r="M223" s="159">
        <f>G223*(1+L223/100)</f>
        <v>0</v>
      </c>
      <c r="N223" s="159">
        <v>8.3000000000000001E-4</v>
      </c>
      <c r="O223" s="159">
        <f>ROUND(E223*N223,2)</f>
        <v>0</v>
      </c>
      <c r="P223" s="159">
        <v>0.06</v>
      </c>
      <c r="Q223" s="159">
        <f>ROUND(E223*P223,2)</f>
        <v>0.3</v>
      </c>
      <c r="R223" s="159"/>
      <c r="S223" s="159" t="s">
        <v>164</v>
      </c>
      <c r="T223" s="159" t="s">
        <v>165</v>
      </c>
      <c r="U223" s="159">
        <v>0.55600000000000005</v>
      </c>
      <c r="V223" s="159">
        <f>ROUND(E223*U223,2)</f>
        <v>2.8</v>
      </c>
      <c r="W223" s="159"/>
      <c r="X223" s="150"/>
      <c r="Y223" s="150"/>
      <c r="Z223" s="150"/>
      <c r="AA223" s="150"/>
      <c r="AB223" s="150"/>
      <c r="AC223" s="150"/>
      <c r="AD223" s="150"/>
      <c r="AE223" s="150"/>
      <c r="AF223" s="150"/>
      <c r="AG223" s="150" t="s">
        <v>166</v>
      </c>
      <c r="AH223" s="150"/>
      <c r="AI223" s="150"/>
      <c r="AJ223" s="150"/>
      <c r="AK223" s="150"/>
      <c r="AL223" s="150"/>
      <c r="AM223" s="150"/>
      <c r="AN223" s="150"/>
      <c r="AO223" s="150"/>
      <c r="AP223" s="150"/>
      <c r="AQ223" s="150"/>
      <c r="AR223" s="150"/>
      <c r="AS223" s="150"/>
      <c r="AT223" s="150"/>
      <c r="AU223" s="150"/>
      <c r="AV223" s="150"/>
      <c r="AW223" s="150"/>
      <c r="AX223" s="150"/>
      <c r="AY223" s="150"/>
      <c r="AZ223" s="150"/>
      <c r="BA223" s="150"/>
      <c r="BB223" s="150"/>
      <c r="BC223" s="150"/>
      <c r="BD223" s="150"/>
      <c r="BE223" s="150"/>
      <c r="BF223" s="150"/>
      <c r="BG223" s="150"/>
      <c r="BH223" s="150"/>
    </row>
    <row r="224" spans="1:60" outlineLevel="1" x14ac:dyDescent="0.2">
      <c r="A224" s="157"/>
      <c r="B224" s="158"/>
      <c r="C224" s="186" t="s">
        <v>452</v>
      </c>
      <c r="D224" s="161"/>
      <c r="E224" s="162">
        <v>5.04</v>
      </c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0"/>
      <c r="Y224" s="150"/>
      <c r="Z224" s="150"/>
      <c r="AA224" s="150"/>
      <c r="AB224" s="150"/>
      <c r="AC224" s="150"/>
      <c r="AD224" s="150"/>
      <c r="AE224" s="150"/>
      <c r="AF224" s="150"/>
      <c r="AG224" s="150" t="s">
        <v>168</v>
      </c>
      <c r="AH224" s="150">
        <v>0</v>
      </c>
      <c r="AI224" s="150"/>
      <c r="AJ224" s="150"/>
      <c r="AK224" s="150"/>
      <c r="AL224" s="150"/>
      <c r="AM224" s="150"/>
      <c r="AN224" s="150"/>
      <c r="AO224" s="150"/>
      <c r="AP224" s="150"/>
      <c r="AQ224" s="150"/>
      <c r="AR224" s="150"/>
      <c r="AS224" s="150"/>
      <c r="AT224" s="150"/>
      <c r="AU224" s="150"/>
      <c r="AV224" s="150"/>
      <c r="AW224" s="150"/>
      <c r="AX224" s="150"/>
      <c r="AY224" s="150"/>
      <c r="AZ224" s="150"/>
      <c r="BA224" s="150"/>
      <c r="BB224" s="150"/>
      <c r="BC224" s="150"/>
      <c r="BD224" s="150"/>
      <c r="BE224" s="150"/>
      <c r="BF224" s="150"/>
      <c r="BG224" s="150"/>
      <c r="BH224" s="150"/>
    </row>
    <row r="225" spans="1:60" outlineLevel="1" x14ac:dyDescent="0.2">
      <c r="A225" s="170">
        <v>84</v>
      </c>
      <c r="B225" s="171" t="s">
        <v>453</v>
      </c>
      <c r="C225" s="185" t="s">
        <v>454</v>
      </c>
      <c r="D225" s="172" t="s">
        <v>175</v>
      </c>
      <c r="E225" s="173">
        <v>52.3</v>
      </c>
      <c r="F225" s="174"/>
      <c r="G225" s="175">
        <f>ROUND(E225*F225,2)</f>
        <v>0</v>
      </c>
      <c r="H225" s="160"/>
      <c r="I225" s="159">
        <f>ROUND(E225*H225,2)</f>
        <v>0</v>
      </c>
      <c r="J225" s="160"/>
      <c r="K225" s="159">
        <f>ROUND(E225*J225,2)</f>
        <v>0</v>
      </c>
      <c r="L225" s="159">
        <v>21</v>
      </c>
      <c r="M225" s="159">
        <f>G225*(1+L225/100)</f>
        <v>0</v>
      </c>
      <c r="N225" s="159">
        <v>5.5999999999999995E-4</v>
      </c>
      <c r="O225" s="159">
        <f>ROUND(E225*N225,2)</f>
        <v>0.03</v>
      </c>
      <c r="P225" s="159">
        <v>6.6000000000000003E-2</v>
      </c>
      <c r="Q225" s="159">
        <f>ROUND(E225*P225,2)</f>
        <v>3.45</v>
      </c>
      <c r="R225" s="159"/>
      <c r="S225" s="159" t="s">
        <v>164</v>
      </c>
      <c r="T225" s="159" t="s">
        <v>165</v>
      </c>
      <c r="U225" s="159">
        <v>0.34699999999999998</v>
      </c>
      <c r="V225" s="159">
        <f>ROUND(E225*U225,2)</f>
        <v>18.149999999999999</v>
      </c>
      <c r="W225" s="159"/>
      <c r="X225" s="150"/>
      <c r="Y225" s="150"/>
      <c r="Z225" s="150"/>
      <c r="AA225" s="150"/>
      <c r="AB225" s="150"/>
      <c r="AC225" s="150"/>
      <c r="AD225" s="150"/>
      <c r="AE225" s="150"/>
      <c r="AF225" s="150"/>
      <c r="AG225" s="150" t="s">
        <v>166</v>
      </c>
      <c r="AH225" s="150"/>
      <c r="AI225" s="150"/>
      <c r="AJ225" s="150"/>
      <c r="AK225" s="150"/>
      <c r="AL225" s="150"/>
      <c r="AM225" s="150"/>
      <c r="AN225" s="150"/>
      <c r="AO225" s="150"/>
      <c r="AP225" s="150"/>
      <c r="AQ225" s="150"/>
      <c r="AR225" s="150"/>
      <c r="AS225" s="150"/>
      <c r="AT225" s="150"/>
      <c r="AU225" s="150"/>
      <c r="AV225" s="150"/>
      <c r="AW225" s="150"/>
      <c r="AX225" s="150"/>
      <c r="AY225" s="150"/>
      <c r="AZ225" s="150"/>
      <c r="BA225" s="150"/>
      <c r="BB225" s="150"/>
      <c r="BC225" s="150"/>
      <c r="BD225" s="150"/>
      <c r="BE225" s="150"/>
      <c r="BF225" s="150"/>
      <c r="BG225" s="150"/>
      <c r="BH225" s="150"/>
    </row>
    <row r="226" spans="1:60" outlineLevel="1" x14ac:dyDescent="0.2">
      <c r="A226" s="157"/>
      <c r="B226" s="158"/>
      <c r="C226" s="186" t="s">
        <v>455</v>
      </c>
      <c r="D226" s="161"/>
      <c r="E226" s="162">
        <v>52.3</v>
      </c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0"/>
      <c r="Y226" s="150"/>
      <c r="Z226" s="150"/>
      <c r="AA226" s="150"/>
      <c r="AB226" s="150"/>
      <c r="AC226" s="150"/>
      <c r="AD226" s="150"/>
      <c r="AE226" s="150"/>
      <c r="AF226" s="150"/>
      <c r="AG226" s="150" t="s">
        <v>168</v>
      </c>
      <c r="AH226" s="150">
        <v>0</v>
      </c>
      <c r="AI226" s="150"/>
      <c r="AJ226" s="150"/>
      <c r="AK226" s="150"/>
      <c r="AL226" s="150"/>
      <c r="AM226" s="150"/>
      <c r="AN226" s="150"/>
      <c r="AO226" s="150"/>
      <c r="AP226" s="150"/>
      <c r="AQ226" s="150"/>
      <c r="AR226" s="150"/>
      <c r="AS226" s="150"/>
      <c r="AT226" s="150"/>
      <c r="AU226" s="150"/>
      <c r="AV226" s="150"/>
      <c r="AW226" s="150"/>
      <c r="AX226" s="150"/>
      <c r="AY226" s="150"/>
      <c r="AZ226" s="150"/>
      <c r="BA226" s="150"/>
      <c r="BB226" s="150"/>
      <c r="BC226" s="150"/>
      <c r="BD226" s="150"/>
      <c r="BE226" s="150"/>
      <c r="BF226" s="150"/>
      <c r="BG226" s="150"/>
      <c r="BH226" s="150"/>
    </row>
    <row r="227" spans="1:60" outlineLevel="1" x14ac:dyDescent="0.2">
      <c r="A227" s="170">
        <v>85</v>
      </c>
      <c r="B227" s="171" t="s">
        <v>456</v>
      </c>
      <c r="C227" s="185" t="s">
        <v>457</v>
      </c>
      <c r="D227" s="172" t="s">
        <v>175</v>
      </c>
      <c r="E227" s="173">
        <v>2.25</v>
      </c>
      <c r="F227" s="174"/>
      <c r="G227" s="175">
        <f>ROUND(E227*F227,2)</f>
        <v>0</v>
      </c>
      <c r="H227" s="160"/>
      <c r="I227" s="159">
        <f>ROUND(E227*H227,2)</f>
        <v>0</v>
      </c>
      <c r="J227" s="160"/>
      <c r="K227" s="159">
        <f>ROUND(E227*J227,2)</f>
        <v>0</v>
      </c>
      <c r="L227" s="159">
        <v>21</v>
      </c>
      <c r="M227" s="159">
        <f>G227*(1+L227/100)</f>
        <v>0</v>
      </c>
      <c r="N227" s="159">
        <v>9.2000000000000003E-4</v>
      </c>
      <c r="O227" s="159">
        <f>ROUND(E227*N227,2)</f>
        <v>0</v>
      </c>
      <c r="P227" s="159">
        <v>2.7E-2</v>
      </c>
      <c r="Q227" s="159">
        <f>ROUND(E227*P227,2)</f>
        <v>0.06</v>
      </c>
      <c r="R227" s="159"/>
      <c r="S227" s="159" t="s">
        <v>164</v>
      </c>
      <c r="T227" s="159" t="s">
        <v>165</v>
      </c>
      <c r="U227" s="159">
        <v>0.26300000000000001</v>
      </c>
      <c r="V227" s="159">
        <f>ROUND(E227*U227,2)</f>
        <v>0.59</v>
      </c>
      <c r="W227" s="159"/>
      <c r="X227" s="150"/>
      <c r="Y227" s="150"/>
      <c r="Z227" s="150"/>
      <c r="AA227" s="150"/>
      <c r="AB227" s="150"/>
      <c r="AC227" s="150"/>
      <c r="AD227" s="150"/>
      <c r="AE227" s="150"/>
      <c r="AF227" s="150"/>
      <c r="AG227" s="150" t="s">
        <v>166</v>
      </c>
      <c r="AH227" s="150"/>
      <c r="AI227" s="150"/>
      <c r="AJ227" s="150"/>
      <c r="AK227" s="150"/>
      <c r="AL227" s="150"/>
      <c r="AM227" s="150"/>
      <c r="AN227" s="150"/>
      <c r="AO227" s="150"/>
      <c r="AP227" s="150"/>
      <c r="AQ227" s="150"/>
      <c r="AR227" s="150"/>
      <c r="AS227" s="150"/>
      <c r="AT227" s="150"/>
      <c r="AU227" s="150"/>
      <c r="AV227" s="150"/>
      <c r="AW227" s="150"/>
      <c r="AX227" s="150"/>
      <c r="AY227" s="150"/>
      <c r="AZ227" s="150"/>
      <c r="BA227" s="150"/>
      <c r="BB227" s="150"/>
      <c r="BC227" s="150"/>
      <c r="BD227" s="150"/>
      <c r="BE227" s="150"/>
      <c r="BF227" s="150"/>
      <c r="BG227" s="150"/>
      <c r="BH227" s="150"/>
    </row>
    <row r="228" spans="1:60" outlineLevel="1" x14ac:dyDescent="0.2">
      <c r="A228" s="157"/>
      <c r="B228" s="158"/>
      <c r="C228" s="186" t="s">
        <v>458</v>
      </c>
      <c r="D228" s="161"/>
      <c r="E228" s="162">
        <v>2.25</v>
      </c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0"/>
      <c r="Y228" s="150"/>
      <c r="Z228" s="150"/>
      <c r="AA228" s="150"/>
      <c r="AB228" s="150"/>
      <c r="AC228" s="150"/>
      <c r="AD228" s="150"/>
      <c r="AE228" s="150"/>
      <c r="AF228" s="150"/>
      <c r="AG228" s="150" t="s">
        <v>168</v>
      </c>
      <c r="AH228" s="150">
        <v>0</v>
      </c>
      <c r="AI228" s="150"/>
      <c r="AJ228" s="150"/>
      <c r="AK228" s="150"/>
      <c r="AL228" s="150"/>
      <c r="AM228" s="150"/>
      <c r="AN228" s="150"/>
      <c r="AO228" s="150"/>
      <c r="AP228" s="150"/>
      <c r="AQ228" s="150"/>
      <c r="AR228" s="150"/>
      <c r="AS228" s="150"/>
      <c r="AT228" s="150"/>
      <c r="AU228" s="150"/>
      <c r="AV228" s="150"/>
      <c r="AW228" s="150"/>
      <c r="AX228" s="150"/>
      <c r="AY228" s="150"/>
      <c r="AZ228" s="150"/>
      <c r="BA228" s="150"/>
      <c r="BB228" s="150"/>
      <c r="BC228" s="150"/>
      <c r="BD228" s="150"/>
      <c r="BE228" s="150"/>
      <c r="BF228" s="150"/>
      <c r="BG228" s="150"/>
      <c r="BH228" s="150"/>
    </row>
    <row r="229" spans="1:60" outlineLevel="1" x14ac:dyDescent="0.2">
      <c r="A229" s="170">
        <v>86</v>
      </c>
      <c r="B229" s="171" t="s">
        <v>459</v>
      </c>
      <c r="C229" s="185" t="s">
        <v>460</v>
      </c>
      <c r="D229" s="172" t="s">
        <v>175</v>
      </c>
      <c r="E229" s="173">
        <v>3.2</v>
      </c>
      <c r="F229" s="174"/>
      <c r="G229" s="175">
        <f>ROUND(E229*F229,2)</f>
        <v>0</v>
      </c>
      <c r="H229" s="160"/>
      <c r="I229" s="159">
        <f>ROUND(E229*H229,2)</f>
        <v>0</v>
      </c>
      <c r="J229" s="160"/>
      <c r="K229" s="159">
        <f>ROUND(E229*J229,2)</f>
        <v>0</v>
      </c>
      <c r="L229" s="159">
        <v>21</v>
      </c>
      <c r="M229" s="159">
        <f>G229*(1+L229/100)</f>
        <v>0</v>
      </c>
      <c r="N229" s="159">
        <v>1.17E-3</v>
      </c>
      <c r="O229" s="159">
        <f>ROUND(E229*N229,2)</f>
        <v>0</v>
      </c>
      <c r="P229" s="159">
        <v>7.5999999999999998E-2</v>
      </c>
      <c r="Q229" s="159">
        <f>ROUND(E229*P229,2)</f>
        <v>0.24</v>
      </c>
      <c r="R229" s="159"/>
      <c r="S229" s="159" t="s">
        <v>164</v>
      </c>
      <c r="T229" s="159" t="s">
        <v>165</v>
      </c>
      <c r="U229" s="159">
        <v>0.93899999999999995</v>
      </c>
      <c r="V229" s="159">
        <f>ROUND(E229*U229,2)</f>
        <v>3</v>
      </c>
      <c r="W229" s="159"/>
      <c r="X229" s="150"/>
      <c r="Y229" s="150"/>
      <c r="Z229" s="150"/>
      <c r="AA229" s="150"/>
      <c r="AB229" s="150"/>
      <c r="AC229" s="150"/>
      <c r="AD229" s="150"/>
      <c r="AE229" s="150"/>
      <c r="AF229" s="150"/>
      <c r="AG229" s="150" t="s">
        <v>166</v>
      </c>
      <c r="AH229" s="150"/>
      <c r="AI229" s="150"/>
      <c r="AJ229" s="150"/>
      <c r="AK229" s="150"/>
      <c r="AL229" s="150"/>
      <c r="AM229" s="150"/>
      <c r="AN229" s="150"/>
      <c r="AO229" s="150"/>
      <c r="AP229" s="150"/>
      <c r="AQ229" s="150"/>
      <c r="AR229" s="150"/>
      <c r="AS229" s="150"/>
      <c r="AT229" s="150"/>
      <c r="AU229" s="150"/>
      <c r="AV229" s="150"/>
      <c r="AW229" s="150"/>
      <c r="AX229" s="150"/>
      <c r="AY229" s="150"/>
      <c r="AZ229" s="150"/>
      <c r="BA229" s="150"/>
      <c r="BB229" s="150"/>
      <c r="BC229" s="150"/>
      <c r="BD229" s="150"/>
      <c r="BE229" s="150"/>
      <c r="BF229" s="150"/>
      <c r="BG229" s="150"/>
      <c r="BH229" s="150"/>
    </row>
    <row r="230" spans="1:60" outlineLevel="1" x14ac:dyDescent="0.2">
      <c r="A230" s="157"/>
      <c r="B230" s="158"/>
      <c r="C230" s="186" t="s">
        <v>461</v>
      </c>
      <c r="D230" s="161"/>
      <c r="E230" s="162">
        <v>3.2</v>
      </c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0"/>
      <c r="Y230" s="150"/>
      <c r="Z230" s="150"/>
      <c r="AA230" s="150"/>
      <c r="AB230" s="150"/>
      <c r="AC230" s="150"/>
      <c r="AD230" s="150"/>
      <c r="AE230" s="150"/>
      <c r="AF230" s="150"/>
      <c r="AG230" s="150" t="s">
        <v>168</v>
      </c>
      <c r="AH230" s="150">
        <v>0</v>
      </c>
      <c r="AI230" s="150"/>
      <c r="AJ230" s="150"/>
      <c r="AK230" s="150"/>
      <c r="AL230" s="150"/>
      <c r="AM230" s="150"/>
      <c r="AN230" s="150"/>
      <c r="AO230" s="150"/>
      <c r="AP230" s="150"/>
      <c r="AQ230" s="150"/>
      <c r="AR230" s="150"/>
      <c r="AS230" s="150"/>
      <c r="AT230" s="150"/>
      <c r="AU230" s="150"/>
      <c r="AV230" s="150"/>
      <c r="AW230" s="150"/>
      <c r="AX230" s="150"/>
      <c r="AY230" s="150"/>
      <c r="AZ230" s="150"/>
      <c r="BA230" s="150"/>
      <c r="BB230" s="150"/>
      <c r="BC230" s="150"/>
      <c r="BD230" s="150"/>
      <c r="BE230" s="150"/>
      <c r="BF230" s="150"/>
      <c r="BG230" s="150"/>
      <c r="BH230" s="150"/>
    </row>
    <row r="231" spans="1:60" x14ac:dyDescent="0.2">
      <c r="A231" s="164" t="s">
        <v>159</v>
      </c>
      <c r="B231" s="165" t="s">
        <v>99</v>
      </c>
      <c r="C231" s="184" t="s">
        <v>100</v>
      </c>
      <c r="D231" s="166"/>
      <c r="E231" s="167"/>
      <c r="F231" s="168"/>
      <c r="G231" s="169">
        <f>SUMIF(AG232:AG237,"&lt;&gt;NOR",G232:G237)</f>
        <v>0</v>
      </c>
      <c r="H231" s="163"/>
      <c r="I231" s="163">
        <f>SUM(I232:I237)</f>
        <v>0</v>
      </c>
      <c r="J231" s="163"/>
      <c r="K231" s="163">
        <f>SUM(K232:K237)</f>
        <v>0</v>
      </c>
      <c r="L231" s="163"/>
      <c r="M231" s="163">
        <f>SUM(M232:M237)</f>
        <v>0</v>
      </c>
      <c r="N231" s="163"/>
      <c r="O231" s="163">
        <f>SUM(O232:O237)</f>
        <v>0</v>
      </c>
      <c r="P231" s="163"/>
      <c r="Q231" s="163">
        <f>SUM(Q232:Q237)</f>
        <v>0.1</v>
      </c>
      <c r="R231" s="163"/>
      <c r="S231" s="163"/>
      <c r="T231" s="163"/>
      <c r="U231" s="163"/>
      <c r="V231" s="163">
        <f>SUM(V232:V237)</f>
        <v>60.49</v>
      </c>
      <c r="W231" s="163"/>
      <c r="AG231" t="s">
        <v>160</v>
      </c>
    </row>
    <row r="232" spans="1:60" outlineLevel="1" x14ac:dyDescent="0.2">
      <c r="A232" s="170">
        <v>87</v>
      </c>
      <c r="B232" s="171" t="s">
        <v>462</v>
      </c>
      <c r="C232" s="185" t="s">
        <v>463</v>
      </c>
      <c r="D232" s="172" t="s">
        <v>163</v>
      </c>
      <c r="E232" s="173">
        <v>5.3999999999999999E-2</v>
      </c>
      <c r="F232" s="174"/>
      <c r="G232" s="175">
        <f>ROUND(E232*F232,2)</f>
        <v>0</v>
      </c>
      <c r="H232" s="160"/>
      <c r="I232" s="159">
        <f>ROUND(E232*H232,2)</f>
        <v>0</v>
      </c>
      <c r="J232" s="160"/>
      <c r="K232" s="159">
        <f>ROUND(E232*J232,2)</f>
        <v>0</v>
      </c>
      <c r="L232" s="159">
        <v>21</v>
      </c>
      <c r="M232" s="159">
        <f>G232*(1+L232/100)</f>
        <v>0</v>
      </c>
      <c r="N232" s="159">
        <v>1.82E-3</v>
      </c>
      <c r="O232" s="159">
        <f>ROUND(E232*N232,2)</f>
        <v>0</v>
      </c>
      <c r="P232" s="159">
        <v>1.8</v>
      </c>
      <c r="Q232" s="159">
        <f>ROUND(E232*P232,2)</f>
        <v>0.1</v>
      </c>
      <c r="R232" s="159"/>
      <c r="S232" s="159" t="s">
        <v>164</v>
      </c>
      <c r="T232" s="159" t="s">
        <v>165</v>
      </c>
      <c r="U232" s="159">
        <v>5.016</v>
      </c>
      <c r="V232" s="159">
        <f>ROUND(E232*U232,2)</f>
        <v>0.27</v>
      </c>
      <c r="W232" s="159"/>
      <c r="X232" s="150"/>
      <c r="Y232" s="150"/>
      <c r="Z232" s="150"/>
      <c r="AA232" s="150"/>
      <c r="AB232" s="150"/>
      <c r="AC232" s="150"/>
      <c r="AD232" s="150"/>
      <c r="AE232" s="150"/>
      <c r="AF232" s="150"/>
      <c r="AG232" s="150" t="s">
        <v>166</v>
      </c>
      <c r="AH232" s="150"/>
      <c r="AI232" s="150"/>
      <c r="AJ232" s="150"/>
      <c r="AK232" s="150"/>
      <c r="AL232" s="150"/>
      <c r="AM232" s="150"/>
      <c r="AN232" s="150"/>
      <c r="AO232" s="150"/>
      <c r="AP232" s="150"/>
      <c r="AQ232" s="150"/>
      <c r="AR232" s="150"/>
      <c r="AS232" s="150"/>
      <c r="AT232" s="150"/>
      <c r="AU232" s="150"/>
      <c r="AV232" s="150"/>
      <c r="AW232" s="150"/>
      <c r="AX232" s="150"/>
      <c r="AY232" s="150"/>
      <c r="AZ232" s="150"/>
      <c r="BA232" s="150"/>
      <c r="BB232" s="150"/>
      <c r="BC232" s="150"/>
      <c r="BD232" s="150"/>
      <c r="BE232" s="150"/>
      <c r="BF232" s="150"/>
      <c r="BG232" s="150"/>
      <c r="BH232" s="150"/>
    </row>
    <row r="233" spans="1:60" outlineLevel="1" x14ac:dyDescent="0.2">
      <c r="A233" s="157"/>
      <c r="B233" s="158"/>
      <c r="C233" s="186" t="s">
        <v>464</v>
      </c>
      <c r="D233" s="161"/>
      <c r="E233" s="162">
        <v>0.05</v>
      </c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0"/>
      <c r="Y233" s="150"/>
      <c r="Z233" s="150"/>
      <c r="AA233" s="150"/>
      <c r="AB233" s="150"/>
      <c r="AC233" s="150"/>
      <c r="AD233" s="150"/>
      <c r="AE233" s="150"/>
      <c r="AF233" s="150"/>
      <c r="AG233" s="150" t="s">
        <v>168</v>
      </c>
      <c r="AH233" s="150">
        <v>0</v>
      </c>
      <c r="AI233" s="150"/>
      <c r="AJ233" s="150"/>
      <c r="AK233" s="150"/>
      <c r="AL233" s="150"/>
      <c r="AM233" s="150"/>
      <c r="AN233" s="150"/>
      <c r="AO233" s="150"/>
      <c r="AP233" s="150"/>
      <c r="AQ233" s="150"/>
      <c r="AR233" s="150"/>
      <c r="AS233" s="150"/>
      <c r="AT233" s="150"/>
      <c r="AU233" s="150"/>
      <c r="AV233" s="150"/>
      <c r="AW233" s="150"/>
      <c r="AX233" s="150"/>
      <c r="AY233" s="150"/>
      <c r="AZ233" s="150"/>
      <c r="BA233" s="150"/>
      <c r="BB233" s="150"/>
      <c r="BC233" s="150"/>
      <c r="BD233" s="150"/>
      <c r="BE233" s="150"/>
      <c r="BF233" s="150"/>
      <c r="BG233" s="150"/>
      <c r="BH233" s="150"/>
    </row>
    <row r="234" spans="1:60" outlineLevel="1" x14ac:dyDescent="0.2">
      <c r="A234" s="170">
        <v>88</v>
      </c>
      <c r="B234" s="171" t="s">
        <v>465</v>
      </c>
      <c r="C234" s="185" t="s">
        <v>466</v>
      </c>
      <c r="D234" s="172" t="s">
        <v>258</v>
      </c>
      <c r="E234" s="173">
        <v>118.6</v>
      </c>
      <c r="F234" s="174"/>
      <c r="G234" s="175">
        <f>ROUND(E234*F234,2)</f>
        <v>0</v>
      </c>
      <c r="H234" s="160"/>
      <c r="I234" s="159">
        <f>ROUND(E234*H234,2)</f>
        <v>0</v>
      </c>
      <c r="J234" s="160"/>
      <c r="K234" s="159">
        <f>ROUND(E234*J234,2)</f>
        <v>0</v>
      </c>
      <c r="L234" s="159">
        <v>21</v>
      </c>
      <c r="M234" s="159">
        <f>G234*(1+L234/100)</f>
        <v>0</v>
      </c>
      <c r="N234" s="159">
        <v>0</v>
      </c>
      <c r="O234" s="159">
        <f>ROUND(E234*N234,2)</f>
        <v>0</v>
      </c>
      <c r="P234" s="159">
        <v>0</v>
      </c>
      <c r="Q234" s="159">
        <f>ROUND(E234*P234,2)</f>
        <v>0</v>
      </c>
      <c r="R234" s="159"/>
      <c r="S234" s="159" t="s">
        <v>164</v>
      </c>
      <c r="T234" s="159" t="s">
        <v>165</v>
      </c>
      <c r="U234" s="159">
        <v>0</v>
      </c>
      <c r="V234" s="159">
        <f>ROUND(E234*U234,2)</f>
        <v>0</v>
      </c>
      <c r="W234" s="159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 t="s">
        <v>467</v>
      </c>
      <c r="AH234" s="150"/>
      <c r="AI234" s="150"/>
      <c r="AJ234" s="150"/>
      <c r="AK234" s="150"/>
      <c r="AL234" s="150"/>
      <c r="AM234" s="150"/>
      <c r="AN234" s="150"/>
      <c r="AO234" s="150"/>
      <c r="AP234" s="150"/>
      <c r="AQ234" s="150"/>
      <c r="AR234" s="150"/>
      <c r="AS234" s="150"/>
      <c r="AT234" s="150"/>
      <c r="AU234" s="150"/>
      <c r="AV234" s="150"/>
      <c r="AW234" s="150"/>
      <c r="AX234" s="150"/>
      <c r="AY234" s="150"/>
      <c r="AZ234" s="150"/>
      <c r="BA234" s="150"/>
      <c r="BB234" s="150"/>
      <c r="BC234" s="150"/>
      <c r="BD234" s="150"/>
      <c r="BE234" s="150"/>
      <c r="BF234" s="150"/>
      <c r="BG234" s="150"/>
      <c r="BH234" s="150"/>
    </row>
    <row r="235" spans="1:60" outlineLevel="1" x14ac:dyDescent="0.2">
      <c r="A235" s="170">
        <v>89</v>
      </c>
      <c r="B235" s="171" t="s">
        <v>468</v>
      </c>
      <c r="C235" s="185" t="s">
        <v>469</v>
      </c>
      <c r="D235" s="172" t="s">
        <v>258</v>
      </c>
      <c r="E235" s="173">
        <v>4.3</v>
      </c>
      <c r="F235" s="174"/>
      <c r="G235" s="175">
        <f>ROUND(E235*F235,2)</f>
        <v>0</v>
      </c>
      <c r="H235" s="160"/>
      <c r="I235" s="159">
        <f>ROUND(E235*H235,2)</f>
        <v>0</v>
      </c>
      <c r="J235" s="160"/>
      <c r="K235" s="159">
        <f>ROUND(E235*J235,2)</f>
        <v>0</v>
      </c>
      <c r="L235" s="159">
        <v>21</v>
      </c>
      <c r="M235" s="159">
        <f>G235*(1+L235/100)</f>
        <v>0</v>
      </c>
      <c r="N235" s="159">
        <v>0</v>
      </c>
      <c r="O235" s="159">
        <f>ROUND(E235*N235,2)</f>
        <v>0</v>
      </c>
      <c r="P235" s="159">
        <v>0</v>
      </c>
      <c r="Q235" s="159">
        <f>ROUND(E235*P235,2)</f>
        <v>0</v>
      </c>
      <c r="R235" s="159"/>
      <c r="S235" s="159" t="s">
        <v>164</v>
      </c>
      <c r="T235" s="159" t="s">
        <v>165</v>
      </c>
      <c r="U235" s="159">
        <v>0</v>
      </c>
      <c r="V235" s="159">
        <f>ROUND(E235*U235,2)</f>
        <v>0</v>
      </c>
      <c r="W235" s="159"/>
      <c r="X235" s="150"/>
      <c r="Y235" s="150"/>
      <c r="Z235" s="150"/>
      <c r="AA235" s="150"/>
      <c r="AB235" s="150"/>
      <c r="AC235" s="150"/>
      <c r="AD235" s="150"/>
      <c r="AE235" s="150"/>
      <c r="AF235" s="150"/>
      <c r="AG235" s="150" t="s">
        <v>467</v>
      </c>
      <c r="AH235" s="150"/>
      <c r="AI235" s="150"/>
      <c r="AJ235" s="150"/>
      <c r="AK235" s="150"/>
      <c r="AL235" s="150"/>
      <c r="AM235" s="150"/>
      <c r="AN235" s="150"/>
      <c r="AO235" s="150"/>
      <c r="AP235" s="150"/>
      <c r="AQ235" s="150"/>
      <c r="AR235" s="150"/>
      <c r="AS235" s="150"/>
      <c r="AT235" s="150"/>
      <c r="AU235" s="150"/>
      <c r="AV235" s="150"/>
      <c r="AW235" s="150"/>
      <c r="AX235" s="150"/>
      <c r="AY235" s="150"/>
      <c r="AZ235" s="150"/>
      <c r="BA235" s="150"/>
      <c r="BB235" s="150"/>
      <c r="BC235" s="150"/>
      <c r="BD235" s="150"/>
      <c r="BE235" s="150"/>
      <c r="BF235" s="150"/>
      <c r="BG235" s="150"/>
      <c r="BH235" s="150"/>
    </row>
    <row r="236" spans="1:60" outlineLevel="1" x14ac:dyDescent="0.2">
      <c r="A236" s="170">
        <v>90</v>
      </c>
      <c r="B236" s="171" t="s">
        <v>470</v>
      </c>
      <c r="C236" s="185" t="s">
        <v>471</v>
      </c>
      <c r="D236" s="172" t="s">
        <v>258</v>
      </c>
      <c r="E236" s="173">
        <v>122.9</v>
      </c>
      <c r="F236" s="174"/>
      <c r="G236" s="175">
        <f>ROUND(E236*F236,2)</f>
        <v>0</v>
      </c>
      <c r="H236" s="160"/>
      <c r="I236" s="159">
        <f>ROUND(E236*H236,2)</f>
        <v>0</v>
      </c>
      <c r="J236" s="160"/>
      <c r="K236" s="159">
        <f>ROUND(E236*J236,2)</f>
        <v>0</v>
      </c>
      <c r="L236" s="159">
        <v>21</v>
      </c>
      <c r="M236" s="159">
        <f>G236*(1+L236/100)</f>
        <v>0</v>
      </c>
      <c r="N236" s="159">
        <v>0</v>
      </c>
      <c r="O236" s="159">
        <f>ROUND(E236*N236,2)</f>
        <v>0</v>
      </c>
      <c r="P236" s="159">
        <v>0</v>
      </c>
      <c r="Q236" s="159">
        <f>ROUND(E236*P236,2)</f>
        <v>0</v>
      </c>
      <c r="R236" s="159"/>
      <c r="S236" s="159" t="s">
        <v>164</v>
      </c>
      <c r="T236" s="159" t="s">
        <v>165</v>
      </c>
      <c r="U236" s="159">
        <v>0.49</v>
      </c>
      <c r="V236" s="159">
        <f>ROUND(E236*U236,2)</f>
        <v>60.22</v>
      </c>
      <c r="W236" s="159"/>
      <c r="X236" s="150"/>
      <c r="Y236" s="150"/>
      <c r="Z236" s="150"/>
      <c r="AA236" s="150"/>
      <c r="AB236" s="150"/>
      <c r="AC236" s="150"/>
      <c r="AD236" s="150"/>
      <c r="AE236" s="150"/>
      <c r="AF236" s="150"/>
      <c r="AG236" s="150" t="s">
        <v>467</v>
      </c>
      <c r="AH236" s="150"/>
      <c r="AI236" s="150"/>
      <c r="AJ236" s="150"/>
      <c r="AK236" s="150"/>
      <c r="AL236" s="150"/>
      <c r="AM236" s="150"/>
      <c r="AN236" s="150"/>
      <c r="AO236" s="150"/>
      <c r="AP236" s="150"/>
      <c r="AQ236" s="150"/>
      <c r="AR236" s="150"/>
      <c r="AS236" s="150"/>
      <c r="AT236" s="150"/>
      <c r="AU236" s="150"/>
      <c r="AV236" s="150"/>
      <c r="AW236" s="150"/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</row>
    <row r="237" spans="1:60" outlineLevel="1" x14ac:dyDescent="0.2">
      <c r="A237" s="170">
        <v>91</v>
      </c>
      <c r="B237" s="171" t="s">
        <v>472</v>
      </c>
      <c r="C237" s="185" t="s">
        <v>473</v>
      </c>
      <c r="D237" s="172" t="s">
        <v>258</v>
      </c>
      <c r="E237" s="173">
        <v>737.4</v>
      </c>
      <c r="F237" s="174"/>
      <c r="G237" s="175">
        <f>ROUND(E237*F237,2)</f>
        <v>0</v>
      </c>
      <c r="H237" s="160"/>
      <c r="I237" s="159">
        <f>ROUND(E237*H237,2)</f>
        <v>0</v>
      </c>
      <c r="J237" s="160"/>
      <c r="K237" s="159">
        <f>ROUND(E237*J237,2)</f>
        <v>0</v>
      </c>
      <c r="L237" s="159">
        <v>21</v>
      </c>
      <c r="M237" s="159">
        <f>G237*(1+L237/100)</f>
        <v>0</v>
      </c>
      <c r="N237" s="159">
        <v>0</v>
      </c>
      <c r="O237" s="159">
        <f>ROUND(E237*N237,2)</f>
        <v>0</v>
      </c>
      <c r="P237" s="159">
        <v>0</v>
      </c>
      <c r="Q237" s="159">
        <f>ROUND(E237*P237,2)</f>
        <v>0</v>
      </c>
      <c r="R237" s="159"/>
      <c r="S237" s="159" t="s">
        <v>164</v>
      </c>
      <c r="T237" s="159" t="s">
        <v>165</v>
      </c>
      <c r="U237" s="159">
        <v>0</v>
      </c>
      <c r="V237" s="159">
        <f>ROUND(E237*U237,2)</f>
        <v>0</v>
      </c>
      <c r="W237" s="159"/>
      <c r="X237" s="150"/>
      <c r="Y237" s="150"/>
      <c r="Z237" s="150"/>
      <c r="AA237" s="150"/>
      <c r="AB237" s="150"/>
      <c r="AC237" s="150"/>
      <c r="AD237" s="150"/>
      <c r="AE237" s="150"/>
      <c r="AF237" s="150"/>
      <c r="AG237" s="150" t="s">
        <v>467</v>
      </c>
      <c r="AH237" s="150"/>
      <c r="AI237" s="150"/>
      <c r="AJ237" s="150"/>
      <c r="AK237" s="150"/>
      <c r="AL237" s="150"/>
      <c r="AM237" s="150"/>
      <c r="AN237" s="150"/>
      <c r="AO237" s="150"/>
      <c r="AP237" s="150"/>
      <c r="AQ237" s="150"/>
      <c r="AR237" s="150"/>
      <c r="AS237" s="150"/>
      <c r="AT237" s="150"/>
      <c r="AU237" s="150"/>
      <c r="AV237" s="150"/>
      <c r="AW237" s="150"/>
      <c r="AX237" s="150"/>
      <c r="AY237" s="150"/>
      <c r="AZ237" s="150"/>
      <c r="BA237" s="150"/>
      <c r="BB237" s="150"/>
      <c r="BC237" s="150"/>
      <c r="BD237" s="150"/>
      <c r="BE237" s="150"/>
      <c r="BF237" s="150"/>
      <c r="BG237" s="150"/>
      <c r="BH237" s="150"/>
    </row>
    <row r="238" spans="1:60" x14ac:dyDescent="0.2">
      <c r="A238" s="164" t="s">
        <v>159</v>
      </c>
      <c r="B238" s="165" t="s">
        <v>101</v>
      </c>
      <c r="C238" s="184" t="s">
        <v>102</v>
      </c>
      <c r="D238" s="166"/>
      <c r="E238" s="167"/>
      <c r="F238" s="168"/>
      <c r="G238" s="169">
        <f>SUMIF(AG239:AG239,"&lt;&gt;NOR",G239:G239)</f>
        <v>0</v>
      </c>
      <c r="H238" s="163"/>
      <c r="I238" s="163">
        <f>SUM(I239:I239)</f>
        <v>0</v>
      </c>
      <c r="J238" s="163"/>
      <c r="K238" s="163">
        <f>SUM(K239:K239)</f>
        <v>0</v>
      </c>
      <c r="L238" s="163"/>
      <c r="M238" s="163">
        <f>SUM(M239:M239)</f>
        <v>0</v>
      </c>
      <c r="N238" s="163"/>
      <c r="O238" s="163">
        <f>SUM(O239:O239)</f>
        <v>0</v>
      </c>
      <c r="P238" s="163"/>
      <c r="Q238" s="163">
        <f>SUM(Q239:Q239)</f>
        <v>0</v>
      </c>
      <c r="R238" s="163"/>
      <c r="S238" s="163"/>
      <c r="T238" s="163"/>
      <c r="U238" s="163"/>
      <c r="V238" s="163">
        <f>SUM(V239:V239)</f>
        <v>393.62</v>
      </c>
      <c r="W238" s="163"/>
      <c r="AG238" t="s">
        <v>160</v>
      </c>
    </row>
    <row r="239" spans="1:60" outlineLevel="1" x14ac:dyDescent="0.2">
      <c r="A239" s="170">
        <v>92</v>
      </c>
      <c r="B239" s="171" t="s">
        <v>474</v>
      </c>
      <c r="C239" s="185" t="s">
        <v>475</v>
      </c>
      <c r="D239" s="172" t="s">
        <v>258</v>
      </c>
      <c r="E239" s="173">
        <v>462</v>
      </c>
      <c r="F239" s="174"/>
      <c r="G239" s="175">
        <f>ROUND(E239*F239,2)</f>
        <v>0</v>
      </c>
      <c r="H239" s="160"/>
      <c r="I239" s="159">
        <f>ROUND(E239*H239,2)</f>
        <v>0</v>
      </c>
      <c r="J239" s="160"/>
      <c r="K239" s="159">
        <f>ROUND(E239*J239,2)</f>
        <v>0</v>
      </c>
      <c r="L239" s="159">
        <v>21</v>
      </c>
      <c r="M239" s="159">
        <f>G239*(1+L239/100)</f>
        <v>0</v>
      </c>
      <c r="N239" s="159">
        <v>0</v>
      </c>
      <c r="O239" s="159">
        <f>ROUND(E239*N239,2)</f>
        <v>0</v>
      </c>
      <c r="P239" s="159">
        <v>0</v>
      </c>
      <c r="Q239" s="159">
        <f>ROUND(E239*P239,2)</f>
        <v>0</v>
      </c>
      <c r="R239" s="159"/>
      <c r="S239" s="159" t="s">
        <v>164</v>
      </c>
      <c r="T239" s="159" t="s">
        <v>165</v>
      </c>
      <c r="U239" s="159">
        <v>0.85199999999999998</v>
      </c>
      <c r="V239" s="159">
        <f>ROUND(E239*U239,2)</f>
        <v>393.62</v>
      </c>
      <c r="W239" s="159"/>
      <c r="X239" s="150"/>
      <c r="Y239" s="150"/>
      <c r="Z239" s="150"/>
      <c r="AA239" s="150"/>
      <c r="AB239" s="150"/>
      <c r="AC239" s="150"/>
      <c r="AD239" s="150"/>
      <c r="AE239" s="150"/>
      <c r="AF239" s="150"/>
      <c r="AG239" s="150" t="s">
        <v>467</v>
      </c>
      <c r="AH239" s="150"/>
      <c r="AI239" s="150"/>
      <c r="AJ239" s="150"/>
      <c r="AK239" s="150"/>
      <c r="AL239" s="150"/>
      <c r="AM239" s="150"/>
      <c r="AN239" s="150"/>
      <c r="AO239" s="150"/>
      <c r="AP239" s="150"/>
      <c r="AQ239" s="150"/>
      <c r="AR239" s="150"/>
      <c r="AS239" s="150"/>
      <c r="AT239" s="150"/>
      <c r="AU239" s="150"/>
      <c r="AV239" s="150"/>
      <c r="AW239" s="150"/>
      <c r="AX239" s="150"/>
      <c r="AY239" s="150"/>
      <c r="AZ239" s="150"/>
      <c r="BA239" s="150"/>
      <c r="BB239" s="150"/>
      <c r="BC239" s="150"/>
      <c r="BD239" s="150"/>
      <c r="BE239" s="150"/>
      <c r="BF239" s="150"/>
      <c r="BG239" s="150"/>
      <c r="BH239" s="150"/>
    </row>
    <row r="240" spans="1:60" x14ac:dyDescent="0.2">
      <c r="A240" s="164" t="s">
        <v>159</v>
      </c>
      <c r="B240" s="165" t="s">
        <v>108</v>
      </c>
      <c r="C240" s="184" t="s">
        <v>109</v>
      </c>
      <c r="D240" s="166"/>
      <c r="E240" s="167"/>
      <c r="F240" s="168"/>
      <c r="G240" s="169">
        <f>SUMIF(AG241:AG264,"&lt;&gt;NOR",G241:G264)</f>
        <v>0</v>
      </c>
      <c r="H240" s="163"/>
      <c r="I240" s="163">
        <f>SUM(I241:I264)</f>
        <v>0</v>
      </c>
      <c r="J240" s="163"/>
      <c r="K240" s="163">
        <f>SUM(K241:K264)</f>
        <v>0</v>
      </c>
      <c r="L240" s="163"/>
      <c r="M240" s="163">
        <f>SUM(M241:M264)</f>
        <v>0</v>
      </c>
      <c r="N240" s="163"/>
      <c r="O240" s="163">
        <f>SUM(O241:O264)</f>
        <v>1.6300000000000001</v>
      </c>
      <c r="P240" s="163"/>
      <c r="Q240" s="163">
        <f>SUM(Q241:Q264)</f>
        <v>0</v>
      </c>
      <c r="R240" s="163"/>
      <c r="S240" s="163"/>
      <c r="T240" s="163"/>
      <c r="U240" s="163"/>
      <c r="V240" s="163">
        <f>SUM(V241:V264)</f>
        <v>130.85</v>
      </c>
      <c r="W240" s="163"/>
      <c r="AG240" t="s">
        <v>160</v>
      </c>
    </row>
    <row r="241" spans="1:60" outlineLevel="1" x14ac:dyDescent="0.2">
      <c r="A241" s="170">
        <v>93</v>
      </c>
      <c r="B241" s="171" t="s">
        <v>476</v>
      </c>
      <c r="C241" s="185" t="s">
        <v>477</v>
      </c>
      <c r="D241" s="172" t="s">
        <v>175</v>
      </c>
      <c r="E241" s="173">
        <v>93.181200000000004</v>
      </c>
      <c r="F241" s="174"/>
      <c r="G241" s="175">
        <f>ROUND(E241*F241,2)</f>
        <v>0</v>
      </c>
      <c r="H241" s="160"/>
      <c r="I241" s="159">
        <f>ROUND(E241*H241,2)</f>
        <v>0</v>
      </c>
      <c r="J241" s="160"/>
      <c r="K241" s="159">
        <f>ROUND(E241*J241,2)</f>
        <v>0</v>
      </c>
      <c r="L241" s="159">
        <v>21</v>
      </c>
      <c r="M241" s="159">
        <f>G241*(1+L241/100)</f>
        <v>0</v>
      </c>
      <c r="N241" s="159">
        <v>0</v>
      </c>
      <c r="O241" s="159">
        <f>ROUND(E241*N241,2)</f>
        <v>0</v>
      </c>
      <c r="P241" s="159">
        <v>0</v>
      </c>
      <c r="Q241" s="159">
        <f>ROUND(E241*P241,2)</f>
        <v>0</v>
      </c>
      <c r="R241" s="159"/>
      <c r="S241" s="159" t="s">
        <v>164</v>
      </c>
      <c r="T241" s="159" t="s">
        <v>165</v>
      </c>
      <c r="U241" s="159">
        <v>0.28999999999999998</v>
      </c>
      <c r="V241" s="159">
        <f>ROUND(E241*U241,2)</f>
        <v>27.02</v>
      </c>
      <c r="W241" s="159"/>
      <c r="X241" s="150"/>
      <c r="Y241" s="150"/>
      <c r="Z241" s="150"/>
      <c r="AA241" s="150"/>
      <c r="AB241" s="150"/>
      <c r="AC241" s="150"/>
      <c r="AD241" s="150"/>
      <c r="AE241" s="150"/>
      <c r="AF241" s="150"/>
      <c r="AG241" s="150" t="s">
        <v>166</v>
      </c>
      <c r="AH241" s="150"/>
      <c r="AI241" s="150"/>
      <c r="AJ241" s="150"/>
      <c r="AK241" s="150"/>
      <c r="AL241" s="150"/>
      <c r="AM241" s="150"/>
      <c r="AN241" s="150"/>
      <c r="AO241" s="150"/>
      <c r="AP241" s="150"/>
      <c r="AQ241" s="150"/>
      <c r="AR241" s="150"/>
      <c r="AS241" s="150"/>
      <c r="AT241" s="150"/>
      <c r="AU241" s="150"/>
      <c r="AV241" s="150"/>
      <c r="AW241" s="150"/>
      <c r="AX241" s="150"/>
      <c r="AY241" s="150"/>
      <c r="AZ241" s="150"/>
      <c r="BA241" s="150"/>
      <c r="BB241" s="150"/>
      <c r="BC241" s="150"/>
      <c r="BD241" s="150"/>
      <c r="BE241" s="150"/>
      <c r="BF241" s="150"/>
      <c r="BG241" s="150"/>
      <c r="BH241" s="150"/>
    </row>
    <row r="242" spans="1:60" outlineLevel="1" x14ac:dyDescent="0.2">
      <c r="A242" s="157"/>
      <c r="B242" s="158"/>
      <c r="C242" s="186" t="s">
        <v>478</v>
      </c>
      <c r="D242" s="161"/>
      <c r="E242" s="162">
        <v>3.88</v>
      </c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0"/>
      <c r="Y242" s="150"/>
      <c r="Z242" s="150"/>
      <c r="AA242" s="150"/>
      <c r="AB242" s="150"/>
      <c r="AC242" s="150"/>
      <c r="AD242" s="150"/>
      <c r="AE242" s="150"/>
      <c r="AF242" s="150"/>
      <c r="AG242" s="150" t="s">
        <v>168</v>
      </c>
      <c r="AH242" s="150">
        <v>0</v>
      </c>
      <c r="AI242" s="150"/>
      <c r="AJ242" s="150"/>
      <c r="AK242" s="150"/>
      <c r="AL242" s="150"/>
      <c r="AM242" s="150"/>
      <c r="AN242" s="150"/>
      <c r="AO242" s="150"/>
      <c r="AP242" s="150"/>
      <c r="AQ242" s="150"/>
      <c r="AR242" s="150"/>
      <c r="AS242" s="150"/>
      <c r="AT242" s="150"/>
      <c r="AU242" s="150"/>
      <c r="AV242" s="150"/>
      <c r="AW242" s="150"/>
      <c r="AX242" s="150"/>
      <c r="AY242" s="150"/>
      <c r="AZ242" s="150"/>
      <c r="BA242" s="150"/>
      <c r="BB242" s="150"/>
      <c r="BC242" s="150"/>
      <c r="BD242" s="150"/>
      <c r="BE242" s="150"/>
      <c r="BF242" s="150"/>
      <c r="BG242" s="150"/>
      <c r="BH242" s="150"/>
    </row>
    <row r="243" spans="1:60" outlineLevel="1" x14ac:dyDescent="0.2">
      <c r="A243" s="157"/>
      <c r="B243" s="158"/>
      <c r="C243" s="186" t="s">
        <v>479</v>
      </c>
      <c r="D243" s="161"/>
      <c r="E243" s="162">
        <v>49.45</v>
      </c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0"/>
      <c r="Y243" s="150"/>
      <c r="Z243" s="150"/>
      <c r="AA243" s="150"/>
      <c r="AB243" s="150"/>
      <c r="AC243" s="150"/>
      <c r="AD243" s="150"/>
      <c r="AE243" s="150"/>
      <c r="AF243" s="150"/>
      <c r="AG243" s="150" t="s">
        <v>168</v>
      </c>
      <c r="AH243" s="150">
        <v>0</v>
      </c>
      <c r="AI243" s="150"/>
      <c r="AJ243" s="150"/>
      <c r="AK243" s="150"/>
      <c r="AL243" s="150"/>
      <c r="AM243" s="150"/>
      <c r="AN243" s="150"/>
      <c r="AO243" s="150"/>
      <c r="AP243" s="150"/>
      <c r="AQ243" s="150"/>
      <c r="AR243" s="150"/>
      <c r="AS243" s="150"/>
      <c r="AT243" s="150"/>
      <c r="AU243" s="150"/>
      <c r="AV243" s="150"/>
      <c r="AW243" s="150"/>
      <c r="AX243" s="150"/>
      <c r="AY243" s="150"/>
      <c r="AZ243" s="150"/>
      <c r="BA243" s="150"/>
      <c r="BB243" s="150"/>
      <c r="BC243" s="150"/>
      <c r="BD243" s="150"/>
      <c r="BE243" s="150"/>
      <c r="BF243" s="150"/>
      <c r="BG243" s="150"/>
      <c r="BH243" s="150"/>
    </row>
    <row r="244" spans="1:60" outlineLevel="1" x14ac:dyDescent="0.2">
      <c r="A244" s="157"/>
      <c r="B244" s="158"/>
      <c r="C244" s="186" t="s">
        <v>480</v>
      </c>
      <c r="D244" s="161"/>
      <c r="E244" s="162">
        <v>10.07</v>
      </c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 t="s">
        <v>168</v>
      </c>
      <c r="AH244" s="150">
        <v>0</v>
      </c>
      <c r="AI244" s="150"/>
      <c r="AJ244" s="150"/>
      <c r="AK244" s="150"/>
      <c r="AL244" s="150"/>
      <c r="AM244" s="150"/>
      <c r="AN244" s="150"/>
      <c r="AO244" s="150"/>
      <c r="AP244" s="150"/>
      <c r="AQ244" s="150"/>
      <c r="AR244" s="150"/>
      <c r="AS244" s="150"/>
      <c r="AT244" s="150"/>
      <c r="AU244" s="150"/>
      <c r="AV244" s="150"/>
      <c r="AW244" s="150"/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</row>
    <row r="245" spans="1:60" outlineLevel="1" x14ac:dyDescent="0.2">
      <c r="A245" s="157"/>
      <c r="B245" s="158"/>
      <c r="C245" s="186" t="s">
        <v>481</v>
      </c>
      <c r="D245" s="161"/>
      <c r="E245" s="162">
        <v>29.77</v>
      </c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0"/>
      <c r="Y245" s="150"/>
      <c r="Z245" s="150"/>
      <c r="AA245" s="150"/>
      <c r="AB245" s="150"/>
      <c r="AC245" s="150"/>
      <c r="AD245" s="150"/>
      <c r="AE245" s="150"/>
      <c r="AF245" s="150"/>
      <c r="AG245" s="150" t="s">
        <v>168</v>
      </c>
      <c r="AH245" s="150">
        <v>0</v>
      </c>
      <c r="AI245" s="150"/>
      <c r="AJ245" s="150"/>
      <c r="AK245" s="150"/>
      <c r="AL245" s="150"/>
      <c r="AM245" s="150"/>
      <c r="AN245" s="150"/>
      <c r="AO245" s="150"/>
      <c r="AP245" s="150"/>
      <c r="AQ245" s="150"/>
      <c r="AR245" s="150"/>
      <c r="AS245" s="150"/>
      <c r="AT245" s="150"/>
      <c r="AU245" s="150"/>
      <c r="AV245" s="150"/>
      <c r="AW245" s="150"/>
      <c r="AX245" s="150"/>
      <c r="AY245" s="150"/>
      <c r="AZ245" s="150"/>
      <c r="BA245" s="150"/>
      <c r="BB245" s="150"/>
      <c r="BC245" s="150"/>
      <c r="BD245" s="150"/>
      <c r="BE245" s="150"/>
      <c r="BF245" s="150"/>
      <c r="BG245" s="150"/>
      <c r="BH245" s="150"/>
    </row>
    <row r="246" spans="1:60" outlineLevel="1" x14ac:dyDescent="0.2">
      <c r="A246" s="170">
        <v>94</v>
      </c>
      <c r="B246" s="171" t="s">
        <v>482</v>
      </c>
      <c r="C246" s="185" t="s">
        <v>483</v>
      </c>
      <c r="D246" s="172" t="s">
        <v>175</v>
      </c>
      <c r="E246" s="173">
        <v>102.49930000000001</v>
      </c>
      <c r="F246" s="174"/>
      <c r="G246" s="175">
        <f>ROUND(E246*F246,2)</f>
        <v>0</v>
      </c>
      <c r="H246" s="160"/>
      <c r="I246" s="159">
        <f>ROUND(E246*H246,2)</f>
        <v>0</v>
      </c>
      <c r="J246" s="160"/>
      <c r="K246" s="159">
        <f>ROUND(E246*J246,2)</f>
        <v>0</v>
      </c>
      <c r="L246" s="159">
        <v>21</v>
      </c>
      <c r="M246" s="159">
        <f>G246*(1+L246/100)</f>
        <v>0</v>
      </c>
      <c r="N246" s="159">
        <v>1.4999999999999999E-4</v>
      </c>
      <c r="O246" s="159">
        <f>ROUND(E246*N246,2)</f>
        <v>0.02</v>
      </c>
      <c r="P246" s="159">
        <v>0</v>
      </c>
      <c r="Q246" s="159">
        <f>ROUND(E246*P246,2)</f>
        <v>0</v>
      </c>
      <c r="R246" s="159" t="s">
        <v>389</v>
      </c>
      <c r="S246" s="159" t="s">
        <v>164</v>
      </c>
      <c r="T246" s="159" t="s">
        <v>165</v>
      </c>
      <c r="U246" s="159">
        <v>0</v>
      </c>
      <c r="V246" s="159">
        <f>ROUND(E246*U246,2)</f>
        <v>0</v>
      </c>
      <c r="W246" s="159"/>
      <c r="X246" s="150"/>
      <c r="Y246" s="150"/>
      <c r="Z246" s="150"/>
      <c r="AA246" s="150"/>
      <c r="AB246" s="150"/>
      <c r="AC246" s="150"/>
      <c r="AD246" s="150"/>
      <c r="AE246" s="150"/>
      <c r="AF246" s="150"/>
      <c r="AG246" s="150" t="s">
        <v>390</v>
      </c>
      <c r="AH246" s="150"/>
      <c r="AI246" s="150"/>
      <c r="AJ246" s="150"/>
      <c r="AK246" s="150"/>
      <c r="AL246" s="150"/>
      <c r="AM246" s="150"/>
      <c r="AN246" s="150"/>
      <c r="AO246" s="150"/>
      <c r="AP246" s="150"/>
      <c r="AQ246" s="150"/>
      <c r="AR246" s="150"/>
      <c r="AS246" s="150"/>
      <c r="AT246" s="150"/>
      <c r="AU246" s="150"/>
      <c r="AV246" s="150"/>
      <c r="AW246" s="150"/>
      <c r="AX246" s="150"/>
      <c r="AY246" s="150"/>
      <c r="AZ246" s="150"/>
      <c r="BA246" s="150"/>
      <c r="BB246" s="150"/>
      <c r="BC246" s="150"/>
      <c r="BD246" s="150"/>
      <c r="BE246" s="150"/>
      <c r="BF246" s="150"/>
      <c r="BG246" s="150"/>
      <c r="BH246" s="150"/>
    </row>
    <row r="247" spans="1:60" outlineLevel="1" x14ac:dyDescent="0.2">
      <c r="A247" s="157"/>
      <c r="B247" s="158"/>
      <c r="C247" s="186" t="s">
        <v>484</v>
      </c>
      <c r="D247" s="161"/>
      <c r="E247" s="162">
        <v>102.5</v>
      </c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0"/>
      <c r="Y247" s="150"/>
      <c r="Z247" s="150"/>
      <c r="AA247" s="150"/>
      <c r="AB247" s="150"/>
      <c r="AC247" s="150"/>
      <c r="AD247" s="150"/>
      <c r="AE247" s="150"/>
      <c r="AF247" s="150"/>
      <c r="AG247" s="150" t="s">
        <v>168</v>
      </c>
      <c r="AH247" s="150">
        <v>0</v>
      </c>
      <c r="AI247" s="150"/>
      <c r="AJ247" s="150"/>
      <c r="AK247" s="150"/>
      <c r="AL247" s="150"/>
      <c r="AM247" s="150"/>
      <c r="AN247" s="150"/>
      <c r="AO247" s="150"/>
      <c r="AP247" s="150"/>
      <c r="AQ247" s="150"/>
      <c r="AR247" s="150"/>
      <c r="AS247" s="150"/>
      <c r="AT247" s="150"/>
      <c r="AU247" s="150"/>
      <c r="AV247" s="150"/>
      <c r="AW247" s="150"/>
      <c r="AX247" s="150"/>
      <c r="AY247" s="150"/>
      <c r="AZ247" s="150"/>
      <c r="BA247" s="150"/>
      <c r="BB247" s="150"/>
      <c r="BC247" s="150"/>
      <c r="BD247" s="150"/>
      <c r="BE247" s="150"/>
      <c r="BF247" s="150"/>
      <c r="BG247" s="150"/>
      <c r="BH247" s="150"/>
    </row>
    <row r="248" spans="1:60" ht="22.5" outlineLevel="1" x14ac:dyDescent="0.2">
      <c r="A248" s="170">
        <v>95</v>
      </c>
      <c r="B248" s="171" t="s">
        <v>485</v>
      </c>
      <c r="C248" s="185" t="s">
        <v>486</v>
      </c>
      <c r="D248" s="172" t="s">
        <v>175</v>
      </c>
      <c r="E248" s="173">
        <v>181.0463</v>
      </c>
      <c r="F248" s="174"/>
      <c r="G248" s="175">
        <f>ROUND(E248*F248,2)</f>
        <v>0</v>
      </c>
      <c r="H248" s="160"/>
      <c r="I248" s="159">
        <f>ROUND(E248*H248,2)</f>
        <v>0</v>
      </c>
      <c r="J248" s="160"/>
      <c r="K248" s="159">
        <f>ROUND(E248*J248,2)</f>
        <v>0</v>
      </c>
      <c r="L248" s="159">
        <v>21</v>
      </c>
      <c r="M248" s="159">
        <f>G248*(1+L248/100)</f>
        <v>0</v>
      </c>
      <c r="N248" s="159">
        <v>0</v>
      </c>
      <c r="O248" s="159">
        <f>ROUND(E248*N248,2)</f>
        <v>0</v>
      </c>
      <c r="P248" s="159">
        <v>0</v>
      </c>
      <c r="Q248" s="159">
        <f>ROUND(E248*P248,2)</f>
        <v>0</v>
      </c>
      <c r="R248" s="159"/>
      <c r="S248" s="159" t="s">
        <v>164</v>
      </c>
      <c r="T248" s="159" t="s">
        <v>165</v>
      </c>
      <c r="U248" s="159">
        <v>0.112</v>
      </c>
      <c r="V248" s="159">
        <f>ROUND(E248*U248,2)</f>
        <v>20.28</v>
      </c>
      <c r="W248" s="159"/>
      <c r="X248" s="150"/>
      <c r="Y248" s="150"/>
      <c r="Z248" s="150"/>
      <c r="AA248" s="150"/>
      <c r="AB248" s="150"/>
      <c r="AC248" s="150"/>
      <c r="AD248" s="150"/>
      <c r="AE248" s="150"/>
      <c r="AF248" s="150"/>
      <c r="AG248" s="150" t="s">
        <v>166</v>
      </c>
      <c r="AH248" s="150"/>
      <c r="AI248" s="150"/>
      <c r="AJ248" s="150"/>
      <c r="AK248" s="150"/>
      <c r="AL248" s="150"/>
      <c r="AM248" s="150"/>
      <c r="AN248" s="150"/>
      <c r="AO248" s="150"/>
      <c r="AP248" s="150"/>
      <c r="AQ248" s="150"/>
      <c r="AR248" s="150"/>
      <c r="AS248" s="150"/>
      <c r="AT248" s="150"/>
      <c r="AU248" s="150"/>
      <c r="AV248" s="150"/>
      <c r="AW248" s="150"/>
      <c r="AX248" s="150"/>
      <c r="AY248" s="150"/>
      <c r="AZ248" s="150"/>
      <c r="BA248" s="150"/>
      <c r="BB248" s="150"/>
      <c r="BC248" s="150"/>
      <c r="BD248" s="150"/>
      <c r="BE248" s="150"/>
      <c r="BF248" s="150"/>
      <c r="BG248" s="150"/>
      <c r="BH248" s="150"/>
    </row>
    <row r="249" spans="1:60" outlineLevel="1" x14ac:dyDescent="0.2">
      <c r="A249" s="157"/>
      <c r="B249" s="158"/>
      <c r="C249" s="186" t="s">
        <v>487</v>
      </c>
      <c r="D249" s="161"/>
      <c r="E249" s="162">
        <v>181.05</v>
      </c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0"/>
      <c r="Y249" s="150"/>
      <c r="Z249" s="150"/>
      <c r="AA249" s="150"/>
      <c r="AB249" s="150"/>
      <c r="AC249" s="150"/>
      <c r="AD249" s="150"/>
      <c r="AE249" s="150"/>
      <c r="AF249" s="150"/>
      <c r="AG249" s="150" t="s">
        <v>168</v>
      </c>
      <c r="AH249" s="150">
        <v>0</v>
      </c>
      <c r="AI249" s="150"/>
      <c r="AJ249" s="150"/>
      <c r="AK249" s="150"/>
      <c r="AL249" s="150"/>
      <c r="AM249" s="150"/>
      <c r="AN249" s="150"/>
      <c r="AO249" s="150"/>
      <c r="AP249" s="150"/>
      <c r="AQ249" s="150"/>
      <c r="AR249" s="150"/>
      <c r="AS249" s="150"/>
      <c r="AT249" s="150"/>
      <c r="AU249" s="150"/>
      <c r="AV249" s="150"/>
      <c r="AW249" s="150"/>
      <c r="AX249" s="150"/>
      <c r="AY249" s="150"/>
      <c r="AZ249" s="150"/>
      <c r="BA249" s="150"/>
      <c r="BB249" s="150"/>
      <c r="BC249" s="150"/>
      <c r="BD249" s="150"/>
      <c r="BE249" s="150"/>
      <c r="BF249" s="150"/>
      <c r="BG249" s="150"/>
      <c r="BH249" s="150"/>
    </row>
    <row r="250" spans="1:60" ht="22.5" outlineLevel="1" x14ac:dyDescent="0.2">
      <c r="A250" s="170">
        <v>96</v>
      </c>
      <c r="B250" s="171" t="s">
        <v>488</v>
      </c>
      <c r="C250" s="185" t="s">
        <v>489</v>
      </c>
      <c r="D250" s="172" t="s">
        <v>175</v>
      </c>
      <c r="E250" s="173">
        <v>63.406199999999998</v>
      </c>
      <c r="F250" s="174"/>
      <c r="G250" s="175">
        <f>ROUND(E250*F250,2)</f>
        <v>0</v>
      </c>
      <c r="H250" s="160"/>
      <c r="I250" s="159">
        <f>ROUND(E250*H250,2)</f>
        <v>0</v>
      </c>
      <c r="J250" s="160"/>
      <c r="K250" s="159">
        <f>ROUND(E250*J250,2)</f>
        <v>0</v>
      </c>
      <c r="L250" s="159">
        <v>21</v>
      </c>
      <c r="M250" s="159">
        <f>G250*(1+L250/100)</f>
        <v>0</v>
      </c>
      <c r="N250" s="159">
        <v>1.9000000000000001E-4</v>
      </c>
      <c r="O250" s="159">
        <f>ROUND(E250*N250,2)</f>
        <v>0.01</v>
      </c>
      <c r="P250" s="159">
        <v>0</v>
      </c>
      <c r="Q250" s="159">
        <f>ROUND(E250*P250,2)</f>
        <v>0</v>
      </c>
      <c r="R250" s="159"/>
      <c r="S250" s="159" t="s">
        <v>164</v>
      </c>
      <c r="T250" s="159" t="s">
        <v>165</v>
      </c>
      <c r="U250" s="159">
        <v>0.19600000000000001</v>
      </c>
      <c r="V250" s="159">
        <f>ROUND(E250*U250,2)</f>
        <v>12.43</v>
      </c>
      <c r="W250" s="159"/>
      <c r="X250" s="150"/>
      <c r="Y250" s="150"/>
      <c r="Z250" s="150"/>
      <c r="AA250" s="150"/>
      <c r="AB250" s="150"/>
      <c r="AC250" s="150"/>
      <c r="AD250" s="150"/>
      <c r="AE250" s="150"/>
      <c r="AF250" s="150"/>
      <c r="AG250" s="150" t="s">
        <v>166</v>
      </c>
      <c r="AH250" s="150"/>
      <c r="AI250" s="150"/>
      <c r="AJ250" s="150"/>
      <c r="AK250" s="150"/>
      <c r="AL250" s="150"/>
      <c r="AM250" s="150"/>
      <c r="AN250" s="150"/>
      <c r="AO250" s="150"/>
      <c r="AP250" s="150"/>
      <c r="AQ250" s="150"/>
      <c r="AR250" s="150"/>
      <c r="AS250" s="150"/>
      <c r="AT250" s="150"/>
      <c r="AU250" s="150"/>
      <c r="AV250" s="150"/>
      <c r="AW250" s="150"/>
      <c r="AX250" s="150"/>
      <c r="AY250" s="150"/>
      <c r="AZ250" s="150"/>
      <c r="BA250" s="150"/>
      <c r="BB250" s="150"/>
      <c r="BC250" s="150"/>
      <c r="BD250" s="150"/>
      <c r="BE250" s="150"/>
      <c r="BF250" s="150"/>
      <c r="BG250" s="150"/>
      <c r="BH250" s="150"/>
    </row>
    <row r="251" spans="1:60" outlineLevel="1" x14ac:dyDescent="0.2">
      <c r="A251" s="157"/>
      <c r="B251" s="158"/>
      <c r="C251" s="186" t="s">
        <v>478</v>
      </c>
      <c r="D251" s="161"/>
      <c r="E251" s="162">
        <v>3.88</v>
      </c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0"/>
      <c r="Y251" s="150"/>
      <c r="Z251" s="150"/>
      <c r="AA251" s="150"/>
      <c r="AB251" s="150"/>
      <c r="AC251" s="150"/>
      <c r="AD251" s="150"/>
      <c r="AE251" s="150"/>
      <c r="AF251" s="150"/>
      <c r="AG251" s="150" t="s">
        <v>168</v>
      </c>
      <c r="AH251" s="150">
        <v>0</v>
      </c>
      <c r="AI251" s="150"/>
      <c r="AJ251" s="150"/>
      <c r="AK251" s="150"/>
      <c r="AL251" s="150"/>
      <c r="AM251" s="150"/>
      <c r="AN251" s="150"/>
      <c r="AO251" s="150"/>
      <c r="AP251" s="150"/>
      <c r="AQ251" s="150"/>
      <c r="AR251" s="150"/>
      <c r="AS251" s="150"/>
      <c r="AT251" s="150"/>
      <c r="AU251" s="150"/>
      <c r="AV251" s="150"/>
      <c r="AW251" s="150"/>
      <c r="AX251" s="150"/>
      <c r="AY251" s="150"/>
      <c r="AZ251" s="150"/>
      <c r="BA251" s="150"/>
      <c r="BB251" s="150"/>
      <c r="BC251" s="150"/>
      <c r="BD251" s="150"/>
      <c r="BE251" s="150"/>
      <c r="BF251" s="150"/>
      <c r="BG251" s="150"/>
      <c r="BH251" s="150"/>
    </row>
    <row r="252" spans="1:60" outlineLevel="1" x14ac:dyDescent="0.2">
      <c r="A252" s="157"/>
      <c r="B252" s="158"/>
      <c r="C252" s="186" t="s">
        <v>479</v>
      </c>
      <c r="D252" s="161"/>
      <c r="E252" s="162">
        <v>49.45</v>
      </c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0"/>
      <c r="Y252" s="150"/>
      <c r="Z252" s="150"/>
      <c r="AA252" s="150"/>
      <c r="AB252" s="150"/>
      <c r="AC252" s="150"/>
      <c r="AD252" s="150"/>
      <c r="AE252" s="150"/>
      <c r="AF252" s="150"/>
      <c r="AG252" s="150" t="s">
        <v>168</v>
      </c>
      <c r="AH252" s="150">
        <v>0</v>
      </c>
      <c r="AI252" s="150"/>
      <c r="AJ252" s="150"/>
      <c r="AK252" s="150"/>
      <c r="AL252" s="150"/>
      <c r="AM252" s="150"/>
      <c r="AN252" s="150"/>
      <c r="AO252" s="150"/>
      <c r="AP252" s="150"/>
      <c r="AQ252" s="150"/>
      <c r="AR252" s="150"/>
      <c r="AS252" s="150"/>
      <c r="AT252" s="150"/>
      <c r="AU252" s="150"/>
      <c r="AV252" s="150"/>
      <c r="AW252" s="150"/>
      <c r="AX252" s="150"/>
      <c r="AY252" s="150"/>
      <c r="AZ252" s="150"/>
      <c r="BA252" s="150"/>
      <c r="BB252" s="150"/>
      <c r="BC252" s="150"/>
      <c r="BD252" s="150"/>
      <c r="BE252" s="150"/>
      <c r="BF252" s="150"/>
      <c r="BG252" s="150"/>
      <c r="BH252" s="150"/>
    </row>
    <row r="253" spans="1:60" outlineLevel="1" x14ac:dyDescent="0.2">
      <c r="A253" s="157"/>
      <c r="B253" s="158"/>
      <c r="C253" s="186" t="s">
        <v>480</v>
      </c>
      <c r="D253" s="161"/>
      <c r="E253" s="162">
        <v>10.07</v>
      </c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0"/>
      <c r="Y253" s="150"/>
      <c r="Z253" s="150"/>
      <c r="AA253" s="150"/>
      <c r="AB253" s="150"/>
      <c r="AC253" s="150"/>
      <c r="AD253" s="150"/>
      <c r="AE253" s="150"/>
      <c r="AF253" s="150"/>
      <c r="AG253" s="150" t="s">
        <v>168</v>
      </c>
      <c r="AH253" s="150">
        <v>0</v>
      </c>
      <c r="AI253" s="150"/>
      <c r="AJ253" s="150"/>
      <c r="AK253" s="150"/>
      <c r="AL253" s="150"/>
      <c r="AM253" s="150"/>
      <c r="AN253" s="150"/>
      <c r="AO253" s="150"/>
      <c r="AP253" s="150"/>
      <c r="AQ253" s="150"/>
      <c r="AR253" s="150"/>
      <c r="AS253" s="150"/>
      <c r="AT253" s="150"/>
      <c r="AU253" s="150"/>
      <c r="AV253" s="150"/>
      <c r="AW253" s="150"/>
      <c r="AX253" s="150"/>
      <c r="AY253" s="150"/>
      <c r="AZ253" s="150"/>
      <c r="BA253" s="150"/>
      <c r="BB253" s="150"/>
      <c r="BC253" s="150"/>
      <c r="BD253" s="150"/>
      <c r="BE253" s="150"/>
      <c r="BF253" s="150"/>
      <c r="BG253" s="150"/>
      <c r="BH253" s="150"/>
    </row>
    <row r="254" spans="1:60" outlineLevel="1" x14ac:dyDescent="0.2">
      <c r="A254" s="157"/>
      <c r="B254" s="158"/>
      <c r="C254" s="186" t="s">
        <v>192</v>
      </c>
      <c r="D254" s="161"/>
      <c r="E254" s="162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0"/>
      <c r="Y254" s="150"/>
      <c r="Z254" s="150"/>
      <c r="AA254" s="150"/>
      <c r="AB254" s="150"/>
      <c r="AC254" s="150"/>
      <c r="AD254" s="150"/>
      <c r="AE254" s="150"/>
      <c r="AF254" s="150"/>
      <c r="AG254" s="150" t="s">
        <v>168</v>
      </c>
      <c r="AH254" s="150">
        <v>0</v>
      </c>
      <c r="AI254" s="150"/>
      <c r="AJ254" s="150"/>
      <c r="AK254" s="150"/>
      <c r="AL254" s="150"/>
      <c r="AM254" s="150"/>
      <c r="AN254" s="150"/>
      <c r="AO254" s="150"/>
      <c r="AP254" s="150"/>
      <c r="AQ254" s="150"/>
      <c r="AR254" s="150"/>
      <c r="AS254" s="150"/>
      <c r="AT254" s="150"/>
      <c r="AU254" s="150"/>
      <c r="AV254" s="150"/>
      <c r="AW254" s="150"/>
      <c r="AX254" s="150"/>
      <c r="AY254" s="150"/>
      <c r="AZ254" s="150"/>
      <c r="BA254" s="150"/>
      <c r="BB254" s="150"/>
      <c r="BC254" s="150"/>
      <c r="BD254" s="150"/>
      <c r="BE254" s="150"/>
      <c r="BF254" s="150"/>
      <c r="BG254" s="150"/>
      <c r="BH254" s="150"/>
    </row>
    <row r="255" spans="1:60" outlineLevel="1" x14ac:dyDescent="0.2">
      <c r="A255" s="170">
        <v>97</v>
      </c>
      <c r="B255" s="171" t="s">
        <v>490</v>
      </c>
      <c r="C255" s="185" t="s">
        <v>491</v>
      </c>
      <c r="D255" s="172" t="s">
        <v>175</v>
      </c>
      <c r="E255" s="173">
        <v>256.67250000000001</v>
      </c>
      <c r="F255" s="174"/>
      <c r="G255" s="175">
        <f>ROUND(E255*F255,2)</f>
        <v>0</v>
      </c>
      <c r="H255" s="160"/>
      <c r="I255" s="159">
        <f>ROUND(E255*H255,2)</f>
        <v>0</v>
      </c>
      <c r="J255" s="160"/>
      <c r="K255" s="159">
        <f>ROUND(E255*J255,2)</f>
        <v>0</v>
      </c>
      <c r="L255" s="159">
        <v>21</v>
      </c>
      <c r="M255" s="159">
        <f>G255*(1+L255/100)</f>
        <v>0</v>
      </c>
      <c r="N255" s="159">
        <v>2.9999999999999997E-4</v>
      </c>
      <c r="O255" s="159">
        <f>ROUND(E255*N255,2)</f>
        <v>0.08</v>
      </c>
      <c r="P255" s="159">
        <v>0</v>
      </c>
      <c r="Q255" s="159">
        <f>ROUND(E255*P255,2)</f>
        <v>0</v>
      </c>
      <c r="R255" s="159" t="s">
        <v>389</v>
      </c>
      <c r="S255" s="159" t="s">
        <v>164</v>
      </c>
      <c r="T255" s="159" t="s">
        <v>165</v>
      </c>
      <c r="U255" s="159">
        <v>0</v>
      </c>
      <c r="V255" s="159">
        <f>ROUND(E255*U255,2)</f>
        <v>0</v>
      </c>
      <c r="W255" s="159"/>
      <c r="X255" s="150"/>
      <c r="Y255" s="150"/>
      <c r="Z255" s="150"/>
      <c r="AA255" s="150"/>
      <c r="AB255" s="150"/>
      <c r="AC255" s="150"/>
      <c r="AD255" s="150"/>
      <c r="AE255" s="150"/>
      <c r="AF255" s="150"/>
      <c r="AG255" s="150" t="s">
        <v>390</v>
      </c>
      <c r="AH255" s="150"/>
      <c r="AI255" s="150"/>
      <c r="AJ255" s="150"/>
      <c r="AK255" s="150"/>
      <c r="AL255" s="150"/>
      <c r="AM255" s="150"/>
      <c r="AN255" s="150"/>
      <c r="AO255" s="150"/>
      <c r="AP255" s="150"/>
      <c r="AQ255" s="150"/>
      <c r="AR255" s="150"/>
      <c r="AS255" s="150"/>
      <c r="AT255" s="150"/>
      <c r="AU255" s="150"/>
      <c r="AV255" s="150"/>
      <c r="AW255" s="150"/>
      <c r="AX255" s="150"/>
      <c r="AY255" s="150"/>
      <c r="AZ255" s="150"/>
      <c r="BA255" s="150"/>
      <c r="BB255" s="150"/>
      <c r="BC255" s="150"/>
      <c r="BD255" s="150"/>
      <c r="BE255" s="150"/>
      <c r="BF255" s="150"/>
      <c r="BG255" s="150"/>
      <c r="BH255" s="150"/>
    </row>
    <row r="256" spans="1:60" outlineLevel="1" x14ac:dyDescent="0.2">
      <c r="A256" s="157"/>
      <c r="B256" s="158"/>
      <c r="C256" s="186" t="s">
        <v>492</v>
      </c>
      <c r="D256" s="161"/>
      <c r="E256" s="162">
        <v>256.67</v>
      </c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0"/>
      <c r="Y256" s="150"/>
      <c r="Z256" s="150"/>
      <c r="AA256" s="150"/>
      <c r="AB256" s="150"/>
      <c r="AC256" s="150"/>
      <c r="AD256" s="150"/>
      <c r="AE256" s="150"/>
      <c r="AF256" s="150"/>
      <c r="AG256" s="150" t="s">
        <v>168</v>
      </c>
      <c r="AH256" s="150">
        <v>0</v>
      </c>
      <c r="AI256" s="150"/>
      <c r="AJ256" s="150"/>
      <c r="AK256" s="150"/>
      <c r="AL256" s="150"/>
      <c r="AM256" s="150"/>
      <c r="AN256" s="150"/>
      <c r="AO256" s="150"/>
      <c r="AP256" s="150"/>
      <c r="AQ256" s="150"/>
      <c r="AR256" s="150"/>
      <c r="AS256" s="150"/>
      <c r="AT256" s="150"/>
      <c r="AU256" s="150"/>
      <c r="AV256" s="150"/>
      <c r="AW256" s="150"/>
      <c r="AX256" s="150"/>
      <c r="AY256" s="150"/>
      <c r="AZ256" s="150"/>
      <c r="BA256" s="150"/>
      <c r="BB256" s="150"/>
      <c r="BC256" s="150"/>
      <c r="BD256" s="150"/>
      <c r="BE256" s="150"/>
      <c r="BF256" s="150"/>
      <c r="BG256" s="150"/>
      <c r="BH256" s="150"/>
    </row>
    <row r="257" spans="1:60" outlineLevel="1" x14ac:dyDescent="0.2">
      <c r="A257" s="157"/>
      <c r="B257" s="158"/>
      <c r="C257" s="186" t="s">
        <v>192</v>
      </c>
      <c r="D257" s="161"/>
      <c r="E257" s="162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0"/>
      <c r="Y257" s="150"/>
      <c r="Z257" s="150"/>
      <c r="AA257" s="150"/>
      <c r="AB257" s="150"/>
      <c r="AC257" s="150"/>
      <c r="AD257" s="150"/>
      <c r="AE257" s="150"/>
      <c r="AF257" s="150"/>
      <c r="AG257" s="150" t="s">
        <v>168</v>
      </c>
      <c r="AH257" s="150">
        <v>0</v>
      </c>
      <c r="AI257" s="150"/>
      <c r="AJ257" s="150"/>
      <c r="AK257" s="150"/>
      <c r="AL257" s="150"/>
      <c r="AM257" s="150"/>
      <c r="AN257" s="150"/>
      <c r="AO257" s="150"/>
      <c r="AP257" s="150"/>
      <c r="AQ257" s="150"/>
      <c r="AR257" s="150"/>
      <c r="AS257" s="150"/>
      <c r="AT257" s="150"/>
      <c r="AU257" s="150"/>
      <c r="AV257" s="150"/>
      <c r="AW257" s="150"/>
      <c r="AX257" s="150"/>
      <c r="AY257" s="150"/>
      <c r="AZ257" s="150"/>
      <c r="BA257" s="150"/>
      <c r="BB257" s="150"/>
      <c r="BC257" s="150"/>
      <c r="BD257" s="150"/>
      <c r="BE257" s="150"/>
      <c r="BF257" s="150"/>
      <c r="BG257" s="150"/>
      <c r="BH257" s="150"/>
    </row>
    <row r="258" spans="1:60" ht="22.5" outlineLevel="1" x14ac:dyDescent="0.2">
      <c r="A258" s="170">
        <v>98</v>
      </c>
      <c r="B258" s="171" t="s">
        <v>493</v>
      </c>
      <c r="C258" s="185" t="s">
        <v>494</v>
      </c>
      <c r="D258" s="172" t="s">
        <v>175</v>
      </c>
      <c r="E258" s="173">
        <v>266.40230000000003</v>
      </c>
      <c r="F258" s="174"/>
      <c r="G258" s="175">
        <f>ROUND(E258*F258,2)</f>
        <v>0</v>
      </c>
      <c r="H258" s="160"/>
      <c r="I258" s="159">
        <f>ROUND(E258*H258,2)</f>
        <v>0</v>
      </c>
      <c r="J258" s="160"/>
      <c r="K258" s="159">
        <f>ROUND(E258*J258,2)</f>
        <v>0</v>
      </c>
      <c r="L258" s="159">
        <v>21</v>
      </c>
      <c r="M258" s="159">
        <f>G258*(1+L258/100)</f>
        <v>0</v>
      </c>
      <c r="N258" s="159">
        <v>3.3E-4</v>
      </c>
      <c r="O258" s="159">
        <f>ROUND(E258*N258,2)</f>
        <v>0.09</v>
      </c>
      <c r="P258" s="159">
        <v>0</v>
      </c>
      <c r="Q258" s="159">
        <f>ROUND(E258*P258,2)</f>
        <v>0</v>
      </c>
      <c r="R258" s="159"/>
      <c r="S258" s="159" t="s">
        <v>164</v>
      </c>
      <c r="T258" s="159" t="s">
        <v>165</v>
      </c>
      <c r="U258" s="159">
        <v>2.75E-2</v>
      </c>
      <c r="V258" s="159">
        <f>ROUND(E258*U258,2)</f>
        <v>7.33</v>
      </c>
      <c r="W258" s="159"/>
      <c r="X258" s="150"/>
      <c r="Y258" s="150"/>
      <c r="Z258" s="150"/>
      <c r="AA258" s="150"/>
      <c r="AB258" s="150"/>
      <c r="AC258" s="150"/>
      <c r="AD258" s="150"/>
      <c r="AE258" s="150"/>
      <c r="AF258" s="150"/>
      <c r="AG258" s="150" t="s">
        <v>166</v>
      </c>
      <c r="AH258" s="150"/>
      <c r="AI258" s="150"/>
      <c r="AJ258" s="150"/>
      <c r="AK258" s="150"/>
      <c r="AL258" s="150"/>
      <c r="AM258" s="150"/>
      <c r="AN258" s="150"/>
      <c r="AO258" s="150"/>
      <c r="AP258" s="150"/>
      <c r="AQ258" s="150"/>
      <c r="AR258" s="150"/>
      <c r="AS258" s="150"/>
      <c r="AT258" s="150"/>
      <c r="AU258" s="150"/>
      <c r="AV258" s="150"/>
      <c r="AW258" s="150"/>
      <c r="AX258" s="150"/>
      <c r="AY258" s="150"/>
      <c r="AZ258" s="150"/>
      <c r="BA258" s="150"/>
      <c r="BB258" s="150"/>
      <c r="BC258" s="150"/>
      <c r="BD258" s="150"/>
      <c r="BE258" s="150"/>
      <c r="BF258" s="150"/>
      <c r="BG258" s="150"/>
      <c r="BH258" s="150"/>
    </row>
    <row r="259" spans="1:60" outlineLevel="1" x14ac:dyDescent="0.2">
      <c r="A259" s="157"/>
      <c r="B259" s="158"/>
      <c r="C259" s="186" t="s">
        <v>495</v>
      </c>
      <c r="D259" s="161"/>
      <c r="E259" s="162">
        <v>203</v>
      </c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0"/>
      <c r="Y259" s="150"/>
      <c r="Z259" s="150"/>
      <c r="AA259" s="150"/>
      <c r="AB259" s="150"/>
      <c r="AC259" s="150"/>
      <c r="AD259" s="150"/>
      <c r="AE259" s="150"/>
      <c r="AF259" s="150"/>
      <c r="AG259" s="150" t="s">
        <v>168</v>
      </c>
      <c r="AH259" s="150">
        <v>0</v>
      </c>
      <c r="AI259" s="150"/>
      <c r="AJ259" s="150"/>
      <c r="AK259" s="150"/>
      <c r="AL259" s="150"/>
      <c r="AM259" s="150"/>
      <c r="AN259" s="150"/>
      <c r="AO259" s="150"/>
      <c r="AP259" s="150"/>
      <c r="AQ259" s="150"/>
      <c r="AR259" s="150"/>
      <c r="AS259" s="150"/>
      <c r="AT259" s="150"/>
      <c r="AU259" s="150"/>
      <c r="AV259" s="150"/>
      <c r="AW259" s="150"/>
      <c r="AX259" s="150"/>
      <c r="AY259" s="150"/>
      <c r="AZ259" s="150"/>
      <c r="BA259" s="150"/>
      <c r="BB259" s="150"/>
      <c r="BC259" s="150"/>
      <c r="BD259" s="150"/>
      <c r="BE259" s="150"/>
      <c r="BF259" s="150"/>
      <c r="BG259" s="150"/>
      <c r="BH259" s="150"/>
    </row>
    <row r="260" spans="1:60" outlineLevel="1" x14ac:dyDescent="0.2">
      <c r="A260" s="157"/>
      <c r="B260" s="158"/>
      <c r="C260" s="186" t="s">
        <v>496</v>
      </c>
      <c r="D260" s="161"/>
      <c r="E260" s="162">
        <v>63.41</v>
      </c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0"/>
      <c r="Y260" s="150"/>
      <c r="Z260" s="150"/>
      <c r="AA260" s="150"/>
      <c r="AB260" s="150"/>
      <c r="AC260" s="150"/>
      <c r="AD260" s="150"/>
      <c r="AE260" s="150"/>
      <c r="AF260" s="150"/>
      <c r="AG260" s="150" t="s">
        <v>168</v>
      </c>
      <c r="AH260" s="150">
        <v>0</v>
      </c>
      <c r="AI260" s="150"/>
      <c r="AJ260" s="150"/>
      <c r="AK260" s="150"/>
      <c r="AL260" s="150"/>
      <c r="AM260" s="150"/>
      <c r="AN260" s="150"/>
      <c r="AO260" s="150"/>
      <c r="AP260" s="150"/>
      <c r="AQ260" s="150"/>
      <c r="AR260" s="150"/>
      <c r="AS260" s="150"/>
      <c r="AT260" s="150"/>
      <c r="AU260" s="150"/>
      <c r="AV260" s="150"/>
      <c r="AW260" s="150"/>
      <c r="AX260" s="150"/>
      <c r="AY260" s="150"/>
      <c r="AZ260" s="150"/>
      <c r="BA260" s="150"/>
      <c r="BB260" s="150"/>
      <c r="BC260" s="150"/>
      <c r="BD260" s="150"/>
      <c r="BE260" s="150"/>
      <c r="BF260" s="150"/>
      <c r="BG260" s="150"/>
      <c r="BH260" s="150"/>
    </row>
    <row r="261" spans="1:60" ht="22.5" outlineLevel="1" x14ac:dyDescent="0.2">
      <c r="A261" s="170">
        <v>99</v>
      </c>
      <c r="B261" s="171" t="s">
        <v>497</v>
      </c>
      <c r="C261" s="185" t="s">
        <v>498</v>
      </c>
      <c r="D261" s="172" t="s">
        <v>175</v>
      </c>
      <c r="E261" s="173">
        <v>266.40230000000003</v>
      </c>
      <c r="F261" s="174"/>
      <c r="G261" s="175">
        <f>ROUND(E261*F261,2)</f>
        <v>0</v>
      </c>
      <c r="H261" s="160"/>
      <c r="I261" s="159">
        <f>ROUND(E261*H261,2)</f>
        <v>0</v>
      </c>
      <c r="J261" s="160"/>
      <c r="K261" s="159">
        <f>ROUND(E261*J261,2)</f>
        <v>0</v>
      </c>
      <c r="L261" s="159">
        <v>21</v>
      </c>
      <c r="M261" s="159">
        <f>G261*(1+L261/100)</f>
        <v>0</v>
      </c>
      <c r="N261" s="159">
        <v>4.0999999999999999E-4</v>
      </c>
      <c r="O261" s="159">
        <f>ROUND(E261*N261,2)</f>
        <v>0.11</v>
      </c>
      <c r="P261" s="159">
        <v>0</v>
      </c>
      <c r="Q261" s="159">
        <f>ROUND(E261*P261,2)</f>
        <v>0</v>
      </c>
      <c r="R261" s="159"/>
      <c r="S261" s="159" t="s">
        <v>164</v>
      </c>
      <c r="T261" s="159" t="s">
        <v>165</v>
      </c>
      <c r="U261" s="159">
        <v>0.22991</v>
      </c>
      <c r="V261" s="159">
        <f>ROUND(E261*U261,2)</f>
        <v>61.25</v>
      </c>
      <c r="W261" s="159"/>
      <c r="X261" s="150"/>
      <c r="Y261" s="150"/>
      <c r="Z261" s="150"/>
      <c r="AA261" s="150"/>
      <c r="AB261" s="150"/>
      <c r="AC261" s="150"/>
      <c r="AD261" s="150"/>
      <c r="AE261" s="150"/>
      <c r="AF261" s="150"/>
      <c r="AG261" s="150" t="s">
        <v>166</v>
      </c>
      <c r="AH261" s="150"/>
      <c r="AI261" s="150"/>
      <c r="AJ261" s="150"/>
      <c r="AK261" s="150"/>
      <c r="AL261" s="150"/>
      <c r="AM261" s="150"/>
      <c r="AN261" s="150"/>
      <c r="AO261" s="150"/>
      <c r="AP261" s="150"/>
      <c r="AQ261" s="150"/>
      <c r="AR261" s="150"/>
      <c r="AS261" s="150"/>
      <c r="AT261" s="150"/>
      <c r="AU261" s="150"/>
      <c r="AV261" s="150"/>
      <c r="AW261" s="150"/>
      <c r="AX261" s="150"/>
      <c r="AY261" s="150"/>
      <c r="AZ261" s="150"/>
      <c r="BA261" s="150"/>
      <c r="BB261" s="150"/>
      <c r="BC261" s="150"/>
      <c r="BD261" s="150"/>
      <c r="BE261" s="150"/>
      <c r="BF261" s="150"/>
      <c r="BG261" s="150"/>
      <c r="BH261" s="150"/>
    </row>
    <row r="262" spans="1:60" ht="22.5" outlineLevel="1" x14ac:dyDescent="0.2">
      <c r="A262" s="170">
        <v>100</v>
      </c>
      <c r="B262" s="171" t="s">
        <v>499</v>
      </c>
      <c r="C262" s="185" t="s">
        <v>500</v>
      </c>
      <c r="D262" s="172" t="s">
        <v>175</v>
      </c>
      <c r="E262" s="173">
        <v>293.04250000000002</v>
      </c>
      <c r="F262" s="174"/>
      <c r="G262" s="175">
        <f>ROUND(E262*F262,2)</f>
        <v>0</v>
      </c>
      <c r="H262" s="160"/>
      <c r="I262" s="159">
        <f>ROUND(E262*H262,2)</f>
        <v>0</v>
      </c>
      <c r="J262" s="160"/>
      <c r="K262" s="159">
        <f>ROUND(E262*J262,2)</f>
        <v>0</v>
      </c>
      <c r="L262" s="159">
        <v>21</v>
      </c>
      <c r="M262" s="159">
        <f>G262*(1+L262/100)</f>
        <v>0</v>
      </c>
      <c r="N262" s="159">
        <v>4.4999999999999997E-3</v>
      </c>
      <c r="O262" s="159">
        <f>ROUND(E262*N262,2)</f>
        <v>1.32</v>
      </c>
      <c r="P262" s="159">
        <v>0</v>
      </c>
      <c r="Q262" s="159">
        <f>ROUND(E262*P262,2)</f>
        <v>0</v>
      </c>
      <c r="R262" s="159" t="s">
        <v>389</v>
      </c>
      <c r="S262" s="159" t="s">
        <v>164</v>
      </c>
      <c r="T262" s="159" t="s">
        <v>165</v>
      </c>
      <c r="U262" s="159">
        <v>0</v>
      </c>
      <c r="V262" s="159">
        <f>ROUND(E262*U262,2)</f>
        <v>0</v>
      </c>
      <c r="W262" s="159"/>
      <c r="X262" s="150"/>
      <c r="Y262" s="150"/>
      <c r="Z262" s="150"/>
      <c r="AA262" s="150"/>
      <c r="AB262" s="150"/>
      <c r="AC262" s="150"/>
      <c r="AD262" s="150"/>
      <c r="AE262" s="150"/>
      <c r="AF262" s="150"/>
      <c r="AG262" s="150" t="s">
        <v>390</v>
      </c>
      <c r="AH262" s="150"/>
      <c r="AI262" s="150"/>
      <c r="AJ262" s="150"/>
      <c r="AK262" s="150"/>
      <c r="AL262" s="150"/>
      <c r="AM262" s="150"/>
      <c r="AN262" s="150"/>
      <c r="AO262" s="150"/>
      <c r="AP262" s="150"/>
      <c r="AQ262" s="150"/>
      <c r="AR262" s="150"/>
      <c r="AS262" s="150"/>
      <c r="AT262" s="150"/>
      <c r="AU262" s="150"/>
      <c r="AV262" s="150"/>
      <c r="AW262" s="150"/>
      <c r="AX262" s="150"/>
      <c r="AY262" s="150"/>
      <c r="AZ262" s="150"/>
      <c r="BA262" s="150"/>
      <c r="BB262" s="150"/>
      <c r="BC262" s="150"/>
      <c r="BD262" s="150"/>
      <c r="BE262" s="150"/>
      <c r="BF262" s="150"/>
      <c r="BG262" s="150"/>
      <c r="BH262" s="150"/>
    </row>
    <row r="263" spans="1:60" outlineLevel="1" x14ac:dyDescent="0.2">
      <c r="A263" s="157"/>
      <c r="B263" s="158"/>
      <c r="C263" s="186" t="s">
        <v>501</v>
      </c>
      <c r="D263" s="161"/>
      <c r="E263" s="162">
        <v>293.04000000000002</v>
      </c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0"/>
      <c r="Y263" s="150"/>
      <c r="Z263" s="150"/>
      <c r="AA263" s="150"/>
      <c r="AB263" s="150"/>
      <c r="AC263" s="150"/>
      <c r="AD263" s="150"/>
      <c r="AE263" s="150"/>
      <c r="AF263" s="150"/>
      <c r="AG263" s="150" t="s">
        <v>168</v>
      </c>
      <c r="AH263" s="150">
        <v>0</v>
      </c>
      <c r="AI263" s="150"/>
      <c r="AJ263" s="150"/>
      <c r="AK263" s="150"/>
      <c r="AL263" s="150"/>
      <c r="AM263" s="150"/>
      <c r="AN263" s="150"/>
      <c r="AO263" s="150"/>
      <c r="AP263" s="150"/>
      <c r="AQ263" s="150"/>
      <c r="AR263" s="150"/>
      <c r="AS263" s="150"/>
      <c r="AT263" s="150"/>
      <c r="AU263" s="150"/>
      <c r="AV263" s="150"/>
      <c r="AW263" s="150"/>
      <c r="AX263" s="150"/>
      <c r="AY263" s="150"/>
      <c r="AZ263" s="150"/>
      <c r="BA263" s="150"/>
      <c r="BB263" s="150"/>
      <c r="BC263" s="150"/>
      <c r="BD263" s="150"/>
      <c r="BE263" s="150"/>
      <c r="BF263" s="150"/>
      <c r="BG263" s="150"/>
      <c r="BH263" s="150"/>
    </row>
    <row r="264" spans="1:60" outlineLevel="1" x14ac:dyDescent="0.2">
      <c r="A264" s="170">
        <v>101</v>
      </c>
      <c r="B264" s="171" t="s">
        <v>502</v>
      </c>
      <c r="C264" s="185" t="s">
        <v>503</v>
      </c>
      <c r="D264" s="172" t="s">
        <v>258</v>
      </c>
      <c r="E264" s="173">
        <v>1.62</v>
      </c>
      <c r="F264" s="174"/>
      <c r="G264" s="175">
        <f>ROUND(E264*F264,2)</f>
        <v>0</v>
      </c>
      <c r="H264" s="160"/>
      <c r="I264" s="159">
        <f>ROUND(E264*H264,2)</f>
        <v>0</v>
      </c>
      <c r="J264" s="160"/>
      <c r="K264" s="159">
        <f>ROUND(E264*J264,2)</f>
        <v>0</v>
      </c>
      <c r="L264" s="159">
        <v>21</v>
      </c>
      <c r="M264" s="159">
        <f>G264*(1+L264/100)</f>
        <v>0</v>
      </c>
      <c r="N264" s="159">
        <v>0</v>
      </c>
      <c r="O264" s="159">
        <f>ROUND(E264*N264,2)</f>
        <v>0</v>
      </c>
      <c r="P264" s="159">
        <v>0</v>
      </c>
      <c r="Q264" s="159">
        <f>ROUND(E264*P264,2)</f>
        <v>0</v>
      </c>
      <c r="R264" s="159"/>
      <c r="S264" s="159" t="s">
        <v>164</v>
      </c>
      <c r="T264" s="159" t="s">
        <v>165</v>
      </c>
      <c r="U264" s="159">
        <v>1.5669999999999999</v>
      </c>
      <c r="V264" s="159">
        <f>ROUND(E264*U264,2)</f>
        <v>2.54</v>
      </c>
      <c r="W264" s="159"/>
      <c r="X264" s="150"/>
      <c r="Y264" s="150"/>
      <c r="Z264" s="150"/>
      <c r="AA264" s="150"/>
      <c r="AB264" s="150"/>
      <c r="AC264" s="150"/>
      <c r="AD264" s="150"/>
      <c r="AE264" s="150"/>
      <c r="AF264" s="150"/>
      <c r="AG264" s="150" t="s">
        <v>467</v>
      </c>
      <c r="AH264" s="150"/>
      <c r="AI264" s="150"/>
      <c r="AJ264" s="150"/>
      <c r="AK264" s="150"/>
      <c r="AL264" s="150"/>
      <c r="AM264" s="150"/>
      <c r="AN264" s="150"/>
      <c r="AO264" s="150"/>
      <c r="AP264" s="150"/>
      <c r="AQ264" s="150"/>
      <c r="AR264" s="150"/>
      <c r="AS264" s="150"/>
      <c r="AT264" s="150"/>
      <c r="AU264" s="150"/>
      <c r="AV264" s="150"/>
      <c r="AW264" s="150"/>
      <c r="AX264" s="150"/>
      <c r="AY264" s="150"/>
      <c r="AZ264" s="150"/>
      <c r="BA264" s="150"/>
      <c r="BB264" s="150"/>
      <c r="BC264" s="150"/>
      <c r="BD264" s="150"/>
      <c r="BE264" s="150"/>
      <c r="BF264" s="150"/>
      <c r="BG264" s="150"/>
      <c r="BH264" s="150"/>
    </row>
    <row r="265" spans="1:60" x14ac:dyDescent="0.2">
      <c r="A265" s="164" t="s">
        <v>159</v>
      </c>
      <c r="B265" s="165" t="s">
        <v>110</v>
      </c>
      <c r="C265" s="184" t="s">
        <v>111</v>
      </c>
      <c r="D265" s="166"/>
      <c r="E265" s="167"/>
      <c r="F265" s="168"/>
      <c r="G265" s="169">
        <f>SUMIF(AG266:AG273,"&lt;&gt;NOR",G266:G273)</f>
        <v>0</v>
      </c>
      <c r="H265" s="163"/>
      <c r="I265" s="163">
        <f>SUM(I266:I273)</f>
        <v>0</v>
      </c>
      <c r="J265" s="163"/>
      <c r="K265" s="163">
        <f>SUM(K266:K273)</f>
        <v>0</v>
      </c>
      <c r="L265" s="163"/>
      <c r="M265" s="163">
        <f>SUM(M266:M273)</f>
        <v>0</v>
      </c>
      <c r="N265" s="163"/>
      <c r="O265" s="163">
        <f>SUM(O266:O273)</f>
        <v>0.52</v>
      </c>
      <c r="P265" s="163"/>
      <c r="Q265" s="163">
        <f>SUM(Q266:Q273)</f>
        <v>0</v>
      </c>
      <c r="R265" s="163"/>
      <c r="S265" s="163"/>
      <c r="T265" s="163"/>
      <c r="U265" s="163"/>
      <c r="V265" s="163">
        <f>SUM(V266:V273)</f>
        <v>39</v>
      </c>
      <c r="W265" s="163"/>
      <c r="AG265" t="s">
        <v>160</v>
      </c>
    </row>
    <row r="266" spans="1:60" outlineLevel="1" x14ac:dyDescent="0.2">
      <c r="A266" s="170">
        <v>102</v>
      </c>
      <c r="B266" s="171" t="s">
        <v>504</v>
      </c>
      <c r="C266" s="185" t="s">
        <v>505</v>
      </c>
      <c r="D266" s="172" t="s">
        <v>175</v>
      </c>
      <c r="E266" s="173">
        <v>173.2088</v>
      </c>
      <c r="F266" s="174"/>
      <c r="G266" s="175">
        <f>ROUND(E266*F266,2)</f>
        <v>0</v>
      </c>
      <c r="H266" s="160"/>
      <c r="I266" s="159">
        <f>ROUND(E266*H266,2)</f>
        <v>0</v>
      </c>
      <c r="J266" s="160"/>
      <c r="K266" s="159">
        <f>ROUND(E266*J266,2)</f>
        <v>0</v>
      </c>
      <c r="L266" s="159">
        <v>21</v>
      </c>
      <c r="M266" s="159">
        <f>G266*(1+L266/100)</f>
        <v>0</v>
      </c>
      <c r="N266" s="159">
        <v>1.0000000000000001E-5</v>
      </c>
      <c r="O266" s="159">
        <f>ROUND(E266*N266,2)</f>
        <v>0</v>
      </c>
      <c r="P266" s="159">
        <v>0</v>
      </c>
      <c r="Q266" s="159">
        <f>ROUND(E266*P266,2)</f>
        <v>0</v>
      </c>
      <c r="R266" s="159"/>
      <c r="S266" s="159" t="s">
        <v>164</v>
      </c>
      <c r="T266" s="159" t="s">
        <v>165</v>
      </c>
      <c r="U266" s="159">
        <v>7.0000000000000007E-2</v>
      </c>
      <c r="V266" s="159">
        <f>ROUND(E266*U266,2)</f>
        <v>12.12</v>
      </c>
      <c r="W266" s="159"/>
      <c r="X266" s="150"/>
      <c r="Y266" s="150"/>
      <c r="Z266" s="150"/>
      <c r="AA266" s="150"/>
      <c r="AB266" s="150"/>
      <c r="AC266" s="150"/>
      <c r="AD266" s="150"/>
      <c r="AE266" s="150"/>
      <c r="AF266" s="150"/>
      <c r="AG266" s="150" t="s">
        <v>166</v>
      </c>
      <c r="AH266" s="150"/>
      <c r="AI266" s="150"/>
      <c r="AJ266" s="150"/>
      <c r="AK266" s="150"/>
      <c r="AL266" s="150"/>
      <c r="AM266" s="150"/>
      <c r="AN266" s="150"/>
      <c r="AO266" s="150"/>
      <c r="AP266" s="150"/>
      <c r="AQ266" s="150"/>
      <c r="AR266" s="150"/>
      <c r="AS266" s="150"/>
      <c r="AT266" s="150"/>
      <c r="AU266" s="150"/>
      <c r="AV266" s="150"/>
      <c r="AW266" s="150"/>
      <c r="AX266" s="150"/>
      <c r="AY266" s="150"/>
      <c r="AZ266" s="150"/>
      <c r="BA266" s="150"/>
      <c r="BB266" s="150"/>
      <c r="BC266" s="150"/>
      <c r="BD266" s="150"/>
      <c r="BE266" s="150"/>
      <c r="BF266" s="150"/>
      <c r="BG266" s="150"/>
      <c r="BH266" s="150"/>
    </row>
    <row r="267" spans="1:60" outlineLevel="1" x14ac:dyDescent="0.2">
      <c r="A267" s="157"/>
      <c r="B267" s="158"/>
      <c r="C267" s="186" t="s">
        <v>506</v>
      </c>
      <c r="D267" s="161"/>
      <c r="E267" s="162">
        <v>173.21</v>
      </c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0"/>
      <c r="Y267" s="150"/>
      <c r="Z267" s="150"/>
      <c r="AA267" s="150"/>
      <c r="AB267" s="150"/>
      <c r="AC267" s="150"/>
      <c r="AD267" s="150"/>
      <c r="AE267" s="150"/>
      <c r="AF267" s="150"/>
      <c r="AG267" s="150" t="s">
        <v>168</v>
      </c>
      <c r="AH267" s="150">
        <v>0</v>
      </c>
      <c r="AI267" s="150"/>
      <c r="AJ267" s="150"/>
      <c r="AK267" s="150"/>
      <c r="AL267" s="150"/>
      <c r="AM267" s="150"/>
      <c r="AN267" s="150"/>
      <c r="AO267" s="150"/>
      <c r="AP267" s="150"/>
      <c r="AQ267" s="150"/>
      <c r="AR267" s="150"/>
      <c r="AS267" s="150"/>
      <c r="AT267" s="150"/>
      <c r="AU267" s="150"/>
      <c r="AV267" s="150"/>
      <c r="AW267" s="150"/>
      <c r="AX267" s="150"/>
      <c r="AY267" s="150"/>
      <c r="AZ267" s="150"/>
      <c r="BA267" s="150"/>
      <c r="BB267" s="150"/>
      <c r="BC267" s="150"/>
      <c r="BD267" s="150"/>
      <c r="BE267" s="150"/>
      <c r="BF267" s="150"/>
      <c r="BG267" s="150"/>
      <c r="BH267" s="150"/>
    </row>
    <row r="268" spans="1:60" outlineLevel="1" x14ac:dyDescent="0.2">
      <c r="A268" s="157"/>
      <c r="B268" s="158"/>
      <c r="C268" s="186" t="s">
        <v>192</v>
      </c>
      <c r="D268" s="161"/>
      <c r="E268" s="162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0"/>
      <c r="Y268" s="150"/>
      <c r="Z268" s="150"/>
      <c r="AA268" s="150"/>
      <c r="AB268" s="150"/>
      <c r="AC268" s="150"/>
      <c r="AD268" s="150"/>
      <c r="AE268" s="150"/>
      <c r="AF268" s="150"/>
      <c r="AG268" s="150" t="s">
        <v>168</v>
      </c>
      <c r="AH268" s="150">
        <v>0</v>
      </c>
      <c r="AI268" s="150"/>
      <c r="AJ268" s="150"/>
      <c r="AK268" s="150"/>
      <c r="AL268" s="150"/>
      <c r="AM268" s="150"/>
      <c r="AN268" s="150"/>
      <c r="AO268" s="150"/>
      <c r="AP268" s="150"/>
      <c r="AQ268" s="150"/>
      <c r="AR268" s="150"/>
      <c r="AS268" s="150"/>
      <c r="AT268" s="150"/>
      <c r="AU268" s="150"/>
      <c r="AV268" s="150"/>
      <c r="AW268" s="150"/>
      <c r="AX268" s="150"/>
      <c r="AY268" s="150"/>
      <c r="AZ268" s="150"/>
      <c r="BA268" s="150"/>
      <c r="BB268" s="150"/>
      <c r="BC268" s="150"/>
      <c r="BD268" s="150"/>
      <c r="BE268" s="150"/>
      <c r="BF268" s="150"/>
      <c r="BG268" s="150"/>
      <c r="BH268" s="150"/>
    </row>
    <row r="269" spans="1:60" ht="22.5" outlineLevel="1" x14ac:dyDescent="0.2">
      <c r="A269" s="170">
        <v>103</v>
      </c>
      <c r="B269" s="171" t="s">
        <v>507</v>
      </c>
      <c r="C269" s="185" t="s">
        <v>508</v>
      </c>
      <c r="D269" s="172" t="s">
        <v>175</v>
      </c>
      <c r="E269" s="173">
        <v>173.2088</v>
      </c>
      <c r="F269" s="174"/>
      <c r="G269" s="175">
        <f>ROUND(E269*F269,2)</f>
        <v>0</v>
      </c>
      <c r="H269" s="160"/>
      <c r="I269" s="159">
        <f>ROUND(E269*H269,2)</f>
        <v>0</v>
      </c>
      <c r="J269" s="160"/>
      <c r="K269" s="159">
        <f>ROUND(E269*J269,2)</f>
        <v>0</v>
      </c>
      <c r="L269" s="159">
        <v>21</v>
      </c>
      <c r="M269" s="159">
        <f>G269*(1+L269/100)</f>
        <v>0</v>
      </c>
      <c r="N269" s="159">
        <v>0</v>
      </c>
      <c r="O269" s="159">
        <f>ROUND(E269*N269,2)</f>
        <v>0</v>
      </c>
      <c r="P269" s="159">
        <v>0</v>
      </c>
      <c r="Q269" s="159">
        <f>ROUND(E269*P269,2)</f>
        <v>0</v>
      </c>
      <c r="R269" s="159"/>
      <c r="S269" s="159" t="s">
        <v>164</v>
      </c>
      <c r="T269" s="159" t="s">
        <v>165</v>
      </c>
      <c r="U269" s="159">
        <v>0.15</v>
      </c>
      <c r="V269" s="159">
        <f>ROUND(E269*U269,2)</f>
        <v>25.98</v>
      </c>
      <c r="W269" s="159"/>
      <c r="X269" s="150"/>
      <c r="Y269" s="150"/>
      <c r="Z269" s="150"/>
      <c r="AA269" s="150"/>
      <c r="AB269" s="150"/>
      <c r="AC269" s="150"/>
      <c r="AD269" s="150"/>
      <c r="AE269" s="150"/>
      <c r="AF269" s="150"/>
      <c r="AG269" s="150" t="s">
        <v>166</v>
      </c>
      <c r="AH269" s="150"/>
      <c r="AI269" s="150"/>
      <c r="AJ269" s="150"/>
      <c r="AK269" s="150"/>
      <c r="AL269" s="150"/>
      <c r="AM269" s="150"/>
      <c r="AN269" s="150"/>
      <c r="AO269" s="150"/>
      <c r="AP269" s="150"/>
      <c r="AQ269" s="150"/>
      <c r="AR269" s="150"/>
      <c r="AS269" s="150"/>
      <c r="AT269" s="150"/>
      <c r="AU269" s="150"/>
      <c r="AV269" s="150"/>
      <c r="AW269" s="150"/>
      <c r="AX269" s="150"/>
      <c r="AY269" s="150"/>
      <c r="AZ269" s="150"/>
      <c r="BA269" s="150"/>
      <c r="BB269" s="150"/>
      <c r="BC269" s="150"/>
      <c r="BD269" s="150"/>
      <c r="BE269" s="150"/>
      <c r="BF269" s="150"/>
      <c r="BG269" s="150"/>
      <c r="BH269" s="150"/>
    </row>
    <row r="270" spans="1:60" outlineLevel="1" x14ac:dyDescent="0.2">
      <c r="A270" s="157"/>
      <c r="B270" s="158"/>
      <c r="C270" s="186" t="s">
        <v>506</v>
      </c>
      <c r="D270" s="161"/>
      <c r="E270" s="162">
        <v>173.21</v>
      </c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0"/>
      <c r="Y270" s="150"/>
      <c r="Z270" s="150"/>
      <c r="AA270" s="150"/>
      <c r="AB270" s="150"/>
      <c r="AC270" s="150"/>
      <c r="AD270" s="150"/>
      <c r="AE270" s="150"/>
      <c r="AF270" s="150"/>
      <c r="AG270" s="150" t="s">
        <v>168</v>
      </c>
      <c r="AH270" s="150">
        <v>0</v>
      </c>
      <c r="AI270" s="150"/>
      <c r="AJ270" s="150"/>
      <c r="AK270" s="150"/>
      <c r="AL270" s="150"/>
      <c r="AM270" s="150"/>
      <c r="AN270" s="150"/>
      <c r="AO270" s="150"/>
      <c r="AP270" s="150"/>
      <c r="AQ270" s="150"/>
      <c r="AR270" s="150"/>
      <c r="AS270" s="150"/>
      <c r="AT270" s="150"/>
      <c r="AU270" s="150"/>
      <c r="AV270" s="150"/>
      <c r="AW270" s="150"/>
      <c r="AX270" s="150"/>
      <c r="AY270" s="150"/>
      <c r="AZ270" s="150"/>
      <c r="BA270" s="150"/>
      <c r="BB270" s="150"/>
      <c r="BC270" s="150"/>
      <c r="BD270" s="150"/>
      <c r="BE270" s="150"/>
      <c r="BF270" s="150"/>
      <c r="BG270" s="150"/>
      <c r="BH270" s="150"/>
    </row>
    <row r="271" spans="1:60" ht="22.5" outlineLevel="1" x14ac:dyDescent="0.2">
      <c r="A271" s="170">
        <v>104</v>
      </c>
      <c r="B271" s="171" t="s">
        <v>509</v>
      </c>
      <c r="C271" s="185" t="s">
        <v>510</v>
      </c>
      <c r="D271" s="172" t="s">
        <v>175</v>
      </c>
      <c r="E271" s="173">
        <v>173.2088</v>
      </c>
      <c r="F271" s="174"/>
      <c r="G271" s="175">
        <f>ROUND(E271*F271,2)</f>
        <v>0</v>
      </c>
      <c r="H271" s="160"/>
      <c r="I271" s="159">
        <f>ROUND(E271*H271,2)</f>
        <v>0</v>
      </c>
      <c r="J271" s="160"/>
      <c r="K271" s="159">
        <f>ROUND(E271*J271,2)</f>
        <v>0</v>
      </c>
      <c r="L271" s="159">
        <v>21</v>
      </c>
      <c r="M271" s="159">
        <f>G271*(1+L271/100)</f>
        <v>0</v>
      </c>
      <c r="N271" s="159">
        <v>3.0000000000000001E-3</v>
      </c>
      <c r="O271" s="159">
        <f>ROUND(E271*N271,2)</f>
        <v>0.52</v>
      </c>
      <c r="P271" s="159">
        <v>0</v>
      </c>
      <c r="Q271" s="159">
        <f>ROUND(E271*P271,2)</f>
        <v>0</v>
      </c>
      <c r="R271" s="159" t="s">
        <v>389</v>
      </c>
      <c r="S271" s="159" t="s">
        <v>164</v>
      </c>
      <c r="T271" s="159" t="s">
        <v>165</v>
      </c>
      <c r="U271" s="159">
        <v>0</v>
      </c>
      <c r="V271" s="159">
        <f>ROUND(E271*U271,2)</f>
        <v>0</v>
      </c>
      <c r="W271" s="159"/>
      <c r="X271" s="150"/>
      <c r="Y271" s="150"/>
      <c r="Z271" s="150"/>
      <c r="AA271" s="150"/>
      <c r="AB271" s="150"/>
      <c r="AC271" s="150"/>
      <c r="AD271" s="150"/>
      <c r="AE271" s="150"/>
      <c r="AF271" s="150"/>
      <c r="AG271" s="150" t="s">
        <v>390</v>
      </c>
      <c r="AH271" s="150"/>
      <c r="AI271" s="150"/>
      <c r="AJ271" s="150"/>
      <c r="AK271" s="150"/>
      <c r="AL271" s="150"/>
      <c r="AM271" s="150"/>
      <c r="AN271" s="150"/>
      <c r="AO271" s="150"/>
      <c r="AP271" s="150"/>
      <c r="AQ271" s="150"/>
      <c r="AR271" s="150"/>
      <c r="AS271" s="150"/>
      <c r="AT271" s="150"/>
      <c r="AU271" s="150"/>
      <c r="AV271" s="150"/>
      <c r="AW271" s="150"/>
      <c r="AX271" s="150"/>
      <c r="AY271" s="150"/>
      <c r="AZ271" s="150"/>
      <c r="BA271" s="150"/>
      <c r="BB271" s="150"/>
      <c r="BC271" s="150"/>
      <c r="BD271" s="150"/>
      <c r="BE271" s="150"/>
      <c r="BF271" s="150"/>
      <c r="BG271" s="150"/>
      <c r="BH271" s="150"/>
    </row>
    <row r="272" spans="1:60" outlineLevel="1" x14ac:dyDescent="0.2">
      <c r="A272" s="157"/>
      <c r="B272" s="158"/>
      <c r="C272" s="186" t="s">
        <v>511</v>
      </c>
      <c r="D272" s="161"/>
      <c r="E272" s="162">
        <v>173.21</v>
      </c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0"/>
      <c r="Y272" s="150"/>
      <c r="Z272" s="150"/>
      <c r="AA272" s="150"/>
      <c r="AB272" s="150"/>
      <c r="AC272" s="150"/>
      <c r="AD272" s="150"/>
      <c r="AE272" s="150"/>
      <c r="AF272" s="150"/>
      <c r="AG272" s="150" t="s">
        <v>168</v>
      </c>
      <c r="AH272" s="150">
        <v>0</v>
      </c>
      <c r="AI272" s="150"/>
      <c r="AJ272" s="150"/>
      <c r="AK272" s="150"/>
      <c r="AL272" s="150"/>
      <c r="AM272" s="150"/>
      <c r="AN272" s="150"/>
      <c r="AO272" s="150"/>
      <c r="AP272" s="150"/>
      <c r="AQ272" s="150"/>
      <c r="AR272" s="150"/>
      <c r="AS272" s="150"/>
      <c r="AT272" s="150"/>
      <c r="AU272" s="150"/>
      <c r="AV272" s="150"/>
      <c r="AW272" s="150"/>
      <c r="AX272" s="150"/>
      <c r="AY272" s="150"/>
      <c r="AZ272" s="150"/>
      <c r="BA272" s="150"/>
      <c r="BB272" s="150"/>
      <c r="BC272" s="150"/>
      <c r="BD272" s="150"/>
      <c r="BE272" s="150"/>
      <c r="BF272" s="150"/>
      <c r="BG272" s="150"/>
      <c r="BH272" s="150"/>
    </row>
    <row r="273" spans="1:60" outlineLevel="1" x14ac:dyDescent="0.2">
      <c r="A273" s="170">
        <v>105</v>
      </c>
      <c r="B273" s="171" t="s">
        <v>512</v>
      </c>
      <c r="C273" s="185" t="s">
        <v>513</v>
      </c>
      <c r="D273" s="172" t="s">
        <v>258</v>
      </c>
      <c r="E273" s="173">
        <v>0.52</v>
      </c>
      <c r="F273" s="174"/>
      <c r="G273" s="175">
        <f>ROUND(E273*F273,2)</f>
        <v>0</v>
      </c>
      <c r="H273" s="160"/>
      <c r="I273" s="159">
        <f>ROUND(E273*H273,2)</f>
        <v>0</v>
      </c>
      <c r="J273" s="160"/>
      <c r="K273" s="159">
        <f>ROUND(E273*J273,2)</f>
        <v>0</v>
      </c>
      <c r="L273" s="159">
        <v>21</v>
      </c>
      <c r="M273" s="159">
        <f>G273*(1+L273/100)</f>
        <v>0</v>
      </c>
      <c r="N273" s="159">
        <v>0</v>
      </c>
      <c r="O273" s="159">
        <f>ROUND(E273*N273,2)</f>
        <v>0</v>
      </c>
      <c r="P273" s="159">
        <v>0</v>
      </c>
      <c r="Q273" s="159">
        <f>ROUND(E273*P273,2)</f>
        <v>0</v>
      </c>
      <c r="R273" s="159"/>
      <c r="S273" s="159" t="s">
        <v>164</v>
      </c>
      <c r="T273" s="159" t="s">
        <v>165</v>
      </c>
      <c r="U273" s="159">
        <v>1.74</v>
      </c>
      <c r="V273" s="159">
        <f>ROUND(E273*U273,2)</f>
        <v>0.9</v>
      </c>
      <c r="W273" s="159"/>
      <c r="X273" s="150"/>
      <c r="Y273" s="150"/>
      <c r="Z273" s="150"/>
      <c r="AA273" s="150"/>
      <c r="AB273" s="150"/>
      <c r="AC273" s="150"/>
      <c r="AD273" s="150"/>
      <c r="AE273" s="150"/>
      <c r="AF273" s="150"/>
      <c r="AG273" s="150" t="s">
        <v>467</v>
      </c>
      <c r="AH273" s="150"/>
      <c r="AI273" s="150"/>
      <c r="AJ273" s="150"/>
      <c r="AK273" s="150"/>
      <c r="AL273" s="150"/>
      <c r="AM273" s="150"/>
      <c r="AN273" s="150"/>
      <c r="AO273" s="150"/>
      <c r="AP273" s="150"/>
      <c r="AQ273" s="150"/>
      <c r="AR273" s="150"/>
      <c r="AS273" s="150"/>
      <c r="AT273" s="150"/>
      <c r="AU273" s="150"/>
      <c r="AV273" s="150"/>
      <c r="AW273" s="150"/>
      <c r="AX273" s="150"/>
      <c r="AY273" s="150"/>
      <c r="AZ273" s="150"/>
      <c r="BA273" s="150"/>
      <c r="BB273" s="150"/>
      <c r="BC273" s="150"/>
      <c r="BD273" s="150"/>
      <c r="BE273" s="150"/>
      <c r="BF273" s="150"/>
      <c r="BG273" s="150"/>
      <c r="BH273" s="150"/>
    </row>
    <row r="274" spans="1:60" x14ac:dyDescent="0.2">
      <c r="A274" s="164" t="s">
        <v>159</v>
      </c>
      <c r="B274" s="165" t="s">
        <v>112</v>
      </c>
      <c r="C274" s="184" t="s">
        <v>113</v>
      </c>
      <c r="D274" s="166"/>
      <c r="E274" s="167"/>
      <c r="F274" s="168"/>
      <c r="G274" s="169">
        <f>SUMIF(AG275:AG279,"&lt;&gt;NOR",G275:G279)</f>
        <v>0</v>
      </c>
      <c r="H274" s="163"/>
      <c r="I274" s="163">
        <f>SUM(I275:I279)</f>
        <v>0</v>
      </c>
      <c r="J274" s="163"/>
      <c r="K274" s="163">
        <f>SUM(K275:K279)</f>
        <v>0</v>
      </c>
      <c r="L274" s="163"/>
      <c r="M274" s="163">
        <f>SUM(M275:M279)</f>
        <v>0</v>
      </c>
      <c r="N274" s="163"/>
      <c r="O274" s="163">
        <f>SUM(O275:O279)</f>
        <v>0.02</v>
      </c>
      <c r="P274" s="163"/>
      <c r="Q274" s="163">
        <f>SUM(Q275:Q279)</f>
        <v>0</v>
      </c>
      <c r="R274" s="163"/>
      <c r="S274" s="163"/>
      <c r="T274" s="163"/>
      <c r="U274" s="163"/>
      <c r="V274" s="163">
        <f>SUM(V275:V279)</f>
        <v>3.4199999999999995</v>
      </c>
      <c r="W274" s="163"/>
      <c r="AG274" t="s">
        <v>160</v>
      </c>
    </row>
    <row r="275" spans="1:60" outlineLevel="1" x14ac:dyDescent="0.2">
      <c r="A275" s="170">
        <v>106</v>
      </c>
      <c r="B275" s="171" t="s">
        <v>514</v>
      </c>
      <c r="C275" s="185" t="s">
        <v>515</v>
      </c>
      <c r="D275" s="172" t="s">
        <v>171</v>
      </c>
      <c r="E275" s="173">
        <v>3</v>
      </c>
      <c r="F275" s="174"/>
      <c r="G275" s="175">
        <f>ROUND(E275*F275,2)</f>
        <v>0</v>
      </c>
      <c r="H275" s="160"/>
      <c r="I275" s="159">
        <f>ROUND(E275*H275,2)</f>
        <v>0</v>
      </c>
      <c r="J275" s="160"/>
      <c r="K275" s="159">
        <f>ROUND(E275*J275,2)</f>
        <v>0</v>
      </c>
      <c r="L275" s="159">
        <v>21</v>
      </c>
      <c r="M275" s="159">
        <f>G275*(1+L275/100)</f>
        <v>0</v>
      </c>
      <c r="N275" s="159">
        <v>3.5500000000000002E-3</v>
      </c>
      <c r="O275" s="159">
        <f>ROUND(E275*N275,2)</f>
        <v>0.01</v>
      </c>
      <c r="P275" s="159">
        <v>0</v>
      </c>
      <c r="Q275" s="159">
        <f>ROUND(E275*P275,2)</f>
        <v>0</v>
      </c>
      <c r="R275" s="159"/>
      <c r="S275" s="159" t="s">
        <v>164</v>
      </c>
      <c r="T275" s="159" t="s">
        <v>165</v>
      </c>
      <c r="U275" s="159">
        <v>0.55000000000000004</v>
      </c>
      <c r="V275" s="159">
        <f>ROUND(E275*U275,2)</f>
        <v>1.65</v>
      </c>
      <c r="W275" s="159"/>
      <c r="X275" s="150"/>
      <c r="Y275" s="150"/>
      <c r="Z275" s="150"/>
      <c r="AA275" s="150"/>
      <c r="AB275" s="150"/>
      <c r="AC275" s="150"/>
      <c r="AD275" s="150"/>
      <c r="AE275" s="150"/>
      <c r="AF275" s="150"/>
      <c r="AG275" s="150" t="s">
        <v>166</v>
      </c>
      <c r="AH275" s="150"/>
      <c r="AI275" s="150"/>
      <c r="AJ275" s="150"/>
      <c r="AK275" s="150"/>
      <c r="AL275" s="150"/>
      <c r="AM275" s="150"/>
      <c r="AN275" s="150"/>
      <c r="AO275" s="150"/>
      <c r="AP275" s="150"/>
      <c r="AQ275" s="150"/>
      <c r="AR275" s="150"/>
      <c r="AS275" s="150"/>
      <c r="AT275" s="150"/>
      <c r="AU275" s="150"/>
      <c r="AV275" s="150"/>
      <c r="AW275" s="150"/>
      <c r="AX275" s="150"/>
      <c r="AY275" s="150"/>
      <c r="AZ275" s="150"/>
      <c r="BA275" s="150"/>
      <c r="BB275" s="150"/>
      <c r="BC275" s="150"/>
      <c r="BD275" s="150"/>
      <c r="BE275" s="150"/>
      <c r="BF275" s="150"/>
      <c r="BG275" s="150"/>
      <c r="BH275" s="150"/>
    </row>
    <row r="276" spans="1:60" outlineLevel="1" x14ac:dyDescent="0.2">
      <c r="A276" s="157"/>
      <c r="B276" s="158"/>
      <c r="C276" s="186" t="s">
        <v>516</v>
      </c>
      <c r="D276" s="161"/>
      <c r="E276" s="162">
        <v>3</v>
      </c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0"/>
      <c r="Y276" s="150"/>
      <c r="Z276" s="150"/>
      <c r="AA276" s="150"/>
      <c r="AB276" s="150"/>
      <c r="AC276" s="150"/>
      <c r="AD276" s="150"/>
      <c r="AE276" s="150"/>
      <c r="AF276" s="150"/>
      <c r="AG276" s="150" t="s">
        <v>168</v>
      </c>
      <c r="AH276" s="150">
        <v>0</v>
      </c>
      <c r="AI276" s="150"/>
      <c r="AJ276" s="150"/>
      <c r="AK276" s="150"/>
      <c r="AL276" s="150"/>
      <c r="AM276" s="150"/>
      <c r="AN276" s="150"/>
      <c r="AO276" s="150"/>
      <c r="AP276" s="150"/>
      <c r="AQ276" s="150"/>
      <c r="AR276" s="150"/>
      <c r="AS276" s="150"/>
      <c r="AT276" s="150"/>
      <c r="AU276" s="150"/>
      <c r="AV276" s="150"/>
      <c r="AW276" s="150"/>
      <c r="AX276" s="150"/>
      <c r="AY276" s="150"/>
      <c r="AZ276" s="150"/>
      <c r="BA276" s="150"/>
      <c r="BB276" s="150"/>
      <c r="BC276" s="150"/>
      <c r="BD276" s="150"/>
      <c r="BE276" s="150"/>
      <c r="BF276" s="150"/>
      <c r="BG276" s="150"/>
      <c r="BH276" s="150"/>
    </row>
    <row r="277" spans="1:60" outlineLevel="1" x14ac:dyDescent="0.2">
      <c r="A277" s="170">
        <v>107</v>
      </c>
      <c r="B277" s="171" t="s">
        <v>517</v>
      </c>
      <c r="C277" s="185" t="s">
        <v>518</v>
      </c>
      <c r="D277" s="172" t="s">
        <v>171</v>
      </c>
      <c r="E277" s="173">
        <v>4</v>
      </c>
      <c r="F277" s="174"/>
      <c r="G277" s="175">
        <f>ROUND(E277*F277,2)</f>
        <v>0</v>
      </c>
      <c r="H277" s="160"/>
      <c r="I277" s="159">
        <f>ROUND(E277*H277,2)</f>
        <v>0</v>
      </c>
      <c r="J277" s="160"/>
      <c r="K277" s="159">
        <f>ROUND(E277*J277,2)</f>
        <v>0</v>
      </c>
      <c r="L277" s="159">
        <v>21</v>
      </c>
      <c r="M277" s="159">
        <f>G277*(1+L277/100)</f>
        <v>0</v>
      </c>
      <c r="N277" s="159">
        <v>1.97E-3</v>
      </c>
      <c r="O277" s="159">
        <f>ROUND(E277*N277,2)</f>
        <v>0.01</v>
      </c>
      <c r="P277" s="159">
        <v>0</v>
      </c>
      <c r="Q277" s="159">
        <f>ROUND(E277*P277,2)</f>
        <v>0</v>
      </c>
      <c r="R277" s="159"/>
      <c r="S277" s="159" t="s">
        <v>164</v>
      </c>
      <c r="T277" s="159" t="s">
        <v>165</v>
      </c>
      <c r="U277" s="159">
        <v>0.43490000000000001</v>
      </c>
      <c r="V277" s="159">
        <f>ROUND(E277*U277,2)</f>
        <v>1.74</v>
      </c>
      <c r="W277" s="159"/>
      <c r="X277" s="150"/>
      <c r="Y277" s="150"/>
      <c r="Z277" s="150"/>
      <c r="AA277" s="150"/>
      <c r="AB277" s="150"/>
      <c r="AC277" s="150"/>
      <c r="AD277" s="150"/>
      <c r="AE277" s="150"/>
      <c r="AF277" s="150"/>
      <c r="AG277" s="150" t="s">
        <v>166</v>
      </c>
      <c r="AH277" s="150"/>
      <c r="AI277" s="150"/>
      <c r="AJ277" s="150"/>
      <c r="AK277" s="150"/>
      <c r="AL277" s="150"/>
      <c r="AM277" s="150"/>
      <c r="AN277" s="150"/>
      <c r="AO277" s="150"/>
      <c r="AP277" s="150"/>
      <c r="AQ277" s="150"/>
      <c r="AR277" s="150"/>
      <c r="AS277" s="150"/>
      <c r="AT277" s="150"/>
      <c r="AU277" s="150"/>
      <c r="AV277" s="150"/>
      <c r="AW277" s="150"/>
      <c r="AX277" s="150"/>
      <c r="AY277" s="150"/>
      <c r="AZ277" s="150"/>
      <c r="BA277" s="150"/>
      <c r="BB277" s="150"/>
      <c r="BC277" s="150"/>
      <c r="BD277" s="150"/>
      <c r="BE277" s="150"/>
      <c r="BF277" s="150"/>
      <c r="BG277" s="150"/>
      <c r="BH277" s="150"/>
    </row>
    <row r="278" spans="1:60" outlineLevel="1" x14ac:dyDescent="0.2">
      <c r="A278" s="157"/>
      <c r="B278" s="158"/>
      <c r="C278" s="186" t="s">
        <v>519</v>
      </c>
      <c r="D278" s="161"/>
      <c r="E278" s="162">
        <v>4</v>
      </c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0"/>
      <c r="Y278" s="150"/>
      <c r="Z278" s="150"/>
      <c r="AA278" s="150"/>
      <c r="AB278" s="150"/>
      <c r="AC278" s="150"/>
      <c r="AD278" s="150"/>
      <c r="AE278" s="150"/>
      <c r="AF278" s="150"/>
      <c r="AG278" s="150" t="s">
        <v>168</v>
      </c>
      <c r="AH278" s="150">
        <v>0</v>
      </c>
      <c r="AI278" s="150"/>
      <c r="AJ278" s="150"/>
      <c r="AK278" s="150"/>
      <c r="AL278" s="150"/>
      <c r="AM278" s="150"/>
      <c r="AN278" s="150"/>
      <c r="AO278" s="150"/>
      <c r="AP278" s="150"/>
      <c r="AQ278" s="150"/>
      <c r="AR278" s="150"/>
      <c r="AS278" s="150"/>
      <c r="AT278" s="150"/>
      <c r="AU278" s="150"/>
      <c r="AV278" s="150"/>
      <c r="AW278" s="150"/>
      <c r="AX278" s="150"/>
      <c r="AY278" s="150"/>
      <c r="AZ278" s="150"/>
      <c r="BA278" s="150"/>
      <c r="BB278" s="150"/>
      <c r="BC278" s="150"/>
      <c r="BD278" s="150"/>
      <c r="BE278" s="150"/>
      <c r="BF278" s="150"/>
      <c r="BG278" s="150"/>
      <c r="BH278" s="150"/>
    </row>
    <row r="279" spans="1:60" outlineLevel="1" x14ac:dyDescent="0.2">
      <c r="A279" s="170">
        <v>108</v>
      </c>
      <c r="B279" s="171" t="s">
        <v>520</v>
      </c>
      <c r="C279" s="185" t="s">
        <v>521</v>
      </c>
      <c r="D279" s="172" t="s">
        <v>258</v>
      </c>
      <c r="E279" s="173">
        <v>0.02</v>
      </c>
      <c r="F279" s="174"/>
      <c r="G279" s="175">
        <f>ROUND(E279*F279,2)</f>
        <v>0</v>
      </c>
      <c r="H279" s="160"/>
      <c r="I279" s="159">
        <f>ROUND(E279*H279,2)</f>
        <v>0</v>
      </c>
      <c r="J279" s="160"/>
      <c r="K279" s="159">
        <f>ROUND(E279*J279,2)</f>
        <v>0</v>
      </c>
      <c r="L279" s="159">
        <v>21</v>
      </c>
      <c r="M279" s="159">
        <f>G279*(1+L279/100)</f>
        <v>0</v>
      </c>
      <c r="N279" s="159">
        <v>0</v>
      </c>
      <c r="O279" s="159">
        <f>ROUND(E279*N279,2)</f>
        <v>0</v>
      </c>
      <c r="P279" s="159">
        <v>0</v>
      </c>
      <c r="Q279" s="159">
        <f>ROUND(E279*P279,2)</f>
        <v>0</v>
      </c>
      <c r="R279" s="159"/>
      <c r="S279" s="159" t="s">
        <v>164</v>
      </c>
      <c r="T279" s="159" t="s">
        <v>165</v>
      </c>
      <c r="U279" s="159">
        <v>1.47</v>
      </c>
      <c r="V279" s="159">
        <f>ROUND(E279*U279,2)</f>
        <v>0.03</v>
      </c>
      <c r="W279" s="159"/>
      <c r="X279" s="150"/>
      <c r="Y279" s="150"/>
      <c r="Z279" s="150"/>
      <c r="AA279" s="150"/>
      <c r="AB279" s="150"/>
      <c r="AC279" s="150"/>
      <c r="AD279" s="150"/>
      <c r="AE279" s="150"/>
      <c r="AF279" s="150"/>
      <c r="AG279" s="150" t="s">
        <v>467</v>
      </c>
      <c r="AH279" s="150"/>
      <c r="AI279" s="150"/>
      <c r="AJ279" s="150"/>
      <c r="AK279" s="150"/>
      <c r="AL279" s="150"/>
      <c r="AM279" s="150"/>
      <c r="AN279" s="150"/>
      <c r="AO279" s="150"/>
      <c r="AP279" s="150"/>
      <c r="AQ279" s="150"/>
      <c r="AR279" s="150"/>
      <c r="AS279" s="150"/>
      <c r="AT279" s="150"/>
      <c r="AU279" s="150"/>
      <c r="AV279" s="150"/>
      <c r="AW279" s="150"/>
      <c r="AX279" s="150"/>
      <c r="AY279" s="150"/>
      <c r="AZ279" s="150"/>
      <c r="BA279" s="150"/>
      <c r="BB279" s="150"/>
      <c r="BC279" s="150"/>
      <c r="BD279" s="150"/>
      <c r="BE279" s="150"/>
      <c r="BF279" s="150"/>
      <c r="BG279" s="150"/>
      <c r="BH279" s="150"/>
    </row>
    <row r="280" spans="1:60" x14ac:dyDescent="0.2">
      <c r="A280" s="164" t="s">
        <v>159</v>
      </c>
      <c r="B280" s="165" t="s">
        <v>114</v>
      </c>
      <c r="C280" s="184" t="s">
        <v>115</v>
      </c>
      <c r="D280" s="166"/>
      <c r="E280" s="167"/>
      <c r="F280" s="168"/>
      <c r="G280" s="169">
        <f>SUMIF(AG281:AG290,"&lt;&gt;NOR",G281:G290)</f>
        <v>0</v>
      </c>
      <c r="H280" s="163"/>
      <c r="I280" s="163">
        <f>SUM(I281:I290)</f>
        <v>0</v>
      </c>
      <c r="J280" s="163"/>
      <c r="K280" s="163">
        <f>SUM(K281:K290)</f>
        <v>0</v>
      </c>
      <c r="L280" s="163"/>
      <c r="M280" s="163">
        <f>SUM(M281:M290)</f>
        <v>0</v>
      </c>
      <c r="N280" s="163"/>
      <c r="O280" s="163">
        <f>SUM(O281:O290)</f>
        <v>0.22</v>
      </c>
      <c r="P280" s="163"/>
      <c r="Q280" s="163">
        <f>SUM(Q281:Q290)</f>
        <v>0</v>
      </c>
      <c r="R280" s="163"/>
      <c r="S280" s="163"/>
      <c r="T280" s="163"/>
      <c r="U280" s="163"/>
      <c r="V280" s="163">
        <f>SUM(V281:V290)</f>
        <v>30.190000000000005</v>
      </c>
      <c r="W280" s="163"/>
      <c r="AG280" t="s">
        <v>160</v>
      </c>
    </row>
    <row r="281" spans="1:60" outlineLevel="1" x14ac:dyDescent="0.2">
      <c r="A281" s="170">
        <v>109</v>
      </c>
      <c r="B281" s="171" t="s">
        <v>522</v>
      </c>
      <c r="C281" s="185" t="s">
        <v>523</v>
      </c>
      <c r="D281" s="172" t="s">
        <v>171</v>
      </c>
      <c r="E281" s="173">
        <v>30</v>
      </c>
      <c r="F281" s="174"/>
      <c r="G281" s="175">
        <f t="shared" ref="G281:G290" si="0">ROUND(E281*F281,2)</f>
        <v>0</v>
      </c>
      <c r="H281" s="160"/>
      <c r="I281" s="159">
        <f t="shared" ref="I281:I290" si="1">ROUND(E281*H281,2)</f>
        <v>0</v>
      </c>
      <c r="J281" s="160"/>
      <c r="K281" s="159">
        <f t="shared" ref="K281:K290" si="2">ROUND(E281*J281,2)</f>
        <v>0</v>
      </c>
      <c r="L281" s="159">
        <v>21</v>
      </c>
      <c r="M281" s="159">
        <f t="shared" ref="M281:M290" si="3">G281*(1+L281/100)</f>
        <v>0</v>
      </c>
      <c r="N281" s="159">
        <v>0</v>
      </c>
      <c r="O281" s="159">
        <f t="shared" ref="O281:O290" si="4">ROUND(E281*N281,2)</f>
        <v>0</v>
      </c>
      <c r="P281" s="159">
        <v>0</v>
      </c>
      <c r="Q281" s="159">
        <f t="shared" ref="Q281:Q290" si="5">ROUND(E281*P281,2)</f>
        <v>0</v>
      </c>
      <c r="R281" s="159"/>
      <c r="S281" s="159" t="s">
        <v>164</v>
      </c>
      <c r="T281" s="159" t="s">
        <v>165</v>
      </c>
      <c r="U281" s="159">
        <v>2.9000000000000001E-2</v>
      </c>
      <c r="V281" s="159">
        <f t="shared" ref="V281:V290" si="6">ROUND(E281*U281,2)</f>
        <v>0.87</v>
      </c>
      <c r="W281" s="159"/>
      <c r="X281" s="150"/>
      <c r="Y281" s="150"/>
      <c r="Z281" s="150"/>
      <c r="AA281" s="150"/>
      <c r="AB281" s="150"/>
      <c r="AC281" s="150"/>
      <c r="AD281" s="150"/>
      <c r="AE281" s="150"/>
      <c r="AF281" s="150"/>
      <c r="AG281" s="150" t="s">
        <v>166</v>
      </c>
      <c r="AH281" s="150"/>
      <c r="AI281" s="150"/>
      <c r="AJ281" s="150"/>
      <c r="AK281" s="150"/>
      <c r="AL281" s="150"/>
      <c r="AM281" s="150"/>
      <c r="AN281" s="150"/>
      <c r="AO281" s="150"/>
      <c r="AP281" s="150"/>
      <c r="AQ281" s="150"/>
      <c r="AR281" s="150"/>
      <c r="AS281" s="150"/>
      <c r="AT281" s="150"/>
      <c r="AU281" s="150"/>
      <c r="AV281" s="150"/>
      <c r="AW281" s="150"/>
      <c r="AX281" s="150"/>
      <c r="AY281" s="150"/>
      <c r="AZ281" s="150"/>
      <c r="BA281" s="150"/>
      <c r="BB281" s="150"/>
      <c r="BC281" s="150"/>
      <c r="BD281" s="150"/>
      <c r="BE281" s="150"/>
      <c r="BF281" s="150"/>
      <c r="BG281" s="150"/>
      <c r="BH281" s="150"/>
    </row>
    <row r="282" spans="1:60" ht="22.5" outlineLevel="1" x14ac:dyDescent="0.2">
      <c r="A282" s="170">
        <v>110</v>
      </c>
      <c r="B282" s="171" t="s">
        <v>524</v>
      </c>
      <c r="C282" s="185" t="s">
        <v>525</v>
      </c>
      <c r="D282" s="172" t="s">
        <v>181</v>
      </c>
      <c r="E282" s="173">
        <v>1</v>
      </c>
      <c r="F282" s="174"/>
      <c r="G282" s="175">
        <f t="shared" si="0"/>
        <v>0</v>
      </c>
      <c r="H282" s="160"/>
      <c r="I282" s="159">
        <f t="shared" si="1"/>
        <v>0</v>
      </c>
      <c r="J282" s="160"/>
      <c r="K282" s="159">
        <f t="shared" si="2"/>
        <v>0</v>
      </c>
      <c r="L282" s="159">
        <v>21</v>
      </c>
      <c r="M282" s="159">
        <f t="shared" si="3"/>
        <v>0</v>
      </c>
      <c r="N282" s="159">
        <v>0.03</v>
      </c>
      <c r="O282" s="159">
        <f t="shared" si="4"/>
        <v>0.03</v>
      </c>
      <c r="P282" s="159">
        <v>0</v>
      </c>
      <c r="Q282" s="159">
        <f t="shared" si="5"/>
        <v>0</v>
      </c>
      <c r="R282" s="159"/>
      <c r="S282" s="159" t="s">
        <v>164</v>
      </c>
      <c r="T282" s="159" t="s">
        <v>165</v>
      </c>
      <c r="U282" s="159">
        <v>1.6439999999999999</v>
      </c>
      <c r="V282" s="159">
        <f t="shared" si="6"/>
        <v>1.64</v>
      </c>
      <c r="W282" s="159"/>
      <c r="X282" s="150"/>
      <c r="Y282" s="150"/>
      <c r="Z282" s="150"/>
      <c r="AA282" s="150"/>
      <c r="AB282" s="150"/>
      <c r="AC282" s="150"/>
      <c r="AD282" s="150"/>
      <c r="AE282" s="150"/>
      <c r="AF282" s="150"/>
      <c r="AG282" s="150" t="s">
        <v>166</v>
      </c>
      <c r="AH282" s="150"/>
      <c r="AI282" s="150"/>
      <c r="AJ282" s="150"/>
      <c r="AK282" s="150"/>
      <c r="AL282" s="150"/>
      <c r="AM282" s="150"/>
      <c r="AN282" s="150"/>
      <c r="AO282" s="150"/>
      <c r="AP282" s="150"/>
      <c r="AQ282" s="150"/>
      <c r="AR282" s="150"/>
      <c r="AS282" s="150"/>
      <c r="AT282" s="150"/>
      <c r="AU282" s="150"/>
      <c r="AV282" s="150"/>
      <c r="AW282" s="150"/>
      <c r="AX282" s="150"/>
      <c r="AY282" s="150"/>
      <c r="AZ282" s="150"/>
      <c r="BA282" s="150"/>
      <c r="BB282" s="150"/>
      <c r="BC282" s="150"/>
      <c r="BD282" s="150"/>
      <c r="BE282" s="150"/>
      <c r="BF282" s="150"/>
      <c r="BG282" s="150"/>
      <c r="BH282" s="150"/>
    </row>
    <row r="283" spans="1:60" outlineLevel="1" x14ac:dyDescent="0.2">
      <c r="A283" s="170">
        <v>111</v>
      </c>
      <c r="B283" s="171" t="s">
        <v>526</v>
      </c>
      <c r="C283" s="185" t="s">
        <v>527</v>
      </c>
      <c r="D283" s="172" t="s">
        <v>171</v>
      </c>
      <c r="E283" s="173">
        <v>30</v>
      </c>
      <c r="F283" s="174"/>
      <c r="G283" s="175">
        <f t="shared" si="0"/>
        <v>0</v>
      </c>
      <c r="H283" s="160"/>
      <c r="I283" s="159">
        <f t="shared" si="1"/>
        <v>0</v>
      </c>
      <c r="J283" s="160"/>
      <c r="K283" s="159">
        <f t="shared" si="2"/>
        <v>0</v>
      </c>
      <c r="L283" s="159">
        <v>21</v>
      </c>
      <c r="M283" s="159">
        <f t="shared" si="3"/>
        <v>0</v>
      </c>
      <c r="N283" s="159">
        <v>5.1799999999999997E-3</v>
      </c>
      <c r="O283" s="159">
        <f t="shared" si="4"/>
        <v>0.16</v>
      </c>
      <c r="P283" s="159">
        <v>0</v>
      </c>
      <c r="Q283" s="159">
        <f t="shared" si="5"/>
        <v>0</v>
      </c>
      <c r="R283" s="159"/>
      <c r="S283" s="159" t="s">
        <v>164</v>
      </c>
      <c r="T283" s="159" t="s">
        <v>165</v>
      </c>
      <c r="U283" s="159">
        <v>0.63429999999999997</v>
      </c>
      <c r="V283" s="159">
        <f t="shared" si="6"/>
        <v>19.03</v>
      </c>
      <c r="W283" s="159"/>
      <c r="X283" s="150"/>
      <c r="Y283" s="150"/>
      <c r="Z283" s="150"/>
      <c r="AA283" s="150"/>
      <c r="AB283" s="150"/>
      <c r="AC283" s="150"/>
      <c r="AD283" s="150"/>
      <c r="AE283" s="150"/>
      <c r="AF283" s="150"/>
      <c r="AG283" s="150" t="s">
        <v>166</v>
      </c>
      <c r="AH283" s="150"/>
      <c r="AI283" s="150"/>
      <c r="AJ283" s="150"/>
      <c r="AK283" s="150"/>
      <c r="AL283" s="150"/>
      <c r="AM283" s="150"/>
      <c r="AN283" s="150"/>
      <c r="AO283" s="150"/>
      <c r="AP283" s="150"/>
      <c r="AQ283" s="150"/>
      <c r="AR283" s="150"/>
      <c r="AS283" s="150"/>
      <c r="AT283" s="150"/>
      <c r="AU283" s="150"/>
      <c r="AV283" s="150"/>
      <c r="AW283" s="150"/>
      <c r="AX283" s="150"/>
      <c r="AY283" s="150"/>
      <c r="AZ283" s="150"/>
      <c r="BA283" s="150"/>
      <c r="BB283" s="150"/>
      <c r="BC283" s="150"/>
      <c r="BD283" s="150"/>
      <c r="BE283" s="150"/>
      <c r="BF283" s="150"/>
      <c r="BG283" s="150"/>
      <c r="BH283" s="150"/>
    </row>
    <row r="284" spans="1:60" outlineLevel="1" x14ac:dyDescent="0.2">
      <c r="A284" s="170">
        <v>112</v>
      </c>
      <c r="B284" s="171" t="s">
        <v>528</v>
      </c>
      <c r="C284" s="185" t="s">
        <v>529</v>
      </c>
      <c r="D284" s="172" t="s">
        <v>181</v>
      </c>
      <c r="E284" s="173">
        <v>1</v>
      </c>
      <c r="F284" s="174"/>
      <c r="G284" s="175">
        <f t="shared" si="0"/>
        <v>0</v>
      </c>
      <c r="H284" s="160"/>
      <c r="I284" s="159">
        <f t="shared" si="1"/>
        <v>0</v>
      </c>
      <c r="J284" s="160"/>
      <c r="K284" s="159">
        <f t="shared" si="2"/>
        <v>0</v>
      </c>
      <c r="L284" s="159">
        <v>21</v>
      </c>
      <c r="M284" s="159">
        <f t="shared" si="3"/>
        <v>0</v>
      </c>
      <c r="N284" s="159">
        <v>0</v>
      </c>
      <c r="O284" s="159">
        <f t="shared" si="4"/>
        <v>0</v>
      </c>
      <c r="P284" s="159">
        <v>0</v>
      </c>
      <c r="Q284" s="159">
        <f t="shared" si="5"/>
        <v>0</v>
      </c>
      <c r="R284" s="159"/>
      <c r="S284" s="159" t="s">
        <v>164</v>
      </c>
      <c r="T284" s="159" t="s">
        <v>165</v>
      </c>
      <c r="U284" s="159">
        <v>0.16500000000000001</v>
      </c>
      <c r="V284" s="159">
        <f t="shared" si="6"/>
        <v>0.17</v>
      </c>
      <c r="W284" s="159"/>
      <c r="X284" s="150"/>
      <c r="Y284" s="150"/>
      <c r="Z284" s="150"/>
      <c r="AA284" s="150"/>
      <c r="AB284" s="150"/>
      <c r="AC284" s="150"/>
      <c r="AD284" s="150"/>
      <c r="AE284" s="150"/>
      <c r="AF284" s="150"/>
      <c r="AG284" s="150" t="s">
        <v>166</v>
      </c>
      <c r="AH284" s="150"/>
      <c r="AI284" s="150"/>
      <c r="AJ284" s="150"/>
      <c r="AK284" s="150"/>
      <c r="AL284" s="150"/>
      <c r="AM284" s="150"/>
      <c r="AN284" s="150"/>
      <c r="AO284" s="150"/>
      <c r="AP284" s="150"/>
      <c r="AQ284" s="150"/>
      <c r="AR284" s="150"/>
      <c r="AS284" s="150"/>
      <c r="AT284" s="150"/>
      <c r="AU284" s="150"/>
      <c r="AV284" s="150"/>
      <c r="AW284" s="150"/>
      <c r="AX284" s="150"/>
      <c r="AY284" s="150"/>
      <c r="AZ284" s="150"/>
      <c r="BA284" s="150"/>
      <c r="BB284" s="150"/>
      <c r="BC284" s="150"/>
      <c r="BD284" s="150"/>
      <c r="BE284" s="150"/>
      <c r="BF284" s="150"/>
      <c r="BG284" s="150"/>
      <c r="BH284" s="150"/>
    </row>
    <row r="285" spans="1:60" outlineLevel="1" x14ac:dyDescent="0.2">
      <c r="A285" s="170">
        <v>113</v>
      </c>
      <c r="B285" s="171" t="s">
        <v>530</v>
      </c>
      <c r="C285" s="185" t="s">
        <v>531</v>
      </c>
      <c r="D285" s="172" t="s">
        <v>171</v>
      </c>
      <c r="E285" s="173">
        <v>0.5</v>
      </c>
      <c r="F285" s="174"/>
      <c r="G285" s="175">
        <f t="shared" si="0"/>
        <v>0</v>
      </c>
      <c r="H285" s="160"/>
      <c r="I285" s="159">
        <f t="shared" si="1"/>
        <v>0</v>
      </c>
      <c r="J285" s="160"/>
      <c r="K285" s="159">
        <f t="shared" si="2"/>
        <v>0</v>
      </c>
      <c r="L285" s="159">
        <v>21</v>
      </c>
      <c r="M285" s="159">
        <f t="shared" si="3"/>
        <v>0</v>
      </c>
      <c r="N285" s="159">
        <v>5.94E-3</v>
      </c>
      <c r="O285" s="159">
        <f t="shared" si="4"/>
        <v>0</v>
      </c>
      <c r="P285" s="159">
        <v>0</v>
      </c>
      <c r="Q285" s="159">
        <f t="shared" si="5"/>
        <v>0</v>
      </c>
      <c r="R285" s="159"/>
      <c r="S285" s="159" t="s">
        <v>164</v>
      </c>
      <c r="T285" s="159" t="s">
        <v>165</v>
      </c>
      <c r="U285" s="159">
        <v>0.92569999999999997</v>
      </c>
      <c r="V285" s="159">
        <f t="shared" si="6"/>
        <v>0.46</v>
      </c>
      <c r="W285" s="159"/>
      <c r="X285" s="150"/>
      <c r="Y285" s="150"/>
      <c r="Z285" s="150"/>
      <c r="AA285" s="150"/>
      <c r="AB285" s="150"/>
      <c r="AC285" s="150"/>
      <c r="AD285" s="150"/>
      <c r="AE285" s="150"/>
      <c r="AF285" s="150"/>
      <c r="AG285" s="150" t="s">
        <v>166</v>
      </c>
      <c r="AH285" s="150"/>
      <c r="AI285" s="150"/>
      <c r="AJ285" s="150"/>
      <c r="AK285" s="150"/>
      <c r="AL285" s="150"/>
      <c r="AM285" s="150"/>
      <c r="AN285" s="150"/>
      <c r="AO285" s="150"/>
      <c r="AP285" s="150"/>
      <c r="AQ285" s="150"/>
      <c r="AR285" s="150"/>
      <c r="AS285" s="150"/>
      <c r="AT285" s="150"/>
      <c r="AU285" s="150"/>
      <c r="AV285" s="150"/>
      <c r="AW285" s="150"/>
      <c r="AX285" s="150"/>
      <c r="AY285" s="150"/>
      <c r="AZ285" s="150"/>
      <c r="BA285" s="150"/>
      <c r="BB285" s="150"/>
      <c r="BC285" s="150"/>
      <c r="BD285" s="150"/>
      <c r="BE285" s="150"/>
      <c r="BF285" s="150"/>
      <c r="BG285" s="150"/>
      <c r="BH285" s="150"/>
    </row>
    <row r="286" spans="1:60" ht="22.5" outlineLevel="1" x14ac:dyDescent="0.2">
      <c r="A286" s="170">
        <v>114</v>
      </c>
      <c r="B286" s="171" t="s">
        <v>532</v>
      </c>
      <c r="C286" s="185" t="s">
        <v>533</v>
      </c>
      <c r="D286" s="172" t="s">
        <v>171</v>
      </c>
      <c r="E286" s="173">
        <v>30</v>
      </c>
      <c r="F286" s="174"/>
      <c r="G286" s="175">
        <f t="shared" si="0"/>
        <v>0</v>
      </c>
      <c r="H286" s="160"/>
      <c r="I286" s="159">
        <f t="shared" si="1"/>
        <v>0</v>
      </c>
      <c r="J286" s="160"/>
      <c r="K286" s="159">
        <f t="shared" si="2"/>
        <v>0</v>
      </c>
      <c r="L286" s="159">
        <v>21</v>
      </c>
      <c r="M286" s="159">
        <f t="shared" si="3"/>
        <v>0</v>
      </c>
      <c r="N286" s="159">
        <v>4.0000000000000003E-5</v>
      </c>
      <c r="O286" s="159">
        <f t="shared" si="4"/>
        <v>0</v>
      </c>
      <c r="P286" s="159">
        <v>0</v>
      </c>
      <c r="Q286" s="159">
        <f t="shared" si="5"/>
        <v>0</v>
      </c>
      <c r="R286" s="159"/>
      <c r="S286" s="159" t="s">
        <v>164</v>
      </c>
      <c r="T286" s="159" t="s">
        <v>165</v>
      </c>
      <c r="U286" s="159">
        <v>0.129</v>
      </c>
      <c r="V286" s="159">
        <f t="shared" si="6"/>
        <v>3.87</v>
      </c>
      <c r="W286" s="159"/>
      <c r="X286" s="150"/>
      <c r="Y286" s="150"/>
      <c r="Z286" s="150"/>
      <c r="AA286" s="150"/>
      <c r="AB286" s="150"/>
      <c r="AC286" s="150"/>
      <c r="AD286" s="150"/>
      <c r="AE286" s="150"/>
      <c r="AF286" s="150"/>
      <c r="AG286" s="150" t="s">
        <v>166</v>
      </c>
      <c r="AH286" s="150"/>
      <c r="AI286" s="150"/>
      <c r="AJ286" s="150"/>
      <c r="AK286" s="150"/>
      <c r="AL286" s="150"/>
      <c r="AM286" s="150"/>
      <c r="AN286" s="150"/>
      <c r="AO286" s="150"/>
      <c r="AP286" s="150"/>
      <c r="AQ286" s="150"/>
      <c r="AR286" s="150"/>
      <c r="AS286" s="150"/>
      <c r="AT286" s="150"/>
      <c r="AU286" s="150"/>
      <c r="AV286" s="150"/>
      <c r="AW286" s="150"/>
      <c r="AX286" s="150"/>
      <c r="AY286" s="150"/>
      <c r="AZ286" s="150"/>
      <c r="BA286" s="150"/>
      <c r="BB286" s="150"/>
      <c r="BC286" s="150"/>
      <c r="BD286" s="150"/>
      <c r="BE286" s="150"/>
      <c r="BF286" s="150"/>
      <c r="BG286" s="150"/>
      <c r="BH286" s="150"/>
    </row>
    <row r="287" spans="1:60" outlineLevel="1" x14ac:dyDescent="0.2">
      <c r="A287" s="170">
        <v>115</v>
      </c>
      <c r="B287" s="171" t="s">
        <v>534</v>
      </c>
      <c r="C287" s="185" t="s">
        <v>535</v>
      </c>
      <c r="D287" s="172" t="s">
        <v>171</v>
      </c>
      <c r="E287" s="173">
        <v>30</v>
      </c>
      <c r="F287" s="174"/>
      <c r="G287" s="175">
        <f t="shared" si="0"/>
        <v>0</v>
      </c>
      <c r="H287" s="160"/>
      <c r="I287" s="159">
        <f t="shared" si="1"/>
        <v>0</v>
      </c>
      <c r="J287" s="160"/>
      <c r="K287" s="159">
        <f t="shared" si="2"/>
        <v>0</v>
      </c>
      <c r="L287" s="159">
        <v>21</v>
      </c>
      <c r="M287" s="159">
        <f t="shared" si="3"/>
        <v>0</v>
      </c>
      <c r="N287" s="159">
        <v>1.0000000000000001E-5</v>
      </c>
      <c r="O287" s="159">
        <f t="shared" si="4"/>
        <v>0</v>
      </c>
      <c r="P287" s="159">
        <v>0</v>
      </c>
      <c r="Q287" s="159">
        <f t="shared" si="5"/>
        <v>0</v>
      </c>
      <c r="R287" s="159"/>
      <c r="S287" s="159" t="s">
        <v>164</v>
      </c>
      <c r="T287" s="159" t="s">
        <v>165</v>
      </c>
      <c r="U287" s="159">
        <v>6.2E-2</v>
      </c>
      <c r="V287" s="159">
        <f t="shared" si="6"/>
        <v>1.86</v>
      </c>
      <c r="W287" s="159"/>
      <c r="X287" s="150"/>
      <c r="Y287" s="150"/>
      <c r="Z287" s="150"/>
      <c r="AA287" s="150"/>
      <c r="AB287" s="150"/>
      <c r="AC287" s="150"/>
      <c r="AD287" s="150"/>
      <c r="AE287" s="150"/>
      <c r="AF287" s="150"/>
      <c r="AG287" s="150" t="s">
        <v>166</v>
      </c>
      <c r="AH287" s="150"/>
      <c r="AI287" s="150"/>
      <c r="AJ287" s="150"/>
      <c r="AK287" s="150"/>
      <c r="AL287" s="150"/>
      <c r="AM287" s="150"/>
      <c r="AN287" s="150"/>
      <c r="AO287" s="150"/>
      <c r="AP287" s="150"/>
      <c r="AQ287" s="150"/>
      <c r="AR287" s="150"/>
      <c r="AS287" s="150"/>
      <c r="AT287" s="150"/>
      <c r="AU287" s="150"/>
      <c r="AV287" s="150"/>
      <c r="AW287" s="150"/>
      <c r="AX287" s="150"/>
      <c r="AY287" s="150"/>
      <c r="AZ287" s="150"/>
      <c r="BA287" s="150"/>
      <c r="BB287" s="150"/>
      <c r="BC287" s="150"/>
      <c r="BD287" s="150"/>
      <c r="BE287" s="150"/>
      <c r="BF287" s="150"/>
      <c r="BG287" s="150"/>
      <c r="BH287" s="150"/>
    </row>
    <row r="288" spans="1:60" outlineLevel="1" x14ac:dyDescent="0.2">
      <c r="A288" s="170">
        <v>116</v>
      </c>
      <c r="B288" s="171" t="s">
        <v>536</v>
      </c>
      <c r="C288" s="185" t="s">
        <v>537</v>
      </c>
      <c r="D288" s="172" t="s">
        <v>171</v>
      </c>
      <c r="E288" s="173">
        <v>30</v>
      </c>
      <c r="F288" s="174"/>
      <c r="G288" s="175">
        <f t="shared" si="0"/>
        <v>0</v>
      </c>
      <c r="H288" s="160"/>
      <c r="I288" s="159">
        <f t="shared" si="1"/>
        <v>0</v>
      </c>
      <c r="J288" s="160"/>
      <c r="K288" s="159">
        <f t="shared" si="2"/>
        <v>0</v>
      </c>
      <c r="L288" s="159">
        <v>21</v>
      </c>
      <c r="M288" s="159">
        <f t="shared" si="3"/>
        <v>0</v>
      </c>
      <c r="N288" s="159">
        <v>1.8000000000000001E-4</v>
      </c>
      <c r="O288" s="159">
        <f t="shared" si="4"/>
        <v>0.01</v>
      </c>
      <c r="P288" s="159">
        <v>0</v>
      </c>
      <c r="Q288" s="159">
        <f t="shared" si="5"/>
        <v>0</v>
      </c>
      <c r="R288" s="159"/>
      <c r="S288" s="159" t="s">
        <v>164</v>
      </c>
      <c r="T288" s="159" t="s">
        <v>165</v>
      </c>
      <c r="U288" s="159">
        <v>6.7000000000000004E-2</v>
      </c>
      <c r="V288" s="159">
        <f t="shared" si="6"/>
        <v>2.0099999999999998</v>
      </c>
      <c r="W288" s="159"/>
      <c r="X288" s="150"/>
      <c r="Y288" s="150"/>
      <c r="Z288" s="150"/>
      <c r="AA288" s="150"/>
      <c r="AB288" s="150"/>
      <c r="AC288" s="150"/>
      <c r="AD288" s="150"/>
      <c r="AE288" s="150"/>
      <c r="AF288" s="150"/>
      <c r="AG288" s="150" t="s">
        <v>166</v>
      </c>
      <c r="AH288" s="150"/>
      <c r="AI288" s="150"/>
      <c r="AJ288" s="150"/>
      <c r="AK288" s="150"/>
      <c r="AL288" s="150"/>
      <c r="AM288" s="150"/>
      <c r="AN288" s="150"/>
      <c r="AO288" s="150"/>
      <c r="AP288" s="150"/>
      <c r="AQ288" s="150"/>
      <c r="AR288" s="150"/>
      <c r="AS288" s="150"/>
      <c r="AT288" s="150"/>
      <c r="AU288" s="150"/>
      <c r="AV288" s="150"/>
      <c r="AW288" s="150"/>
      <c r="AX288" s="150"/>
      <c r="AY288" s="150"/>
      <c r="AZ288" s="150"/>
      <c r="BA288" s="150"/>
      <c r="BB288" s="150"/>
      <c r="BC288" s="150"/>
      <c r="BD288" s="150"/>
      <c r="BE288" s="150"/>
      <c r="BF288" s="150"/>
      <c r="BG288" s="150"/>
      <c r="BH288" s="150"/>
    </row>
    <row r="289" spans="1:60" outlineLevel="1" x14ac:dyDescent="0.2">
      <c r="A289" s="170">
        <v>117</v>
      </c>
      <c r="B289" s="171" t="s">
        <v>538</v>
      </c>
      <c r="C289" s="185" t="s">
        <v>539</v>
      </c>
      <c r="D289" s="172" t="s">
        <v>242</v>
      </c>
      <c r="E289" s="173">
        <v>15</v>
      </c>
      <c r="F289" s="174"/>
      <c r="G289" s="175">
        <f t="shared" si="0"/>
        <v>0</v>
      </c>
      <c r="H289" s="160"/>
      <c r="I289" s="159">
        <f t="shared" si="1"/>
        <v>0</v>
      </c>
      <c r="J289" s="160"/>
      <c r="K289" s="159">
        <f t="shared" si="2"/>
        <v>0</v>
      </c>
      <c r="L289" s="159">
        <v>21</v>
      </c>
      <c r="M289" s="159">
        <f t="shared" si="3"/>
        <v>0</v>
      </c>
      <c r="N289" s="159">
        <v>1E-3</v>
      </c>
      <c r="O289" s="159">
        <f t="shared" si="4"/>
        <v>0.02</v>
      </c>
      <c r="P289" s="159">
        <v>0</v>
      </c>
      <c r="Q289" s="159">
        <f t="shared" si="5"/>
        <v>0</v>
      </c>
      <c r="R289" s="159"/>
      <c r="S289" s="159" t="s">
        <v>243</v>
      </c>
      <c r="T289" s="159" t="s">
        <v>165</v>
      </c>
      <c r="U289" s="159">
        <v>0</v>
      </c>
      <c r="V289" s="159">
        <f t="shared" si="6"/>
        <v>0</v>
      </c>
      <c r="W289" s="159"/>
      <c r="X289" s="150"/>
      <c r="Y289" s="150"/>
      <c r="Z289" s="150"/>
      <c r="AA289" s="150"/>
      <c r="AB289" s="150"/>
      <c r="AC289" s="150"/>
      <c r="AD289" s="150"/>
      <c r="AE289" s="150"/>
      <c r="AF289" s="150"/>
      <c r="AG289" s="150" t="s">
        <v>166</v>
      </c>
      <c r="AH289" s="150"/>
      <c r="AI289" s="150"/>
      <c r="AJ289" s="150"/>
      <c r="AK289" s="150"/>
      <c r="AL289" s="150"/>
      <c r="AM289" s="150"/>
      <c r="AN289" s="150"/>
      <c r="AO289" s="150"/>
      <c r="AP289" s="150"/>
      <c r="AQ289" s="150"/>
      <c r="AR289" s="150"/>
      <c r="AS289" s="150"/>
      <c r="AT289" s="150"/>
      <c r="AU289" s="150"/>
      <c r="AV289" s="150"/>
      <c r="AW289" s="150"/>
      <c r="AX289" s="150"/>
      <c r="AY289" s="150"/>
      <c r="AZ289" s="150"/>
      <c r="BA289" s="150"/>
      <c r="BB289" s="150"/>
      <c r="BC289" s="150"/>
      <c r="BD289" s="150"/>
      <c r="BE289" s="150"/>
      <c r="BF289" s="150"/>
      <c r="BG289" s="150"/>
      <c r="BH289" s="150"/>
    </row>
    <row r="290" spans="1:60" outlineLevel="1" x14ac:dyDescent="0.2">
      <c r="A290" s="170">
        <v>118</v>
      </c>
      <c r="B290" s="171" t="s">
        <v>540</v>
      </c>
      <c r="C290" s="185" t="s">
        <v>541</v>
      </c>
      <c r="D290" s="172" t="s">
        <v>258</v>
      </c>
      <c r="E290" s="173">
        <v>0.21</v>
      </c>
      <c r="F290" s="174"/>
      <c r="G290" s="175">
        <f t="shared" si="0"/>
        <v>0</v>
      </c>
      <c r="H290" s="160"/>
      <c r="I290" s="159">
        <f t="shared" si="1"/>
        <v>0</v>
      </c>
      <c r="J290" s="160"/>
      <c r="K290" s="159">
        <f t="shared" si="2"/>
        <v>0</v>
      </c>
      <c r="L290" s="159">
        <v>21</v>
      </c>
      <c r="M290" s="159">
        <f t="shared" si="3"/>
        <v>0</v>
      </c>
      <c r="N290" s="159">
        <v>0</v>
      </c>
      <c r="O290" s="159">
        <f t="shared" si="4"/>
        <v>0</v>
      </c>
      <c r="P290" s="159">
        <v>0</v>
      </c>
      <c r="Q290" s="159">
        <f t="shared" si="5"/>
        <v>0</v>
      </c>
      <c r="R290" s="159"/>
      <c r="S290" s="159" t="s">
        <v>164</v>
      </c>
      <c r="T290" s="159" t="s">
        <v>165</v>
      </c>
      <c r="U290" s="159">
        <v>1.327</v>
      </c>
      <c r="V290" s="159">
        <f t="shared" si="6"/>
        <v>0.28000000000000003</v>
      </c>
      <c r="W290" s="159"/>
      <c r="X290" s="150"/>
      <c r="Y290" s="150"/>
      <c r="Z290" s="150"/>
      <c r="AA290" s="150"/>
      <c r="AB290" s="150"/>
      <c r="AC290" s="150"/>
      <c r="AD290" s="150"/>
      <c r="AE290" s="150"/>
      <c r="AF290" s="150"/>
      <c r="AG290" s="150" t="s">
        <v>467</v>
      </c>
      <c r="AH290" s="150"/>
      <c r="AI290" s="150"/>
      <c r="AJ290" s="150"/>
      <c r="AK290" s="150"/>
      <c r="AL290" s="150"/>
      <c r="AM290" s="150"/>
      <c r="AN290" s="150"/>
      <c r="AO290" s="150"/>
      <c r="AP290" s="150"/>
      <c r="AQ290" s="150"/>
      <c r="AR290" s="150"/>
      <c r="AS290" s="150"/>
      <c r="AT290" s="150"/>
      <c r="AU290" s="150"/>
      <c r="AV290" s="150"/>
      <c r="AW290" s="150"/>
      <c r="AX290" s="150"/>
      <c r="AY290" s="150"/>
      <c r="AZ290" s="150"/>
      <c r="BA290" s="150"/>
      <c r="BB290" s="150"/>
      <c r="BC290" s="150"/>
      <c r="BD290" s="150"/>
      <c r="BE290" s="150"/>
      <c r="BF290" s="150"/>
      <c r="BG290" s="150"/>
      <c r="BH290" s="150"/>
    </row>
    <row r="291" spans="1:60" x14ac:dyDescent="0.2">
      <c r="A291" s="164" t="s">
        <v>159</v>
      </c>
      <c r="B291" s="165" t="s">
        <v>122</v>
      </c>
      <c r="C291" s="184" t="s">
        <v>123</v>
      </c>
      <c r="D291" s="166"/>
      <c r="E291" s="167"/>
      <c r="F291" s="168"/>
      <c r="G291" s="169">
        <f>SUMIF(AG292:AG297,"&lt;&gt;NOR",G292:G297)</f>
        <v>0</v>
      </c>
      <c r="H291" s="163"/>
      <c r="I291" s="163">
        <f>SUM(I292:I297)</f>
        <v>0</v>
      </c>
      <c r="J291" s="163"/>
      <c r="K291" s="163">
        <f>SUM(K292:K297)</f>
        <v>0</v>
      </c>
      <c r="L291" s="163"/>
      <c r="M291" s="163">
        <f>SUM(M292:M297)</f>
        <v>0</v>
      </c>
      <c r="N291" s="163"/>
      <c r="O291" s="163">
        <f>SUM(O292:O297)</f>
        <v>0.02</v>
      </c>
      <c r="P291" s="163"/>
      <c r="Q291" s="163">
        <f>SUM(Q292:Q297)</f>
        <v>0.14000000000000001</v>
      </c>
      <c r="R291" s="163"/>
      <c r="S291" s="163"/>
      <c r="T291" s="163"/>
      <c r="U291" s="163"/>
      <c r="V291" s="163">
        <f>SUM(V292:V297)</f>
        <v>5.7799999999999994</v>
      </c>
      <c r="W291" s="163"/>
      <c r="AG291" t="s">
        <v>160</v>
      </c>
    </row>
    <row r="292" spans="1:60" outlineLevel="1" x14ac:dyDescent="0.2">
      <c r="A292" s="170">
        <v>119</v>
      </c>
      <c r="B292" s="171" t="s">
        <v>542</v>
      </c>
      <c r="C292" s="185" t="s">
        <v>543</v>
      </c>
      <c r="D292" s="172" t="s">
        <v>171</v>
      </c>
      <c r="E292" s="173">
        <v>32</v>
      </c>
      <c r="F292" s="174"/>
      <c r="G292" s="175">
        <f>ROUND(E292*F292,2)</f>
        <v>0</v>
      </c>
      <c r="H292" s="160"/>
      <c r="I292" s="159">
        <f>ROUND(E292*H292,2)</f>
        <v>0</v>
      </c>
      <c r="J292" s="160"/>
      <c r="K292" s="159">
        <f>ROUND(E292*J292,2)</f>
        <v>0</v>
      </c>
      <c r="L292" s="159">
        <v>21</v>
      </c>
      <c r="M292" s="159">
        <f>G292*(1+L292/100)</f>
        <v>0</v>
      </c>
      <c r="N292" s="159">
        <v>0</v>
      </c>
      <c r="O292" s="159">
        <f>ROUND(E292*N292,2)</f>
        <v>0</v>
      </c>
      <c r="P292" s="159">
        <v>3.3600000000000001E-3</v>
      </c>
      <c r="Q292" s="159">
        <f>ROUND(E292*P292,2)</f>
        <v>0.11</v>
      </c>
      <c r="R292" s="159"/>
      <c r="S292" s="159" t="s">
        <v>164</v>
      </c>
      <c r="T292" s="159" t="s">
        <v>165</v>
      </c>
      <c r="U292" s="159">
        <v>0.06</v>
      </c>
      <c r="V292" s="159">
        <f>ROUND(E292*U292,2)</f>
        <v>1.92</v>
      </c>
      <c r="W292" s="159"/>
      <c r="X292" s="150"/>
      <c r="Y292" s="150"/>
      <c r="Z292" s="150"/>
      <c r="AA292" s="150"/>
      <c r="AB292" s="150"/>
      <c r="AC292" s="150"/>
      <c r="AD292" s="150"/>
      <c r="AE292" s="150"/>
      <c r="AF292" s="150"/>
      <c r="AG292" s="150" t="s">
        <v>166</v>
      </c>
      <c r="AH292" s="150"/>
      <c r="AI292" s="150"/>
      <c r="AJ292" s="150"/>
      <c r="AK292" s="150"/>
      <c r="AL292" s="150"/>
      <c r="AM292" s="150"/>
      <c r="AN292" s="150"/>
      <c r="AO292" s="150"/>
      <c r="AP292" s="150"/>
      <c r="AQ292" s="150"/>
      <c r="AR292" s="150"/>
      <c r="AS292" s="150"/>
      <c r="AT292" s="150"/>
      <c r="AU292" s="150"/>
      <c r="AV292" s="150"/>
      <c r="AW292" s="150"/>
      <c r="AX292" s="150"/>
      <c r="AY292" s="150"/>
      <c r="AZ292" s="150"/>
      <c r="BA292" s="150"/>
      <c r="BB292" s="150"/>
      <c r="BC292" s="150"/>
      <c r="BD292" s="150"/>
      <c r="BE292" s="150"/>
      <c r="BF292" s="150"/>
      <c r="BG292" s="150"/>
      <c r="BH292" s="150"/>
    </row>
    <row r="293" spans="1:60" outlineLevel="1" x14ac:dyDescent="0.2">
      <c r="A293" s="170">
        <v>120</v>
      </c>
      <c r="B293" s="171" t="s">
        <v>544</v>
      </c>
      <c r="C293" s="185" t="s">
        <v>545</v>
      </c>
      <c r="D293" s="172" t="s">
        <v>181</v>
      </c>
      <c r="E293" s="173">
        <v>31</v>
      </c>
      <c r="F293" s="174"/>
      <c r="G293" s="175">
        <f>ROUND(E293*F293,2)</f>
        <v>0</v>
      </c>
      <c r="H293" s="160"/>
      <c r="I293" s="159">
        <f>ROUND(E293*H293,2)</f>
        <v>0</v>
      </c>
      <c r="J293" s="160"/>
      <c r="K293" s="159">
        <f>ROUND(E293*J293,2)</f>
        <v>0</v>
      </c>
      <c r="L293" s="159">
        <v>21</v>
      </c>
      <c r="M293" s="159">
        <f>G293*(1+L293/100)</f>
        <v>0</v>
      </c>
      <c r="N293" s="159">
        <v>0</v>
      </c>
      <c r="O293" s="159">
        <f>ROUND(E293*N293,2)</f>
        <v>0</v>
      </c>
      <c r="P293" s="159">
        <v>6.8999999999999997E-4</v>
      </c>
      <c r="Q293" s="159">
        <f>ROUND(E293*P293,2)</f>
        <v>0.02</v>
      </c>
      <c r="R293" s="159"/>
      <c r="S293" s="159" t="s">
        <v>164</v>
      </c>
      <c r="T293" s="159" t="s">
        <v>165</v>
      </c>
      <c r="U293" s="159">
        <v>5.7000000000000002E-2</v>
      </c>
      <c r="V293" s="159">
        <f>ROUND(E293*U293,2)</f>
        <v>1.77</v>
      </c>
      <c r="W293" s="159"/>
      <c r="X293" s="150"/>
      <c r="Y293" s="150"/>
      <c r="Z293" s="150"/>
      <c r="AA293" s="150"/>
      <c r="AB293" s="150"/>
      <c r="AC293" s="150"/>
      <c r="AD293" s="150"/>
      <c r="AE293" s="150"/>
      <c r="AF293" s="150"/>
      <c r="AG293" s="150" t="s">
        <v>166</v>
      </c>
      <c r="AH293" s="150"/>
      <c r="AI293" s="150"/>
      <c r="AJ293" s="150"/>
      <c r="AK293" s="150"/>
      <c r="AL293" s="150"/>
      <c r="AM293" s="150"/>
      <c r="AN293" s="150"/>
      <c r="AO293" s="150"/>
      <c r="AP293" s="150"/>
      <c r="AQ293" s="150"/>
      <c r="AR293" s="150"/>
      <c r="AS293" s="150"/>
      <c r="AT293" s="150"/>
      <c r="AU293" s="150"/>
      <c r="AV293" s="150"/>
      <c r="AW293" s="150"/>
      <c r="AX293" s="150"/>
      <c r="AY293" s="150"/>
      <c r="AZ293" s="150"/>
      <c r="BA293" s="150"/>
      <c r="BB293" s="150"/>
      <c r="BC293" s="150"/>
      <c r="BD293" s="150"/>
      <c r="BE293" s="150"/>
      <c r="BF293" s="150"/>
      <c r="BG293" s="150"/>
      <c r="BH293" s="150"/>
    </row>
    <row r="294" spans="1:60" outlineLevel="1" x14ac:dyDescent="0.2">
      <c r="A294" s="170">
        <v>121</v>
      </c>
      <c r="B294" s="171" t="s">
        <v>546</v>
      </c>
      <c r="C294" s="185" t="s">
        <v>547</v>
      </c>
      <c r="D294" s="172" t="s">
        <v>171</v>
      </c>
      <c r="E294" s="173">
        <v>4</v>
      </c>
      <c r="F294" s="174"/>
      <c r="G294" s="175">
        <f>ROUND(E294*F294,2)</f>
        <v>0</v>
      </c>
      <c r="H294" s="160"/>
      <c r="I294" s="159">
        <f>ROUND(E294*H294,2)</f>
        <v>0</v>
      </c>
      <c r="J294" s="160"/>
      <c r="K294" s="159">
        <f>ROUND(E294*J294,2)</f>
        <v>0</v>
      </c>
      <c r="L294" s="159">
        <v>21</v>
      </c>
      <c r="M294" s="159">
        <f>G294*(1+L294/100)</f>
        <v>0</v>
      </c>
      <c r="N294" s="159">
        <v>0</v>
      </c>
      <c r="O294" s="159">
        <f>ROUND(E294*N294,2)</f>
        <v>0</v>
      </c>
      <c r="P294" s="159">
        <v>2.8500000000000001E-3</v>
      </c>
      <c r="Q294" s="159">
        <f>ROUND(E294*P294,2)</f>
        <v>0.01</v>
      </c>
      <c r="R294" s="159"/>
      <c r="S294" s="159" t="s">
        <v>164</v>
      </c>
      <c r="T294" s="159" t="s">
        <v>165</v>
      </c>
      <c r="U294" s="159">
        <v>0.06</v>
      </c>
      <c r="V294" s="159">
        <f>ROUND(E294*U294,2)</f>
        <v>0.24</v>
      </c>
      <c r="W294" s="159"/>
      <c r="X294" s="150"/>
      <c r="Y294" s="150"/>
      <c r="Z294" s="150"/>
      <c r="AA294" s="150"/>
      <c r="AB294" s="150"/>
      <c r="AC294" s="150"/>
      <c r="AD294" s="150"/>
      <c r="AE294" s="150"/>
      <c r="AF294" s="150"/>
      <c r="AG294" s="150" t="s">
        <v>166</v>
      </c>
      <c r="AH294" s="150"/>
      <c r="AI294" s="150"/>
      <c r="AJ294" s="150"/>
      <c r="AK294" s="150"/>
      <c r="AL294" s="150"/>
      <c r="AM294" s="150"/>
      <c r="AN294" s="150"/>
      <c r="AO294" s="150"/>
      <c r="AP294" s="150"/>
      <c r="AQ294" s="150"/>
      <c r="AR294" s="150"/>
      <c r="AS294" s="150"/>
      <c r="AT294" s="150"/>
      <c r="AU294" s="150"/>
      <c r="AV294" s="150"/>
      <c r="AW294" s="150"/>
      <c r="AX294" s="150"/>
      <c r="AY294" s="150"/>
      <c r="AZ294" s="150"/>
      <c r="BA294" s="150"/>
      <c r="BB294" s="150"/>
      <c r="BC294" s="150"/>
      <c r="BD294" s="150"/>
      <c r="BE294" s="150"/>
      <c r="BF294" s="150"/>
      <c r="BG294" s="150"/>
      <c r="BH294" s="150"/>
    </row>
    <row r="295" spans="1:60" outlineLevel="1" x14ac:dyDescent="0.2">
      <c r="A295" s="170">
        <v>122</v>
      </c>
      <c r="B295" s="171" t="s">
        <v>548</v>
      </c>
      <c r="C295" s="185" t="s">
        <v>549</v>
      </c>
      <c r="D295" s="172" t="s">
        <v>171</v>
      </c>
      <c r="E295" s="173">
        <v>6</v>
      </c>
      <c r="F295" s="174"/>
      <c r="G295" s="175">
        <f>ROUND(E295*F295,2)</f>
        <v>0</v>
      </c>
      <c r="H295" s="160"/>
      <c r="I295" s="159">
        <f>ROUND(E295*H295,2)</f>
        <v>0</v>
      </c>
      <c r="J295" s="160"/>
      <c r="K295" s="159">
        <f>ROUND(E295*J295,2)</f>
        <v>0</v>
      </c>
      <c r="L295" s="159">
        <v>21</v>
      </c>
      <c r="M295" s="159">
        <f>G295*(1+L295/100)</f>
        <v>0</v>
      </c>
      <c r="N295" s="159">
        <v>2.6700000000000001E-3</v>
      </c>
      <c r="O295" s="159">
        <f>ROUND(E295*N295,2)</f>
        <v>0.02</v>
      </c>
      <c r="P295" s="159">
        <v>0</v>
      </c>
      <c r="Q295" s="159">
        <f>ROUND(E295*P295,2)</f>
        <v>0</v>
      </c>
      <c r="R295" s="159"/>
      <c r="S295" s="159" t="s">
        <v>164</v>
      </c>
      <c r="T295" s="159" t="s">
        <v>165</v>
      </c>
      <c r="U295" s="159">
        <v>0.29399999999999998</v>
      </c>
      <c r="V295" s="159">
        <f>ROUND(E295*U295,2)</f>
        <v>1.76</v>
      </c>
      <c r="W295" s="159"/>
      <c r="X295" s="150"/>
      <c r="Y295" s="150"/>
      <c r="Z295" s="150"/>
      <c r="AA295" s="150"/>
      <c r="AB295" s="150"/>
      <c r="AC295" s="150"/>
      <c r="AD295" s="150"/>
      <c r="AE295" s="150"/>
      <c r="AF295" s="150"/>
      <c r="AG295" s="150" t="s">
        <v>166</v>
      </c>
      <c r="AH295" s="150"/>
      <c r="AI295" s="150"/>
      <c r="AJ295" s="150"/>
      <c r="AK295" s="150"/>
      <c r="AL295" s="150"/>
      <c r="AM295" s="150"/>
      <c r="AN295" s="150"/>
      <c r="AO295" s="150"/>
      <c r="AP295" s="150"/>
      <c r="AQ295" s="150"/>
      <c r="AR295" s="150"/>
      <c r="AS295" s="150"/>
      <c r="AT295" s="150"/>
      <c r="AU295" s="150"/>
      <c r="AV295" s="150"/>
      <c r="AW295" s="150"/>
      <c r="AX295" s="150"/>
      <c r="AY295" s="150"/>
      <c r="AZ295" s="150"/>
      <c r="BA295" s="150"/>
      <c r="BB295" s="150"/>
      <c r="BC295" s="150"/>
      <c r="BD295" s="150"/>
      <c r="BE295" s="150"/>
      <c r="BF295" s="150"/>
      <c r="BG295" s="150"/>
      <c r="BH295" s="150"/>
    </row>
    <row r="296" spans="1:60" outlineLevel="1" x14ac:dyDescent="0.2">
      <c r="A296" s="157"/>
      <c r="B296" s="158"/>
      <c r="C296" s="186" t="s">
        <v>550</v>
      </c>
      <c r="D296" s="161"/>
      <c r="E296" s="162">
        <v>6</v>
      </c>
      <c r="F296" s="159"/>
      <c r="G296" s="159"/>
      <c r="H296" s="159"/>
      <c r="I296" s="159"/>
      <c r="J296" s="159"/>
      <c r="K296" s="159"/>
      <c r="L296" s="159"/>
      <c r="M296" s="159"/>
      <c r="N296" s="159"/>
      <c r="O296" s="159"/>
      <c r="P296" s="159"/>
      <c r="Q296" s="159"/>
      <c r="R296" s="159"/>
      <c r="S296" s="159"/>
      <c r="T296" s="159"/>
      <c r="U296" s="159"/>
      <c r="V296" s="159"/>
      <c r="W296" s="159"/>
      <c r="X296" s="150"/>
      <c r="Y296" s="150"/>
      <c r="Z296" s="150"/>
      <c r="AA296" s="150"/>
      <c r="AB296" s="150"/>
      <c r="AC296" s="150"/>
      <c r="AD296" s="150"/>
      <c r="AE296" s="150"/>
      <c r="AF296" s="150"/>
      <c r="AG296" s="150" t="s">
        <v>168</v>
      </c>
      <c r="AH296" s="150">
        <v>0</v>
      </c>
      <c r="AI296" s="150"/>
      <c r="AJ296" s="150"/>
      <c r="AK296" s="150"/>
      <c r="AL296" s="150"/>
      <c r="AM296" s="150"/>
      <c r="AN296" s="150"/>
      <c r="AO296" s="150"/>
      <c r="AP296" s="150"/>
      <c r="AQ296" s="150"/>
      <c r="AR296" s="150"/>
      <c r="AS296" s="150"/>
      <c r="AT296" s="150"/>
      <c r="AU296" s="150"/>
      <c r="AV296" s="150"/>
      <c r="AW296" s="150"/>
      <c r="AX296" s="150"/>
      <c r="AY296" s="150"/>
      <c r="AZ296" s="150"/>
      <c r="BA296" s="150"/>
      <c r="BB296" s="150"/>
      <c r="BC296" s="150"/>
      <c r="BD296" s="150"/>
      <c r="BE296" s="150"/>
      <c r="BF296" s="150"/>
      <c r="BG296" s="150"/>
      <c r="BH296" s="150"/>
    </row>
    <row r="297" spans="1:60" outlineLevel="1" x14ac:dyDescent="0.2">
      <c r="A297" s="170">
        <v>123</v>
      </c>
      <c r="B297" s="171" t="s">
        <v>551</v>
      </c>
      <c r="C297" s="185" t="s">
        <v>552</v>
      </c>
      <c r="D297" s="172" t="s">
        <v>258</v>
      </c>
      <c r="E297" s="173">
        <v>0.02</v>
      </c>
      <c r="F297" s="174"/>
      <c r="G297" s="175">
        <f>ROUND(E297*F297,2)</f>
        <v>0</v>
      </c>
      <c r="H297" s="160"/>
      <c r="I297" s="159">
        <f>ROUND(E297*H297,2)</f>
        <v>0</v>
      </c>
      <c r="J297" s="160"/>
      <c r="K297" s="159">
        <f>ROUND(E297*J297,2)</f>
        <v>0</v>
      </c>
      <c r="L297" s="159">
        <v>21</v>
      </c>
      <c r="M297" s="159">
        <f>G297*(1+L297/100)</f>
        <v>0</v>
      </c>
      <c r="N297" s="159">
        <v>0</v>
      </c>
      <c r="O297" s="159">
        <f>ROUND(E297*N297,2)</f>
        <v>0</v>
      </c>
      <c r="P297" s="159">
        <v>0</v>
      </c>
      <c r="Q297" s="159">
        <f>ROUND(E297*P297,2)</f>
        <v>0</v>
      </c>
      <c r="R297" s="159"/>
      <c r="S297" s="159" t="s">
        <v>164</v>
      </c>
      <c r="T297" s="159" t="s">
        <v>165</v>
      </c>
      <c r="U297" s="159">
        <v>4.7370000000000001</v>
      </c>
      <c r="V297" s="159">
        <f>ROUND(E297*U297,2)</f>
        <v>0.09</v>
      </c>
      <c r="W297" s="159"/>
      <c r="X297" s="150"/>
      <c r="Y297" s="150"/>
      <c r="Z297" s="150"/>
      <c r="AA297" s="150"/>
      <c r="AB297" s="150"/>
      <c r="AC297" s="150"/>
      <c r="AD297" s="150"/>
      <c r="AE297" s="150"/>
      <c r="AF297" s="150"/>
      <c r="AG297" s="150" t="s">
        <v>467</v>
      </c>
      <c r="AH297" s="150"/>
      <c r="AI297" s="150"/>
      <c r="AJ297" s="150"/>
      <c r="AK297" s="150"/>
      <c r="AL297" s="150"/>
      <c r="AM297" s="150"/>
      <c r="AN297" s="150"/>
      <c r="AO297" s="150"/>
      <c r="AP297" s="150"/>
      <c r="AQ297" s="150"/>
      <c r="AR297" s="150"/>
      <c r="AS297" s="150"/>
      <c r="AT297" s="150"/>
      <c r="AU297" s="150"/>
      <c r="AV297" s="150"/>
      <c r="AW297" s="150"/>
      <c r="AX297" s="150"/>
      <c r="AY297" s="150"/>
      <c r="AZ297" s="150"/>
      <c r="BA297" s="150"/>
      <c r="BB297" s="150"/>
      <c r="BC297" s="150"/>
      <c r="BD297" s="150"/>
      <c r="BE297" s="150"/>
      <c r="BF297" s="150"/>
      <c r="BG297" s="150"/>
      <c r="BH297" s="150"/>
    </row>
    <row r="298" spans="1:60" x14ac:dyDescent="0.2">
      <c r="A298" s="164" t="s">
        <v>159</v>
      </c>
      <c r="B298" s="165" t="s">
        <v>124</v>
      </c>
      <c r="C298" s="184" t="s">
        <v>125</v>
      </c>
      <c r="D298" s="166"/>
      <c r="E298" s="167"/>
      <c r="F298" s="168"/>
      <c r="G298" s="169">
        <f>SUMIF(AG299:AG351,"&lt;&gt;NOR",G299:G351)</f>
        <v>0</v>
      </c>
      <c r="H298" s="163"/>
      <c r="I298" s="163">
        <f>SUM(I299:I351)</f>
        <v>0</v>
      </c>
      <c r="J298" s="163"/>
      <c r="K298" s="163">
        <f>SUM(K299:K351)</f>
        <v>0</v>
      </c>
      <c r="L298" s="163"/>
      <c r="M298" s="163">
        <f>SUM(M299:M351)</f>
        <v>0</v>
      </c>
      <c r="N298" s="163"/>
      <c r="O298" s="163">
        <f>SUM(O299:O351)</f>
        <v>1.2200000000000002</v>
      </c>
      <c r="P298" s="163"/>
      <c r="Q298" s="163">
        <f>SUM(Q299:Q351)</f>
        <v>0</v>
      </c>
      <c r="R298" s="163"/>
      <c r="S298" s="163"/>
      <c r="T298" s="163"/>
      <c r="U298" s="163"/>
      <c r="V298" s="163">
        <f>SUM(V299:V351)</f>
        <v>84.690000000000026</v>
      </c>
      <c r="W298" s="163"/>
      <c r="AG298" t="s">
        <v>160</v>
      </c>
    </row>
    <row r="299" spans="1:60" outlineLevel="1" x14ac:dyDescent="0.2">
      <c r="A299" s="170">
        <v>124</v>
      </c>
      <c r="B299" s="171" t="s">
        <v>553</v>
      </c>
      <c r="C299" s="185" t="s">
        <v>554</v>
      </c>
      <c r="D299" s="172" t="s">
        <v>171</v>
      </c>
      <c r="E299" s="173">
        <v>139.80000000000001</v>
      </c>
      <c r="F299" s="174"/>
      <c r="G299" s="175">
        <f>ROUND(E299*F299,2)</f>
        <v>0</v>
      </c>
      <c r="H299" s="160"/>
      <c r="I299" s="159">
        <f>ROUND(E299*H299,2)</f>
        <v>0</v>
      </c>
      <c r="J299" s="160"/>
      <c r="K299" s="159">
        <f>ROUND(E299*J299,2)</f>
        <v>0</v>
      </c>
      <c r="L299" s="159">
        <v>21</v>
      </c>
      <c r="M299" s="159">
        <f>G299*(1+L299/100)</f>
        <v>0</v>
      </c>
      <c r="N299" s="159">
        <v>6.0000000000000002E-5</v>
      </c>
      <c r="O299" s="159">
        <f>ROUND(E299*N299,2)</f>
        <v>0.01</v>
      </c>
      <c r="P299" s="159">
        <v>0</v>
      </c>
      <c r="Q299" s="159">
        <f>ROUND(E299*P299,2)</f>
        <v>0</v>
      </c>
      <c r="R299" s="159"/>
      <c r="S299" s="159" t="s">
        <v>164</v>
      </c>
      <c r="T299" s="159" t="s">
        <v>165</v>
      </c>
      <c r="U299" s="159">
        <v>0.46800000000000003</v>
      </c>
      <c r="V299" s="159">
        <f>ROUND(E299*U299,2)</f>
        <v>65.430000000000007</v>
      </c>
      <c r="W299" s="159"/>
      <c r="X299" s="150"/>
      <c r="Y299" s="150"/>
      <c r="Z299" s="150"/>
      <c r="AA299" s="150"/>
      <c r="AB299" s="150"/>
      <c r="AC299" s="150"/>
      <c r="AD299" s="150"/>
      <c r="AE299" s="150"/>
      <c r="AF299" s="150"/>
      <c r="AG299" s="150" t="s">
        <v>166</v>
      </c>
      <c r="AH299" s="150"/>
      <c r="AI299" s="150"/>
      <c r="AJ299" s="150"/>
      <c r="AK299" s="150"/>
      <c r="AL299" s="150"/>
      <c r="AM299" s="150"/>
      <c r="AN299" s="150"/>
      <c r="AO299" s="150"/>
      <c r="AP299" s="150"/>
      <c r="AQ299" s="150"/>
      <c r="AR299" s="150"/>
      <c r="AS299" s="150"/>
      <c r="AT299" s="150"/>
      <c r="AU299" s="150"/>
      <c r="AV299" s="150"/>
      <c r="AW299" s="150"/>
      <c r="AX299" s="150"/>
      <c r="AY299" s="150"/>
      <c r="AZ299" s="150"/>
      <c r="BA299" s="150"/>
      <c r="BB299" s="150"/>
      <c r="BC299" s="150"/>
      <c r="BD299" s="150"/>
      <c r="BE299" s="150"/>
      <c r="BF299" s="150"/>
      <c r="BG299" s="150"/>
      <c r="BH299" s="150"/>
    </row>
    <row r="300" spans="1:60" outlineLevel="1" x14ac:dyDescent="0.2">
      <c r="A300" s="157"/>
      <c r="B300" s="158"/>
      <c r="C300" s="186" t="s">
        <v>555</v>
      </c>
      <c r="D300" s="161"/>
      <c r="E300" s="162">
        <v>84</v>
      </c>
      <c r="F300" s="159"/>
      <c r="G300" s="159"/>
      <c r="H300" s="159"/>
      <c r="I300" s="159"/>
      <c r="J300" s="159"/>
      <c r="K300" s="159"/>
      <c r="L300" s="159"/>
      <c r="M300" s="159"/>
      <c r="N300" s="159"/>
      <c r="O300" s="159"/>
      <c r="P300" s="159"/>
      <c r="Q300" s="159"/>
      <c r="R300" s="159"/>
      <c r="S300" s="159"/>
      <c r="T300" s="159"/>
      <c r="U300" s="159"/>
      <c r="V300" s="159"/>
      <c r="W300" s="159"/>
      <c r="X300" s="150"/>
      <c r="Y300" s="150"/>
      <c r="Z300" s="150"/>
      <c r="AA300" s="150"/>
      <c r="AB300" s="150"/>
      <c r="AC300" s="150"/>
      <c r="AD300" s="150"/>
      <c r="AE300" s="150"/>
      <c r="AF300" s="150"/>
      <c r="AG300" s="150" t="s">
        <v>168</v>
      </c>
      <c r="AH300" s="150">
        <v>0</v>
      </c>
      <c r="AI300" s="150"/>
      <c r="AJ300" s="150"/>
      <c r="AK300" s="150"/>
      <c r="AL300" s="150"/>
      <c r="AM300" s="150"/>
      <c r="AN300" s="150"/>
      <c r="AO300" s="150"/>
      <c r="AP300" s="150"/>
      <c r="AQ300" s="150"/>
      <c r="AR300" s="150"/>
      <c r="AS300" s="150"/>
      <c r="AT300" s="150"/>
      <c r="AU300" s="150"/>
      <c r="AV300" s="150"/>
      <c r="AW300" s="150"/>
      <c r="AX300" s="150"/>
      <c r="AY300" s="150"/>
      <c r="AZ300" s="150"/>
      <c r="BA300" s="150"/>
      <c r="BB300" s="150"/>
      <c r="BC300" s="150"/>
      <c r="BD300" s="150"/>
      <c r="BE300" s="150"/>
      <c r="BF300" s="150"/>
      <c r="BG300" s="150"/>
      <c r="BH300" s="150"/>
    </row>
    <row r="301" spans="1:60" outlineLevel="1" x14ac:dyDescent="0.2">
      <c r="A301" s="157"/>
      <c r="B301" s="158"/>
      <c r="C301" s="186" t="s">
        <v>556</v>
      </c>
      <c r="D301" s="161"/>
      <c r="E301" s="162">
        <v>15</v>
      </c>
      <c r="F301" s="159"/>
      <c r="G301" s="159"/>
      <c r="H301" s="159"/>
      <c r="I301" s="159"/>
      <c r="J301" s="159"/>
      <c r="K301" s="159"/>
      <c r="L301" s="159"/>
      <c r="M301" s="159"/>
      <c r="N301" s="159"/>
      <c r="O301" s="159"/>
      <c r="P301" s="159"/>
      <c r="Q301" s="159"/>
      <c r="R301" s="159"/>
      <c r="S301" s="159"/>
      <c r="T301" s="159"/>
      <c r="U301" s="159"/>
      <c r="V301" s="159"/>
      <c r="W301" s="159"/>
      <c r="X301" s="150"/>
      <c r="Y301" s="150"/>
      <c r="Z301" s="150"/>
      <c r="AA301" s="150"/>
      <c r="AB301" s="150"/>
      <c r="AC301" s="150"/>
      <c r="AD301" s="150"/>
      <c r="AE301" s="150"/>
      <c r="AF301" s="150"/>
      <c r="AG301" s="150" t="s">
        <v>168</v>
      </c>
      <c r="AH301" s="150">
        <v>0</v>
      </c>
      <c r="AI301" s="150"/>
      <c r="AJ301" s="150"/>
      <c r="AK301" s="150"/>
      <c r="AL301" s="150"/>
      <c r="AM301" s="150"/>
      <c r="AN301" s="150"/>
      <c r="AO301" s="150"/>
      <c r="AP301" s="150"/>
      <c r="AQ301" s="150"/>
      <c r="AR301" s="150"/>
      <c r="AS301" s="150"/>
      <c r="AT301" s="150"/>
      <c r="AU301" s="150"/>
      <c r="AV301" s="150"/>
      <c r="AW301" s="150"/>
      <c r="AX301" s="150"/>
      <c r="AY301" s="150"/>
      <c r="AZ301" s="150"/>
      <c r="BA301" s="150"/>
      <c r="BB301" s="150"/>
      <c r="BC301" s="150"/>
      <c r="BD301" s="150"/>
      <c r="BE301" s="150"/>
      <c r="BF301" s="150"/>
      <c r="BG301" s="150"/>
      <c r="BH301" s="150"/>
    </row>
    <row r="302" spans="1:60" outlineLevel="1" x14ac:dyDescent="0.2">
      <c r="A302" s="157"/>
      <c r="B302" s="158"/>
      <c r="C302" s="186" t="s">
        <v>557</v>
      </c>
      <c r="D302" s="161"/>
      <c r="E302" s="162">
        <v>8.1</v>
      </c>
      <c r="F302" s="159"/>
      <c r="G302" s="159"/>
      <c r="H302" s="159"/>
      <c r="I302" s="159"/>
      <c r="J302" s="159"/>
      <c r="K302" s="159"/>
      <c r="L302" s="159"/>
      <c r="M302" s="159"/>
      <c r="N302" s="159"/>
      <c r="O302" s="159"/>
      <c r="P302" s="159"/>
      <c r="Q302" s="159"/>
      <c r="R302" s="159"/>
      <c r="S302" s="159"/>
      <c r="T302" s="159"/>
      <c r="U302" s="159"/>
      <c r="V302" s="159"/>
      <c r="W302" s="159"/>
      <c r="X302" s="150"/>
      <c r="Y302" s="150"/>
      <c r="Z302" s="150"/>
      <c r="AA302" s="150"/>
      <c r="AB302" s="150"/>
      <c r="AC302" s="150"/>
      <c r="AD302" s="150"/>
      <c r="AE302" s="150"/>
      <c r="AF302" s="150"/>
      <c r="AG302" s="150" t="s">
        <v>168</v>
      </c>
      <c r="AH302" s="150">
        <v>0</v>
      </c>
      <c r="AI302" s="150"/>
      <c r="AJ302" s="150"/>
      <c r="AK302" s="150"/>
      <c r="AL302" s="150"/>
      <c r="AM302" s="150"/>
      <c r="AN302" s="150"/>
      <c r="AO302" s="150"/>
      <c r="AP302" s="150"/>
      <c r="AQ302" s="150"/>
      <c r="AR302" s="150"/>
      <c r="AS302" s="150"/>
      <c r="AT302" s="150"/>
      <c r="AU302" s="150"/>
      <c r="AV302" s="150"/>
      <c r="AW302" s="150"/>
      <c r="AX302" s="150"/>
      <c r="AY302" s="150"/>
      <c r="AZ302" s="150"/>
      <c r="BA302" s="150"/>
      <c r="BB302" s="150"/>
      <c r="BC302" s="150"/>
      <c r="BD302" s="150"/>
      <c r="BE302" s="150"/>
      <c r="BF302" s="150"/>
      <c r="BG302" s="150"/>
      <c r="BH302" s="150"/>
    </row>
    <row r="303" spans="1:60" outlineLevel="1" x14ac:dyDescent="0.2">
      <c r="A303" s="157"/>
      <c r="B303" s="158"/>
      <c r="C303" s="186" t="s">
        <v>558</v>
      </c>
      <c r="D303" s="161"/>
      <c r="E303" s="162">
        <v>32.700000000000003</v>
      </c>
      <c r="F303" s="159"/>
      <c r="G303" s="159"/>
      <c r="H303" s="159"/>
      <c r="I303" s="159"/>
      <c r="J303" s="159"/>
      <c r="K303" s="159"/>
      <c r="L303" s="159"/>
      <c r="M303" s="159"/>
      <c r="N303" s="159"/>
      <c r="O303" s="159"/>
      <c r="P303" s="159"/>
      <c r="Q303" s="159"/>
      <c r="R303" s="159"/>
      <c r="S303" s="159"/>
      <c r="T303" s="159"/>
      <c r="U303" s="159"/>
      <c r="V303" s="159"/>
      <c r="W303" s="159"/>
      <c r="X303" s="150"/>
      <c r="Y303" s="150"/>
      <c r="Z303" s="150"/>
      <c r="AA303" s="150"/>
      <c r="AB303" s="150"/>
      <c r="AC303" s="150"/>
      <c r="AD303" s="150"/>
      <c r="AE303" s="150"/>
      <c r="AF303" s="150"/>
      <c r="AG303" s="150" t="s">
        <v>168</v>
      </c>
      <c r="AH303" s="150">
        <v>0</v>
      </c>
      <c r="AI303" s="150"/>
      <c r="AJ303" s="150"/>
      <c r="AK303" s="150"/>
      <c r="AL303" s="150"/>
      <c r="AM303" s="150"/>
      <c r="AN303" s="150"/>
      <c r="AO303" s="150"/>
      <c r="AP303" s="150"/>
      <c r="AQ303" s="150"/>
      <c r="AR303" s="150"/>
      <c r="AS303" s="150"/>
      <c r="AT303" s="150"/>
      <c r="AU303" s="150"/>
      <c r="AV303" s="150"/>
      <c r="AW303" s="150"/>
      <c r="AX303" s="150"/>
      <c r="AY303" s="150"/>
      <c r="AZ303" s="150"/>
      <c r="BA303" s="150"/>
      <c r="BB303" s="150"/>
      <c r="BC303" s="150"/>
      <c r="BD303" s="150"/>
      <c r="BE303" s="150"/>
      <c r="BF303" s="150"/>
      <c r="BG303" s="150"/>
      <c r="BH303" s="150"/>
    </row>
    <row r="304" spans="1:60" ht="22.5" outlineLevel="1" x14ac:dyDescent="0.2">
      <c r="A304" s="170">
        <v>125</v>
      </c>
      <c r="B304" s="171" t="s">
        <v>559</v>
      </c>
      <c r="C304" s="185" t="s">
        <v>560</v>
      </c>
      <c r="D304" s="172" t="s">
        <v>175</v>
      </c>
      <c r="E304" s="173">
        <v>56</v>
      </c>
      <c r="F304" s="174"/>
      <c r="G304" s="175">
        <f>ROUND(E304*F304,2)</f>
        <v>0</v>
      </c>
      <c r="H304" s="160"/>
      <c r="I304" s="159">
        <f>ROUND(E304*H304,2)</f>
        <v>0</v>
      </c>
      <c r="J304" s="160"/>
      <c r="K304" s="159">
        <f>ROUND(E304*J304,2)</f>
        <v>0</v>
      </c>
      <c r="L304" s="159">
        <v>21</v>
      </c>
      <c r="M304" s="159">
        <f>G304*(1+L304/100)</f>
        <v>0</v>
      </c>
      <c r="N304" s="159">
        <v>1.4999999999999999E-2</v>
      </c>
      <c r="O304" s="159">
        <f>ROUND(E304*N304,2)</f>
        <v>0.84</v>
      </c>
      <c r="P304" s="159">
        <v>0</v>
      </c>
      <c r="Q304" s="159">
        <f>ROUND(E304*P304,2)</f>
        <v>0</v>
      </c>
      <c r="R304" s="159"/>
      <c r="S304" s="159" t="s">
        <v>243</v>
      </c>
      <c r="T304" s="159" t="s">
        <v>165</v>
      </c>
      <c r="U304" s="159">
        <v>0</v>
      </c>
      <c r="V304" s="159">
        <f>ROUND(E304*U304,2)</f>
        <v>0</v>
      </c>
      <c r="W304" s="159"/>
      <c r="X304" s="150"/>
      <c r="Y304" s="150"/>
      <c r="Z304" s="150"/>
      <c r="AA304" s="150"/>
      <c r="AB304" s="150"/>
      <c r="AC304" s="150"/>
      <c r="AD304" s="150"/>
      <c r="AE304" s="150"/>
      <c r="AF304" s="150"/>
      <c r="AG304" s="150" t="s">
        <v>166</v>
      </c>
      <c r="AH304" s="150"/>
      <c r="AI304" s="150"/>
      <c r="AJ304" s="150"/>
      <c r="AK304" s="150"/>
      <c r="AL304" s="150"/>
      <c r="AM304" s="150"/>
      <c r="AN304" s="150"/>
      <c r="AO304" s="150"/>
      <c r="AP304" s="150"/>
      <c r="AQ304" s="150"/>
      <c r="AR304" s="150"/>
      <c r="AS304" s="150"/>
      <c r="AT304" s="150"/>
      <c r="AU304" s="150"/>
      <c r="AV304" s="150"/>
      <c r="AW304" s="150"/>
      <c r="AX304" s="150"/>
      <c r="AY304" s="150"/>
      <c r="AZ304" s="150"/>
      <c r="BA304" s="150"/>
      <c r="BB304" s="150"/>
      <c r="BC304" s="150"/>
      <c r="BD304" s="150"/>
      <c r="BE304" s="150"/>
      <c r="BF304" s="150"/>
      <c r="BG304" s="150"/>
      <c r="BH304" s="150"/>
    </row>
    <row r="305" spans="1:60" outlineLevel="1" x14ac:dyDescent="0.2">
      <c r="A305" s="157"/>
      <c r="B305" s="158"/>
      <c r="C305" s="252" t="s">
        <v>668</v>
      </c>
      <c r="D305" s="253"/>
      <c r="E305" s="253"/>
      <c r="F305" s="253"/>
      <c r="G305" s="253"/>
      <c r="H305" s="159"/>
      <c r="I305" s="159"/>
      <c r="J305" s="159"/>
      <c r="K305" s="159"/>
      <c r="L305" s="159"/>
      <c r="M305" s="159"/>
      <c r="N305" s="159"/>
      <c r="O305" s="159"/>
      <c r="P305" s="159"/>
      <c r="Q305" s="159"/>
      <c r="R305" s="159"/>
      <c r="S305" s="159"/>
      <c r="T305" s="159"/>
      <c r="U305" s="159"/>
      <c r="V305" s="159"/>
      <c r="W305" s="159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 t="s">
        <v>226</v>
      </c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0"/>
      <c r="AV305" s="150"/>
      <c r="AW305" s="150"/>
      <c r="AX305" s="150"/>
      <c r="AY305" s="150"/>
      <c r="AZ305" s="150"/>
      <c r="BA305" s="150"/>
      <c r="BB305" s="150"/>
      <c r="BC305" s="150"/>
      <c r="BD305" s="150"/>
      <c r="BE305" s="150"/>
      <c r="BF305" s="150"/>
      <c r="BG305" s="150"/>
      <c r="BH305" s="150"/>
    </row>
    <row r="306" spans="1:60" outlineLevel="1" x14ac:dyDescent="0.2">
      <c r="A306" s="157"/>
      <c r="B306" s="158"/>
      <c r="C306" s="254" t="s">
        <v>561</v>
      </c>
      <c r="D306" s="255"/>
      <c r="E306" s="255"/>
      <c r="F306" s="255"/>
      <c r="G306" s="255"/>
      <c r="H306" s="159"/>
      <c r="I306" s="159"/>
      <c r="J306" s="159"/>
      <c r="K306" s="159"/>
      <c r="L306" s="159"/>
      <c r="M306" s="159"/>
      <c r="N306" s="159"/>
      <c r="O306" s="159"/>
      <c r="P306" s="159"/>
      <c r="Q306" s="159"/>
      <c r="R306" s="159"/>
      <c r="S306" s="159"/>
      <c r="T306" s="159"/>
      <c r="U306" s="159"/>
      <c r="V306" s="159"/>
      <c r="W306" s="159"/>
      <c r="X306" s="150"/>
      <c r="Y306" s="150"/>
      <c r="Z306" s="150"/>
      <c r="AA306" s="150"/>
      <c r="AB306" s="150"/>
      <c r="AC306" s="150"/>
      <c r="AD306" s="150"/>
      <c r="AE306" s="150"/>
      <c r="AF306" s="150"/>
      <c r="AG306" s="150" t="s">
        <v>226</v>
      </c>
      <c r="AH306" s="150"/>
      <c r="AI306" s="150"/>
      <c r="AJ306" s="150"/>
      <c r="AK306" s="150"/>
      <c r="AL306" s="150"/>
      <c r="AM306" s="150"/>
      <c r="AN306" s="150"/>
      <c r="AO306" s="150"/>
      <c r="AP306" s="150"/>
      <c r="AQ306" s="150"/>
      <c r="AR306" s="150"/>
      <c r="AS306" s="150"/>
      <c r="AT306" s="150"/>
      <c r="AU306" s="150"/>
      <c r="AV306" s="150"/>
      <c r="AW306" s="150"/>
      <c r="AX306" s="150"/>
      <c r="AY306" s="150"/>
      <c r="AZ306" s="150"/>
      <c r="BA306" s="150"/>
      <c r="BB306" s="150"/>
      <c r="BC306" s="150"/>
      <c r="BD306" s="150"/>
      <c r="BE306" s="150"/>
      <c r="BF306" s="150"/>
      <c r="BG306" s="150"/>
      <c r="BH306" s="150"/>
    </row>
    <row r="307" spans="1:60" outlineLevel="1" x14ac:dyDescent="0.2">
      <c r="A307" s="157"/>
      <c r="B307" s="158"/>
      <c r="C307" s="254" t="s">
        <v>562</v>
      </c>
      <c r="D307" s="255"/>
      <c r="E307" s="255"/>
      <c r="F307" s="255"/>
      <c r="G307" s="255"/>
      <c r="H307" s="159"/>
      <c r="I307" s="159"/>
      <c r="J307" s="159"/>
      <c r="K307" s="159"/>
      <c r="L307" s="159"/>
      <c r="M307" s="159"/>
      <c r="N307" s="159"/>
      <c r="O307" s="159"/>
      <c r="P307" s="159"/>
      <c r="Q307" s="159"/>
      <c r="R307" s="159"/>
      <c r="S307" s="159"/>
      <c r="T307" s="159"/>
      <c r="U307" s="159"/>
      <c r="V307" s="159"/>
      <c r="W307" s="159"/>
      <c r="X307" s="150"/>
      <c r="Y307" s="150"/>
      <c r="Z307" s="150"/>
      <c r="AA307" s="150"/>
      <c r="AB307" s="150"/>
      <c r="AC307" s="150"/>
      <c r="AD307" s="150"/>
      <c r="AE307" s="150"/>
      <c r="AF307" s="150"/>
      <c r="AG307" s="150" t="s">
        <v>226</v>
      </c>
      <c r="AH307" s="150"/>
      <c r="AI307" s="150"/>
      <c r="AJ307" s="150"/>
      <c r="AK307" s="150"/>
      <c r="AL307" s="150"/>
      <c r="AM307" s="150"/>
      <c r="AN307" s="150"/>
      <c r="AO307" s="150"/>
      <c r="AP307" s="150"/>
      <c r="AQ307" s="150"/>
      <c r="AR307" s="150"/>
      <c r="AS307" s="150"/>
      <c r="AT307" s="150"/>
      <c r="AU307" s="150"/>
      <c r="AV307" s="150"/>
      <c r="AW307" s="150"/>
      <c r="AX307" s="150"/>
      <c r="AY307" s="150"/>
      <c r="AZ307" s="150"/>
      <c r="BA307" s="150"/>
      <c r="BB307" s="150"/>
      <c r="BC307" s="150"/>
      <c r="BD307" s="150"/>
      <c r="BE307" s="150"/>
      <c r="BF307" s="150"/>
      <c r="BG307" s="150"/>
      <c r="BH307" s="150"/>
    </row>
    <row r="308" spans="1:60" outlineLevel="1" x14ac:dyDescent="0.2">
      <c r="A308" s="157"/>
      <c r="B308" s="158"/>
      <c r="C308" s="254" t="s">
        <v>563</v>
      </c>
      <c r="D308" s="255"/>
      <c r="E308" s="255"/>
      <c r="F308" s="255"/>
      <c r="G308" s="255"/>
      <c r="H308" s="159"/>
      <c r="I308" s="159"/>
      <c r="J308" s="159"/>
      <c r="K308" s="159"/>
      <c r="L308" s="159"/>
      <c r="M308" s="159"/>
      <c r="N308" s="159"/>
      <c r="O308" s="159"/>
      <c r="P308" s="159"/>
      <c r="Q308" s="159"/>
      <c r="R308" s="159"/>
      <c r="S308" s="159"/>
      <c r="T308" s="159"/>
      <c r="U308" s="159"/>
      <c r="V308" s="159"/>
      <c r="W308" s="159"/>
      <c r="X308" s="150"/>
      <c r="Y308" s="150"/>
      <c r="Z308" s="150"/>
      <c r="AA308" s="150"/>
      <c r="AB308" s="150"/>
      <c r="AC308" s="150"/>
      <c r="AD308" s="150"/>
      <c r="AE308" s="150"/>
      <c r="AF308" s="150"/>
      <c r="AG308" s="150" t="s">
        <v>226</v>
      </c>
      <c r="AH308" s="150"/>
      <c r="AI308" s="150"/>
      <c r="AJ308" s="150"/>
      <c r="AK308" s="150"/>
      <c r="AL308" s="150"/>
      <c r="AM308" s="150"/>
      <c r="AN308" s="150"/>
      <c r="AO308" s="150"/>
      <c r="AP308" s="150"/>
      <c r="AQ308" s="150"/>
      <c r="AR308" s="150"/>
      <c r="AS308" s="150"/>
      <c r="AT308" s="150"/>
      <c r="AU308" s="150"/>
      <c r="AV308" s="150"/>
      <c r="AW308" s="150"/>
      <c r="AX308" s="150"/>
      <c r="AY308" s="150"/>
      <c r="AZ308" s="150"/>
      <c r="BA308" s="150"/>
      <c r="BB308" s="150"/>
      <c r="BC308" s="150"/>
      <c r="BD308" s="150"/>
      <c r="BE308" s="150"/>
      <c r="BF308" s="150"/>
      <c r="BG308" s="150"/>
      <c r="BH308" s="150"/>
    </row>
    <row r="309" spans="1:60" outlineLevel="1" x14ac:dyDescent="0.2">
      <c r="A309" s="157"/>
      <c r="B309" s="158"/>
      <c r="C309" s="254" t="s">
        <v>564</v>
      </c>
      <c r="D309" s="255"/>
      <c r="E309" s="255"/>
      <c r="F309" s="255"/>
      <c r="G309" s="255"/>
      <c r="H309" s="159"/>
      <c r="I309" s="159"/>
      <c r="J309" s="159"/>
      <c r="K309" s="159"/>
      <c r="L309" s="159"/>
      <c r="M309" s="159"/>
      <c r="N309" s="159"/>
      <c r="O309" s="159"/>
      <c r="P309" s="159"/>
      <c r="Q309" s="159"/>
      <c r="R309" s="159"/>
      <c r="S309" s="159"/>
      <c r="T309" s="159"/>
      <c r="U309" s="159"/>
      <c r="V309" s="159"/>
      <c r="W309" s="159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 t="s">
        <v>226</v>
      </c>
      <c r="AH309" s="150"/>
      <c r="AI309" s="150"/>
      <c r="AJ309" s="150"/>
      <c r="AK309" s="150"/>
      <c r="AL309" s="150"/>
      <c r="AM309" s="150"/>
      <c r="AN309" s="150"/>
      <c r="AO309" s="150"/>
      <c r="AP309" s="150"/>
      <c r="AQ309" s="150"/>
      <c r="AR309" s="150"/>
      <c r="AS309" s="150"/>
      <c r="AT309" s="150"/>
      <c r="AU309" s="150"/>
      <c r="AV309" s="150"/>
      <c r="AW309" s="150"/>
      <c r="AX309" s="150"/>
      <c r="AY309" s="150"/>
      <c r="AZ309" s="150"/>
      <c r="BA309" s="150"/>
      <c r="BB309" s="150"/>
      <c r="BC309" s="150"/>
      <c r="BD309" s="150"/>
      <c r="BE309" s="150"/>
      <c r="BF309" s="150"/>
      <c r="BG309" s="150"/>
      <c r="BH309" s="150"/>
    </row>
    <row r="310" spans="1:60" outlineLevel="1" x14ac:dyDescent="0.2">
      <c r="A310" s="157"/>
      <c r="B310" s="158"/>
      <c r="C310" s="254" t="s">
        <v>565</v>
      </c>
      <c r="D310" s="255"/>
      <c r="E310" s="255"/>
      <c r="F310" s="255"/>
      <c r="G310" s="255"/>
      <c r="H310" s="159"/>
      <c r="I310" s="159"/>
      <c r="J310" s="159"/>
      <c r="K310" s="159"/>
      <c r="L310" s="159"/>
      <c r="M310" s="159"/>
      <c r="N310" s="159"/>
      <c r="O310" s="159"/>
      <c r="P310" s="159"/>
      <c r="Q310" s="159"/>
      <c r="R310" s="159"/>
      <c r="S310" s="159"/>
      <c r="T310" s="159"/>
      <c r="U310" s="159"/>
      <c r="V310" s="159"/>
      <c r="W310" s="159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 t="s">
        <v>226</v>
      </c>
      <c r="AH310" s="150"/>
      <c r="AI310" s="150"/>
      <c r="AJ310" s="150"/>
      <c r="AK310" s="150"/>
      <c r="AL310" s="150"/>
      <c r="AM310" s="150"/>
      <c r="AN310" s="150"/>
      <c r="AO310" s="150"/>
      <c r="AP310" s="150"/>
      <c r="AQ310" s="150"/>
      <c r="AR310" s="150"/>
      <c r="AS310" s="150"/>
      <c r="AT310" s="150"/>
      <c r="AU310" s="150"/>
      <c r="AV310" s="150"/>
      <c r="AW310" s="150"/>
      <c r="AX310" s="150"/>
      <c r="AY310" s="150"/>
      <c r="AZ310" s="150"/>
      <c r="BA310" s="150"/>
      <c r="BB310" s="150"/>
      <c r="BC310" s="150"/>
      <c r="BD310" s="150"/>
      <c r="BE310" s="150"/>
      <c r="BF310" s="150"/>
      <c r="BG310" s="150"/>
      <c r="BH310" s="150"/>
    </row>
    <row r="311" spans="1:60" outlineLevel="1" x14ac:dyDescent="0.2">
      <c r="A311" s="157"/>
      <c r="B311" s="158"/>
      <c r="C311" s="254" t="s">
        <v>566</v>
      </c>
      <c r="D311" s="255"/>
      <c r="E311" s="255"/>
      <c r="F311" s="255"/>
      <c r="G311" s="255"/>
      <c r="H311" s="159"/>
      <c r="I311" s="159"/>
      <c r="J311" s="159"/>
      <c r="K311" s="159"/>
      <c r="L311" s="159"/>
      <c r="M311" s="159"/>
      <c r="N311" s="159"/>
      <c r="O311" s="159"/>
      <c r="P311" s="159"/>
      <c r="Q311" s="159"/>
      <c r="R311" s="159"/>
      <c r="S311" s="159"/>
      <c r="T311" s="159"/>
      <c r="U311" s="159"/>
      <c r="V311" s="159"/>
      <c r="W311" s="159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 t="s">
        <v>226</v>
      </c>
      <c r="AH311" s="150"/>
      <c r="AI311" s="150"/>
      <c r="AJ311" s="150"/>
      <c r="AK311" s="150"/>
      <c r="AL311" s="150"/>
      <c r="AM311" s="150"/>
      <c r="AN311" s="150"/>
      <c r="AO311" s="150"/>
      <c r="AP311" s="150"/>
      <c r="AQ311" s="150"/>
      <c r="AR311" s="150"/>
      <c r="AS311" s="150"/>
      <c r="AT311" s="150"/>
      <c r="AU311" s="150"/>
      <c r="AV311" s="150"/>
      <c r="AW311" s="150"/>
      <c r="AX311" s="150"/>
      <c r="AY311" s="150"/>
      <c r="AZ311" s="150"/>
      <c r="BA311" s="150"/>
      <c r="BB311" s="150"/>
      <c r="BC311" s="150"/>
      <c r="BD311" s="150"/>
      <c r="BE311" s="150"/>
      <c r="BF311" s="150"/>
      <c r="BG311" s="150"/>
      <c r="BH311" s="150"/>
    </row>
    <row r="312" spans="1:60" outlineLevel="1" x14ac:dyDescent="0.2">
      <c r="A312" s="157"/>
      <c r="B312" s="158"/>
      <c r="C312" s="254" t="s">
        <v>567</v>
      </c>
      <c r="D312" s="255"/>
      <c r="E312" s="255"/>
      <c r="F312" s="255"/>
      <c r="G312" s="255"/>
      <c r="H312" s="159"/>
      <c r="I312" s="159"/>
      <c r="J312" s="159"/>
      <c r="K312" s="159"/>
      <c r="L312" s="159"/>
      <c r="M312" s="159"/>
      <c r="N312" s="159"/>
      <c r="O312" s="159"/>
      <c r="P312" s="159"/>
      <c r="Q312" s="159"/>
      <c r="R312" s="159"/>
      <c r="S312" s="159"/>
      <c r="T312" s="159"/>
      <c r="U312" s="159"/>
      <c r="V312" s="159"/>
      <c r="W312" s="159"/>
      <c r="X312" s="150"/>
      <c r="Y312" s="150"/>
      <c r="Z312" s="150"/>
      <c r="AA312" s="150"/>
      <c r="AB312" s="150"/>
      <c r="AC312" s="150"/>
      <c r="AD312" s="150"/>
      <c r="AE312" s="150"/>
      <c r="AF312" s="150"/>
      <c r="AG312" s="150" t="s">
        <v>226</v>
      </c>
      <c r="AH312" s="150"/>
      <c r="AI312" s="150"/>
      <c r="AJ312" s="150"/>
      <c r="AK312" s="150"/>
      <c r="AL312" s="150"/>
      <c r="AM312" s="150"/>
      <c r="AN312" s="150"/>
      <c r="AO312" s="150"/>
      <c r="AP312" s="150"/>
      <c r="AQ312" s="150"/>
      <c r="AR312" s="150"/>
      <c r="AS312" s="150"/>
      <c r="AT312" s="150"/>
      <c r="AU312" s="150"/>
      <c r="AV312" s="150"/>
      <c r="AW312" s="150"/>
      <c r="AX312" s="150"/>
      <c r="AY312" s="150"/>
      <c r="AZ312" s="150"/>
      <c r="BA312" s="150"/>
      <c r="BB312" s="150"/>
      <c r="BC312" s="150"/>
      <c r="BD312" s="150"/>
      <c r="BE312" s="150"/>
      <c r="BF312" s="150"/>
      <c r="BG312" s="150"/>
      <c r="BH312" s="150"/>
    </row>
    <row r="313" spans="1:60" outlineLevel="1" x14ac:dyDescent="0.2">
      <c r="A313" s="157"/>
      <c r="B313" s="158"/>
      <c r="C313" s="186" t="s">
        <v>568</v>
      </c>
      <c r="D313" s="161"/>
      <c r="E313" s="162">
        <v>56</v>
      </c>
      <c r="F313" s="159"/>
      <c r="G313" s="159"/>
      <c r="H313" s="159"/>
      <c r="I313" s="159"/>
      <c r="J313" s="159"/>
      <c r="K313" s="159"/>
      <c r="L313" s="159"/>
      <c r="M313" s="159"/>
      <c r="N313" s="159"/>
      <c r="O313" s="159"/>
      <c r="P313" s="159"/>
      <c r="Q313" s="159"/>
      <c r="R313" s="159"/>
      <c r="S313" s="159"/>
      <c r="T313" s="159"/>
      <c r="U313" s="159"/>
      <c r="V313" s="159"/>
      <c r="W313" s="159"/>
      <c r="X313" s="150"/>
      <c r="Y313" s="150"/>
      <c r="Z313" s="150"/>
      <c r="AA313" s="150"/>
      <c r="AB313" s="150"/>
      <c r="AC313" s="150"/>
      <c r="AD313" s="150"/>
      <c r="AE313" s="150"/>
      <c r="AF313" s="150"/>
      <c r="AG313" s="150" t="s">
        <v>168</v>
      </c>
      <c r="AH313" s="150">
        <v>0</v>
      </c>
      <c r="AI313" s="150"/>
      <c r="AJ313" s="150"/>
      <c r="AK313" s="150"/>
      <c r="AL313" s="150"/>
      <c r="AM313" s="150"/>
      <c r="AN313" s="150"/>
      <c r="AO313" s="150"/>
      <c r="AP313" s="150"/>
      <c r="AQ313" s="150"/>
      <c r="AR313" s="150"/>
      <c r="AS313" s="150"/>
      <c r="AT313" s="150"/>
      <c r="AU313" s="150"/>
      <c r="AV313" s="150"/>
      <c r="AW313" s="150"/>
      <c r="AX313" s="150"/>
      <c r="AY313" s="150"/>
      <c r="AZ313" s="150"/>
      <c r="BA313" s="150"/>
      <c r="BB313" s="150"/>
      <c r="BC313" s="150"/>
      <c r="BD313" s="150"/>
      <c r="BE313" s="150"/>
      <c r="BF313" s="150"/>
      <c r="BG313" s="150"/>
      <c r="BH313" s="150"/>
    </row>
    <row r="314" spans="1:60" ht="22.5" outlineLevel="1" x14ac:dyDescent="0.2">
      <c r="A314" s="170">
        <v>126</v>
      </c>
      <c r="B314" s="171" t="s">
        <v>569</v>
      </c>
      <c r="C314" s="185" t="s">
        <v>570</v>
      </c>
      <c r="D314" s="172" t="s">
        <v>175</v>
      </c>
      <c r="E314" s="173">
        <v>7</v>
      </c>
      <c r="F314" s="174"/>
      <c r="G314" s="175">
        <f>ROUND(E314*F314,2)</f>
        <v>0</v>
      </c>
      <c r="H314" s="160"/>
      <c r="I314" s="159">
        <f>ROUND(E314*H314,2)</f>
        <v>0</v>
      </c>
      <c r="J314" s="160"/>
      <c r="K314" s="159">
        <f>ROUND(E314*J314,2)</f>
        <v>0</v>
      </c>
      <c r="L314" s="159">
        <v>21</v>
      </c>
      <c r="M314" s="159">
        <f>G314*(1+L314/100)</f>
        <v>0</v>
      </c>
      <c r="N314" s="159">
        <v>1.4999999999999999E-2</v>
      </c>
      <c r="O314" s="159">
        <f>ROUND(E314*N314,2)</f>
        <v>0.11</v>
      </c>
      <c r="P314" s="159">
        <v>0</v>
      </c>
      <c r="Q314" s="159">
        <f>ROUND(E314*P314,2)</f>
        <v>0</v>
      </c>
      <c r="R314" s="159"/>
      <c r="S314" s="159" t="s">
        <v>243</v>
      </c>
      <c r="T314" s="159" t="s">
        <v>165</v>
      </c>
      <c r="U314" s="159">
        <v>0</v>
      </c>
      <c r="V314" s="159">
        <f>ROUND(E314*U314,2)</f>
        <v>0</v>
      </c>
      <c r="W314" s="159"/>
      <c r="X314" s="150"/>
      <c r="Y314" s="150"/>
      <c r="Z314" s="150"/>
      <c r="AA314" s="150"/>
      <c r="AB314" s="150"/>
      <c r="AC314" s="150"/>
      <c r="AD314" s="150"/>
      <c r="AE314" s="150"/>
      <c r="AF314" s="150"/>
      <c r="AG314" s="150" t="s">
        <v>166</v>
      </c>
      <c r="AH314" s="150"/>
      <c r="AI314" s="150"/>
      <c r="AJ314" s="150"/>
      <c r="AK314" s="150"/>
      <c r="AL314" s="150"/>
      <c r="AM314" s="150"/>
      <c r="AN314" s="150"/>
      <c r="AO314" s="150"/>
      <c r="AP314" s="150"/>
      <c r="AQ314" s="150"/>
      <c r="AR314" s="150"/>
      <c r="AS314" s="150"/>
      <c r="AT314" s="150"/>
      <c r="AU314" s="150"/>
      <c r="AV314" s="150"/>
      <c r="AW314" s="150"/>
      <c r="AX314" s="150"/>
      <c r="AY314" s="150"/>
      <c r="AZ314" s="150"/>
      <c r="BA314" s="150"/>
      <c r="BB314" s="150"/>
      <c r="BC314" s="150"/>
      <c r="BD314" s="150"/>
      <c r="BE314" s="150"/>
      <c r="BF314" s="150"/>
      <c r="BG314" s="150"/>
      <c r="BH314" s="150"/>
    </row>
    <row r="315" spans="1:60" outlineLevel="1" x14ac:dyDescent="0.2">
      <c r="A315" s="157"/>
      <c r="B315" s="158"/>
      <c r="C315" s="252" t="s">
        <v>669</v>
      </c>
      <c r="D315" s="253"/>
      <c r="E315" s="253"/>
      <c r="F315" s="253"/>
      <c r="G315" s="253"/>
      <c r="H315" s="159"/>
      <c r="I315" s="159"/>
      <c r="J315" s="159"/>
      <c r="K315" s="159"/>
      <c r="L315" s="159"/>
      <c r="M315" s="159"/>
      <c r="N315" s="159"/>
      <c r="O315" s="159"/>
      <c r="P315" s="159"/>
      <c r="Q315" s="159"/>
      <c r="R315" s="159"/>
      <c r="S315" s="159"/>
      <c r="T315" s="159"/>
      <c r="U315" s="159"/>
      <c r="V315" s="159"/>
      <c r="W315" s="159"/>
      <c r="X315" s="150"/>
      <c r="Y315" s="150"/>
      <c r="Z315" s="150"/>
      <c r="AA315" s="150"/>
      <c r="AB315" s="150"/>
      <c r="AC315" s="150"/>
      <c r="AD315" s="150"/>
      <c r="AE315" s="150"/>
      <c r="AF315" s="150"/>
      <c r="AG315" s="150" t="s">
        <v>226</v>
      </c>
      <c r="AH315" s="150"/>
      <c r="AI315" s="150"/>
      <c r="AJ315" s="150"/>
      <c r="AK315" s="150"/>
      <c r="AL315" s="150"/>
      <c r="AM315" s="150"/>
      <c r="AN315" s="150"/>
      <c r="AO315" s="150"/>
      <c r="AP315" s="150"/>
      <c r="AQ315" s="150"/>
      <c r="AR315" s="150"/>
      <c r="AS315" s="150"/>
      <c r="AT315" s="150"/>
      <c r="AU315" s="150"/>
      <c r="AV315" s="150"/>
      <c r="AW315" s="150"/>
      <c r="AX315" s="150"/>
      <c r="AY315" s="150"/>
      <c r="AZ315" s="150"/>
      <c r="BA315" s="150"/>
      <c r="BB315" s="150"/>
      <c r="BC315" s="150"/>
      <c r="BD315" s="150"/>
      <c r="BE315" s="150"/>
      <c r="BF315" s="150"/>
      <c r="BG315" s="150"/>
      <c r="BH315" s="150"/>
    </row>
    <row r="316" spans="1:60" outlineLevel="1" x14ac:dyDescent="0.2">
      <c r="A316" s="157"/>
      <c r="B316" s="158"/>
      <c r="C316" s="254" t="s">
        <v>670</v>
      </c>
      <c r="D316" s="255"/>
      <c r="E316" s="255"/>
      <c r="F316" s="255"/>
      <c r="G316" s="255"/>
      <c r="H316" s="159"/>
      <c r="I316" s="159"/>
      <c r="J316" s="159"/>
      <c r="K316" s="159"/>
      <c r="L316" s="159"/>
      <c r="M316" s="159"/>
      <c r="N316" s="159"/>
      <c r="O316" s="159"/>
      <c r="P316" s="159"/>
      <c r="Q316" s="159"/>
      <c r="R316" s="159"/>
      <c r="S316" s="159"/>
      <c r="T316" s="159"/>
      <c r="U316" s="159"/>
      <c r="V316" s="159"/>
      <c r="W316" s="159"/>
      <c r="X316" s="150"/>
      <c r="Y316" s="150"/>
      <c r="Z316" s="150"/>
      <c r="AA316" s="150"/>
      <c r="AB316" s="150"/>
      <c r="AC316" s="150"/>
      <c r="AD316" s="150"/>
      <c r="AE316" s="150"/>
      <c r="AF316" s="150"/>
      <c r="AG316" s="150" t="s">
        <v>226</v>
      </c>
      <c r="AH316" s="150"/>
      <c r="AI316" s="150"/>
      <c r="AJ316" s="150"/>
      <c r="AK316" s="150"/>
      <c r="AL316" s="150"/>
      <c r="AM316" s="150"/>
      <c r="AN316" s="150"/>
      <c r="AO316" s="150"/>
      <c r="AP316" s="150"/>
      <c r="AQ316" s="150"/>
      <c r="AR316" s="150"/>
      <c r="AS316" s="150"/>
      <c r="AT316" s="150"/>
      <c r="AU316" s="150"/>
      <c r="AV316" s="150"/>
      <c r="AW316" s="150"/>
      <c r="AX316" s="150"/>
      <c r="AY316" s="150"/>
      <c r="AZ316" s="150"/>
      <c r="BA316" s="150"/>
      <c r="BB316" s="150"/>
      <c r="BC316" s="150"/>
      <c r="BD316" s="150"/>
      <c r="BE316" s="150"/>
      <c r="BF316" s="150"/>
      <c r="BG316" s="150"/>
      <c r="BH316" s="150"/>
    </row>
    <row r="317" spans="1:60" outlineLevel="1" x14ac:dyDescent="0.2">
      <c r="A317" s="157"/>
      <c r="B317" s="158"/>
      <c r="C317" s="254" t="s">
        <v>571</v>
      </c>
      <c r="D317" s="255"/>
      <c r="E317" s="255"/>
      <c r="F317" s="255"/>
      <c r="G317" s="255"/>
      <c r="H317" s="159"/>
      <c r="I317" s="159"/>
      <c r="J317" s="159"/>
      <c r="K317" s="159"/>
      <c r="L317" s="159"/>
      <c r="M317" s="159"/>
      <c r="N317" s="159"/>
      <c r="O317" s="159"/>
      <c r="P317" s="159"/>
      <c r="Q317" s="159"/>
      <c r="R317" s="159"/>
      <c r="S317" s="159"/>
      <c r="T317" s="159"/>
      <c r="U317" s="159"/>
      <c r="V317" s="159"/>
      <c r="W317" s="159"/>
      <c r="X317" s="150"/>
      <c r="Y317" s="150"/>
      <c r="Z317" s="150"/>
      <c r="AA317" s="150"/>
      <c r="AB317" s="150"/>
      <c r="AC317" s="150"/>
      <c r="AD317" s="150"/>
      <c r="AE317" s="150"/>
      <c r="AF317" s="150"/>
      <c r="AG317" s="150" t="s">
        <v>226</v>
      </c>
      <c r="AH317" s="150"/>
      <c r="AI317" s="150"/>
      <c r="AJ317" s="150"/>
      <c r="AK317" s="150"/>
      <c r="AL317" s="150"/>
      <c r="AM317" s="150"/>
      <c r="AN317" s="150"/>
      <c r="AO317" s="150"/>
      <c r="AP317" s="150"/>
      <c r="AQ317" s="150"/>
      <c r="AR317" s="150"/>
      <c r="AS317" s="150"/>
      <c r="AT317" s="150"/>
      <c r="AU317" s="150"/>
      <c r="AV317" s="150"/>
      <c r="AW317" s="150"/>
      <c r="AX317" s="150"/>
      <c r="AY317" s="150"/>
      <c r="AZ317" s="150"/>
      <c r="BA317" s="150"/>
      <c r="BB317" s="150"/>
      <c r="BC317" s="150"/>
      <c r="BD317" s="150"/>
      <c r="BE317" s="150"/>
      <c r="BF317" s="150"/>
      <c r="BG317" s="150"/>
      <c r="BH317" s="150"/>
    </row>
    <row r="318" spans="1:60" outlineLevel="1" x14ac:dyDescent="0.2">
      <c r="A318" s="157"/>
      <c r="B318" s="158"/>
      <c r="C318" s="254" t="s">
        <v>572</v>
      </c>
      <c r="D318" s="255"/>
      <c r="E318" s="255"/>
      <c r="F318" s="255"/>
      <c r="G318" s="255"/>
      <c r="H318" s="159"/>
      <c r="I318" s="159"/>
      <c r="J318" s="159"/>
      <c r="K318" s="159"/>
      <c r="L318" s="159"/>
      <c r="M318" s="159"/>
      <c r="N318" s="159"/>
      <c r="O318" s="159"/>
      <c r="P318" s="159"/>
      <c r="Q318" s="159"/>
      <c r="R318" s="159"/>
      <c r="S318" s="159"/>
      <c r="T318" s="159"/>
      <c r="U318" s="159"/>
      <c r="V318" s="159"/>
      <c r="W318" s="159"/>
      <c r="X318" s="150"/>
      <c r="Y318" s="150"/>
      <c r="Z318" s="150"/>
      <c r="AA318" s="150"/>
      <c r="AB318" s="150"/>
      <c r="AC318" s="150"/>
      <c r="AD318" s="150"/>
      <c r="AE318" s="150"/>
      <c r="AF318" s="150"/>
      <c r="AG318" s="150" t="s">
        <v>226</v>
      </c>
      <c r="AH318" s="150"/>
      <c r="AI318" s="150"/>
      <c r="AJ318" s="150"/>
      <c r="AK318" s="150"/>
      <c r="AL318" s="150"/>
      <c r="AM318" s="150"/>
      <c r="AN318" s="150"/>
      <c r="AO318" s="150"/>
      <c r="AP318" s="150"/>
      <c r="AQ318" s="150"/>
      <c r="AR318" s="150"/>
      <c r="AS318" s="150"/>
      <c r="AT318" s="150"/>
      <c r="AU318" s="150"/>
      <c r="AV318" s="150"/>
      <c r="AW318" s="150"/>
      <c r="AX318" s="150"/>
      <c r="AY318" s="150"/>
      <c r="AZ318" s="150"/>
      <c r="BA318" s="150"/>
      <c r="BB318" s="150"/>
      <c r="BC318" s="150"/>
      <c r="BD318" s="150"/>
      <c r="BE318" s="150"/>
      <c r="BF318" s="150"/>
      <c r="BG318" s="150"/>
      <c r="BH318" s="150"/>
    </row>
    <row r="319" spans="1:60" outlineLevel="1" x14ac:dyDescent="0.2">
      <c r="A319" s="157"/>
      <c r="B319" s="158"/>
      <c r="C319" s="254" t="s">
        <v>566</v>
      </c>
      <c r="D319" s="255"/>
      <c r="E319" s="255"/>
      <c r="F319" s="255"/>
      <c r="G319" s="255"/>
      <c r="H319" s="159"/>
      <c r="I319" s="159"/>
      <c r="J319" s="159"/>
      <c r="K319" s="159"/>
      <c r="L319" s="159"/>
      <c r="M319" s="159"/>
      <c r="N319" s="159"/>
      <c r="O319" s="159"/>
      <c r="P319" s="159"/>
      <c r="Q319" s="159"/>
      <c r="R319" s="159"/>
      <c r="S319" s="159"/>
      <c r="T319" s="159"/>
      <c r="U319" s="159"/>
      <c r="V319" s="159"/>
      <c r="W319" s="159"/>
      <c r="X319" s="150"/>
      <c r="Y319" s="150"/>
      <c r="Z319" s="150"/>
      <c r="AA319" s="150"/>
      <c r="AB319" s="150"/>
      <c r="AC319" s="150"/>
      <c r="AD319" s="150"/>
      <c r="AE319" s="150"/>
      <c r="AF319" s="150"/>
      <c r="AG319" s="150" t="s">
        <v>226</v>
      </c>
      <c r="AH319" s="150"/>
      <c r="AI319" s="150"/>
      <c r="AJ319" s="150"/>
      <c r="AK319" s="150"/>
      <c r="AL319" s="150"/>
      <c r="AM319" s="150"/>
      <c r="AN319" s="150"/>
      <c r="AO319" s="150"/>
      <c r="AP319" s="150"/>
      <c r="AQ319" s="150"/>
      <c r="AR319" s="150"/>
      <c r="AS319" s="150"/>
      <c r="AT319" s="150"/>
      <c r="AU319" s="150"/>
      <c r="AV319" s="150"/>
      <c r="AW319" s="150"/>
      <c r="AX319" s="150"/>
      <c r="AY319" s="150"/>
      <c r="AZ319" s="150"/>
      <c r="BA319" s="150"/>
      <c r="BB319" s="150"/>
      <c r="BC319" s="150"/>
      <c r="BD319" s="150"/>
      <c r="BE319" s="150"/>
      <c r="BF319" s="150"/>
      <c r="BG319" s="150"/>
      <c r="BH319" s="150"/>
    </row>
    <row r="320" spans="1:60" outlineLevel="1" x14ac:dyDescent="0.2">
      <c r="A320" s="157"/>
      <c r="B320" s="158"/>
      <c r="C320" s="186" t="s">
        <v>573</v>
      </c>
      <c r="D320" s="161"/>
      <c r="E320" s="162">
        <v>7</v>
      </c>
      <c r="F320" s="159"/>
      <c r="G320" s="159"/>
      <c r="H320" s="159"/>
      <c r="I320" s="159"/>
      <c r="J320" s="159"/>
      <c r="K320" s="159"/>
      <c r="L320" s="159"/>
      <c r="M320" s="159"/>
      <c r="N320" s="159"/>
      <c r="O320" s="159"/>
      <c r="P320" s="159"/>
      <c r="Q320" s="159"/>
      <c r="R320" s="159"/>
      <c r="S320" s="159"/>
      <c r="T320" s="159"/>
      <c r="U320" s="159"/>
      <c r="V320" s="159"/>
      <c r="W320" s="159"/>
      <c r="X320" s="150"/>
      <c r="Y320" s="150"/>
      <c r="Z320" s="150"/>
      <c r="AA320" s="150"/>
      <c r="AB320" s="150"/>
      <c r="AC320" s="150"/>
      <c r="AD320" s="150"/>
      <c r="AE320" s="150"/>
      <c r="AF320" s="150"/>
      <c r="AG320" s="150" t="s">
        <v>168</v>
      </c>
      <c r="AH320" s="150">
        <v>0</v>
      </c>
      <c r="AI320" s="150"/>
      <c r="AJ320" s="150"/>
      <c r="AK320" s="150"/>
      <c r="AL320" s="150"/>
      <c r="AM320" s="150"/>
      <c r="AN320" s="150"/>
      <c r="AO320" s="150"/>
      <c r="AP320" s="150"/>
      <c r="AQ320" s="150"/>
      <c r="AR320" s="150"/>
      <c r="AS320" s="150"/>
      <c r="AT320" s="150"/>
      <c r="AU320" s="150"/>
      <c r="AV320" s="150"/>
      <c r="AW320" s="150"/>
      <c r="AX320" s="150"/>
      <c r="AY320" s="150"/>
      <c r="AZ320" s="150"/>
      <c r="BA320" s="150"/>
      <c r="BB320" s="150"/>
      <c r="BC320" s="150"/>
      <c r="BD320" s="150"/>
      <c r="BE320" s="150"/>
      <c r="BF320" s="150"/>
      <c r="BG320" s="150"/>
      <c r="BH320" s="150"/>
    </row>
    <row r="321" spans="1:60" ht="22.5" outlineLevel="1" x14ac:dyDescent="0.2">
      <c r="A321" s="170">
        <v>127</v>
      </c>
      <c r="B321" s="171" t="s">
        <v>574</v>
      </c>
      <c r="C321" s="185" t="s">
        <v>575</v>
      </c>
      <c r="D321" s="172" t="s">
        <v>175</v>
      </c>
      <c r="E321" s="173">
        <v>3.5</v>
      </c>
      <c r="F321" s="174"/>
      <c r="G321" s="175">
        <f>ROUND(E321*F321,2)</f>
        <v>0</v>
      </c>
      <c r="H321" s="160"/>
      <c r="I321" s="159">
        <f>ROUND(E321*H321,2)</f>
        <v>0</v>
      </c>
      <c r="J321" s="160"/>
      <c r="K321" s="159">
        <f>ROUND(E321*J321,2)</f>
        <v>0</v>
      </c>
      <c r="L321" s="159">
        <v>21</v>
      </c>
      <c r="M321" s="159">
        <f>G321*(1+L321/100)</f>
        <v>0</v>
      </c>
      <c r="N321" s="159">
        <v>1.4999999999999999E-2</v>
      </c>
      <c r="O321" s="159">
        <f>ROUND(E321*N321,2)</f>
        <v>0.05</v>
      </c>
      <c r="P321" s="159">
        <v>0</v>
      </c>
      <c r="Q321" s="159">
        <f>ROUND(E321*P321,2)</f>
        <v>0</v>
      </c>
      <c r="R321" s="159"/>
      <c r="S321" s="159" t="s">
        <v>243</v>
      </c>
      <c r="T321" s="159" t="s">
        <v>165</v>
      </c>
      <c r="U321" s="159">
        <v>0</v>
      </c>
      <c r="V321" s="159">
        <f>ROUND(E321*U321,2)</f>
        <v>0</v>
      </c>
      <c r="W321" s="159"/>
      <c r="X321" s="150"/>
      <c r="Y321" s="150"/>
      <c r="Z321" s="150"/>
      <c r="AA321" s="150"/>
      <c r="AB321" s="150"/>
      <c r="AC321" s="150"/>
      <c r="AD321" s="150"/>
      <c r="AE321" s="150"/>
      <c r="AF321" s="150"/>
      <c r="AG321" s="150" t="s">
        <v>166</v>
      </c>
      <c r="AH321" s="150"/>
      <c r="AI321" s="150"/>
      <c r="AJ321" s="150"/>
      <c r="AK321" s="150"/>
      <c r="AL321" s="150"/>
      <c r="AM321" s="150"/>
      <c r="AN321" s="150"/>
      <c r="AO321" s="150"/>
      <c r="AP321" s="150"/>
      <c r="AQ321" s="150"/>
      <c r="AR321" s="150"/>
      <c r="AS321" s="150"/>
      <c r="AT321" s="150"/>
      <c r="AU321" s="150"/>
      <c r="AV321" s="150"/>
      <c r="AW321" s="150"/>
      <c r="AX321" s="150"/>
      <c r="AY321" s="150"/>
      <c r="AZ321" s="150"/>
      <c r="BA321" s="150"/>
      <c r="BB321" s="150"/>
      <c r="BC321" s="150"/>
      <c r="BD321" s="150"/>
      <c r="BE321" s="150"/>
      <c r="BF321" s="150"/>
      <c r="BG321" s="150"/>
      <c r="BH321" s="150"/>
    </row>
    <row r="322" spans="1:60" outlineLevel="1" x14ac:dyDescent="0.2">
      <c r="A322" s="157"/>
      <c r="B322" s="158"/>
      <c r="C322" s="252" t="s">
        <v>671</v>
      </c>
      <c r="D322" s="253"/>
      <c r="E322" s="253"/>
      <c r="F322" s="253"/>
      <c r="G322" s="253"/>
      <c r="H322" s="159"/>
      <c r="I322" s="159"/>
      <c r="J322" s="159"/>
      <c r="K322" s="159"/>
      <c r="L322" s="159"/>
      <c r="M322" s="159"/>
      <c r="N322" s="159"/>
      <c r="O322" s="159"/>
      <c r="P322" s="159"/>
      <c r="Q322" s="159"/>
      <c r="R322" s="159"/>
      <c r="S322" s="159"/>
      <c r="T322" s="159"/>
      <c r="U322" s="159"/>
      <c r="V322" s="159"/>
      <c r="W322" s="159"/>
      <c r="X322" s="150"/>
      <c r="Y322" s="150"/>
      <c r="Z322" s="150"/>
      <c r="AA322" s="150"/>
      <c r="AB322" s="150"/>
      <c r="AC322" s="150"/>
      <c r="AD322" s="150"/>
      <c r="AE322" s="150"/>
      <c r="AF322" s="150"/>
      <c r="AG322" s="150" t="s">
        <v>226</v>
      </c>
      <c r="AH322" s="150"/>
      <c r="AI322" s="150"/>
      <c r="AJ322" s="150"/>
      <c r="AK322" s="150"/>
      <c r="AL322" s="150"/>
      <c r="AM322" s="150"/>
      <c r="AN322" s="150"/>
      <c r="AO322" s="150"/>
      <c r="AP322" s="150"/>
      <c r="AQ322" s="150"/>
      <c r="AR322" s="150"/>
      <c r="AS322" s="150"/>
      <c r="AT322" s="150"/>
      <c r="AU322" s="150"/>
      <c r="AV322" s="150"/>
      <c r="AW322" s="150"/>
      <c r="AX322" s="150"/>
      <c r="AY322" s="150"/>
      <c r="AZ322" s="150"/>
      <c r="BA322" s="150"/>
      <c r="BB322" s="150"/>
      <c r="BC322" s="150"/>
      <c r="BD322" s="150"/>
      <c r="BE322" s="150"/>
      <c r="BF322" s="150"/>
      <c r="BG322" s="150"/>
      <c r="BH322" s="150"/>
    </row>
    <row r="323" spans="1:60" outlineLevel="1" x14ac:dyDescent="0.2">
      <c r="A323" s="157"/>
      <c r="B323" s="158"/>
      <c r="C323" s="254" t="s">
        <v>670</v>
      </c>
      <c r="D323" s="255"/>
      <c r="E323" s="255"/>
      <c r="F323" s="255"/>
      <c r="G323" s="255"/>
      <c r="H323" s="159"/>
      <c r="I323" s="159"/>
      <c r="J323" s="159"/>
      <c r="K323" s="159"/>
      <c r="L323" s="159"/>
      <c r="M323" s="159"/>
      <c r="N323" s="159"/>
      <c r="O323" s="159"/>
      <c r="P323" s="159"/>
      <c r="Q323" s="159"/>
      <c r="R323" s="159"/>
      <c r="S323" s="159"/>
      <c r="T323" s="159"/>
      <c r="U323" s="159"/>
      <c r="V323" s="159"/>
      <c r="W323" s="159"/>
      <c r="X323" s="150"/>
      <c r="Y323" s="150"/>
      <c r="Z323" s="150"/>
      <c r="AA323" s="150"/>
      <c r="AB323" s="150"/>
      <c r="AC323" s="150"/>
      <c r="AD323" s="150"/>
      <c r="AE323" s="150"/>
      <c r="AF323" s="150"/>
      <c r="AG323" s="150" t="s">
        <v>226</v>
      </c>
      <c r="AH323" s="150"/>
      <c r="AI323" s="150"/>
      <c r="AJ323" s="150"/>
      <c r="AK323" s="150"/>
      <c r="AL323" s="150"/>
      <c r="AM323" s="150"/>
      <c r="AN323" s="150"/>
      <c r="AO323" s="150"/>
      <c r="AP323" s="150"/>
      <c r="AQ323" s="150"/>
      <c r="AR323" s="150"/>
      <c r="AS323" s="150"/>
      <c r="AT323" s="150"/>
      <c r="AU323" s="150"/>
      <c r="AV323" s="150"/>
      <c r="AW323" s="150"/>
      <c r="AX323" s="150"/>
      <c r="AY323" s="150"/>
      <c r="AZ323" s="150"/>
      <c r="BA323" s="150"/>
      <c r="BB323" s="150"/>
      <c r="BC323" s="150"/>
      <c r="BD323" s="150"/>
      <c r="BE323" s="150"/>
      <c r="BF323" s="150"/>
      <c r="BG323" s="150"/>
      <c r="BH323" s="150"/>
    </row>
    <row r="324" spans="1:60" outlineLevel="1" x14ac:dyDescent="0.2">
      <c r="A324" s="157"/>
      <c r="B324" s="158"/>
      <c r="C324" s="254" t="s">
        <v>571</v>
      </c>
      <c r="D324" s="255"/>
      <c r="E324" s="255"/>
      <c r="F324" s="255"/>
      <c r="G324" s="255"/>
      <c r="H324" s="159"/>
      <c r="I324" s="159"/>
      <c r="J324" s="159"/>
      <c r="K324" s="159"/>
      <c r="L324" s="159"/>
      <c r="M324" s="159"/>
      <c r="N324" s="159"/>
      <c r="O324" s="159"/>
      <c r="P324" s="159"/>
      <c r="Q324" s="159"/>
      <c r="R324" s="159"/>
      <c r="S324" s="159"/>
      <c r="T324" s="159"/>
      <c r="U324" s="159"/>
      <c r="V324" s="159"/>
      <c r="W324" s="159"/>
      <c r="X324" s="150"/>
      <c r="Y324" s="150"/>
      <c r="Z324" s="150"/>
      <c r="AA324" s="150"/>
      <c r="AB324" s="150"/>
      <c r="AC324" s="150"/>
      <c r="AD324" s="150"/>
      <c r="AE324" s="150"/>
      <c r="AF324" s="150"/>
      <c r="AG324" s="150" t="s">
        <v>226</v>
      </c>
      <c r="AH324" s="150"/>
      <c r="AI324" s="150"/>
      <c r="AJ324" s="150"/>
      <c r="AK324" s="150"/>
      <c r="AL324" s="150"/>
      <c r="AM324" s="150"/>
      <c r="AN324" s="150"/>
      <c r="AO324" s="150"/>
      <c r="AP324" s="150"/>
      <c r="AQ324" s="150"/>
      <c r="AR324" s="150"/>
      <c r="AS324" s="150"/>
      <c r="AT324" s="150"/>
      <c r="AU324" s="150"/>
      <c r="AV324" s="150"/>
      <c r="AW324" s="150"/>
      <c r="AX324" s="150"/>
      <c r="AY324" s="150"/>
      <c r="AZ324" s="150"/>
      <c r="BA324" s="150"/>
      <c r="BB324" s="150"/>
      <c r="BC324" s="150"/>
      <c r="BD324" s="150"/>
      <c r="BE324" s="150"/>
      <c r="BF324" s="150"/>
      <c r="BG324" s="150"/>
      <c r="BH324" s="150"/>
    </row>
    <row r="325" spans="1:60" outlineLevel="1" x14ac:dyDescent="0.2">
      <c r="A325" s="157"/>
      <c r="B325" s="158"/>
      <c r="C325" s="254" t="s">
        <v>572</v>
      </c>
      <c r="D325" s="255"/>
      <c r="E325" s="255"/>
      <c r="F325" s="255"/>
      <c r="G325" s="255"/>
      <c r="H325" s="159"/>
      <c r="I325" s="159"/>
      <c r="J325" s="159"/>
      <c r="K325" s="159"/>
      <c r="L325" s="159"/>
      <c r="M325" s="159"/>
      <c r="N325" s="159"/>
      <c r="O325" s="159"/>
      <c r="P325" s="159"/>
      <c r="Q325" s="159"/>
      <c r="R325" s="159"/>
      <c r="S325" s="159"/>
      <c r="T325" s="159"/>
      <c r="U325" s="159"/>
      <c r="V325" s="159"/>
      <c r="W325" s="159"/>
      <c r="X325" s="150"/>
      <c r="Y325" s="150"/>
      <c r="Z325" s="150"/>
      <c r="AA325" s="150"/>
      <c r="AB325" s="150"/>
      <c r="AC325" s="150"/>
      <c r="AD325" s="150"/>
      <c r="AE325" s="150"/>
      <c r="AF325" s="150"/>
      <c r="AG325" s="150" t="s">
        <v>226</v>
      </c>
      <c r="AH325" s="150"/>
      <c r="AI325" s="150"/>
      <c r="AJ325" s="150"/>
      <c r="AK325" s="150"/>
      <c r="AL325" s="150"/>
      <c r="AM325" s="150"/>
      <c r="AN325" s="150"/>
      <c r="AO325" s="150"/>
      <c r="AP325" s="150"/>
      <c r="AQ325" s="150"/>
      <c r="AR325" s="150"/>
      <c r="AS325" s="150"/>
      <c r="AT325" s="150"/>
      <c r="AU325" s="150"/>
      <c r="AV325" s="150"/>
      <c r="AW325" s="150"/>
      <c r="AX325" s="150"/>
      <c r="AY325" s="150"/>
      <c r="AZ325" s="150"/>
      <c r="BA325" s="150"/>
      <c r="BB325" s="150"/>
      <c r="BC325" s="150"/>
      <c r="BD325" s="150"/>
      <c r="BE325" s="150"/>
      <c r="BF325" s="150"/>
      <c r="BG325" s="150"/>
      <c r="BH325" s="150"/>
    </row>
    <row r="326" spans="1:60" outlineLevel="1" x14ac:dyDescent="0.2">
      <c r="A326" s="157"/>
      <c r="B326" s="158"/>
      <c r="C326" s="254" t="s">
        <v>566</v>
      </c>
      <c r="D326" s="255"/>
      <c r="E326" s="255"/>
      <c r="F326" s="255"/>
      <c r="G326" s="255"/>
      <c r="H326" s="159"/>
      <c r="I326" s="159"/>
      <c r="J326" s="159"/>
      <c r="K326" s="159"/>
      <c r="L326" s="159"/>
      <c r="M326" s="159"/>
      <c r="N326" s="159"/>
      <c r="O326" s="159"/>
      <c r="P326" s="159"/>
      <c r="Q326" s="159"/>
      <c r="R326" s="159"/>
      <c r="S326" s="159"/>
      <c r="T326" s="159"/>
      <c r="U326" s="159"/>
      <c r="V326" s="159"/>
      <c r="W326" s="159"/>
      <c r="X326" s="150"/>
      <c r="Y326" s="150"/>
      <c r="Z326" s="150"/>
      <c r="AA326" s="150"/>
      <c r="AB326" s="150"/>
      <c r="AC326" s="150"/>
      <c r="AD326" s="150"/>
      <c r="AE326" s="150"/>
      <c r="AF326" s="150"/>
      <c r="AG326" s="150" t="s">
        <v>226</v>
      </c>
      <c r="AH326" s="150"/>
      <c r="AI326" s="150"/>
      <c r="AJ326" s="150"/>
      <c r="AK326" s="150"/>
      <c r="AL326" s="150"/>
      <c r="AM326" s="150"/>
      <c r="AN326" s="150"/>
      <c r="AO326" s="150"/>
      <c r="AP326" s="150"/>
      <c r="AQ326" s="150"/>
      <c r="AR326" s="150"/>
      <c r="AS326" s="150"/>
      <c r="AT326" s="150"/>
      <c r="AU326" s="150"/>
      <c r="AV326" s="150"/>
      <c r="AW326" s="150"/>
      <c r="AX326" s="150"/>
      <c r="AY326" s="150"/>
      <c r="AZ326" s="150"/>
      <c r="BA326" s="150"/>
      <c r="BB326" s="150"/>
      <c r="BC326" s="150"/>
      <c r="BD326" s="150"/>
      <c r="BE326" s="150"/>
      <c r="BF326" s="150"/>
      <c r="BG326" s="150"/>
      <c r="BH326" s="150"/>
    </row>
    <row r="327" spans="1:60" outlineLevel="1" x14ac:dyDescent="0.2">
      <c r="A327" s="157"/>
      <c r="B327" s="158"/>
      <c r="C327" s="186" t="s">
        <v>576</v>
      </c>
      <c r="D327" s="161"/>
      <c r="E327" s="162">
        <v>3.5</v>
      </c>
      <c r="F327" s="159"/>
      <c r="G327" s="159"/>
      <c r="H327" s="159"/>
      <c r="I327" s="159"/>
      <c r="J327" s="159"/>
      <c r="K327" s="159"/>
      <c r="L327" s="159"/>
      <c r="M327" s="159"/>
      <c r="N327" s="159"/>
      <c r="O327" s="159"/>
      <c r="P327" s="159"/>
      <c r="Q327" s="159"/>
      <c r="R327" s="159"/>
      <c r="S327" s="159"/>
      <c r="T327" s="159"/>
      <c r="U327" s="159"/>
      <c r="V327" s="159"/>
      <c r="W327" s="159"/>
      <c r="X327" s="150"/>
      <c r="Y327" s="150"/>
      <c r="Z327" s="150"/>
      <c r="AA327" s="150"/>
      <c r="AB327" s="150"/>
      <c r="AC327" s="150"/>
      <c r="AD327" s="150"/>
      <c r="AE327" s="150"/>
      <c r="AF327" s="150"/>
      <c r="AG327" s="150" t="s">
        <v>168</v>
      </c>
      <c r="AH327" s="150">
        <v>0</v>
      </c>
      <c r="AI327" s="150"/>
      <c r="AJ327" s="150"/>
      <c r="AK327" s="150"/>
      <c r="AL327" s="150"/>
      <c r="AM327" s="150"/>
      <c r="AN327" s="150"/>
      <c r="AO327" s="150"/>
      <c r="AP327" s="150"/>
      <c r="AQ327" s="150"/>
      <c r="AR327" s="150"/>
      <c r="AS327" s="150"/>
      <c r="AT327" s="150"/>
      <c r="AU327" s="150"/>
      <c r="AV327" s="150"/>
      <c r="AW327" s="150"/>
      <c r="AX327" s="150"/>
      <c r="AY327" s="150"/>
      <c r="AZ327" s="150"/>
      <c r="BA327" s="150"/>
      <c r="BB327" s="150"/>
      <c r="BC327" s="150"/>
      <c r="BD327" s="150"/>
      <c r="BE327" s="150"/>
      <c r="BF327" s="150"/>
      <c r="BG327" s="150"/>
      <c r="BH327" s="150"/>
    </row>
    <row r="328" spans="1:60" ht="22.5" outlineLevel="1" x14ac:dyDescent="0.2">
      <c r="A328" s="170">
        <v>128</v>
      </c>
      <c r="B328" s="171" t="s">
        <v>577</v>
      </c>
      <c r="C328" s="185" t="s">
        <v>578</v>
      </c>
      <c r="D328" s="172" t="s">
        <v>175</v>
      </c>
      <c r="E328" s="173">
        <v>16.607500000000002</v>
      </c>
      <c r="F328" s="174"/>
      <c r="G328" s="175">
        <f>ROUND(E328*F328,2)</f>
        <v>0</v>
      </c>
      <c r="H328" s="160"/>
      <c r="I328" s="159">
        <f>ROUND(E328*H328,2)</f>
        <v>0</v>
      </c>
      <c r="J328" s="160"/>
      <c r="K328" s="159">
        <f>ROUND(E328*J328,2)</f>
        <v>0</v>
      </c>
      <c r="L328" s="159">
        <v>21</v>
      </c>
      <c r="M328" s="159">
        <f>G328*(1+L328/100)</f>
        <v>0</v>
      </c>
      <c r="N328" s="159">
        <v>0</v>
      </c>
      <c r="O328" s="159">
        <f>ROUND(E328*N328,2)</f>
        <v>0</v>
      </c>
      <c r="P328" s="159">
        <v>0</v>
      </c>
      <c r="Q328" s="159">
        <f>ROUND(E328*P328,2)</f>
        <v>0</v>
      </c>
      <c r="R328" s="159"/>
      <c r="S328" s="159" t="s">
        <v>243</v>
      </c>
      <c r="T328" s="159" t="s">
        <v>165</v>
      </c>
      <c r="U328" s="159">
        <v>0</v>
      </c>
      <c r="V328" s="159">
        <f>ROUND(E328*U328,2)</f>
        <v>0</v>
      </c>
      <c r="W328" s="159"/>
      <c r="X328" s="150"/>
      <c r="Y328" s="150"/>
      <c r="Z328" s="150"/>
      <c r="AA328" s="150"/>
      <c r="AB328" s="150"/>
      <c r="AC328" s="150"/>
      <c r="AD328" s="150"/>
      <c r="AE328" s="150"/>
      <c r="AF328" s="150"/>
      <c r="AG328" s="150" t="s">
        <v>166</v>
      </c>
      <c r="AH328" s="150"/>
      <c r="AI328" s="150"/>
      <c r="AJ328" s="150"/>
      <c r="AK328" s="150"/>
      <c r="AL328" s="150"/>
      <c r="AM328" s="150"/>
      <c r="AN328" s="150"/>
      <c r="AO328" s="150"/>
      <c r="AP328" s="150"/>
      <c r="AQ328" s="150"/>
      <c r="AR328" s="150"/>
      <c r="AS328" s="150"/>
      <c r="AT328" s="150"/>
      <c r="AU328" s="150"/>
      <c r="AV328" s="150"/>
      <c r="AW328" s="150"/>
      <c r="AX328" s="150"/>
      <c r="AY328" s="150"/>
      <c r="AZ328" s="150"/>
      <c r="BA328" s="150"/>
      <c r="BB328" s="150"/>
      <c r="BC328" s="150"/>
      <c r="BD328" s="150"/>
      <c r="BE328" s="150"/>
      <c r="BF328" s="150"/>
      <c r="BG328" s="150"/>
      <c r="BH328" s="150"/>
    </row>
    <row r="329" spans="1:60" outlineLevel="1" x14ac:dyDescent="0.2">
      <c r="A329" s="157"/>
      <c r="B329" s="158"/>
      <c r="C329" s="252" t="s">
        <v>579</v>
      </c>
      <c r="D329" s="253"/>
      <c r="E329" s="253"/>
      <c r="F329" s="253"/>
      <c r="G329" s="253"/>
      <c r="H329" s="159"/>
      <c r="I329" s="159"/>
      <c r="J329" s="159"/>
      <c r="K329" s="159"/>
      <c r="L329" s="159"/>
      <c r="M329" s="159"/>
      <c r="N329" s="159"/>
      <c r="O329" s="159"/>
      <c r="P329" s="159"/>
      <c r="Q329" s="159"/>
      <c r="R329" s="159"/>
      <c r="S329" s="159"/>
      <c r="T329" s="159"/>
      <c r="U329" s="159"/>
      <c r="V329" s="159"/>
      <c r="W329" s="159"/>
      <c r="X329" s="150"/>
      <c r="Y329" s="150"/>
      <c r="Z329" s="150"/>
      <c r="AA329" s="150"/>
      <c r="AB329" s="150"/>
      <c r="AC329" s="150"/>
      <c r="AD329" s="150"/>
      <c r="AE329" s="150"/>
      <c r="AF329" s="150"/>
      <c r="AG329" s="150" t="s">
        <v>226</v>
      </c>
      <c r="AH329" s="150"/>
      <c r="AI329" s="150"/>
      <c r="AJ329" s="150"/>
      <c r="AK329" s="150"/>
      <c r="AL329" s="150"/>
      <c r="AM329" s="150"/>
      <c r="AN329" s="150"/>
      <c r="AO329" s="150"/>
      <c r="AP329" s="150"/>
      <c r="AQ329" s="150"/>
      <c r="AR329" s="150"/>
      <c r="AS329" s="150"/>
      <c r="AT329" s="150"/>
      <c r="AU329" s="150"/>
      <c r="AV329" s="150"/>
      <c r="AW329" s="150"/>
      <c r="AX329" s="150"/>
      <c r="AY329" s="150"/>
      <c r="AZ329" s="150"/>
      <c r="BA329" s="150"/>
      <c r="BB329" s="150"/>
      <c r="BC329" s="150"/>
      <c r="BD329" s="150"/>
      <c r="BE329" s="150"/>
      <c r="BF329" s="150"/>
      <c r="BG329" s="150"/>
      <c r="BH329" s="150"/>
    </row>
    <row r="330" spans="1:60" outlineLevel="1" x14ac:dyDescent="0.2">
      <c r="A330" s="157"/>
      <c r="B330" s="158"/>
      <c r="C330" s="254" t="s">
        <v>672</v>
      </c>
      <c r="D330" s="255"/>
      <c r="E330" s="255"/>
      <c r="F330" s="255"/>
      <c r="G330" s="255"/>
      <c r="H330" s="159"/>
      <c r="I330" s="159"/>
      <c r="J330" s="159"/>
      <c r="K330" s="159"/>
      <c r="L330" s="159"/>
      <c r="M330" s="159"/>
      <c r="N330" s="159"/>
      <c r="O330" s="159"/>
      <c r="P330" s="159"/>
      <c r="Q330" s="159"/>
      <c r="R330" s="159"/>
      <c r="S330" s="159"/>
      <c r="T330" s="159"/>
      <c r="U330" s="159"/>
      <c r="V330" s="159"/>
      <c r="W330" s="159"/>
      <c r="X330" s="150"/>
      <c r="Y330" s="150"/>
      <c r="Z330" s="150"/>
      <c r="AA330" s="150"/>
      <c r="AB330" s="150"/>
      <c r="AC330" s="150"/>
      <c r="AD330" s="150"/>
      <c r="AE330" s="150"/>
      <c r="AF330" s="150"/>
      <c r="AG330" s="150" t="s">
        <v>226</v>
      </c>
      <c r="AH330" s="150"/>
      <c r="AI330" s="150"/>
      <c r="AJ330" s="150"/>
      <c r="AK330" s="150"/>
      <c r="AL330" s="150"/>
      <c r="AM330" s="150"/>
      <c r="AN330" s="150"/>
      <c r="AO330" s="150"/>
      <c r="AP330" s="150"/>
      <c r="AQ330" s="150"/>
      <c r="AR330" s="150"/>
      <c r="AS330" s="150"/>
      <c r="AT330" s="150"/>
      <c r="AU330" s="150"/>
      <c r="AV330" s="150"/>
      <c r="AW330" s="150"/>
      <c r="AX330" s="150"/>
      <c r="AY330" s="150"/>
      <c r="AZ330" s="150"/>
      <c r="BA330" s="150"/>
      <c r="BB330" s="150"/>
      <c r="BC330" s="150"/>
      <c r="BD330" s="150"/>
      <c r="BE330" s="150"/>
      <c r="BF330" s="150"/>
      <c r="BG330" s="150"/>
      <c r="BH330" s="150"/>
    </row>
    <row r="331" spans="1:60" outlineLevel="1" x14ac:dyDescent="0.2">
      <c r="A331" s="157"/>
      <c r="B331" s="158"/>
      <c r="C331" s="254" t="s">
        <v>580</v>
      </c>
      <c r="D331" s="255"/>
      <c r="E331" s="255"/>
      <c r="F331" s="255"/>
      <c r="G331" s="255"/>
      <c r="H331" s="159"/>
      <c r="I331" s="159"/>
      <c r="J331" s="159"/>
      <c r="K331" s="159"/>
      <c r="L331" s="159"/>
      <c r="M331" s="159"/>
      <c r="N331" s="159"/>
      <c r="O331" s="159"/>
      <c r="P331" s="159"/>
      <c r="Q331" s="159"/>
      <c r="R331" s="159"/>
      <c r="S331" s="159"/>
      <c r="T331" s="159"/>
      <c r="U331" s="159"/>
      <c r="V331" s="159"/>
      <c r="W331" s="159"/>
      <c r="X331" s="150"/>
      <c r="Y331" s="150"/>
      <c r="Z331" s="150"/>
      <c r="AA331" s="150"/>
      <c r="AB331" s="150"/>
      <c r="AC331" s="150"/>
      <c r="AD331" s="150"/>
      <c r="AE331" s="150"/>
      <c r="AF331" s="150"/>
      <c r="AG331" s="150" t="s">
        <v>226</v>
      </c>
      <c r="AH331" s="150"/>
      <c r="AI331" s="150"/>
      <c r="AJ331" s="150"/>
      <c r="AK331" s="150"/>
      <c r="AL331" s="150"/>
      <c r="AM331" s="150"/>
      <c r="AN331" s="150"/>
      <c r="AO331" s="150"/>
      <c r="AP331" s="150"/>
      <c r="AQ331" s="150"/>
      <c r="AR331" s="150"/>
      <c r="AS331" s="150"/>
      <c r="AT331" s="150"/>
      <c r="AU331" s="150"/>
      <c r="AV331" s="150"/>
      <c r="AW331" s="150"/>
      <c r="AX331" s="150"/>
      <c r="AY331" s="150"/>
      <c r="AZ331" s="150"/>
      <c r="BA331" s="150"/>
      <c r="BB331" s="150"/>
      <c r="BC331" s="150"/>
      <c r="BD331" s="150"/>
      <c r="BE331" s="150"/>
      <c r="BF331" s="150"/>
      <c r="BG331" s="150"/>
      <c r="BH331" s="150"/>
    </row>
    <row r="332" spans="1:60" outlineLevel="1" x14ac:dyDescent="0.2">
      <c r="A332" s="157"/>
      <c r="B332" s="158"/>
      <c r="C332" s="254" t="s">
        <v>571</v>
      </c>
      <c r="D332" s="255"/>
      <c r="E332" s="255"/>
      <c r="F332" s="255"/>
      <c r="G332" s="255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0"/>
      <c r="Y332" s="150"/>
      <c r="Z332" s="150"/>
      <c r="AA332" s="150"/>
      <c r="AB332" s="150"/>
      <c r="AC332" s="150"/>
      <c r="AD332" s="150"/>
      <c r="AE332" s="150"/>
      <c r="AF332" s="150"/>
      <c r="AG332" s="150" t="s">
        <v>226</v>
      </c>
      <c r="AH332" s="150"/>
      <c r="AI332" s="150"/>
      <c r="AJ332" s="150"/>
      <c r="AK332" s="150"/>
      <c r="AL332" s="150"/>
      <c r="AM332" s="150"/>
      <c r="AN332" s="150"/>
      <c r="AO332" s="150"/>
      <c r="AP332" s="150"/>
      <c r="AQ332" s="150"/>
      <c r="AR332" s="150"/>
      <c r="AS332" s="150"/>
      <c r="AT332" s="150"/>
      <c r="AU332" s="150"/>
      <c r="AV332" s="150"/>
      <c r="AW332" s="150"/>
      <c r="AX332" s="150"/>
      <c r="AY332" s="150"/>
      <c r="AZ332" s="150"/>
      <c r="BA332" s="150"/>
      <c r="BB332" s="150"/>
      <c r="BC332" s="150"/>
      <c r="BD332" s="150"/>
      <c r="BE332" s="150"/>
      <c r="BF332" s="150"/>
      <c r="BG332" s="150"/>
      <c r="BH332" s="150"/>
    </row>
    <row r="333" spans="1:60" outlineLevel="1" x14ac:dyDescent="0.2">
      <c r="A333" s="157"/>
      <c r="B333" s="158"/>
      <c r="C333" s="254" t="s">
        <v>581</v>
      </c>
      <c r="D333" s="255"/>
      <c r="E333" s="255"/>
      <c r="F333" s="255"/>
      <c r="G333" s="255"/>
      <c r="H333" s="159"/>
      <c r="I333" s="159"/>
      <c r="J333" s="159"/>
      <c r="K333" s="159"/>
      <c r="L333" s="159"/>
      <c r="M333" s="159"/>
      <c r="N333" s="159"/>
      <c r="O333" s="159"/>
      <c r="P333" s="159"/>
      <c r="Q333" s="159"/>
      <c r="R333" s="159"/>
      <c r="S333" s="159"/>
      <c r="T333" s="159"/>
      <c r="U333" s="159"/>
      <c r="V333" s="159"/>
      <c r="W333" s="159"/>
      <c r="X333" s="150"/>
      <c r="Y333" s="150"/>
      <c r="Z333" s="150"/>
      <c r="AA333" s="150"/>
      <c r="AB333" s="150"/>
      <c r="AC333" s="150"/>
      <c r="AD333" s="150"/>
      <c r="AE333" s="150"/>
      <c r="AF333" s="150"/>
      <c r="AG333" s="150" t="s">
        <v>226</v>
      </c>
      <c r="AH333" s="150"/>
      <c r="AI333" s="150"/>
      <c r="AJ333" s="150"/>
      <c r="AK333" s="150"/>
      <c r="AL333" s="150"/>
      <c r="AM333" s="150"/>
      <c r="AN333" s="150"/>
      <c r="AO333" s="150"/>
      <c r="AP333" s="150"/>
      <c r="AQ333" s="150"/>
      <c r="AR333" s="150"/>
      <c r="AS333" s="150"/>
      <c r="AT333" s="150"/>
      <c r="AU333" s="150"/>
      <c r="AV333" s="150"/>
      <c r="AW333" s="150"/>
      <c r="AX333" s="150"/>
      <c r="AY333" s="150"/>
      <c r="AZ333" s="150"/>
      <c r="BA333" s="150"/>
      <c r="BB333" s="150"/>
      <c r="BC333" s="150"/>
      <c r="BD333" s="150"/>
      <c r="BE333" s="150"/>
      <c r="BF333" s="150"/>
      <c r="BG333" s="150"/>
      <c r="BH333" s="150"/>
    </row>
    <row r="334" spans="1:60" outlineLevel="1" x14ac:dyDescent="0.2">
      <c r="A334" s="157"/>
      <c r="B334" s="158"/>
      <c r="C334" s="254" t="s">
        <v>582</v>
      </c>
      <c r="D334" s="255"/>
      <c r="E334" s="255"/>
      <c r="F334" s="255"/>
      <c r="G334" s="255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  <c r="T334" s="159"/>
      <c r="U334" s="159"/>
      <c r="V334" s="159"/>
      <c r="W334" s="159"/>
      <c r="X334" s="150"/>
      <c r="Y334" s="150"/>
      <c r="Z334" s="150"/>
      <c r="AA334" s="150"/>
      <c r="AB334" s="150"/>
      <c r="AC334" s="150"/>
      <c r="AD334" s="150"/>
      <c r="AE334" s="150"/>
      <c r="AF334" s="150"/>
      <c r="AG334" s="150" t="s">
        <v>226</v>
      </c>
      <c r="AH334" s="150"/>
      <c r="AI334" s="150"/>
      <c r="AJ334" s="150"/>
      <c r="AK334" s="150"/>
      <c r="AL334" s="150"/>
      <c r="AM334" s="150"/>
      <c r="AN334" s="150"/>
      <c r="AO334" s="150"/>
      <c r="AP334" s="150"/>
      <c r="AQ334" s="150"/>
      <c r="AR334" s="150"/>
      <c r="AS334" s="150"/>
      <c r="AT334" s="150"/>
      <c r="AU334" s="150"/>
      <c r="AV334" s="150"/>
      <c r="AW334" s="150"/>
      <c r="AX334" s="150"/>
      <c r="AY334" s="150"/>
      <c r="AZ334" s="150"/>
      <c r="BA334" s="150"/>
      <c r="BB334" s="150"/>
      <c r="BC334" s="150"/>
      <c r="BD334" s="150"/>
      <c r="BE334" s="150"/>
      <c r="BF334" s="150"/>
      <c r="BG334" s="150"/>
      <c r="BH334" s="150"/>
    </row>
    <row r="335" spans="1:60" outlineLevel="1" x14ac:dyDescent="0.2">
      <c r="A335" s="157"/>
      <c r="B335" s="158"/>
      <c r="C335" s="254" t="s">
        <v>566</v>
      </c>
      <c r="D335" s="255"/>
      <c r="E335" s="255"/>
      <c r="F335" s="255"/>
      <c r="G335" s="255"/>
      <c r="H335" s="159"/>
      <c r="I335" s="159"/>
      <c r="J335" s="159"/>
      <c r="K335" s="159"/>
      <c r="L335" s="159"/>
      <c r="M335" s="159"/>
      <c r="N335" s="159"/>
      <c r="O335" s="159"/>
      <c r="P335" s="159"/>
      <c r="Q335" s="159"/>
      <c r="R335" s="159"/>
      <c r="S335" s="159"/>
      <c r="T335" s="159"/>
      <c r="U335" s="159"/>
      <c r="V335" s="159"/>
      <c r="W335" s="159"/>
      <c r="X335" s="150"/>
      <c r="Y335" s="150"/>
      <c r="Z335" s="150"/>
      <c r="AA335" s="150"/>
      <c r="AB335" s="150"/>
      <c r="AC335" s="150"/>
      <c r="AD335" s="150"/>
      <c r="AE335" s="150"/>
      <c r="AF335" s="150"/>
      <c r="AG335" s="150" t="s">
        <v>226</v>
      </c>
      <c r="AH335" s="150"/>
      <c r="AI335" s="150"/>
      <c r="AJ335" s="150"/>
      <c r="AK335" s="150"/>
      <c r="AL335" s="150"/>
      <c r="AM335" s="150"/>
      <c r="AN335" s="150"/>
      <c r="AO335" s="150"/>
      <c r="AP335" s="150"/>
      <c r="AQ335" s="150"/>
      <c r="AR335" s="150"/>
      <c r="AS335" s="150"/>
      <c r="AT335" s="150"/>
      <c r="AU335" s="150"/>
      <c r="AV335" s="150"/>
      <c r="AW335" s="150"/>
      <c r="AX335" s="150"/>
      <c r="AY335" s="150"/>
      <c r="AZ335" s="150"/>
      <c r="BA335" s="150"/>
      <c r="BB335" s="150"/>
      <c r="BC335" s="150"/>
      <c r="BD335" s="150"/>
      <c r="BE335" s="150"/>
      <c r="BF335" s="150"/>
      <c r="BG335" s="150"/>
      <c r="BH335" s="150"/>
    </row>
    <row r="336" spans="1:60" outlineLevel="1" x14ac:dyDescent="0.2">
      <c r="A336" s="157"/>
      <c r="B336" s="158"/>
      <c r="C336" s="186" t="s">
        <v>583</v>
      </c>
      <c r="D336" s="161"/>
      <c r="E336" s="162">
        <v>16.61</v>
      </c>
      <c r="F336" s="159"/>
      <c r="G336" s="159"/>
      <c r="H336" s="159"/>
      <c r="I336" s="159"/>
      <c r="J336" s="159"/>
      <c r="K336" s="159"/>
      <c r="L336" s="159"/>
      <c r="M336" s="159"/>
      <c r="N336" s="159"/>
      <c r="O336" s="159"/>
      <c r="P336" s="159"/>
      <c r="Q336" s="159"/>
      <c r="R336" s="159"/>
      <c r="S336" s="159"/>
      <c r="T336" s="159"/>
      <c r="U336" s="159"/>
      <c r="V336" s="159"/>
      <c r="W336" s="159"/>
      <c r="X336" s="150"/>
      <c r="Y336" s="150"/>
      <c r="Z336" s="150"/>
      <c r="AA336" s="150"/>
      <c r="AB336" s="150"/>
      <c r="AC336" s="150"/>
      <c r="AD336" s="150"/>
      <c r="AE336" s="150"/>
      <c r="AF336" s="150"/>
      <c r="AG336" s="150" t="s">
        <v>168</v>
      </c>
      <c r="AH336" s="150">
        <v>0</v>
      </c>
      <c r="AI336" s="150"/>
      <c r="AJ336" s="150"/>
      <c r="AK336" s="150"/>
      <c r="AL336" s="150"/>
      <c r="AM336" s="150"/>
      <c r="AN336" s="150"/>
      <c r="AO336" s="150"/>
      <c r="AP336" s="150"/>
      <c r="AQ336" s="150"/>
      <c r="AR336" s="150"/>
      <c r="AS336" s="150"/>
      <c r="AT336" s="150"/>
      <c r="AU336" s="150"/>
      <c r="AV336" s="150"/>
      <c r="AW336" s="150"/>
      <c r="AX336" s="150"/>
      <c r="AY336" s="150"/>
      <c r="AZ336" s="150"/>
      <c r="BA336" s="150"/>
      <c r="BB336" s="150"/>
      <c r="BC336" s="150"/>
      <c r="BD336" s="150"/>
      <c r="BE336" s="150"/>
      <c r="BF336" s="150"/>
      <c r="BG336" s="150"/>
      <c r="BH336" s="150"/>
    </row>
    <row r="337" spans="1:60" outlineLevel="1" x14ac:dyDescent="0.2">
      <c r="A337" s="170">
        <v>129</v>
      </c>
      <c r="B337" s="171" t="s">
        <v>584</v>
      </c>
      <c r="C337" s="185" t="s">
        <v>585</v>
      </c>
      <c r="D337" s="172" t="s">
        <v>171</v>
      </c>
      <c r="E337" s="173">
        <v>17.350000000000001</v>
      </c>
      <c r="F337" s="174"/>
      <c r="G337" s="175">
        <f>ROUND(E337*F337,2)</f>
        <v>0</v>
      </c>
      <c r="H337" s="160"/>
      <c r="I337" s="159">
        <f>ROUND(E337*H337,2)</f>
        <v>0</v>
      </c>
      <c r="J337" s="160"/>
      <c r="K337" s="159">
        <f>ROUND(E337*J337,2)</f>
        <v>0</v>
      </c>
      <c r="L337" s="159">
        <v>21</v>
      </c>
      <c r="M337" s="159">
        <f>G337*(1+L337/100)</f>
        <v>0</v>
      </c>
      <c r="N337" s="159">
        <v>3.4000000000000002E-4</v>
      </c>
      <c r="O337" s="159">
        <f>ROUND(E337*N337,2)</f>
        <v>0.01</v>
      </c>
      <c r="P337" s="159">
        <v>0</v>
      </c>
      <c r="Q337" s="159">
        <f>ROUND(E337*P337,2)</f>
        <v>0</v>
      </c>
      <c r="R337" s="159"/>
      <c r="S337" s="159" t="s">
        <v>164</v>
      </c>
      <c r="T337" s="159" t="s">
        <v>165</v>
      </c>
      <c r="U337" s="159">
        <v>0.53200000000000003</v>
      </c>
      <c r="V337" s="159">
        <f>ROUND(E337*U337,2)</f>
        <v>9.23</v>
      </c>
      <c r="W337" s="159"/>
      <c r="X337" s="150"/>
      <c r="Y337" s="150"/>
      <c r="Z337" s="150"/>
      <c r="AA337" s="150"/>
      <c r="AB337" s="150"/>
      <c r="AC337" s="150"/>
      <c r="AD337" s="150"/>
      <c r="AE337" s="150"/>
      <c r="AF337" s="150"/>
      <c r="AG337" s="150" t="s">
        <v>166</v>
      </c>
      <c r="AH337" s="150"/>
      <c r="AI337" s="150"/>
      <c r="AJ337" s="150"/>
      <c r="AK337" s="150"/>
      <c r="AL337" s="150"/>
      <c r="AM337" s="150"/>
      <c r="AN337" s="150"/>
      <c r="AO337" s="150"/>
      <c r="AP337" s="150"/>
      <c r="AQ337" s="150"/>
      <c r="AR337" s="150"/>
      <c r="AS337" s="150"/>
      <c r="AT337" s="150"/>
      <c r="AU337" s="150"/>
      <c r="AV337" s="150"/>
      <c r="AW337" s="150"/>
      <c r="AX337" s="150"/>
      <c r="AY337" s="150"/>
      <c r="AZ337" s="150"/>
      <c r="BA337" s="150"/>
      <c r="BB337" s="150"/>
      <c r="BC337" s="150"/>
      <c r="BD337" s="150"/>
      <c r="BE337" s="150"/>
      <c r="BF337" s="150"/>
      <c r="BG337" s="150"/>
      <c r="BH337" s="150"/>
    </row>
    <row r="338" spans="1:60" outlineLevel="1" x14ac:dyDescent="0.2">
      <c r="A338" s="157"/>
      <c r="B338" s="158"/>
      <c r="C338" s="186" t="s">
        <v>586</v>
      </c>
      <c r="D338" s="161"/>
      <c r="E338" s="162">
        <v>17.350000000000001</v>
      </c>
      <c r="F338" s="159"/>
      <c r="G338" s="159"/>
      <c r="H338" s="159"/>
      <c r="I338" s="159"/>
      <c r="J338" s="159"/>
      <c r="K338" s="159"/>
      <c r="L338" s="159"/>
      <c r="M338" s="159"/>
      <c r="N338" s="159"/>
      <c r="O338" s="159"/>
      <c r="P338" s="159"/>
      <c r="Q338" s="159"/>
      <c r="R338" s="159"/>
      <c r="S338" s="159"/>
      <c r="T338" s="159"/>
      <c r="U338" s="159"/>
      <c r="V338" s="159"/>
      <c r="W338" s="159"/>
      <c r="X338" s="150"/>
      <c r="Y338" s="150"/>
      <c r="Z338" s="150"/>
      <c r="AA338" s="150"/>
      <c r="AB338" s="150"/>
      <c r="AC338" s="150"/>
      <c r="AD338" s="150"/>
      <c r="AE338" s="150"/>
      <c r="AF338" s="150"/>
      <c r="AG338" s="150" t="s">
        <v>168</v>
      </c>
      <c r="AH338" s="150">
        <v>0</v>
      </c>
      <c r="AI338" s="150"/>
      <c r="AJ338" s="150"/>
      <c r="AK338" s="150"/>
      <c r="AL338" s="150"/>
      <c r="AM338" s="150"/>
      <c r="AN338" s="150"/>
      <c r="AO338" s="150"/>
      <c r="AP338" s="150"/>
      <c r="AQ338" s="150"/>
      <c r="AR338" s="150"/>
      <c r="AS338" s="150"/>
      <c r="AT338" s="150"/>
      <c r="AU338" s="150"/>
      <c r="AV338" s="150"/>
      <c r="AW338" s="150"/>
      <c r="AX338" s="150"/>
      <c r="AY338" s="150"/>
      <c r="AZ338" s="150"/>
      <c r="BA338" s="150"/>
      <c r="BB338" s="150"/>
      <c r="BC338" s="150"/>
      <c r="BD338" s="150"/>
      <c r="BE338" s="150"/>
      <c r="BF338" s="150"/>
      <c r="BG338" s="150"/>
      <c r="BH338" s="150"/>
    </row>
    <row r="339" spans="1:60" ht="22.5" outlineLevel="1" x14ac:dyDescent="0.2">
      <c r="A339" s="170">
        <v>130</v>
      </c>
      <c r="B339" s="171" t="s">
        <v>587</v>
      </c>
      <c r="C339" s="185" t="s">
        <v>588</v>
      </c>
      <c r="D339" s="172" t="s">
        <v>175</v>
      </c>
      <c r="E339" s="173">
        <v>6.55</v>
      </c>
      <c r="F339" s="174"/>
      <c r="G339" s="175">
        <f>ROUND(E339*F339,2)</f>
        <v>0</v>
      </c>
      <c r="H339" s="160"/>
      <c r="I339" s="159">
        <f>ROUND(E339*H339,2)</f>
        <v>0</v>
      </c>
      <c r="J339" s="160"/>
      <c r="K339" s="159">
        <f>ROUND(E339*J339,2)</f>
        <v>0</v>
      </c>
      <c r="L339" s="159">
        <v>21</v>
      </c>
      <c r="M339" s="159">
        <f>G339*(1+L339/100)</f>
        <v>0</v>
      </c>
      <c r="N339" s="159">
        <v>1.4999999999999999E-2</v>
      </c>
      <c r="O339" s="159">
        <f>ROUND(E339*N339,2)</f>
        <v>0.1</v>
      </c>
      <c r="P339" s="159">
        <v>0</v>
      </c>
      <c r="Q339" s="159">
        <f>ROUND(E339*P339,2)</f>
        <v>0</v>
      </c>
      <c r="R339" s="159"/>
      <c r="S339" s="159" t="s">
        <v>243</v>
      </c>
      <c r="T339" s="159" t="s">
        <v>165</v>
      </c>
      <c r="U339" s="159">
        <v>0</v>
      </c>
      <c r="V339" s="159">
        <f>ROUND(E339*U339,2)</f>
        <v>0</v>
      </c>
      <c r="W339" s="159"/>
      <c r="X339" s="150"/>
      <c r="Y339" s="150"/>
      <c r="Z339" s="150"/>
      <c r="AA339" s="150"/>
      <c r="AB339" s="150"/>
      <c r="AC339" s="150"/>
      <c r="AD339" s="150"/>
      <c r="AE339" s="150"/>
      <c r="AF339" s="150"/>
      <c r="AG339" s="150" t="s">
        <v>166</v>
      </c>
      <c r="AH339" s="150"/>
      <c r="AI339" s="150"/>
      <c r="AJ339" s="150"/>
      <c r="AK339" s="150"/>
      <c r="AL339" s="150"/>
      <c r="AM339" s="150"/>
      <c r="AN339" s="150"/>
      <c r="AO339" s="150"/>
      <c r="AP339" s="150"/>
      <c r="AQ339" s="150"/>
      <c r="AR339" s="150"/>
      <c r="AS339" s="150"/>
      <c r="AT339" s="150"/>
      <c r="AU339" s="150"/>
      <c r="AV339" s="150"/>
      <c r="AW339" s="150"/>
      <c r="AX339" s="150"/>
      <c r="AY339" s="150"/>
      <c r="AZ339" s="150"/>
      <c r="BA339" s="150"/>
      <c r="BB339" s="150"/>
      <c r="BC339" s="150"/>
      <c r="BD339" s="150"/>
      <c r="BE339" s="150"/>
      <c r="BF339" s="150"/>
      <c r="BG339" s="150"/>
      <c r="BH339" s="150"/>
    </row>
    <row r="340" spans="1:60" outlineLevel="1" x14ac:dyDescent="0.2">
      <c r="A340" s="157"/>
      <c r="B340" s="158"/>
      <c r="C340" s="252" t="s">
        <v>589</v>
      </c>
      <c r="D340" s="253"/>
      <c r="E340" s="253"/>
      <c r="F340" s="253"/>
      <c r="G340" s="253"/>
      <c r="H340" s="159"/>
      <c r="I340" s="159"/>
      <c r="J340" s="159"/>
      <c r="K340" s="159"/>
      <c r="L340" s="159"/>
      <c r="M340" s="159"/>
      <c r="N340" s="159"/>
      <c r="O340" s="159"/>
      <c r="P340" s="159"/>
      <c r="Q340" s="159"/>
      <c r="R340" s="159"/>
      <c r="S340" s="159"/>
      <c r="T340" s="159"/>
      <c r="U340" s="159"/>
      <c r="V340" s="159"/>
      <c r="W340" s="159"/>
      <c r="X340" s="150"/>
      <c r="Y340" s="150"/>
      <c r="Z340" s="150"/>
      <c r="AA340" s="150"/>
      <c r="AB340" s="150"/>
      <c r="AC340" s="150"/>
      <c r="AD340" s="150"/>
      <c r="AE340" s="150"/>
      <c r="AF340" s="150"/>
      <c r="AG340" s="150" t="s">
        <v>226</v>
      </c>
      <c r="AH340" s="150"/>
      <c r="AI340" s="150"/>
      <c r="AJ340" s="150"/>
      <c r="AK340" s="150"/>
      <c r="AL340" s="150"/>
      <c r="AM340" s="150"/>
      <c r="AN340" s="150"/>
      <c r="AO340" s="150"/>
      <c r="AP340" s="150"/>
      <c r="AQ340" s="150"/>
      <c r="AR340" s="150"/>
      <c r="AS340" s="150"/>
      <c r="AT340" s="150"/>
      <c r="AU340" s="150"/>
      <c r="AV340" s="150"/>
      <c r="AW340" s="150"/>
      <c r="AX340" s="150"/>
      <c r="AY340" s="150"/>
      <c r="AZ340" s="150"/>
      <c r="BA340" s="150"/>
      <c r="BB340" s="150"/>
      <c r="BC340" s="150"/>
      <c r="BD340" s="150"/>
      <c r="BE340" s="150"/>
      <c r="BF340" s="150"/>
      <c r="BG340" s="150"/>
      <c r="BH340" s="150"/>
    </row>
    <row r="341" spans="1:60" outlineLevel="1" x14ac:dyDescent="0.2">
      <c r="A341" s="157"/>
      <c r="B341" s="158"/>
      <c r="C341" s="254" t="s">
        <v>590</v>
      </c>
      <c r="D341" s="255"/>
      <c r="E341" s="255"/>
      <c r="F341" s="255"/>
      <c r="G341" s="255"/>
      <c r="H341" s="159"/>
      <c r="I341" s="159"/>
      <c r="J341" s="159"/>
      <c r="K341" s="159"/>
      <c r="L341" s="159"/>
      <c r="M341" s="159"/>
      <c r="N341" s="159"/>
      <c r="O341" s="159"/>
      <c r="P341" s="159"/>
      <c r="Q341" s="159"/>
      <c r="R341" s="159"/>
      <c r="S341" s="159"/>
      <c r="T341" s="159"/>
      <c r="U341" s="159"/>
      <c r="V341" s="159"/>
      <c r="W341" s="159"/>
      <c r="X341" s="150"/>
      <c r="Y341" s="150"/>
      <c r="Z341" s="150"/>
      <c r="AA341" s="150"/>
      <c r="AB341" s="150"/>
      <c r="AC341" s="150"/>
      <c r="AD341" s="150"/>
      <c r="AE341" s="150"/>
      <c r="AF341" s="150"/>
      <c r="AG341" s="150" t="s">
        <v>226</v>
      </c>
      <c r="AH341" s="150"/>
      <c r="AI341" s="150"/>
      <c r="AJ341" s="150"/>
      <c r="AK341" s="150"/>
      <c r="AL341" s="150"/>
      <c r="AM341" s="150"/>
      <c r="AN341" s="150"/>
      <c r="AO341" s="150"/>
      <c r="AP341" s="150"/>
      <c r="AQ341" s="150"/>
      <c r="AR341" s="150"/>
      <c r="AS341" s="150"/>
      <c r="AT341" s="150"/>
      <c r="AU341" s="150"/>
      <c r="AV341" s="150"/>
      <c r="AW341" s="150"/>
      <c r="AX341" s="150"/>
      <c r="AY341" s="150"/>
      <c r="AZ341" s="150"/>
      <c r="BA341" s="150"/>
      <c r="BB341" s="150"/>
      <c r="BC341" s="150"/>
      <c r="BD341" s="150"/>
      <c r="BE341" s="150"/>
      <c r="BF341" s="150"/>
      <c r="BG341" s="150"/>
      <c r="BH341" s="150"/>
    </row>
    <row r="342" spans="1:60" outlineLevel="1" x14ac:dyDescent="0.2">
      <c r="A342" s="157"/>
      <c r="B342" s="158"/>
      <c r="C342" s="254" t="s">
        <v>591</v>
      </c>
      <c r="D342" s="255"/>
      <c r="E342" s="255"/>
      <c r="F342" s="255"/>
      <c r="G342" s="255"/>
      <c r="H342" s="159"/>
      <c r="I342" s="159"/>
      <c r="J342" s="159"/>
      <c r="K342" s="159"/>
      <c r="L342" s="159"/>
      <c r="M342" s="159"/>
      <c r="N342" s="159"/>
      <c r="O342" s="159"/>
      <c r="P342" s="159"/>
      <c r="Q342" s="159"/>
      <c r="R342" s="159"/>
      <c r="S342" s="159"/>
      <c r="T342" s="159"/>
      <c r="U342" s="159"/>
      <c r="V342" s="159"/>
      <c r="W342" s="159"/>
      <c r="X342" s="150"/>
      <c r="Y342" s="150"/>
      <c r="Z342" s="150"/>
      <c r="AA342" s="150"/>
      <c r="AB342" s="150"/>
      <c r="AC342" s="150"/>
      <c r="AD342" s="150"/>
      <c r="AE342" s="150"/>
      <c r="AF342" s="150"/>
      <c r="AG342" s="150" t="s">
        <v>226</v>
      </c>
      <c r="AH342" s="150"/>
      <c r="AI342" s="150"/>
      <c r="AJ342" s="150"/>
      <c r="AK342" s="150"/>
      <c r="AL342" s="150"/>
      <c r="AM342" s="150"/>
      <c r="AN342" s="150"/>
      <c r="AO342" s="150"/>
      <c r="AP342" s="150"/>
      <c r="AQ342" s="150"/>
      <c r="AR342" s="150"/>
      <c r="AS342" s="150"/>
      <c r="AT342" s="150"/>
      <c r="AU342" s="150"/>
      <c r="AV342" s="150"/>
      <c r="AW342" s="150"/>
      <c r="AX342" s="150"/>
      <c r="AY342" s="150"/>
      <c r="AZ342" s="150"/>
      <c r="BA342" s="150"/>
      <c r="BB342" s="150"/>
      <c r="BC342" s="150"/>
      <c r="BD342" s="150"/>
      <c r="BE342" s="150"/>
      <c r="BF342" s="150"/>
      <c r="BG342" s="150"/>
      <c r="BH342" s="150"/>
    </row>
    <row r="343" spans="1:60" outlineLevel="1" x14ac:dyDescent="0.2">
      <c r="A343" s="157"/>
      <c r="B343" s="158"/>
      <c r="C343" s="254" t="s">
        <v>592</v>
      </c>
      <c r="D343" s="255"/>
      <c r="E343" s="255"/>
      <c r="F343" s="255"/>
      <c r="G343" s="255"/>
      <c r="H343" s="159"/>
      <c r="I343" s="159"/>
      <c r="J343" s="159"/>
      <c r="K343" s="159"/>
      <c r="L343" s="159"/>
      <c r="M343" s="159"/>
      <c r="N343" s="159"/>
      <c r="O343" s="159"/>
      <c r="P343" s="159"/>
      <c r="Q343" s="159"/>
      <c r="R343" s="159"/>
      <c r="S343" s="159"/>
      <c r="T343" s="159"/>
      <c r="U343" s="159"/>
      <c r="V343" s="159"/>
      <c r="W343" s="159"/>
      <c r="X343" s="150"/>
      <c r="Y343" s="150"/>
      <c r="Z343" s="150"/>
      <c r="AA343" s="150"/>
      <c r="AB343" s="150"/>
      <c r="AC343" s="150"/>
      <c r="AD343" s="150"/>
      <c r="AE343" s="150"/>
      <c r="AF343" s="150"/>
      <c r="AG343" s="150" t="s">
        <v>226</v>
      </c>
      <c r="AH343" s="150"/>
      <c r="AI343" s="150"/>
      <c r="AJ343" s="150"/>
      <c r="AK343" s="150"/>
      <c r="AL343" s="150"/>
      <c r="AM343" s="150"/>
      <c r="AN343" s="150"/>
      <c r="AO343" s="150"/>
      <c r="AP343" s="150"/>
      <c r="AQ343" s="150"/>
      <c r="AR343" s="150"/>
      <c r="AS343" s="150"/>
      <c r="AT343" s="150"/>
      <c r="AU343" s="150"/>
      <c r="AV343" s="150"/>
      <c r="AW343" s="150"/>
      <c r="AX343" s="150"/>
      <c r="AY343" s="150"/>
      <c r="AZ343" s="150"/>
      <c r="BA343" s="150"/>
      <c r="BB343" s="150"/>
      <c r="BC343" s="150"/>
      <c r="BD343" s="150"/>
      <c r="BE343" s="150"/>
      <c r="BF343" s="150"/>
      <c r="BG343" s="150"/>
      <c r="BH343" s="150"/>
    </row>
    <row r="344" spans="1:60" outlineLevel="1" x14ac:dyDescent="0.2">
      <c r="A344" s="157"/>
      <c r="B344" s="158"/>
      <c r="C344" s="254" t="s">
        <v>593</v>
      </c>
      <c r="D344" s="255"/>
      <c r="E344" s="255"/>
      <c r="F344" s="255"/>
      <c r="G344" s="255"/>
      <c r="H344" s="159"/>
      <c r="I344" s="159"/>
      <c r="J344" s="159"/>
      <c r="K344" s="159"/>
      <c r="L344" s="159"/>
      <c r="M344" s="159"/>
      <c r="N344" s="159"/>
      <c r="O344" s="159"/>
      <c r="P344" s="159"/>
      <c r="Q344" s="159"/>
      <c r="R344" s="159"/>
      <c r="S344" s="159"/>
      <c r="T344" s="159"/>
      <c r="U344" s="159"/>
      <c r="V344" s="159"/>
      <c r="W344" s="159"/>
      <c r="X344" s="150"/>
      <c r="Y344" s="150"/>
      <c r="Z344" s="150"/>
      <c r="AA344" s="150"/>
      <c r="AB344" s="150"/>
      <c r="AC344" s="150"/>
      <c r="AD344" s="150"/>
      <c r="AE344" s="150"/>
      <c r="AF344" s="150"/>
      <c r="AG344" s="150" t="s">
        <v>226</v>
      </c>
      <c r="AH344" s="150"/>
      <c r="AI344" s="150"/>
      <c r="AJ344" s="150"/>
      <c r="AK344" s="150"/>
      <c r="AL344" s="150"/>
      <c r="AM344" s="150"/>
      <c r="AN344" s="150"/>
      <c r="AO344" s="150"/>
      <c r="AP344" s="150"/>
      <c r="AQ344" s="150"/>
      <c r="AR344" s="150"/>
      <c r="AS344" s="150"/>
      <c r="AT344" s="150"/>
      <c r="AU344" s="150"/>
      <c r="AV344" s="150"/>
      <c r="AW344" s="150"/>
      <c r="AX344" s="150"/>
      <c r="AY344" s="150"/>
      <c r="AZ344" s="150"/>
      <c r="BA344" s="150"/>
      <c r="BB344" s="150"/>
      <c r="BC344" s="150"/>
      <c r="BD344" s="150"/>
      <c r="BE344" s="150"/>
      <c r="BF344" s="150"/>
      <c r="BG344" s="150"/>
      <c r="BH344" s="150"/>
    </row>
    <row r="345" spans="1:60" outlineLevel="1" x14ac:dyDescent="0.2">
      <c r="A345" s="157"/>
      <c r="B345" s="158"/>
      <c r="C345" s="254" t="s">
        <v>567</v>
      </c>
      <c r="D345" s="255"/>
      <c r="E345" s="255"/>
      <c r="F345" s="255"/>
      <c r="G345" s="255"/>
      <c r="H345" s="159"/>
      <c r="I345" s="159"/>
      <c r="J345" s="159"/>
      <c r="K345" s="159"/>
      <c r="L345" s="159"/>
      <c r="M345" s="159"/>
      <c r="N345" s="159"/>
      <c r="O345" s="159"/>
      <c r="P345" s="159"/>
      <c r="Q345" s="159"/>
      <c r="R345" s="159"/>
      <c r="S345" s="159"/>
      <c r="T345" s="159"/>
      <c r="U345" s="159"/>
      <c r="V345" s="159"/>
      <c r="W345" s="159"/>
      <c r="X345" s="150"/>
      <c r="Y345" s="150"/>
      <c r="Z345" s="150"/>
      <c r="AA345" s="150"/>
      <c r="AB345" s="150"/>
      <c r="AC345" s="150"/>
      <c r="AD345" s="150"/>
      <c r="AE345" s="150"/>
      <c r="AF345" s="150"/>
      <c r="AG345" s="150" t="s">
        <v>226</v>
      </c>
      <c r="AH345" s="150"/>
      <c r="AI345" s="150"/>
      <c r="AJ345" s="150"/>
      <c r="AK345" s="150"/>
      <c r="AL345" s="150"/>
      <c r="AM345" s="150"/>
      <c r="AN345" s="150"/>
      <c r="AO345" s="150"/>
      <c r="AP345" s="150"/>
      <c r="AQ345" s="150"/>
      <c r="AR345" s="150"/>
      <c r="AS345" s="150"/>
      <c r="AT345" s="150"/>
      <c r="AU345" s="150"/>
      <c r="AV345" s="150"/>
      <c r="AW345" s="150"/>
      <c r="AX345" s="150"/>
      <c r="AY345" s="150"/>
      <c r="AZ345" s="150"/>
      <c r="BA345" s="150"/>
      <c r="BB345" s="150"/>
      <c r="BC345" s="150"/>
      <c r="BD345" s="150"/>
      <c r="BE345" s="150"/>
      <c r="BF345" s="150"/>
      <c r="BG345" s="150"/>
      <c r="BH345" s="150"/>
    </row>
    <row r="346" spans="1:60" outlineLevel="1" x14ac:dyDescent="0.2">
      <c r="A346" s="157"/>
      <c r="B346" s="158"/>
      <c r="C346" s="186" t="s">
        <v>594</v>
      </c>
      <c r="D346" s="161"/>
      <c r="E346" s="162">
        <v>6.55</v>
      </c>
      <c r="F346" s="159"/>
      <c r="G346" s="159"/>
      <c r="H346" s="159"/>
      <c r="I346" s="159"/>
      <c r="J346" s="159"/>
      <c r="K346" s="159"/>
      <c r="L346" s="159"/>
      <c r="M346" s="159"/>
      <c r="N346" s="159"/>
      <c r="O346" s="159"/>
      <c r="P346" s="159"/>
      <c r="Q346" s="159"/>
      <c r="R346" s="159"/>
      <c r="S346" s="159"/>
      <c r="T346" s="159"/>
      <c r="U346" s="159"/>
      <c r="V346" s="159"/>
      <c r="W346" s="159"/>
      <c r="X346" s="150"/>
      <c r="Y346" s="150"/>
      <c r="Z346" s="150"/>
      <c r="AA346" s="150"/>
      <c r="AB346" s="150"/>
      <c r="AC346" s="150"/>
      <c r="AD346" s="150"/>
      <c r="AE346" s="150"/>
      <c r="AF346" s="150"/>
      <c r="AG346" s="150" t="s">
        <v>168</v>
      </c>
      <c r="AH346" s="150">
        <v>0</v>
      </c>
      <c r="AI346" s="150"/>
      <c r="AJ346" s="150"/>
      <c r="AK346" s="150"/>
      <c r="AL346" s="150"/>
      <c r="AM346" s="150"/>
      <c r="AN346" s="150"/>
      <c r="AO346" s="150"/>
      <c r="AP346" s="150"/>
      <c r="AQ346" s="150"/>
      <c r="AR346" s="150"/>
      <c r="AS346" s="150"/>
      <c r="AT346" s="150"/>
      <c r="AU346" s="150"/>
      <c r="AV346" s="150"/>
      <c r="AW346" s="150"/>
      <c r="AX346" s="150"/>
      <c r="AY346" s="150"/>
      <c r="AZ346" s="150"/>
      <c r="BA346" s="150"/>
      <c r="BB346" s="150"/>
      <c r="BC346" s="150"/>
      <c r="BD346" s="150"/>
      <c r="BE346" s="150"/>
      <c r="BF346" s="150"/>
      <c r="BG346" s="150"/>
      <c r="BH346" s="150"/>
    </row>
    <row r="347" spans="1:60" outlineLevel="1" x14ac:dyDescent="0.2">
      <c r="A347" s="170">
        <v>131</v>
      </c>
      <c r="B347" s="171" t="s">
        <v>595</v>
      </c>
      <c r="C347" s="185" t="s">
        <v>596</v>
      </c>
      <c r="D347" s="172" t="s">
        <v>181</v>
      </c>
      <c r="E347" s="173">
        <v>7</v>
      </c>
      <c r="F347" s="174"/>
      <c r="G347" s="175">
        <f>ROUND(E347*F347,2)</f>
        <v>0</v>
      </c>
      <c r="H347" s="160"/>
      <c r="I347" s="159">
        <f>ROUND(E347*H347,2)</f>
        <v>0</v>
      </c>
      <c r="J347" s="160"/>
      <c r="K347" s="159">
        <f>ROUND(E347*J347,2)</f>
        <v>0</v>
      </c>
      <c r="L347" s="159">
        <v>21</v>
      </c>
      <c r="M347" s="159">
        <f>G347*(1+L347/100)</f>
        <v>0</v>
      </c>
      <c r="N347" s="159">
        <v>2.0000000000000002E-5</v>
      </c>
      <c r="O347" s="159">
        <f>ROUND(E347*N347,2)</f>
        <v>0</v>
      </c>
      <c r="P347" s="159">
        <v>0</v>
      </c>
      <c r="Q347" s="159">
        <f>ROUND(E347*P347,2)</f>
        <v>0</v>
      </c>
      <c r="R347" s="159"/>
      <c r="S347" s="159" t="s">
        <v>164</v>
      </c>
      <c r="T347" s="159" t="s">
        <v>165</v>
      </c>
      <c r="U347" s="159">
        <v>0.83213999999999999</v>
      </c>
      <c r="V347" s="159">
        <f>ROUND(E347*U347,2)</f>
        <v>5.82</v>
      </c>
      <c r="W347" s="159"/>
      <c r="X347" s="150"/>
      <c r="Y347" s="150"/>
      <c r="Z347" s="150"/>
      <c r="AA347" s="150"/>
      <c r="AB347" s="150"/>
      <c r="AC347" s="150"/>
      <c r="AD347" s="150"/>
      <c r="AE347" s="150"/>
      <c r="AF347" s="150"/>
      <c r="AG347" s="150" t="s">
        <v>166</v>
      </c>
      <c r="AH347" s="150"/>
      <c r="AI347" s="150"/>
      <c r="AJ347" s="150"/>
      <c r="AK347" s="150"/>
      <c r="AL347" s="150"/>
      <c r="AM347" s="150"/>
      <c r="AN347" s="150"/>
      <c r="AO347" s="150"/>
      <c r="AP347" s="150"/>
      <c r="AQ347" s="150"/>
      <c r="AR347" s="150"/>
      <c r="AS347" s="150"/>
      <c r="AT347" s="150"/>
      <c r="AU347" s="150"/>
      <c r="AV347" s="150"/>
      <c r="AW347" s="150"/>
      <c r="AX347" s="150"/>
      <c r="AY347" s="150"/>
      <c r="AZ347" s="150"/>
      <c r="BA347" s="150"/>
      <c r="BB347" s="150"/>
      <c r="BC347" s="150"/>
      <c r="BD347" s="150"/>
      <c r="BE347" s="150"/>
      <c r="BF347" s="150"/>
      <c r="BG347" s="150"/>
      <c r="BH347" s="150"/>
    </row>
    <row r="348" spans="1:60" outlineLevel="1" x14ac:dyDescent="0.2">
      <c r="A348" s="170">
        <v>132</v>
      </c>
      <c r="B348" s="171" t="s">
        <v>597</v>
      </c>
      <c r="C348" s="185" t="s">
        <v>598</v>
      </c>
      <c r="D348" s="172" t="s">
        <v>181</v>
      </c>
      <c r="E348" s="173">
        <v>2</v>
      </c>
      <c r="F348" s="174"/>
      <c r="G348" s="175">
        <f>ROUND(E348*F348,2)</f>
        <v>0</v>
      </c>
      <c r="H348" s="160"/>
      <c r="I348" s="159">
        <f>ROUND(E348*H348,2)</f>
        <v>0</v>
      </c>
      <c r="J348" s="160"/>
      <c r="K348" s="159">
        <f>ROUND(E348*J348,2)</f>
        <v>0</v>
      </c>
      <c r="L348" s="159">
        <v>21</v>
      </c>
      <c r="M348" s="159">
        <f>G348*(1+L348/100)</f>
        <v>0</v>
      </c>
      <c r="N348" s="159">
        <v>2.0000000000000002E-5</v>
      </c>
      <c r="O348" s="159">
        <f>ROUND(E348*N348,2)</f>
        <v>0</v>
      </c>
      <c r="P348" s="159">
        <v>0</v>
      </c>
      <c r="Q348" s="159">
        <f>ROUND(E348*P348,2)</f>
        <v>0</v>
      </c>
      <c r="R348" s="159"/>
      <c r="S348" s="159" t="s">
        <v>164</v>
      </c>
      <c r="T348" s="159" t="s">
        <v>165</v>
      </c>
      <c r="U348" s="159">
        <v>0.74034</v>
      </c>
      <c r="V348" s="159">
        <f>ROUND(E348*U348,2)</f>
        <v>1.48</v>
      </c>
      <c r="W348" s="159"/>
      <c r="X348" s="150"/>
      <c r="Y348" s="150"/>
      <c r="Z348" s="150"/>
      <c r="AA348" s="150"/>
      <c r="AB348" s="150"/>
      <c r="AC348" s="150"/>
      <c r="AD348" s="150"/>
      <c r="AE348" s="150"/>
      <c r="AF348" s="150"/>
      <c r="AG348" s="150" t="s">
        <v>166</v>
      </c>
      <c r="AH348" s="150"/>
      <c r="AI348" s="150"/>
      <c r="AJ348" s="150"/>
      <c r="AK348" s="150"/>
      <c r="AL348" s="150"/>
      <c r="AM348" s="150"/>
      <c r="AN348" s="150"/>
      <c r="AO348" s="150"/>
      <c r="AP348" s="150"/>
      <c r="AQ348" s="150"/>
      <c r="AR348" s="150"/>
      <c r="AS348" s="150"/>
      <c r="AT348" s="150"/>
      <c r="AU348" s="150"/>
      <c r="AV348" s="150"/>
      <c r="AW348" s="150"/>
      <c r="AX348" s="150"/>
      <c r="AY348" s="150"/>
      <c r="AZ348" s="150"/>
      <c r="BA348" s="150"/>
      <c r="BB348" s="150"/>
      <c r="BC348" s="150"/>
      <c r="BD348" s="150"/>
      <c r="BE348" s="150"/>
      <c r="BF348" s="150"/>
      <c r="BG348" s="150"/>
      <c r="BH348" s="150"/>
    </row>
    <row r="349" spans="1:60" ht="22.5" outlineLevel="1" x14ac:dyDescent="0.2">
      <c r="A349" s="170">
        <v>133</v>
      </c>
      <c r="B349" s="171" t="s">
        <v>599</v>
      </c>
      <c r="C349" s="185" t="s">
        <v>600</v>
      </c>
      <c r="D349" s="172" t="s">
        <v>171</v>
      </c>
      <c r="E349" s="173">
        <v>32</v>
      </c>
      <c r="F349" s="174"/>
      <c r="G349" s="175">
        <f>ROUND(E349*F349,2)</f>
        <v>0</v>
      </c>
      <c r="H349" s="160"/>
      <c r="I349" s="159">
        <f>ROUND(E349*H349,2)</f>
        <v>0</v>
      </c>
      <c r="J349" s="160"/>
      <c r="K349" s="159">
        <f>ROUND(E349*J349,2)</f>
        <v>0</v>
      </c>
      <c r="L349" s="159">
        <v>21</v>
      </c>
      <c r="M349" s="159">
        <f>G349*(1+L349/100)</f>
        <v>0</v>
      </c>
      <c r="N349" s="159">
        <v>3.0400000000000002E-3</v>
      </c>
      <c r="O349" s="159">
        <f>ROUND(E349*N349,2)</f>
        <v>0.1</v>
      </c>
      <c r="P349" s="159">
        <v>0</v>
      </c>
      <c r="Q349" s="159">
        <f>ROUND(E349*P349,2)</f>
        <v>0</v>
      </c>
      <c r="R349" s="159" t="s">
        <v>389</v>
      </c>
      <c r="S349" s="159" t="s">
        <v>164</v>
      </c>
      <c r="T349" s="159" t="s">
        <v>165</v>
      </c>
      <c r="U349" s="159">
        <v>0</v>
      </c>
      <c r="V349" s="159">
        <f>ROUND(E349*U349,2)</f>
        <v>0</v>
      </c>
      <c r="W349" s="159"/>
      <c r="X349" s="150"/>
      <c r="Y349" s="150"/>
      <c r="Z349" s="150"/>
      <c r="AA349" s="150"/>
      <c r="AB349" s="150"/>
      <c r="AC349" s="150"/>
      <c r="AD349" s="150"/>
      <c r="AE349" s="150"/>
      <c r="AF349" s="150"/>
      <c r="AG349" s="150" t="s">
        <v>390</v>
      </c>
      <c r="AH349" s="150"/>
      <c r="AI349" s="150"/>
      <c r="AJ349" s="150"/>
      <c r="AK349" s="150"/>
      <c r="AL349" s="150"/>
      <c r="AM349" s="150"/>
      <c r="AN349" s="150"/>
      <c r="AO349" s="150"/>
      <c r="AP349" s="150"/>
      <c r="AQ349" s="150"/>
      <c r="AR349" s="150"/>
      <c r="AS349" s="150"/>
      <c r="AT349" s="150"/>
      <c r="AU349" s="150"/>
      <c r="AV349" s="150"/>
      <c r="AW349" s="150"/>
      <c r="AX349" s="150"/>
      <c r="AY349" s="150"/>
      <c r="AZ349" s="150"/>
      <c r="BA349" s="150"/>
      <c r="BB349" s="150"/>
      <c r="BC349" s="150"/>
      <c r="BD349" s="150"/>
      <c r="BE349" s="150"/>
      <c r="BF349" s="150"/>
      <c r="BG349" s="150"/>
      <c r="BH349" s="150"/>
    </row>
    <row r="350" spans="1:60" outlineLevel="1" x14ac:dyDescent="0.2">
      <c r="A350" s="157"/>
      <c r="B350" s="158"/>
      <c r="C350" s="186" t="s">
        <v>601</v>
      </c>
      <c r="D350" s="161"/>
      <c r="E350" s="162">
        <v>32</v>
      </c>
      <c r="F350" s="159"/>
      <c r="G350" s="159"/>
      <c r="H350" s="159"/>
      <c r="I350" s="159"/>
      <c r="J350" s="159"/>
      <c r="K350" s="159"/>
      <c r="L350" s="159"/>
      <c r="M350" s="159"/>
      <c r="N350" s="159"/>
      <c r="O350" s="159"/>
      <c r="P350" s="159"/>
      <c r="Q350" s="159"/>
      <c r="R350" s="159"/>
      <c r="S350" s="159"/>
      <c r="T350" s="159"/>
      <c r="U350" s="159"/>
      <c r="V350" s="159"/>
      <c r="W350" s="159"/>
      <c r="X350" s="150"/>
      <c r="Y350" s="150"/>
      <c r="Z350" s="150"/>
      <c r="AA350" s="150"/>
      <c r="AB350" s="150"/>
      <c r="AC350" s="150"/>
      <c r="AD350" s="150"/>
      <c r="AE350" s="150"/>
      <c r="AF350" s="150"/>
      <c r="AG350" s="150" t="s">
        <v>168</v>
      </c>
      <c r="AH350" s="150">
        <v>0</v>
      </c>
      <c r="AI350" s="150"/>
      <c r="AJ350" s="150"/>
      <c r="AK350" s="150"/>
      <c r="AL350" s="150"/>
      <c r="AM350" s="150"/>
      <c r="AN350" s="150"/>
      <c r="AO350" s="150"/>
      <c r="AP350" s="150"/>
      <c r="AQ350" s="150"/>
      <c r="AR350" s="150"/>
      <c r="AS350" s="150"/>
      <c r="AT350" s="150"/>
      <c r="AU350" s="150"/>
      <c r="AV350" s="150"/>
      <c r="AW350" s="150"/>
      <c r="AX350" s="150"/>
      <c r="AY350" s="150"/>
      <c r="AZ350" s="150"/>
      <c r="BA350" s="150"/>
      <c r="BB350" s="150"/>
      <c r="BC350" s="150"/>
      <c r="BD350" s="150"/>
      <c r="BE350" s="150"/>
      <c r="BF350" s="150"/>
      <c r="BG350" s="150"/>
      <c r="BH350" s="150"/>
    </row>
    <row r="351" spans="1:60" outlineLevel="1" x14ac:dyDescent="0.2">
      <c r="A351" s="170">
        <v>134</v>
      </c>
      <c r="B351" s="171" t="s">
        <v>602</v>
      </c>
      <c r="C351" s="185" t="s">
        <v>603</v>
      </c>
      <c r="D351" s="172" t="s">
        <v>258</v>
      </c>
      <c r="E351" s="173">
        <v>1.21</v>
      </c>
      <c r="F351" s="174"/>
      <c r="G351" s="175">
        <f>ROUND(E351*F351,2)</f>
        <v>0</v>
      </c>
      <c r="H351" s="160"/>
      <c r="I351" s="159">
        <f>ROUND(E351*H351,2)</f>
        <v>0</v>
      </c>
      <c r="J351" s="160"/>
      <c r="K351" s="159">
        <f>ROUND(E351*J351,2)</f>
        <v>0</v>
      </c>
      <c r="L351" s="159">
        <v>21</v>
      </c>
      <c r="M351" s="159">
        <f>G351*(1+L351/100)</f>
        <v>0</v>
      </c>
      <c r="N351" s="159">
        <v>0</v>
      </c>
      <c r="O351" s="159">
        <f>ROUND(E351*N351,2)</f>
        <v>0</v>
      </c>
      <c r="P351" s="159">
        <v>0</v>
      </c>
      <c r="Q351" s="159">
        <f>ROUND(E351*P351,2)</f>
        <v>0</v>
      </c>
      <c r="R351" s="159"/>
      <c r="S351" s="159" t="s">
        <v>164</v>
      </c>
      <c r="T351" s="159" t="s">
        <v>165</v>
      </c>
      <c r="U351" s="159">
        <v>2.2549999999999999</v>
      </c>
      <c r="V351" s="159">
        <f>ROUND(E351*U351,2)</f>
        <v>2.73</v>
      </c>
      <c r="W351" s="159"/>
      <c r="X351" s="150"/>
      <c r="Y351" s="150"/>
      <c r="Z351" s="150"/>
      <c r="AA351" s="150"/>
      <c r="AB351" s="150"/>
      <c r="AC351" s="150"/>
      <c r="AD351" s="150"/>
      <c r="AE351" s="150"/>
      <c r="AF351" s="150"/>
      <c r="AG351" s="150" t="s">
        <v>467</v>
      </c>
      <c r="AH351" s="150"/>
      <c r="AI351" s="150"/>
      <c r="AJ351" s="150"/>
      <c r="AK351" s="150"/>
      <c r="AL351" s="150"/>
      <c r="AM351" s="150"/>
      <c r="AN351" s="150"/>
      <c r="AO351" s="150"/>
      <c r="AP351" s="150"/>
      <c r="AQ351" s="150"/>
      <c r="AR351" s="150"/>
      <c r="AS351" s="150"/>
      <c r="AT351" s="150"/>
      <c r="AU351" s="150"/>
      <c r="AV351" s="150"/>
      <c r="AW351" s="150"/>
      <c r="AX351" s="150"/>
      <c r="AY351" s="150"/>
      <c r="AZ351" s="150"/>
      <c r="BA351" s="150"/>
      <c r="BB351" s="150"/>
      <c r="BC351" s="150"/>
      <c r="BD351" s="150"/>
      <c r="BE351" s="150"/>
      <c r="BF351" s="150"/>
      <c r="BG351" s="150"/>
      <c r="BH351" s="150"/>
    </row>
    <row r="352" spans="1:60" x14ac:dyDescent="0.2">
      <c r="A352" s="164" t="s">
        <v>159</v>
      </c>
      <c r="B352" s="165" t="s">
        <v>126</v>
      </c>
      <c r="C352" s="184" t="s">
        <v>127</v>
      </c>
      <c r="D352" s="166"/>
      <c r="E352" s="167"/>
      <c r="F352" s="168"/>
      <c r="G352" s="169">
        <f>SUMIF(AG353:AG402,"&lt;&gt;NOR",G353:G402)</f>
        <v>0</v>
      </c>
      <c r="H352" s="163"/>
      <c r="I352" s="163">
        <f>SUM(I353:I402)</f>
        <v>0</v>
      </c>
      <c r="J352" s="163"/>
      <c r="K352" s="163">
        <f>SUM(K353:K402)</f>
        <v>0</v>
      </c>
      <c r="L352" s="163"/>
      <c r="M352" s="163">
        <f>SUM(M353:M402)</f>
        <v>0</v>
      </c>
      <c r="N352" s="163"/>
      <c r="O352" s="163">
        <f>SUM(O353:O402)</f>
        <v>1.05</v>
      </c>
      <c r="P352" s="163"/>
      <c r="Q352" s="163">
        <f>SUM(Q353:Q402)</f>
        <v>4.3000000000000007</v>
      </c>
      <c r="R352" s="163"/>
      <c r="S352" s="163"/>
      <c r="T352" s="163"/>
      <c r="U352" s="163"/>
      <c r="V352" s="163">
        <f>SUM(V353:V402)</f>
        <v>53.05</v>
      </c>
      <c r="W352" s="163"/>
      <c r="AG352" t="s">
        <v>160</v>
      </c>
    </row>
    <row r="353" spans="1:60" outlineLevel="1" x14ac:dyDescent="0.2">
      <c r="A353" s="170">
        <v>135</v>
      </c>
      <c r="B353" s="171" t="s">
        <v>604</v>
      </c>
      <c r="C353" s="185" t="s">
        <v>605</v>
      </c>
      <c r="D353" s="172" t="s">
        <v>175</v>
      </c>
      <c r="E353" s="173">
        <v>62.552500000000002</v>
      </c>
      <c r="F353" s="174"/>
      <c r="G353" s="175">
        <f>ROUND(E353*F353,2)</f>
        <v>0</v>
      </c>
      <c r="H353" s="160"/>
      <c r="I353" s="159">
        <f>ROUND(E353*H353,2)</f>
        <v>0</v>
      </c>
      <c r="J353" s="160"/>
      <c r="K353" s="159">
        <f>ROUND(E353*J353,2)</f>
        <v>0</v>
      </c>
      <c r="L353" s="159">
        <v>21</v>
      </c>
      <c r="M353" s="159">
        <f>G353*(1+L353/100)</f>
        <v>0</v>
      </c>
      <c r="N353" s="159">
        <v>0</v>
      </c>
      <c r="O353" s="159">
        <f>ROUND(E353*N353,2)</f>
        <v>0</v>
      </c>
      <c r="P353" s="159">
        <v>6.5000000000000002E-2</v>
      </c>
      <c r="Q353" s="159">
        <f>ROUND(E353*P353,2)</f>
        <v>4.07</v>
      </c>
      <c r="R353" s="159"/>
      <c r="S353" s="159" t="s">
        <v>164</v>
      </c>
      <c r="T353" s="159" t="s">
        <v>165</v>
      </c>
      <c r="U353" s="159">
        <v>0.42</v>
      </c>
      <c r="V353" s="159">
        <f>ROUND(E353*U353,2)</f>
        <v>26.27</v>
      </c>
      <c r="W353" s="159"/>
      <c r="X353" s="150"/>
      <c r="Y353" s="150"/>
      <c r="Z353" s="150"/>
      <c r="AA353" s="150"/>
      <c r="AB353" s="150"/>
      <c r="AC353" s="150"/>
      <c r="AD353" s="150"/>
      <c r="AE353" s="150"/>
      <c r="AF353" s="150"/>
      <c r="AG353" s="150" t="s">
        <v>166</v>
      </c>
      <c r="AH353" s="150"/>
      <c r="AI353" s="150"/>
      <c r="AJ353" s="150"/>
      <c r="AK353" s="150"/>
      <c r="AL353" s="150"/>
      <c r="AM353" s="150"/>
      <c r="AN353" s="150"/>
      <c r="AO353" s="150"/>
      <c r="AP353" s="150"/>
      <c r="AQ353" s="150"/>
      <c r="AR353" s="150"/>
      <c r="AS353" s="150"/>
      <c r="AT353" s="150"/>
      <c r="AU353" s="150"/>
      <c r="AV353" s="150"/>
      <c r="AW353" s="150"/>
      <c r="AX353" s="150"/>
      <c r="AY353" s="150"/>
      <c r="AZ353" s="150"/>
      <c r="BA353" s="150"/>
      <c r="BB353" s="150"/>
      <c r="BC353" s="150"/>
      <c r="BD353" s="150"/>
      <c r="BE353" s="150"/>
      <c r="BF353" s="150"/>
      <c r="BG353" s="150"/>
      <c r="BH353" s="150"/>
    </row>
    <row r="354" spans="1:60" outlineLevel="1" x14ac:dyDescent="0.2">
      <c r="A354" s="157"/>
      <c r="B354" s="158"/>
      <c r="C354" s="186" t="s">
        <v>606</v>
      </c>
      <c r="D354" s="161"/>
      <c r="E354" s="162">
        <v>42.45</v>
      </c>
      <c r="F354" s="159"/>
      <c r="G354" s="159"/>
      <c r="H354" s="159"/>
      <c r="I354" s="159"/>
      <c r="J354" s="159"/>
      <c r="K354" s="159"/>
      <c r="L354" s="159"/>
      <c r="M354" s="159"/>
      <c r="N354" s="159"/>
      <c r="O354" s="159"/>
      <c r="P354" s="159"/>
      <c r="Q354" s="159"/>
      <c r="R354" s="159"/>
      <c r="S354" s="159"/>
      <c r="T354" s="159"/>
      <c r="U354" s="159"/>
      <c r="V354" s="159"/>
      <c r="W354" s="159"/>
      <c r="X354" s="150"/>
      <c r="Y354" s="150"/>
      <c r="Z354" s="150"/>
      <c r="AA354" s="150"/>
      <c r="AB354" s="150"/>
      <c r="AC354" s="150"/>
      <c r="AD354" s="150"/>
      <c r="AE354" s="150"/>
      <c r="AF354" s="150"/>
      <c r="AG354" s="150" t="s">
        <v>168</v>
      </c>
      <c r="AH354" s="150">
        <v>0</v>
      </c>
      <c r="AI354" s="150"/>
      <c r="AJ354" s="150"/>
      <c r="AK354" s="150"/>
      <c r="AL354" s="150"/>
      <c r="AM354" s="150"/>
      <c r="AN354" s="150"/>
      <c r="AO354" s="150"/>
      <c r="AP354" s="150"/>
      <c r="AQ354" s="150"/>
      <c r="AR354" s="150"/>
      <c r="AS354" s="150"/>
      <c r="AT354" s="150"/>
      <c r="AU354" s="150"/>
      <c r="AV354" s="150"/>
      <c r="AW354" s="150"/>
      <c r="AX354" s="150"/>
      <c r="AY354" s="150"/>
      <c r="AZ354" s="150"/>
      <c r="BA354" s="150"/>
      <c r="BB354" s="150"/>
      <c r="BC354" s="150"/>
      <c r="BD354" s="150"/>
      <c r="BE354" s="150"/>
      <c r="BF354" s="150"/>
      <c r="BG354" s="150"/>
      <c r="BH354" s="150"/>
    </row>
    <row r="355" spans="1:60" outlineLevel="1" x14ac:dyDescent="0.2">
      <c r="A355" s="157"/>
      <c r="B355" s="158"/>
      <c r="C355" s="186" t="s">
        <v>607</v>
      </c>
      <c r="D355" s="161"/>
      <c r="E355" s="162">
        <v>20.11</v>
      </c>
      <c r="F355" s="159"/>
      <c r="G355" s="159"/>
      <c r="H355" s="159"/>
      <c r="I355" s="159"/>
      <c r="J355" s="159"/>
      <c r="K355" s="159"/>
      <c r="L355" s="159"/>
      <c r="M355" s="159"/>
      <c r="N355" s="159"/>
      <c r="O355" s="159"/>
      <c r="P355" s="159"/>
      <c r="Q355" s="159"/>
      <c r="R355" s="159"/>
      <c r="S355" s="159"/>
      <c r="T355" s="159"/>
      <c r="U355" s="159"/>
      <c r="V355" s="159"/>
      <c r="W355" s="159"/>
      <c r="X355" s="150"/>
      <c r="Y355" s="150"/>
      <c r="Z355" s="150"/>
      <c r="AA355" s="150"/>
      <c r="AB355" s="150"/>
      <c r="AC355" s="150"/>
      <c r="AD355" s="150"/>
      <c r="AE355" s="150"/>
      <c r="AF355" s="150"/>
      <c r="AG355" s="150" t="s">
        <v>168</v>
      </c>
      <c r="AH355" s="150">
        <v>0</v>
      </c>
      <c r="AI355" s="150"/>
      <c r="AJ355" s="150"/>
      <c r="AK355" s="150"/>
      <c r="AL355" s="150"/>
      <c r="AM355" s="150"/>
      <c r="AN355" s="150"/>
      <c r="AO355" s="150"/>
      <c r="AP355" s="150"/>
      <c r="AQ355" s="150"/>
      <c r="AR355" s="150"/>
      <c r="AS355" s="150"/>
      <c r="AT355" s="150"/>
      <c r="AU355" s="150"/>
      <c r="AV355" s="150"/>
      <c r="AW355" s="150"/>
      <c r="AX355" s="150"/>
      <c r="AY355" s="150"/>
      <c r="AZ355" s="150"/>
      <c r="BA355" s="150"/>
      <c r="BB355" s="150"/>
      <c r="BC355" s="150"/>
      <c r="BD355" s="150"/>
      <c r="BE355" s="150"/>
      <c r="BF355" s="150"/>
      <c r="BG355" s="150"/>
      <c r="BH355" s="150"/>
    </row>
    <row r="356" spans="1:60" outlineLevel="1" x14ac:dyDescent="0.2">
      <c r="A356" s="157"/>
      <c r="B356" s="158"/>
      <c r="C356" s="186" t="s">
        <v>192</v>
      </c>
      <c r="D356" s="161"/>
      <c r="E356" s="162"/>
      <c r="F356" s="159"/>
      <c r="G356" s="159"/>
      <c r="H356" s="159"/>
      <c r="I356" s="159"/>
      <c r="J356" s="159"/>
      <c r="K356" s="159"/>
      <c r="L356" s="159"/>
      <c r="M356" s="159"/>
      <c r="N356" s="159"/>
      <c r="O356" s="159"/>
      <c r="P356" s="159"/>
      <c r="Q356" s="159"/>
      <c r="R356" s="159"/>
      <c r="S356" s="159"/>
      <c r="T356" s="159"/>
      <c r="U356" s="159"/>
      <c r="V356" s="159"/>
      <c r="W356" s="159"/>
      <c r="X356" s="150"/>
      <c r="Y356" s="150"/>
      <c r="Z356" s="150"/>
      <c r="AA356" s="150"/>
      <c r="AB356" s="150"/>
      <c r="AC356" s="150"/>
      <c r="AD356" s="150"/>
      <c r="AE356" s="150"/>
      <c r="AF356" s="150"/>
      <c r="AG356" s="150" t="s">
        <v>168</v>
      </c>
      <c r="AH356" s="150">
        <v>0</v>
      </c>
      <c r="AI356" s="150"/>
      <c r="AJ356" s="150"/>
      <c r="AK356" s="150"/>
      <c r="AL356" s="150"/>
      <c r="AM356" s="150"/>
      <c r="AN356" s="150"/>
      <c r="AO356" s="150"/>
      <c r="AP356" s="150"/>
      <c r="AQ356" s="150"/>
      <c r="AR356" s="150"/>
      <c r="AS356" s="150"/>
      <c r="AT356" s="150"/>
      <c r="AU356" s="150"/>
      <c r="AV356" s="150"/>
      <c r="AW356" s="150"/>
      <c r="AX356" s="150"/>
      <c r="AY356" s="150"/>
      <c r="AZ356" s="150"/>
      <c r="BA356" s="150"/>
      <c r="BB356" s="150"/>
      <c r="BC356" s="150"/>
      <c r="BD356" s="150"/>
      <c r="BE356" s="150"/>
      <c r="BF356" s="150"/>
      <c r="BG356" s="150"/>
      <c r="BH356" s="150"/>
    </row>
    <row r="357" spans="1:60" outlineLevel="1" x14ac:dyDescent="0.2">
      <c r="A357" s="157"/>
      <c r="B357" s="158"/>
      <c r="C357" s="186" t="s">
        <v>192</v>
      </c>
      <c r="D357" s="161"/>
      <c r="E357" s="162"/>
      <c r="F357" s="159"/>
      <c r="G357" s="159"/>
      <c r="H357" s="159"/>
      <c r="I357" s="159"/>
      <c r="J357" s="159"/>
      <c r="K357" s="159"/>
      <c r="L357" s="159"/>
      <c r="M357" s="159"/>
      <c r="N357" s="159"/>
      <c r="O357" s="159"/>
      <c r="P357" s="159"/>
      <c r="Q357" s="159"/>
      <c r="R357" s="159"/>
      <c r="S357" s="159"/>
      <c r="T357" s="159"/>
      <c r="U357" s="159"/>
      <c r="V357" s="159"/>
      <c r="W357" s="159"/>
      <c r="X357" s="150"/>
      <c r="Y357" s="150"/>
      <c r="Z357" s="150"/>
      <c r="AA357" s="150"/>
      <c r="AB357" s="150"/>
      <c r="AC357" s="150"/>
      <c r="AD357" s="150"/>
      <c r="AE357" s="150"/>
      <c r="AF357" s="150"/>
      <c r="AG357" s="150" t="s">
        <v>168</v>
      </c>
      <c r="AH357" s="150">
        <v>0</v>
      </c>
      <c r="AI357" s="150"/>
      <c r="AJ357" s="150"/>
      <c r="AK357" s="150"/>
      <c r="AL357" s="150"/>
      <c r="AM357" s="150"/>
      <c r="AN357" s="150"/>
      <c r="AO357" s="150"/>
      <c r="AP357" s="150"/>
      <c r="AQ357" s="150"/>
      <c r="AR357" s="150"/>
      <c r="AS357" s="150"/>
      <c r="AT357" s="150"/>
      <c r="AU357" s="150"/>
      <c r="AV357" s="150"/>
      <c r="AW357" s="150"/>
      <c r="AX357" s="150"/>
      <c r="AY357" s="150"/>
      <c r="AZ357" s="150"/>
      <c r="BA357" s="150"/>
      <c r="BB357" s="150"/>
      <c r="BC357" s="150"/>
      <c r="BD357" s="150"/>
      <c r="BE357" s="150"/>
      <c r="BF357" s="150"/>
      <c r="BG357" s="150"/>
      <c r="BH357" s="150"/>
    </row>
    <row r="358" spans="1:60" outlineLevel="1" x14ac:dyDescent="0.2">
      <c r="A358" s="170">
        <v>136</v>
      </c>
      <c r="B358" s="171" t="s">
        <v>608</v>
      </c>
      <c r="C358" s="185" t="s">
        <v>609</v>
      </c>
      <c r="D358" s="172" t="s">
        <v>175</v>
      </c>
      <c r="E358" s="173">
        <v>49.875300000000003</v>
      </c>
      <c r="F358" s="174"/>
      <c r="G358" s="175">
        <f>ROUND(E358*F358,2)</f>
        <v>0</v>
      </c>
      <c r="H358" s="160"/>
      <c r="I358" s="159">
        <f>ROUND(E358*H358,2)</f>
        <v>0</v>
      </c>
      <c r="J358" s="160"/>
      <c r="K358" s="159">
        <f>ROUND(E358*J358,2)</f>
        <v>0</v>
      </c>
      <c r="L358" s="159">
        <v>21</v>
      </c>
      <c r="M358" s="159">
        <f>G358*(1+L358/100)</f>
        <v>0</v>
      </c>
      <c r="N358" s="159">
        <v>0</v>
      </c>
      <c r="O358" s="159">
        <f>ROUND(E358*N358,2)</f>
        <v>0</v>
      </c>
      <c r="P358" s="159">
        <v>4.5999999999999999E-3</v>
      </c>
      <c r="Q358" s="159">
        <f>ROUND(E358*P358,2)</f>
        <v>0.23</v>
      </c>
      <c r="R358" s="159"/>
      <c r="S358" s="159" t="s">
        <v>164</v>
      </c>
      <c r="T358" s="159" t="s">
        <v>165</v>
      </c>
      <c r="U358" s="159">
        <v>0.35799999999999998</v>
      </c>
      <c r="V358" s="159">
        <f>ROUND(E358*U358,2)</f>
        <v>17.86</v>
      </c>
      <c r="W358" s="159"/>
      <c r="X358" s="150"/>
      <c r="Y358" s="150"/>
      <c r="Z358" s="150"/>
      <c r="AA358" s="150"/>
      <c r="AB358" s="150"/>
      <c r="AC358" s="150"/>
      <c r="AD358" s="150"/>
      <c r="AE358" s="150"/>
      <c r="AF358" s="150"/>
      <c r="AG358" s="150" t="s">
        <v>166</v>
      </c>
      <c r="AH358" s="150"/>
      <c r="AI358" s="150"/>
      <c r="AJ358" s="150"/>
      <c r="AK358" s="150"/>
      <c r="AL358" s="150"/>
      <c r="AM358" s="150"/>
      <c r="AN358" s="150"/>
      <c r="AO358" s="150"/>
      <c r="AP358" s="150"/>
      <c r="AQ358" s="150"/>
      <c r="AR358" s="150"/>
      <c r="AS358" s="150"/>
      <c r="AT358" s="150"/>
      <c r="AU358" s="150"/>
      <c r="AV358" s="150"/>
      <c r="AW358" s="150"/>
      <c r="AX358" s="150"/>
      <c r="AY358" s="150"/>
      <c r="AZ358" s="150"/>
      <c r="BA358" s="150"/>
      <c r="BB358" s="150"/>
      <c r="BC358" s="150"/>
      <c r="BD358" s="150"/>
      <c r="BE358" s="150"/>
      <c r="BF358" s="150"/>
      <c r="BG358" s="150"/>
      <c r="BH358" s="150"/>
    </row>
    <row r="359" spans="1:60" outlineLevel="1" x14ac:dyDescent="0.2">
      <c r="A359" s="157"/>
      <c r="B359" s="158"/>
      <c r="C359" s="186" t="s">
        <v>610</v>
      </c>
      <c r="D359" s="161"/>
      <c r="E359" s="162">
        <v>92.32</v>
      </c>
      <c r="F359" s="159"/>
      <c r="G359" s="159"/>
      <c r="H359" s="159"/>
      <c r="I359" s="159"/>
      <c r="J359" s="159"/>
      <c r="K359" s="159"/>
      <c r="L359" s="159"/>
      <c r="M359" s="159"/>
      <c r="N359" s="159"/>
      <c r="O359" s="159"/>
      <c r="P359" s="159"/>
      <c r="Q359" s="159"/>
      <c r="R359" s="159"/>
      <c r="S359" s="159"/>
      <c r="T359" s="159"/>
      <c r="U359" s="159"/>
      <c r="V359" s="159"/>
      <c r="W359" s="159"/>
      <c r="X359" s="150"/>
      <c r="Y359" s="150"/>
      <c r="Z359" s="150"/>
      <c r="AA359" s="150"/>
      <c r="AB359" s="150"/>
      <c r="AC359" s="150"/>
      <c r="AD359" s="150"/>
      <c r="AE359" s="150"/>
      <c r="AF359" s="150"/>
      <c r="AG359" s="150" t="s">
        <v>168</v>
      </c>
      <c r="AH359" s="150">
        <v>0</v>
      </c>
      <c r="AI359" s="150"/>
      <c r="AJ359" s="150"/>
      <c r="AK359" s="150"/>
      <c r="AL359" s="150"/>
      <c r="AM359" s="150"/>
      <c r="AN359" s="150"/>
      <c r="AO359" s="150"/>
      <c r="AP359" s="150"/>
      <c r="AQ359" s="150"/>
      <c r="AR359" s="150"/>
      <c r="AS359" s="150"/>
      <c r="AT359" s="150"/>
      <c r="AU359" s="150"/>
      <c r="AV359" s="150"/>
      <c r="AW359" s="150"/>
      <c r="AX359" s="150"/>
      <c r="AY359" s="150"/>
      <c r="AZ359" s="150"/>
      <c r="BA359" s="150"/>
      <c r="BB359" s="150"/>
      <c r="BC359" s="150"/>
      <c r="BD359" s="150"/>
      <c r="BE359" s="150"/>
      <c r="BF359" s="150"/>
      <c r="BG359" s="150"/>
      <c r="BH359" s="150"/>
    </row>
    <row r="360" spans="1:60" outlineLevel="1" x14ac:dyDescent="0.2">
      <c r="A360" s="157"/>
      <c r="B360" s="158"/>
      <c r="C360" s="186" t="s">
        <v>611</v>
      </c>
      <c r="D360" s="161"/>
      <c r="E360" s="162">
        <v>-42.45</v>
      </c>
      <c r="F360" s="159"/>
      <c r="G360" s="159"/>
      <c r="H360" s="159"/>
      <c r="I360" s="159"/>
      <c r="J360" s="159"/>
      <c r="K360" s="159"/>
      <c r="L360" s="159"/>
      <c r="M360" s="159"/>
      <c r="N360" s="159"/>
      <c r="O360" s="159"/>
      <c r="P360" s="159"/>
      <c r="Q360" s="159"/>
      <c r="R360" s="159"/>
      <c r="S360" s="159"/>
      <c r="T360" s="159"/>
      <c r="U360" s="159"/>
      <c r="V360" s="159"/>
      <c r="W360" s="159"/>
      <c r="X360" s="150"/>
      <c r="Y360" s="150"/>
      <c r="Z360" s="150"/>
      <c r="AA360" s="150"/>
      <c r="AB360" s="150"/>
      <c r="AC360" s="150"/>
      <c r="AD360" s="150"/>
      <c r="AE360" s="150"/>
      <c r="AF360" s="150"/>
      <c r="AG360" s="150" t="s">
        <v>168</v>
      </c>
      <c r="AH360" s="150">
        <v>0</v>
      </c>
      <c r="AI360" s="150"/>
      <c r="AJ360" s="150"/>
      <c r="AK360" s="150"/>
      <c r="AL360" s="150"/>
      <c r="AM360" s="150"/>
      <c r="AN360" s="150"/>
      <c r="AO360" s="150"/>
      <c r="AP360" s="150"/>
      <c r="AQ360" s="150"/>
      <c r="AR360" s="150"/>
      <c r="AS360" s="150"/>
      <c r="AT360" s="150"/>
      <c r="AU360" s="150"/>
      <c r="AV360" s="150"/>
      <c r="AW360" s="150"/>
      <c r="AX360" s="150"/>
      <c r="AY360" s="150"/>
      <c r="AZ360" s="150"/>
      <c r="BA360" s="150"/>
      <c r="BB360" s="150"/>
      <c r="BC360" s="150"/>
      <c r="BD360" s="150"/>
      <c r="BE360" s="150"/>
      <c r="BF360" s="150"/>
      <c r="BG360" s="150"/>
      <c r="BH360" s="150"/>
    </row>
    <row r="361" spans="1:60" ht="22.5" outlineLevel="1" x14ac:dyDescent="0.2">
      <c r="A361" s="170">
        <v>137</v>
      </c>
      <c r="B361" s="171" t="s">
        <v>612</v>
      </c>
      <c r="C361" s="185" t="s">
        <v>613</v>
      </c>
      <c r="D361" s="172" t="s">
        <v>242</v>
      </c>
      <c r="E361" s="173">
        <v>2</v>
      </c>
      <c r="F361" s="174"/>
      <c r="G361" s="175">
        <f>ROUND(E361*F361,2)</f>
        <v>0</v>
      </c>
      <c r="H361" s="160"/>
      <c r="I361" s="159">
        <f>ROUND(E361*H361,2)</f>
        <v>0</v>
      </c>
      <c r="J361" s="160"/>
      <c r="K361" s="159">
        <f>ROUND(E361*J361,2)</f>
        <v>0</v>
      </c>
      <c r="L361" s="159">
        <v>21</v>
      </c>
      <c r="M361" s="159">
        <f>G361*(1+L361/100)</f>
        <v>0</v>
      </c>
      <c r="N361" s="159">
        <v>0</v>
      </c>
      <c r="O361" s="159">
        <f>ROUND(E361*N361,2)</f>
        <v>0</v>
      </c>
      <c r="P361" s="159">
        <v>0</v>
      </c>
      <c r="Q361" s="159">
        <f>ROUND(E361*P361,2)</f>
        <v>0</v>
      </c>
      <c r="R361" s="159"/>
      <c r="S361" s="159" t="s">
        <v>243</v>
      </c>
      <c r="T361" s="159" t="s">
        <v>165</v>
      </c>
      <c r="U361" s="159">
        <v>0</v>
      </c>
      <c r="V361" s="159">
        <f>ROUND(E361*U361,2)</f>
        <v>0</v>
      </c>
      <c r="W361" s="159"/>
      <c r="X361" s="150"/>
      <c r="Y361" s="150"/>
      <c r="Z361" s="150"/>
      <c r="AA361" s="150"/>
      <c r="AB361" s="150"/>
      <c r="AC361" s="150"/>
      <c r="AD361" s="150"/>
      <c r="AE361" s="150"/>
      <c r="AF361" s="150"/>
      <c r="AG361" s="150" t="s">
        <v>166</v>
      </c>
      <c r="AH361" s="150"/>
      <c r="AI361" s="150"/>
      <c r="AJ361" s="150"/>
      <c r="AK361" s="150"/>
      <c r="AL361" s="150"/>
      <c r="AM361" s="150"/>
      <c r="AN361" s="150"/>
      <c r="AO361" s="150"/>
      <c r="AP361" s="150"/>
      <c r="AQ361" s="150"/>
      <c r="AR361" s="150"/>
      <c r="AS361" s="150"/>
      <c r="AT361" s="150"/>
      <c r="AU361" s="150"/>
      <c r="AV361" s="150"/>
      <c r="AW361" s="150"/>
      <c r="AX361" s="150"/>
      <c r="AY361" s="150"/>
      <c r="AZ361" s="150"/>
      <c r="BA361" s="150"/>
      <c r="BB361" s="150"/>
      <c r="BC361" s="150"/>
      <c r="BD361" s="150"/>
      <c r="BE361" s="150"/>
      <c r="BF361" s="150"/>
      <c r="BG361" s="150"/>
      <c r="BH361" s="150"/>
    </row>
    <row r="362" spans="1:60" outlineLevel="1" x14ac:dyDescent="0.2">
      <c r="A362" s="157"/>
      <c r="B362" s="158"/>
      <c r="C362" s="252" t="s">
        <v>614</v>
      </c>
      <c r="D362" s="253"/>
      <c r="E362" s="253"/>
      <c r="F362" s="253"/>
      <c r="G362" s="253"/>
      <c r="H362" s="159"/>
      <c r="I362" s="159"/>
      <c r="J362" s="159"/>
      <c r="K362" s="159"/>
      <c r="L362" s="159"/>
      <c r="M362" s="159"/>
      <c r="N362" s="159"/>
      <c r="O362" s="159"/>
      <c r="P362" s="159"/>
      <c r="Q362" s="159"/>
      <c r="R362" s="159"/>
      <c r="S362" s="159"/>
      <c r="T362" s="159"/>
      <c r="U362" s="159"/>
      <c r="V362" s="159"/>
      <c r="W362" s="159"/>
      <c r="X362" s="150"/>
      <c r="Y362" s="150"/>
      <c r="Z362" s="150"/>
      <c r="AA362" s="150"/>
      <c r="AB362" s="150"/>
      <c r="AC362" s="150"/>
      <c r="AD362" s="150"/>
      <c r="AE362" s="150"/>
      <c r="AF362" s="150"/>
      <c r="AG362" s="150" t="s">
        <v>226</v>
      </c>
      <c r="AH362" s="150"/>
      <c r="AI362" s="150"/>
      <c r="AJ362" s="150"/>
      <c r="AK362" s="150"/>
      <c r="AL362" s="150"/>
      <c r="AM362" s="150"/>
      <c r="AN362" s="150"/>
      <c r="AO362" s="150"/>
      <c r="AP362" s="150"/>
      <c r="AQ362" s="150"/>
      <c r="AR362" s="150"/>
      <c r="AS362" s="150"/>
      <c r="AT362" s="150"/>
      <c r="AU362" s="150"/>
      <c r="AV362" s="150"/>
      <c r="AW362" s="150"/>
      <c r="AX362" s="150"/>
      <c r="AY362" s="150"/>
      <c r="AZ362" s="150"/>
      <c r="BA362" s="150"/>
      <c r="BB362" s="150"/>
      <c r="BC362" s="150"/>
      <c r="BD362" s="150"/>
      <c r="BE362" s="150"/>
      <c r="BF362" s="150"/>
      <c r="BG362" s="150"/>
      <c r="BH362" s="150"/>
    </row>
    <row r="363" spans="1:60" outlineLevel="1" x14ac:dyDescent="0.2">
      <c r="A363" s="157"/>
      <c r="B363" s="158"/>
      <c r="C363" s="254" t="s">
        <v>615</v>
      </c>
      <c r="D363" s="255"/>
      <c r="E363" s="255"/>
      <c r="F363" s="255"/>
      <c r="G363" s="255"/>
      <c r="H363" s="159"/>
      <c r="I363" s="159"/>
      <c r="J363" s="159"/>
      <c r="K363" s="159"/>
      <c r="L363" s="159"/>
      <c r="M363" s="159"/>
      <c r="N363" s="159"/>
      <c r="O363" s="159"/>
      <c r="P363" s="159"/>
      <c r="Q363" s="159"/>
      <c r="R363" s="159"/>
      <c r="S363" s="159"/>
      <c r="T363" s="159"/>
      <c r="U363" s="159"/>
      <c r="V363" s="159"/>
      <c r="W363" s="159"/>
      <c r="X363" s="150"/>
      <c r="Y363" s="150"/>
      <c r="Z363" s="150"/>
      <c r="AA363" s="150"/>
      <c r="AB363" s="150"/>
      <c r="AC363" s="150"/>
      <c r="AD363" s="150"/>
      <c r="AE363" s="150"/>
      <c r="AF363" s="150"/>
      <c r="AG363" s="150" t="s">
        <v>226</v>
      </c>
      <c r="AH363" s="150"/>
      <c r="AI363" s="150"/>
      <c r="AJ363" s="150"/>
      <c r="AK363" s="150"/>
      <c r="AL363" s="150"/>
      <c r="AM363" s="150"/>
      <c r="AN363" s="150"/>
      <c r="AO363" s="150"/>
      <c r="AP363" s="150"/>
      <c r="AQ363" s="150"/>
      <c r="AR363" s="150"/>
      <c r="AS363" s="150"/>
      <c r="AT363" s="150"/>
      <c r="AU363" s="150"/>
      <c r="AV363" s="150"/>
      <c r="AW363" s="150"/>
      <c r="AX363" s="150"/>
      <c r="AY363" s="150"/>
      <c r="AZ363" s="150"/>
      <c r="BA363" s="150"/>
      <c r="BB363" s="150"/>
      <c r="BC363" s="150"/>
      <c r="BD363" s="150"/>
      <c r="BE363" s="150"/>
      <c r="BF363" s="150"/>
      <c r="BG363" s="150"/>
      <c r="BH363" s="150"/>
    </row>
    <row r="364" spans="1:60" outlineLevel="1" x14ac:dyDescent="0.2">
      <c r="A364" s="157"/>
      <c r="B364" s="158"/>
      <c r="C364" s="254" t="s">
        <v>616</v>
      </c>
      <c r="D364" s="255"/>
      <c r="E364" s="255"/>
      <c r="F364" s="255"/>
      <c r="G364" s="255"/>
      <c r="H364" s="159"/>
      <c r="I364" s="159"/>
      <c r="J364" s="159"/>
      <c r="K364" s="159"/>
      <c r="L364" s="159"/>
      <c r="M364" s="159"/>
      <c r="N364" s="159"/>
      <c r="O364" s="159"/>
      <c r="P364" s="159"/>
      <c r="Q364" s="159"/>
      <c r="R364" s="159"/>
      <c r="S364" s="159"/>
      <c r="T364" s="159"/>
      <c r="U364" s="159"/>
      <c r="V364" s="159"/>
      <c r="W364" s="159"/>
      <c r="X364" s="150"/>
      <c r="Y364" s="150"/>
      <c r="Z364" s="150"/>
      <c r="AA364" s="150"/>
      <c r="AB364" s="150"/>
      <c r="AC364" s="150"/>
      <c r="AD364" s="150"/>
      <c r="AE364" s="150"/>
      <c r="AF364" s="150"/>
      <c r="AG364" s="150" t="s">
        <v>226</v>
      </c>
      <c r="AH364" s="150"/>
      <c r="AI364" s="150"/>
      <c r="AJ364" s="150"/>
      <c r="AK364" s="150"/>
      <c r="AL364" s="150"/>
      <c r="AM364" s="150"/>
      <c r="AN364" s="150"/>
      <c r="AO364" s="150"/>
      <c r="AP364" s="150"/>
      <c r="AQ364" s="150"/>
      <c r="AR364" s="150"/>
      <c r="AS364" s="150"/>
      <c r="AT364" s="150"/>
      <c r="AU364" s="150"/>
      <c r="AV364" s="150"/>
      <c r="AW364" s="150"/>
      <c r="AX364" s="150"/>
      <c r="AY364" s="150"/>
      <c r="AZ364" s="150"/>
      <c r="BA364" s="150"/>
      <c r="BB364" s="150"/>
      <c r="BC364" s="150"/>
      <c r="BD364" s="150"/>
      <c r="BE364" s="150"/>
      <c r="BF364" s="150"/>
      <c r="BG364" s="150"/>
      <c r="BH364" s="150"/>
    </row>
    <row r="365" spans="1:60" outlineLevel="1" x14ac:dyDescent="0.2">
      <c r="A365" s="157"/>
      <c r="B365" s="158"/>
      <c r="C365" s="254" t="s">
        <v>617</v>
      </c>
      <c r="D365" s="255"/>
      <c r="E365" s="255"/>
      <c r="F365" s="255"/>
      <c r="G365" s="255"/>
      <c r="H365" s="159"/>
      <c r="I365" s="159"/>
      <c r="J365" s="159"/>
      <c r="K365" s="159"/>
      <c r="L365" s="159"/>
      <c r="M365" s="159"/>
      <c r="N365" s="159"/>
      <c r="O365" s="159"/>
      <c r="P365" s="159"/>
      <c r="Q365" s="159"/>
      <c r="R365" s="159"/>
      <c r="S365" s="159"/>
      <c r="T365" s="159"/>
      <c r="U365" s="159"/>
      <c r="V365" s="159"/>
      <c r="W365" s="159"/>
      <c r="X365" s="150"/>
      <c r="Y365" s="150"/>
      <c r="Z365" s="150"/>
      <c r="AA365" s="150"/>
      <c r="AB365" s="150"/>
      <c r="AC365" s="150"/>
      <c r="AD365" s="150"/>
      <c r="AE365" s="150"/>
      <c r="AF365" s="150"/>
      <c r="AG365" s="150" t="s">
        <v>226</v>
      </c>
      <c r="AH365" s="150"/>
      <c r="AI365" s="150"/>
      <c r="AJ365" s="150"/>
      <c r="AK365" s="150"/>
      <c r="AL365" s="150"/>
      <c r="AM365" s="150"/>
      <c r="AN365" s="150"/>
      <c r="AO365" s="150"/>
      <c r="AP365" s="150"/>
      <c r="AQ365" s="150"/>
      <c r="AR365" s="150"/>
      <c r="AS365" s="150"/>
      <c r="AT365" s="150"/>
      <c r="AU365" s="150"/>
      <c r="AV365" s="150"/>
      <c r="AW365" s="150"/>
      <c r="AX365" s="150"/>
      <c r="AY365" s="150"/>
      <c r="AZ365" s="150"/>
      <c r="BA365" s="150"/>
      <c r="BB365" s="150"/>
      <c r="BC365" s="150"/>
      <c r="BD365" s="150"/>
      <c r="BE365" s="150"/>
      <c r="BF365" s="150"/>
      <c r="BG365" s="150"/>
      <c r="BH365" s="150"/>
    </row>
    <row r="366" spans="1:60" outlineLevel="1" x14ac:dyDescent="0.2">
      <c r="A366" s="157"/>
      <c r="B366" s="158"/>
      <c r="C366" s="254" t="s">
        <v>618</v>
      </c>
      <c r="D366" s="255"/>
      <c r="E366" s="255"/>
      <c r="F366" s="255"/>
      <c r="G366" s="255"/>
      <c r="H366" s="159"/>
      <c r="I366" s="159"/>
      <c r="J366" s="159"/>
      <c r="K366" s="159"/>
      <c r="L366" s="159"/>
      <c r="M366" s="159"/>
      <c r="N366" s="159"/>
      <c r="O366" s="159"/>
      <c r="P366" s="159"/>
      <c r="Q366" s="159"/>
      <c r="R366" s="159"/>
      <c r="S366" s="159"/>
      <c r="T366" s="159"/>
      <c r="U366" s="159"/>
      <c r="V366" s="159"/>
      <c r="W366" s="159"/>
      <c r="X366" s="150"/>
      <c r="Y366" s="150"/>
      <c r="Z366" s="150"/>
      <c r="AA366" s="150"/>
      <c r="AB366" s="150"/>
      <c r="AC366" s="150"/>
      <c r="AD366" s="150"/>
      <c r="AE366" s="150"/>
      <c r="AF366" s="150"/>
      <c r="AG366" s="150" t="s">
        <v>226</v>
      </c>
      <c r="AH366" s="150"/>
      <c r="AI366" s="150"/>
      <c r="AJ366" s="150"/>
      <c r="AK366" s="150"/>
      <c r="AL366" s="150"/>
      <c r="AM366" s="150"/>
      <c r="AN366" s="150"/>
      <c r="AO366" s="150"/>
      <c r="AP366" s="150"/>
      <c r="AQ366" s="150"/>
      <c r="AR366" s="150"/>
      <c r="AS366" s="150"/>
      <c r="AT366" s="150"/>
      <c r="AU366" s="150"/>
      <c r="AV366" s="150"/>
      <c r="AW366" s="150"/>
      <c r="AX366" s="150"/>
      <c r="AY366" s="150"/>
      <c r="AZ366" s="150"/>
      <c r="BA366" s="150"/>
      <c r="BB366" s="150"/>
      <c r="BC366" s="150"/>
      <c r="BD366" s="150"/>
      <c r="BE366" s="150"/>
      <c r="BF366" s="150"/>
      <c r="BG366" s="150"/>
      <c r="BH366" s="150"/>
    </row>
    <row r="367" spans="1:60" outlineLevel="1" x14ac:dyDescent="0.2">
      <c r="A367" s="157"/>
      <c r="B367" s="158"/>
      <c r="C367" s="254" t="s">
        <v>619</v>
      </c>
      <c r="D367" s="255"/>
      <c r="E367" s="255"/>
      <c r="F367" s="255"/>
      <c r="G367" s="255"/>
      <c r="H367" s="159"/>
      <c r="I367" s="159"/>
      <c r="J367" s="159"/>
      <c r="K367" s="159"/>
      <c r="L367" s="159"/>
      <c r="M367" s="159"/>
      <c r="N367" s="159"/>
      <c r="O367" s="159"/>
      <c r="P367" s="159"/>
      <c r="Q367" s="159"/>
      <c r="R367" s="159"/>
      <c r="S367" s="159"/>
      <c r="T367" s="159"/>
      <c r="U367" s="159"/>
      <c r="V367" s="159"/>
      <c r="W367" s="159"/>
      <c r="X367" s="150"/>
      <c r="Y367" s="150"/>
      <c r="Z367" s="150"/>
      <c r="AA367" s="150"/>
      <c r="AB367" s="150"/>
      <c r="AC367" s="150"/>
      <c r="AD367" s="150"/>
      <c r="AE367" s="150"/>
      <c r="AF367" s="150"/>
      <c r="AG367" s="150" t="s">
        <v>226</v>
      </c>
      <c r="AH367" s="150"/>
      <c r="AI367" s="150"/>
      <c r="AJ367" s="150"/>
      <c r="AK367" s="150"/>
      <c r="AL367" s="150"/>
      <c r="AM367" s="150"/>
      <c r="AN367" s="150"/>
      <c r="AO367" s="150"/>
      <c r="AP367" s="150"/>
      <c r="AQ367" s="150"/>
      <c r="AR367" s="150"/>
      <c r="AS367" s="150"/>
      <c r="AT367" s="150"/>
      <c r="AU367" s="150"/>
      <c r="AV367" s="150"/>
      <c r="AW367" s="150"/>
      <c r="AX367" s="150"/>
      <c r="AY367" s="150"/>
      <c r="AZ367" s="150"/>
      <c r="BA367" s="150"/>
      <c r="BB367" s="150"/>
      <c r="BC367" s="150"/>
      <c r="BD367" s="150"/>
      <c r="BE367" s="150"/>
      <c r="BF367" s="150"/>
      <c r="BG367" s="150"/>
      <c r="BH367" s="150"/>
    </row>
    <row r="368" spans="1:60" outlineLevel="1" x14ac:dyDescent="0.2">
      <c r="A368" s="157"/>
      <c r="B368" s="158"/>
      <c r="C368" s="254" t="s">
        <v>620</v>
      </c>
      <c r="D368" s="255"/>
      <c r="E368" s="255"/>
      <c r="F368" s="255"/>
      <c r="G368" s="255"/>
      <c r="H368" s="159"/>
      <c r="I368" s="159"/>
      <c r="J368" s="159"/>
      <c r="K368" s="159"/>
      <c r="L368" s="159"/>
      <c r="M368" s="159"/>
      <c r="N368" s="159"/>
      <c r="O368" s="159"/>
      <c r="P368" s="159"/>
      <c r="Q368" s="159"/>
      <c r="R368" s="159"/>
      <c r="S368" s="159"/>
      <c r="T368" s="159"/>
      <c r="U368" s="159"/>
      <c r="V368" s="159"/>
      <c r="W368" s="159"/>
      <c r="X368" s="150"/>
      <c r="Y368" s="150"/>
      <c r="Z368" s="150"/>
      <c r="AA368" s="150"/>
      <c r="AB368" s="150"/>
      <c r="AC368" s="150"/>
      <c r="AD368" s="150"/>
      <c r="AE368" s="150"/>
      <c r="AF368" s="150"/>
      <c r="AG368" s="150" t="s">
        <v>226</v>
      </c>
      <c r="AH368" s="150"/>
      <c r="AI368" s="150"/>
      <c r="AJ368" s="150"/>
      <c r="AK368" s="150"/>
      <c r="AL368" s="150"/>
      <c r="AM368" s="150"/>
      <c r="AN368" s="150"/>
      <c r="AO368" s="150"/>
      <c r="AP368" s="150"/>
      <c r="AQ368" s="150"/>
      <c r="AR368" s="150"/>
      <c r="AS368" s="150"/>
      <c r="AT368" s="150"/>
      <c r="AU368" s="150"/>
      <c r="AV368" s="150"/>
      <c r="AW368" s="150"/>
      <c r="AX368" s="150"/>
      <c r="AY368" s="150"/>
      <c r="AZ368" s="150"/>
      <c r="BA368" s="150"/>
      <c r="BB368" s="150"/>
      <c r="BC368" s="150"/>
      <c r="BD368" s="150"/>
      <c r="BE368" s="150"/>
      <c r="BF368" s="150"/>
      <c r="BG368" s="150"/>
      <c r="BH368" s="150"/>
    </row>
    <row r="369" spans="1:60" ht="22.5" outlineLevel="1" x14ac:dyDescent="0.2">
      <c r="A369" s="170">
        <v>138</v>
      </c>
      <c r="B369" s="171" t="s">
        <v>621</v>
      </c>
      <c r="C369" s="185" t="s">
        <v>622</v>
      </c>
      <c r="D369" s="172" t="s">
        <v>242</v>
      </c>
      <c r="E369" s="173">
        <v>1</v>
      </c>
      <c r="F369" s="174"/>
      <c r="G369" s="175">
        <f>ROUND(E369*F369,2)</f>
        <v>0</v>
      </c>
      <c r="H369" s="160"/>
      <c r="I369" s="159">
        <f>ROUND(E369*H369,2)</f>
        <v>0</v>
      </c>
      <c r="J369" s="160"/>
      <c r="K369" s="159">
        <f>ROUND(E369*J369,2)</f>
        <v>0</v>
      </c>
      <c r="L369" s="159">
        <v>21</v>
      </c>
      <c r="M369" s="159">
        <f>G369*(1+L369/100)</f>
        <v>0</v>
      </c>
      <c r="N369" s="159">
        <v>0.1</v>
      </c>
      <c r="O369" s="159">
        <f>ROUND(E369*N369,2)</f>
        <v>0.1</v>
      </c>
      <c r="P369" s="159">
        <v>0</v>
      </c>
      <c r="Q369" s="159">
        <f>ROUND(E369*P369,2)</f>
        <v>0</v>
      </c>
      <c r="R369" s="159"/>
      <c r="S369" s="159" t="s">
        <v>243</v>
      </c>
      <c r="T369" s="159" t="s">
        <v>165</v>
      </c>
      <c r="U369" s="159">
        <v>0</v>
      </c>
      <c r="V369" s="159">
        <f>ROUND(E369*U369,2)</f>
        <v>0</v>
      </c>
      <c r="W369" s="159"/>
      <c r="X369" s="150"/>
      <c r="Y369" s="150"/>
      <c r="Z369" s="150"/>
      <c r="AA369" s="150"/>
      <c r="AB369" s="150"/>
      <c r="AC369" s="150"/>
      <c r="AD369" s="150"/>
      <c r="AE369" s="150"/>
      <c r="AF369" s="150"/>
      <c r="AG369" s="150" t="s">
        <v>166</v>
      </c>
      <c r="AH369" s="150"/>
      <c r="AI369" s="150"/>
      <c r="AJ369" s="150"/>
      <c r="AK369" s="150"/>
      <c r="AL369" s="150"/>
      <c r="AM369" s="150"/>
      <c r="AN369" s="150"/>
      <c r="AO369" s="150"/>
      <c r="AP369" s="150"/>
      <c r="AQ369" s="150"/>
      <c r="AR369" s="150"/>
      <c r="AS369" s="150"/>
      <c r="AT369" s="150"/>
      <c r="AU369" s="150"/>
      <c r="AV369" s="150"/>
      <c r="AW369" s="150"/>
      <c r="AX369" s="150"/>
      <c r="AY369" s="150"/>
      <c r="AZ369" s="150"/>
      <c r="BA369" s="150"/>
      <c r="BB369" s="150"/>
      <c r="BC369" s="150"/>
      <c r="BD369" s="150"/>
      <c r="BE369" s="150"/>
      <c r="BF369" s="150"/>
      <c r="BG369" s="150"/>
      <c r="BH369" s="150"/>
    </row>
    <row r="370" spans="1:60" outlineLevel="1" x14ac:dyDescent="0.2">
      <c r="A370" s="157"/>
      <c r="B370" s="158"/>
      <c r="C370" s="252" t="s">
        <v>623</v>
      </c>
      <c r="D370" s="253"/>
      <c r="E370" s="253"/>
      <c r="F370" s="253"/>
      <c r="G370" s="253"/>
      <c r="H370" s="159"/>
      <c r="I370" s="159"/>
      <c r="J370" s="159"/>
      <c r="K370" s="159"/>
      <c r="L370" s="159"/>
      <c r="M370" s="159"/>
      <c r="N370" s="159"/>
      <c r="O370" s="159"/>
      <c r="P370" s="159"/>
      <c r="Q370" s="159"/>
      <c r="R370" s="159"/>
      <c r="S370" s="159"/>
      <c r="T370" s="159"/>
      <c r="U370" s="159"/>
      <c r="V370" s="159"/>
      <c r="W370" s="159"/>
      <c r="X370" s="150"/>
      <c r="Y370" s="150"/>
      <c r="Z370" s="150"/>
      <c r="AA370" s="150"/>
      <c r="AB370" s="150"/>
      <c r="AC370" s="150"/>
      <c r="AD370" s="150"/>
      <c r="AE370" s="150"/>
      <c r="AF370" s="150"/>
      <c r="AG370" s="150" t="s">
        <v>226</v>
      </c>
      <c r="AH370" s="150"/>
      <c r="AI370" s="150"/>
      <c r="AJ370" s="150"/>
      <c r="AK370" s="150"/>
      <c r="AL370" s="150"/>
      <c r="AM370" s="150"/>
      <c r="AN370" s="150"/>
      <c r="AO370" s="150"/>
      <c r="AP370" s="150"/>
      <c r="AQ370" s="150"/>
      <c r="AR370" s="150"/>
      <c r="AS370" s="150"/>
      <c r="AT370" s="150"/>
      <c r="AU370" s="150"/>
      <c r="AV370" s="150"/>
      <c r="AW370" s="150"/>
      <c r="AX370" s="150"/>
      <c r="AY370" s="150"/>
      <c r="AZ370" s="150"/>
      <c r="BA370" s="150"/>
      <c r="BB370" s="150"/>
      <c r="BC370" s="150"/>
      <c r="BD370" s="150"/>
      <c r="BE370" s="150"/>
      <c r="BF370" s="150"/>
      <c r="BG370" s="150"/>
      <c r="BH370" s="150"/>
    </row>
    <row r="371" spans="1:60" outlineLevel="1" x14ac:dyDescent="0.2">
      <c r="A371" s="157"/>
      <c r="B371" s="158"/>
      <c r="C371" s="254" t="s">
        <v>624</v>
      </c>
      <c r="D371" s="255"/>
      <c r="E371" s="255"/>
      <c r="F371" s="255"/>
      <c r="G371" s="255"/>
      <c r="H371" s="159"/>
      <c r="I371" s="159"/>
      <c r="J371" s="159"/>
      <c r="K371" s="159"/>
      <c r="L371" s="159"/>
      <c r="M371" s="159"/>
      <c r="N371" s="159"/>
      <c r="O371" s="159"/>
      <c r="P371" s="159"/>
      <c r="Q371" s="159"/>
      <c r="R371" s="159"/>
      <c r="S371" s="159"/>
      <c r="T371" s="159"/>
      <c r="U371" s="159"/>
      <c r="V371" s="159"/>
      <c r="W371" s="159"/>
      <c r="X371" s="150"/>
      <c r="Y371" s="150"/>
      <c r="Z371" s="150"/>
      <c r="AA371" s="150"/>
      <c r="AB371" s="150"/>
      <c r="AC371" s="150"/>
      <c r="AD371" s="150"/>
      <c r="AE371" s="150"/>
      <c r="AF371" s="150"/>
      <c r="AG371" s="150" t="s">
        <v>226</v>
      </c>
      <c r="AH371" s="150"/>
      <c r="AI371" s="150"/>
      <c r="AJ371" s="150"/>
      <c r="AK371" s="150"/>
      <c r="AL371" s="150"/>
      <c r="AM371" s="150"/>
      <c r="AN371" s="150"/>
      <c r="AO371" s="150"/>
      <c r="AP371" s="150"/>
      <c r="AQ371" s="150"/>
      <c r="AR371" s="150"/>
      <c r="AS371" s="150"/>
      <c r="AT371" s="150"/>
      <c r="AU371" s="150"/>
      <c r="AV371" s="150"/>
      <c r="AW371" s="150"/>
      <c r="AX371" s="150"/>
      <c r="AY371" s="150"/>
      <c r="AZ371" s="150"/>
      <c r="BA371" s="150"/>
      <c r="BB371" s="150"/>
      <c r="BC371" s="150"/>
      <c r="BD371" s="150"/>
      <c r="BE371" s="150"/>
      <c r="BF371" s="150"/>
      <c r="BG371" s="150"/>
      <c r="BH371" s="150"/>
    </row>
    <row r="372" spans="1:60" outlineLevel="1" x14ac:dyDescent="0.2">
      <c r="A372" s="157"/>
      <c r="B372" s="158"/>
      <c r="C372" s="254" t="s">
        <v>625</v>
      </c>
      <c r="D372" s="255"/>
      <c r="E372" s="255"/>
      <c r="F372" s="255"/>
      <c r="G372" s="255"/>
      <c r="H372" s="159"/>
      <c r="I372" s="159"/>
      <c r="J372" s="159"/>
      <c r="K372" s="159"/>
      <c r="L372" s="159"/>
      <c r="M372" s="159"/>
      <c r="N372" s="159"/>
      <c r="O372" s="159"/>
      <c r="P372" s="159"/>
      <c r="Q372" s="159"/>
      <c r="R372" s="159"/>
      <c r="S372" s="159"/>
      <c r="T372" s="159"/>
      <c r="U372" s="159"/>
      <c r="V372" s="159"/>
      <c r="W372" s="159"/>
      <c r="X372" s="150"/>
      <c r="Y372" s="150"/>
      <c r="Z372" s="150"/>
      <c r="AA372" s="150"/>
      <c r="AB372" s="150"/>
      <c r="AC372" s="150"/>
      <c r="AD372" s="150"/>
      <c r="AE372" s="150"/>
      <c r="AF372" s="150"/>
      <c r="AG372" s="150" t="s">
        <v>226</v>
      </c>
      <c r="AH372" s="150"/>
      <c r="AI372" s="150"/>
      <c r="AJ372" s="150"/>
      <c r="AK372" s="150"/>
      <c r="AL372" s="150"/>
      <c r="AM372" s="150"/>
      <c r="AN372" s="150"/>
      <c r="AO372" s="150"/>
      <c r="AP372" s="150"/>
      <c r="AQ372" s="150"/>
      <c r="AR372" s="150"/>
      <c r="AS372" s="150"/>
      <c r="AT372" s="150"/>
      <c r="AU372" s="150"/>
      <c r="AV372" s="150"/>
      <c r="AW372" s="150"/>
      <c r="AX372" s="150"/>
      <c r="AY372" s="150"/>
      <c r="AZ372" s="150"/>
      <c r="BA372" s="150"/>
      <c r="BB372" s="150"/>
      <c r="BC372" s="150"/>
      <c r="BD372" s="150"/>
      <c r="BE372" s="150"/>
      <c r="BF372" s="150"/>
      <c r="BG372" s="150"/>
      <c r="BH372" s="150"/>
    </row>
    <row r="373" spans="1:60" outlineLevel="1" x14ac:dyDescent="0.2">
      <c r="A373" s="157"/>
      <c r="B373" s="158"/>
      <c r="C373" s="254" t="s">
        <v>626</v>
      </c>
      <c r="D373" s="255"/>
      <c r="E373" s="255"/>
      <c r="F373" s="255"/>
      <c r="G373" s="255"/>
      <c r="H373" s="159"/>
      <c r="I373" s="159"/>
      <c r="J373" s="159"/>
      <c r="K373" s="159"/>
      <c r="L373" s="159"/>
      <c r="M373" s="159"/>
      <c r="N373" s="159"/>
      <c r="O373" s="159"/>
      <c r="P373" s="159"/>
      <c r="Q373" s="159"/>
      <c r="R373" s="159"/>
      <c r="S373" s="159"/>
      <c r="T373" s="159"/>
      <c r="U373" s="159"/>
      <c r="V373" s="159"/>
      <c r="W373" s="159"/>
      <c r="X373" s="150"/>
      <c r="Y373" s="150"/>
      <c r="Z373" s="150"/>
      <c r="AA373" s="150"/>
      <c r="AB373" s="150"/>
      <c r="AC373" s="150"/>
      <c r="AD373" s="150"/>
      <c r="AE373" s="150"/>
      <c r="AF373" s="150"/>
      <c r="AG373" s="150" t="s">
        <v>226</v>
      </c>
      <c r="AH373" s="150"/>
      <c r="AI373" s="150"/>
      <c r="AJ373" s="150"/>
      <c r="AK373" s="150"/>
      <c r="AL373" s="150"/>
      <c r="AM373" s="150"/>
      <c r="AN373" s="150"/>
      <c r="AO373" s="150"/>
      <c r="AP373" s="150"/>
      <c r="AQ373" s="150"/>
      <c r="AR373" s="150"/>
      <c r="AS373" s="150"/>
      <c r="AT373" s="150"/>
      <c r="AU373" s="150"/>
      <c r="AV373" s="150"/>
      <c r="AW373" s="150"/>
      <c r="AX373" s="150"/>
      <c r="AY373" s="150"/>
      <c r="AZ373" s="150"/>
      <c r="BA373" s="150"/>
      <c r="BB373" s="150"/>
      <c r="BC373" s="150"/>
      <c r="BD373" s="150"/>
      <c r="BE373" s="150"/>
      <c r="BF373" s="150"/>
      <c r="BG373" s="150"/>
      <c r="BH373" s="150"/>
    </row>
    <row r="374" spans="1:60" outlineLevel="1" x14ac:dyDescent="0.2">
      <c r="A374" s="157"/>
      <c r="B374" s="158"/>
      <c r="C374" s="254" t="s">
        <v>627</v>
      </c>
      <c r="D374" s="255"/>
      <c r="E374" s="255"/>
      <c r="F374" s="255"/>
      <c r="G374" s="255"/>
      <c r="H374" s="159"/>
      <c r="I374" s="159"/>
      <c r="J374" s="159"/>
      <c r="K374" s="159"/>
      <c r="L374" s="159"/>
      <c r="M374" s="159"/>
      <c r="N374" s="159"/>
      <c r="O374" s="159"/>
      <c r="P374" s="159"/>
      <c r="Q374" s="159"/>
      <c r="R374" s="159"/>
      <c r="S374" s="159"/>
      <c r="T374" s="159"/>
      <c r="U374" s="159"/>
      <c r="V374" s="159"/>
      <c r="W374" s="159"/>
      <c r="X374" s="150"/>
      <c r="Y374" s="150"/>
      <c r="Z374" s="150"/>
      <c r="AA374" s="150"/>
      <c r="AB374" s="150"/>
      <c r="AC374" s="150"/>
      <c r="AD374" s="150"/>
      <c r="AE374" s="150"/>
      <c r="AF374" s="150"/>
      <c r="AG374" s="150" t="s">
        <v>226</v>
      </c>
      <c r="AH374" s="150"/>
      <c r="AI374" s="150"/>
      <c r="AJ374" s="150"/>
      <c r="AK374" s="150"/>
      <c r="AL374" s="150"/>
      <c r="AM374" s="150"/>
      <c r="AN374" s="150"/>
      <c r="AO374" s="150"/>
      <c r="AP374" s="150"/>
      <c r="AQ374" s="150"/>
      <c r="AR374" s="150"/>
      <c r="AS374" s="150"/>
      <c r="AT374" s="150"/>
      <c r="AU374" s="150"/>
      <c r="AV374" s="150"/>
      <c r="AW374" s="150"/>
      <c r="AX374" s="150"/>
      <c r="AY374" s="150"/>
      <c r="AZ374" s="150"/>
      <c r="BA374" s="150"/>
      <c r="BB374" s="150"/>
      <c r="BC374" s="150"/>
      <c r="BD374" s="150"/>
      <c r="BE374" s="150"/>
      <c r="BF374" s="150"/>
      <c r="BG374" s="150"/>
      <c r="BH374" s="150"/>
    </row>
    <row r="375" spans="1:60" outlineLevel="1" x14ac:dyDescent="0.2">
      <c r="A375" s="157"/>
      <c r="B375" s="158"/>
      <c r="C375" s="254" t="s">
        <v>628</v>
      </c>
      <c r="D375" s="255"/>
      <c r="E375" s="255"/>
      <c r="F375" s="255"/>
      <c r="G375" s="255"/>
      <c r="H375" s="159"/>
      <c r="I375" s="159"/>
      <c r="J375" s="159"/>
      <c r="K375" s="159"/>
      <c r="L375" s="159"/>
      <c r="M375" s="159"/>
      <c r="N375" s="159"/>
      <c r="O375" s="159"/>
      <c r="P375" s="159"/>
      <c r="Q375" s="159"/>
      <c r="R375" s="159"/>
      <c r="S375" s="159"/>
      <c r="T375" s="159"/>
      <c r="U375" s="159"/>
      <c r="V375" s="159"/>
      <c r="W375" s="159"/>
      <c r="X375" s="150"/>
      <c r="Y375" s="150"/>
      <c r="Z375" s="150"/>
      <c r="AA375" s="150"/>
      <c r="AB375" s="150"/>
      <c r="AC375" s="150"/>
      <c r="AD375" s="150"/>
      <c r="AE375" s="150"/>
      <c r="AF375" s="150"/>
      <c r="AG375" s="150" t="s">
        <v>226</v>
      </c>
      <c r="AH375" s="150"/>
      <c r="AI375" s="150"/>
      <c r="AJ375" s="150"/>
      <c r="AK375" s="150"/>
      <c r="AL375" s="150"/>
      <c r="AM375" s="150"/>
      <c r="AN375" s="150"/>
      <c r="AO375" s="150"/>
      <c r="AP375" s="150"/>
      <c r="AQ375" s="150"/>
      <c r="AR375" s="150"/>
      <c r="AS375" s="150"/>
      <c r="AT375" s="150"/>
      <c r="AU375" s="150"/>
      <c r="AV375" s="150"/>
      <c r="AW375" s="150"/>
      <c r="AX375" s="150"/>
      <c r="AY375" s="150"/>
      <c r="AZ375" s="150"/>
      <c r="BA375" s="150"/>
      <c r="BB375" s="150"/>
      <c r="BC375" s="150"/>
      <c r="BD375" s="150"/>
      <c r="BE375" s="150"/>
      <c r="BF375" s="150"/>
      <c r="BG375" s="150"/>
      <c r="BH375" s="150"/>
    </row>
    <row r="376" spans="1:60" outlineLevel="1" x14ac:dyDescent="0.2">
      <c r="A376" s="157"/>
      <c r="B376" s="158"/>
      <c r="C376" s="254" t="s">
        <v>629</v>
      </c>
      <c r="D376" s="255"/>
      <c r="E376" s="255"/>
      <c r="F376" s="255"/>
      <c r="G376" s="255"/>
      <c r="H376" s="159"/>
      <c r="I376" s="159"/>
      <c r="J376" s="159"/>
      <c r="K376" s="159"/>
      <c r="L376" s="159"/>
      <c r="M376" s="159"/>
      <c r="N376" s="159"/>
      <c r="O376" s="159"/>
      <c r="P376" s="159"/>
      <c r="Q376" s="159"/>
      <c r="R376" s="159"/>
      <c r="S376" s="159"/>
      <c r="T376" s="159"/>
      <c r="U376" s="159"/>
      <c r="V376" s="159"/>
      <c r="W376" s="159"/>
      <c r="X376" s="150"/>
      <c r="Y376" s="150"/>
      <c r="Z376" s="150"/>
      <c r="AA376" s="150"/>
      <c r="AB376" s="150"/>
      <c r="AC376" s="150"/>
      <c r="AD376" s="150"/>
      <c r="AE376" s="150"/>
      <c r="AF376" s="150"/>
      <c r="AG376" s="150" t="s">
        <v>226</v>
      </c>
      <c r="AH376" s="150"/>
      <c r="AI376" s="150"/>
      <c r="AJ376" s="150"/>
      <c r="AK376" s="150"/>
      <c r="AL376" s="150"/>
      <c r="AM376" s="150"/>
      <c r="AN376" s="150"/>
      <c r="AO376" s="150"/>
      <c r="AP376" s="150"/>
      <c r="AQ376" s="150"/>
      <c r="AR376" s="150"/>
      <c r="AS376" s="150"/>
      <c r="AT376" s="150"/>
      <c r="AU376" s="150"/>
      <c r="AV376" s="150"/>
      <c r="AW376" s="150"/>
      <c r="AX376" s="150"/>
      <c r="AY376" s="150"/>
      <c r="AZ376" s="150"/>
      <c r="BA376" s="150"/>
      <c r="BB376" s="150"/>
      <c r="BC376" s="150"/>
      <c r="BD376" s="150"/>
      <c r="BE376" s="150"/>
      <c r="BF376" s="150"/>
      <c r="BG376" s="150"/>
      <c r="BH376" s="150"/>
    </row>
    <row r="377" spans="1:60" outlineLevel="1" x14ac:dyDescent="0.2">
      <c r="A377" s="157"/>
      <c r="B377" s="158"/>
      <c r="C377" s="254" t="s">
        <v>630</v>
      </c>
      <c r="D377" s="255"/>
      <c r="E377" s="255"/>
      <c r="F377" s="255"/>
      <c r="G377" s="255"/>
      <c r="H377" s="159"/>
      <c r="I377" s="159"/>
      <c r="J377" s="159"/>
      <c r="K377" s="159"/>
      <c r="L377" s="159"/>
      <c r="M377" s="159"/>
      <c r="N377" s="159"/>
      <c r="O377" s="159"/>
      <c r="P377" s="159"/>
      <c r="Q377" s="159"/>
      <c r="R377" s="159"/>
      <c r="S377" s="159"/>
      <c r="T377" s="159"/>
      <c r="U377" s="159"/>
      <c r="V377" s="159"/>
      <c r="W377" s="159"/>
      <c r="X377" s="150"/>
      <c r="Y377" s="150"/>
      <c r="Z377" s="150"/>
      <c r="AA377" s="150"/>
      <c r="AB377" s="150"/>
      <c r="AC377" s="150"/>
      <c r="AD377" s="150"/>
      <c r="AE377" s="150"/>
      <c r="AF377" s="150"/>
      <c r="AG377" s="150" t="s">
        <v>226</v>
      </c>
      <c r="AH377" s="150"/>
      <c r="AI377" s="150"/>
      <c r="AJ377" s="150"/>
      <c r="AK377" s="150"/>
      <c r="AL377" s="150"/>
      <c r="AM377" s="150"/>
      <c r="AN377" s="150"/>
      <c r="AO377" s="150"/>
      <c r="AP377" s="150"/>
      <c r="AQ377" s="150"/>
      <c r="AR377" s="150"/>
      <c r="AS377" s="150"/>
      <c r="AT377" s="150"/>
      <c r="AU377" s="150"/>
      <c r="AV377" s="150"/>
      <c r="AW377" s="150"/>
      <c r="AX377" s="150"/>
      <c r="AY377" s="150"/>
      <c r="AZ377" s="150"/>
      <c r="BA377" s="150"/>
      <c r="BB377" s="150"/>
      <c r="BC377" s="150"/>
      <c r="BD377" s="150"/>
      <c r="BE377" s="150"/>
      <c r="BF377" s="150"/>
      <c r="BG377" s="150"/>
      <c r="BH377" s="150"/>
    </row>
    <row r="378" spans="1:60" outlineLevel="1" x14ac:dyDescent="0.2">
      <c r="A378" s="157"/>
      <c r="B378" s="158"/>
      <c r="C378" s="254" t="s">
        <v>631</v>
      </c>
      <c r="D378" s="255"/>
      <c r="E378" s="255"/>
      <c r="F378" s="255"/>
      <c r="G378" s="255"/>
      <c r="H378" s="159"/>
      <c r="I378" s="159"/>
      <c r="J378" s="159"/>
      <c r="K378" s="159"/>
      <c r="L378" s="159"/>
      <c r="M378" s="159"/>
      <c r="N378" s="159"/>
      <c r="O378" s="159"/>
      <c r="P378" s="159"/>
      <c r="Q378" s="159"/>
      <c r="R378" s="159"/>
      <c r="S378" s="159"/>
      <c r="T378" s="159"/>
      <c r="U378" s="159"/>
      <c r="V378" s="159"/>
      <c r="W378" s="159"/>
      <c r="X378" s="150"/>
      <c r="Y378" s="150"/>
      <c r="Z378" s="150"/>
      <c r="AA378" s="150"/>
      <c r="AB378" s="150"/>
      <c r="AC378" s="150"/>
      <c r="AD378" s="150"/>
      <c r="AE378" s="150"/>
      <c r="AF378" s="150"/>
      <c r="AG378" s="150" t="s">
        <v>226</v>
      </c>
      <c r="AH378" s="150"/>
      <c r="AI378" s="150"/>
      <c r="AJ378" s="150"/>
      <c r="AK378" s="150"/>
      <c r="AL378" s="150"/>
      <c r="AM378" s="150"/>
      <c r="AN378" s="150"/>
      <c r="AO378" s="150"/>
      <c r="AP378" s="150"/>
      <c r="AQ378" s="150"/>
      <c r="AR378" s="150"/>
      <c r="AS378" s="150"/>
      <c r="AT378" s="150"/>
      <c r="AU378" s="150"/>
      <c r="AV378" s="150"/>
      <c r="AW378" s="150"/>
      <c r="AX378" s="150"/>
      <c r="AY378" s="150"/>
      <c r="AZ378" s="150"/>
      <c r="BA378" s="150"/>
      <c r="BB378" s="150"/>
      <c r="BC378" s="150"/>
      <c r="BD378" s="150"/>
      <c r="BE378" s="150"/>
      <c r="BF378" s="150"/>
      <c r="BG378" s="150"/>
      <c r="BH378" s="150"/>
    </row>
    <row r="379" spans="1:60" ht="22.5" outlineLevel="1" x14ac:dyDescent="0.2">
      <c r="A379" s="170">
        <v>139</v>
      </c>
      <c r="B379" s="171" t="s">
        <v>632</v>
      </c>
      <c r="C379" s="185" t="s">
        <v>633</v>
      </c>
      <c r="D379" s="172" t="s">
        <v>242</v>
      </c>
      <c r="E379" s="173">
        <v>1</v>
      </c>
      <c r="F379" s="174"/>
      <c r="G379" s="175">
        <f>ROUND(E379*F379,2)</f>
        <v>0</v>
      </c>
      <c r="H379" s="160"/>
      <c r="I379" s="159">
        <f>ROUND(E379*H379,2)</f>
        <v>0</v>
      </c>
      <c r="J379" s="160"/>
      <c r="K379" s="159">
        <f>ROUND(E379*J379,2)</f>
        <v>0</v>
      </c>
      <c r="L379" s="159">
        <v>21</v>
      </c>
      <c r="M379" s="159">
        <f>G379*(1+L379/100)</f>
        <v>0</v>
      </c>
      <c r="N379" s="159">
        <v>0.105</v>
      </c>
      <c r="O379" s="159">
        <f>ROUND(E379*N379,2)</f>
        <v>0.11</v>
      </c>
      <c r="P379" s="159">
        <v>0</v>
      </c>
      <c r="Q379" s="159">
        <f>ROUND(E379*P379,2)</f>
        <v>0</v>
      </c>
      <c r="R379" s="159"/>
      <c r="S379" s="159" t="s">
        <v>243</v>
      </c>
      <c r="T379" s="159" t="s">
        <v>165</v>
      </c>
      <c r="U379" s="159">
        <v>0</v>
      </c>
      <c r="V379" s="159">
        <f>ROUND(E379*U379,2)</f>
        <v>0</v>
      </c>
      <c r="W379" s="159"/>
      <c r="X379" s="150"/>
      <c r="Y379" s="150"/>
      <c r="Z379" s="150"/>
      <c r="AA379" s="150"/>
      <c r="AB379" s="150"/>
      <c r="AC379" s="150"/>
      <c r="AD379" s="150"/>
      <c r="AE379" s="150"/>
      <c r="AF379" s="150"/>
      <c r="AG379" s="150" t="s">
        <v>166</v>
      </c>
      <c r="AH379" s="150"/>
      <c r="AI379" s="150"/>
      <c r="AJ379" s="150"/>
      <c r="AK379" s="150"/>
      <c r="AL379" s="150"/>
      <c r="AM379" s="150"/>
      <c r="AN379" s="150"/>
      <c r="AO379" s="150"/>
      <c r="AP379" s="150"/>
      <c r="AQ379" s="150"/>
      <c r="AR379" s="150"/>
      <c r="AS379" s="150"/>
      <c r="AT379" s="150"/>
      <c r="AU379" s="150"/>
      <c r="AV379" s="150"/>
      <c r="AW379" s="150"/>
      <c r="AX379" s="150"/>
      <c r="AY379" s="150"/>
      <c r="AZ379" s="150"/>
      <c r="BA379" s="150"/>
      <c r="BB379" s="150"/>
      <c r="BC379" s="150"/>
      <c r="BD379" s="150"/>
      <c r="BE379" s="150"/>
      <c r="BF379" s="150"/>
      <c r="BG379" s="150"/>
      <c r="BH379" s="150"/>
    </row>
    <row r="380" spans="1:60" outlineLevel="1" x14ac:dyDescent="0.2">
      <c r="A380" s="157"/>
      <c r="B380" s="158"/>
      <c r="C380" s="252" t="s">
        <v>623</v>
      </c>
      <c r="D380" s="253"/>
      <c r="E380" s="253"/>
      <c r="F380" s="253"/>
      <c r="G380" s="253"/>
      <c r="H380" s="159"/>
      <c r="I380" s="159"/>
      <c r="J380" s="159"/>
      <c r="K380" s="159"/>
      <c r="L380" s="159"/>
      <c r="M380" s="159"/>
      <c r="N380" s="159"/>
      <c r="O380" s="159"/>
      <c r="P380" s="159"/>
      <c r="Q380" s="159"/>
      <c r="R380" s="159"/>
      <c r="S380" s="159"/>
      <c r="T380" s="159"/>
      <c r="U380" s="159"/>
      <c r="V380" s="159"/>
      <c r="W380" s="159"/>
      <c r="X380" s="150"/>
      <c r="Y380" s="150"/>
      <c r="Z380" s="150"/>
      <c r="AA380" s="150"/>
      <c r="AB380" s="150"/>
      <c r="AC380" s="150"/>
      <c r="AD380" s="150"/>
      <c r="AE380" s="150"/>
      <c r="AF380" s="150"/>
      <c r="AG380" s="150" t="s">
        <v>226</v>
      </c>
      <c r="AH380" s="150"/>
      <c r="AI380" s="150"/>
      <c r="AJ380" s="150"/>
      <c r="AK380" s="150"/>
      <c r="AL380" s="150"/>
      <c r="AM380" s="150"/>
      <c r="AN380" s="150"/>
      <c r="AO380" s="150"/>
      <c r="AP380" s="150"/>
      <c r="AQ380" s="150"/>
      <c r="AR380" s="150"/>
      <c r="AS380" s="150"/>
      <c r="AT380" s="150"/>
      <c r="AU380" s="150"/>
      <c r="AV380" s="150"/>
      <c r="AW380" s="150"/>
      <c r="AX380" s="150"/>
      <c r="AY380" s="150"/>
      <c r="AZ380" s="150"/>
      <c r="BA380" s="150"/>
      <c r="BB380" s="150"/>
      <c r="BC380" s="150"/>
      <c r="BD380" s="150"/>
      <c r="BE380" s="150"/>
      <c r="BF380" s="150"/>
      <c r="BG380" s="150"/>
      <c r="BH380" s="150"/>
    </row>
    <row r="381" spans="1:60" outlineLevel="1" x14ac:dyDescent="0.2">
      <c r="A381" s="157"/>
      <c r="B381" s="158"/>
      <c r="C381" s="254" t="s">
        <v>634</v>
      </c>
      <c r="D381" s="255"/>
      <c r="E381" s="255"/>
      <c r="F381" s="255"/>
      <c r="G381" s="255"/>
      <c r="H381" s="159"/>
      <c r="I381" s="159"/>
      <c r="J381" s="159"/>
      <c r="K381" s="159"/>
      <c r="L381" s="159"/>
      <c r="M381" s="159"/>
      <c r="N381" s="159"/>
      <c r="O381" s="159"/>
      <c r="P381" s="159"/>
      <c r="Q381" s="159"/>
      <c r="R381" s="159"/>
      <c r="S381" s="159"/>
      <c r="T381" s="159"/>
      <c r="U381" s="159"/>
      <c r="V381" s="159"/>
      <c r="W381" s="159"/>
      <c r="X381" s="150"/>
      <c r="Y381" s="150"/>
      <c r="Z381" s="150"/>
      <c r="AA381" s="150"/>
      <c r="AB381" s="150"/>
      <c r="AC381" s="150"/>
      <c r="AD381" s="150"/>
      <c r="AE381" s="150"/>
      <c r="AF381" s="150"/>
      <c r="AG381" s="150" t="s">
        <v>226</v>
      </c>
      <c r="AH381" s="150"/>
      <c r="AI381" s="150"/>
      <c r="AJ381" s="150"/>
      <c r="AK381" s="150"/>
      <c r="AL381" s="150"/>
      <c r="AM381" s="150"/>
      <c r="AN381" s="150"/>
      <c r="AO381" s="150"/>
      <c r="AP381" s="150"/>
      <c r="AQ381" s="150"/>
      <c r="AR381" s="150"/>
      <c r="AS381" s="150"/>
      <c r="AT381" s="150"/>
      <c r="AU381" s="150"/>
      <c r="AV381" s="150"/>
      <c r="AW381" s="150"/>
      <c r="AX381" s="150"/>
      <c r="AY381" s="150"/>
      <c r="AZ381" s="150"/>
      <c r="BA381" s="150"/>
      <c r="BB381" s="150"/>
      <c r="BC381" s="150"/>
      <c r="BD381" s="150"/>
      <c r="BE381" s="150"/>
      <c r="BF381" s="150"/>
      <c r="BG381" s="150"/>
      <c r="BH381" s="150"/>
    </row>
    <row r="382" spans="1:60" outlineLevel="1" x14ac:dyDescent="0.2">
      <c r="A382" s="157"/>
      <c r="B382" s="158"/>
      <c r="C382" s="254" t="s">
        <v>625</v>
      </c>
      <c r="D382" s="255"/>
      <c r="E382" s="255"/>
      <c r="F382" s="255"/>
      <c r="G382" s="255"/>
      <c r="H382" s="159"/>
      <c r="I382" s="159"/>
      <c r="J382" s="159"/>
      <c r="K382" s="159"/>
      <c r="L382" s="159"/>
      <c r="M382" s="159"/>
      <c r="N382" s="159"/>
      <c r="O382" s="159"/>
      <c r="P382" s="159"/>
      <c r="Q382" s="159"/>
      <c r="R382" s="159"/>
      <c r="S382" s="159"/>
      <c r="T382" s="159"/>
      <c r="U382" s="159"/>
      <c r="V382" s="159"/>
      <c r="W382" s="159"/>
      <c r="X382" s="150"/>
      <c r="Y382" s="150"/>
      <c r="Z382" s="150"/>
      <c r="AA382" s="150"/>
      <c r="AB382" s="150"/>
      <c r="AC382" s="150"/>
      <c r="AD382" s="150"/>
      <c r="AE382" s="150"/>
      <c r="AF382" s="150"/>
      <c r="AG382" s="150" t="s">
        <v>226</v>
      </c>
      <c r="AH382" s="150"/>
      <c r="AI382" s="150"/>
      <c r="AJ382" s="150"/>
      <c r="AK382" s="150"/>
      <c r="AL382" s="150"/>
      <c r="AM382" s="150"/>
      <c r="AN382" s="150"/>
      <c r="AO382" s="150"/>
      <c r="AP382" s="150"/>
      <c r="AQ382" s="150"/>
      <c r="AR382" s="150"/>
      <c r="AS382" s="150"/>
      <c r="AT382" s="150"/>
      <c r="AU382" s="150"/>
      <c r="AV382" s="150"/>
      <c r="AW382" s="150"/>
      <c r="AX382" s="150"/>
      <c r="AY382" s="150"/>
      <c r="AZ382" s="150"/>
      <c r="BA382" s="150"/>
      <c r="BB382" s="150"/>
      <c r="BC382" s="150"/>
      <c r="BD382" s="150"/>
      <c r="BE382" s="150"/>
      <c r="BF382" s="150"/>
      <c r="BG382" s="150"/>
      <c r="BH382" s="150"/>
    </row>
    <row r="383" spans="1:60" outlineLevel="1" x14ac:dyDescent="0.2">
      <c r="A383" s="157"/>
      <c r="B383" s="158"/>
      <c r="C383" s="254" t="s">
        <v>626</v>
      </c>
      <c r="D383" s="255"/>
      <c r="E383" s="255"/>
      <c r="F383" s="255"/>
      <c r="G383" s="255"/>
      <c r="H383" s="159"/>
      <c r="I383" s="159"/>
      <c r="J383" s="159"/>
      <c r="K383" s="159"/>
      <c r="L383" s="159"/>
      <c r="M383" s="159"/>
      <c r="N383" s="159"/>
      <c r="O383" s="159"/>
      <c r="P383" s="159"/>
      <c r="Q383" s="159"/>
      <c r="R383" s="159"/>
      <c r="S383" s="159"/>
      <c r="T383" s="159"/>
      <c r="U383" s="159"/>
      <c r="V383" s="159"/>
      <c r="W383" s="159"/>
      <c r="X383" s="150"/>
      <c r="Y383" s="150"/>
      <c r="Z383" s="150"/>
      <c r="AA383" s="150"/>
      <c r="AB383" s="150"/>
      <c r="AC383" s="150"/>
      <c r="AD383" s="150"/>
      <c r="AE383" s="150"/>
      <c r="AF383" s="150"/>
      <c r="AG383" s="150" t="s">
        <v>226</v>
      </c>
      <c r="AH383" s="150"/>
      <c r="AI383" s="150"/>
      <c r="AJ383" s="150"/>
      <c r="AK383" s="150"/>
      <c r="AL383" s="150"/>
      <c r="AM383" s="150"/>
      <c r="AN383" s="150"/>
      <c r="AO383" s="150"/>
      <c r="AP383" s="150"/>
      <c r="AQ383" s="150"/>
      <c r="AR383" s="150"/>
      <c r="AS383" s="150"/>
      <c r="AT383" s="150"/>
      <c r="AU383" s="150"/>
      <c r="AV383" s="150"/>
      <c r="AW383" s="150"/>
      <c r="AX383" s="150"/>
      <c r="AY383" s="150"/>
      <c r="AZ383" s="150"/>
      <c r="BA383" s="150"/>
      <c r="BB383" s="150"/>
      <c r="BC383" s="150"/>
      <c r="BD383" s="150"/>
      <c r="BE383" s="150"/>
      <c r="BF383" s="150"/>
      <c r="BG383" s="150"/>
      <c r="BH383" s="150"/>
    </row>
    <row r="384" spans="1:60" outlineLevel="1" x14ac:dyDescent="0.2">
      <c r="A384" s="157"/>
      <c r="B384" s="158"/>
      <c r="C384" s="254" t="s">
        <v>627</v>
      </c>
      <c r="D384" s="255"/>
      <c r="E384" s="255"/>
      <c r="F384" s="255"/>
      <c r="G384" s="255"/>
      <c r="H384" s="159"/>
      <c r="I384" s="159"/>
      <c r="J384" s="159"/>
      <c r="K384" s="159"/>
      <c r="L384" s="159"/>
      <c r="M384" s="159"/>
      <c r="N384" s="159"/>
      <c r="O384" s="159"/>
      <c r="P384" s="159"/>
      <c r="Q384" s="159"/>
      <c r="R384" s="159"/>
      <c r="S384" s="159"/>
      <c r="T384" s="159"/>
      <c r="U384" s="159"/>
      <c r="V384" s="159"/>
      <c r="W384" s="159"/>
      <c r="X384" s="150"/>
      <c r="Y384" s="150"/>
      <c r="Z384" s="150"/>
      <c r="AA384" s="150"/>
      <c r="AB384" s="150"/>
      <c r="AC384" s="150"/>
      <c r="AD384" s="150"/>
      <c r="AE384" s="150"/>
      <c r="AF384" s="150"/>
      <c r="AG384" s="150" t="s">
        <v>226</v>
      </c>
      <c r="AH384" s="150"/>
      <c r="AI384" s="150"/>
      <c r="AJ384" s="150"/>
      <c r="AK384" s="150"/>
      <c r="AL384" s="150"/>
      <c r="AM384" s="150"/>
      <c r="AN384" s="150"/>
      <c r="AO384" s="150"/>
      <c r="AP384" s="150"/>
      <c r="AQ384" s="150"/>
      <c r="AR384" s="150"/>
      <c r="AS384" s="150"/>
      <c r="AT384" s="150"/>
      <c r="AU384" s="150"/>
      <c r="AV384" s="150"/>
      <c r="AW384" s="150"/>
      <c r="AX384" s="150"/>
      <c r="AY384" s="150"/>
      <c r="AZ384" s="150"/>
      <c r="BA384" s="150"/>
      <c r="BB384" s="150"/>
      <c r="BC384" s="150"/>
      <c r="BD384" s="150"/>
      <c r="BE384" s="150"/>
      <c r="BF384" s="150"/>
      <c r="BG384" s="150"/>
      <c r="BH384" s="150"/>
    </row>
    <row r="385" spans="1:60" outlineLevel="1" x14ac:dyDescent="0.2">
      <c r="A385" s="157"/>
      <c r="B385" s="158"/>
      <c r="C385" s="254" t="s">
        <v>628</v>
      </c>
      <c r="D385" s="255"/>
      <c r="E385" s="255"/>
      <c r="F385" s="255"/>
      <c r="G385" s="255"/>
      <c r="H385" s="159"/>
      <c r="I385" s="159"/>
      <c r="J385" s="159"/>
      <c r="K385" s="159"/>
      <c r="L385" s="159"/>
      <c r="M385" s="159"/>
      <c r="N385" s="159"/>
      <c r="O385" s="159"/>
      <c r="P385" s="159"/>
      <c r="Q385" s="159"/>
      <c r="R385" s="159"/>
      <c r="S385" s="159"/>
      <c r="T385" s="159"/>
      <c r="U385" s="159"/>
      <c r="V385" s="159"/>
      <c r="W385" s="159"/>
      <c r="X385" s="150"/>
      <c r="Y385" s="150"/>
      <c r="Z385" s="150"/>
      <c r="AA385" s="150"/>
      <c r="AB385" s="150"/>
      <c r="AC385" s="150"/>
      <c r="AD385" s="150"/>
      <c r="AE385" s="150"/>
      <c r="AF385" s="150"/>
      <c r="AG385" s="150" t="s">
        <v>226</v>
      </c>
      <c r="AH385" s="150"/>
      <c r="AI385" s="150"/>
      <c r="AJ385" s="150"/>
      <c r="AK385" s="150"/>
      <c r="AL385" s="150"/>
      <c r="AM385" s="150"/>
      <c r="AN385" s="150"/>
      <c r="AO385" s="150"/>
      <c r="AP385" s="150"/>
      <c r="AQ385" s="150"/>
      <c r="AR385" s="150"/>
      <c r="AS385" s="150"/>
      <c r="AT385" s="150"/>
      <c r="AU385" s="150"/>
      <c r="AV385" s="150"/>
      <c r="AW385" s="150"/>
      <c r="AX385" s="150"/>
      <c r="AY385" s="150"/>
      <c r="AZ385" s="150"/>
      <c r="BA385" s="150"/>
      <c r="BB385" s="150"/>
      <c r="BC385" s="150"/>
      <c r="BD385" s="150"/>
      <c r="BE385" s="150"/>
      <c r="BF385" s="150"/>
      <c r="BG385" s="150"/>
      <c r="BH385" s="150"/>
    </row>
    <row r="386" spans="1:60" outlineLevel="1" x14ac:dyDescent="0.2">
      <c r="A386" s="157"/>
      <c r="B386" s="158"/>
      <c r="C386" s="254" t="s">
        <v>629</v>
      </c>
      <c r="D386" s="255"/>
      <c r="E386" s="255"/>
      <c r="F386" s="255"/>
      <c r="G386" s="255"/>
      <c r="H386" s="159"/>
      <c r="I386" s="159"/>
      <c r="J386" s="159"/>
      <c r="K386" s="159"/>
      <c r="L386" s="159"/>
      <c r="M386" s="159"/>
      <c r="N386" s="159"/>
      <c r="O386" s="159"/>
      <c r="P386" s="159"/>
      <c r="Q386" s="159"/>
      <c r="R386" s="159"/>
      <c r="S386" s="159"/>
      <c r="T386" s="159"/>
      <c r="U386" s="159"/>
      <c r="V386" s="159"/>
      <c r="W386" s="159"/>
      <c r="X386" s="150"/>
      <c r="Y386" s="150"/>
      <c r="Z386" s="150"/>
      <c r="AA386" s="150"/>
      <c r="AB386" s="150"/>
      <c r="AC386" s="150"/>
      <c r="AD386" s="150"/>
      <c r="AE386" s="150"/>
      <c r="AF386" s="150"/>
      <c r="AG386" s="150" t="s">
        <v>226</v>
      </c>
      <c r="AH386" s="150"/>
      <c r="AI386" s="150"/>
      <c r="AJ386" s="150"/>
      <c r="AK386" s="150"/>
      <c r="AL386" s="150"/>
      <c r="AM386" s="150"/>
      <c r="AN386" s="150"/>
      <c r="AO386" s="150"/>
      <c r="AP386" s="150"/>
      <c r="AQ386" s="150"/>
      <c r="AR386" s="150"/>
      <c r="AS386" s="150"/>
      <c r="AT386" s="150"/>
      <c r="AU386" s="150"/>
      <c r="AV386" s="150"/>
      <c r="AW386" s="150"/>
      <c r="AX386" s="150"/>
      <c r="AY386" s="150"/>
      <c r="AZ386" s="150"/>
      <c r="BA386" s="150"/>
      <c r="BB386" s="150"/>
      <c r="BC386" s="150"/>
      <c r="BD386" s="150"/>
      <c r="BE386" s="150"/>
      <c r="BF386" s="150"/>
      <c r="BG386" s="150"/>
      <c r="BH386" s="150"/>
    </row>
    <row r="387" spans="1:60" outlineLevel="1" x14ac:dyDescent="0.2">
      <c r="A387" s="157"/>
      <c r="B387" s="158"/>
      <c r="C387" s="254" t="s">
        <v>630</v>
      </c>
      <c r="D387" s="255"/>
      <c r="E387" s="255"/>
      <c r="F387" s="255"/>
      <c r="G387" s="255"/>
      <c r="H387" s="159"/>
      <c r="I387" s="159"/>
      <c r="J387" s="159"/>
      <c r="K387" s="159"/>
      <c r="L387" s="159"/>
      <c r="M387" s="159"/>
      <c r="N387" s="159"/>
      <c r="O387" s="159"/>
      <c r="P387" s="159"/>
      <c r="Q387" s="159"/>
      <c r="R387" s="159"/>
      <c r="S387" s="159"/>
      <c r="T387" s="159"/>
      <c r="U387" s="159"/>
      <c r="V387" s="159"/>
      <c r="W387" s="159"/>
      <c r="X387" s="150"/>
      <c r="Y387" s="150"/>
      <c r="Z387" s="150"/>
      <c r="AA387" s="150"/>
      <c r="AB387" s="150"/>
      <c r="AC387" s="150"/>
      <c r="AD387" s="150"/>
      <c r="AE387" s="150"/>
      <c r="AF387" s="150"/>
      <c r="AG387" s="150" t="s">
        <v>226</v>
      </c>
      <c r="AH387" s="150"/>
      <c r="AI387" s="150"/>
      <c r="AJ387" s="150"/>
      <c r="AK387" s="150"/>
      <c r="AL387" s="150"/>
      <c r="AM387" s="150"/>
      <c r="AN387" s="150"/>
      <c r="AO387" s="150"/>
      <c r="AP387" s="150"/>
      <c r="AQ387" s="150"/>
      <c r="AR387" s="150"/>
      <c r="AS387" s="150"/>
      <c r="AT387" s="150"/>
      <c r="AU387" s="150"/>
      <c r="AV387" s="150"/>
      <c r="AW387" s="150"/>
      <c r="AX387" s="150"/>
      <c r="AY387" s="150"/>
      <c r="AZ387" s="150"/>
      <c r="BA387" s="150"/>
      <c r="BB387" s="150"/>
      <c r="BC387" s="150"/>
      <c r="BD387" s="150"/>
      <c r="BE387" s="150"/>
      <c r="BF387" s="150"/>
      <c r="BG387" s="150"/>
      <c r="BH387" s="150"/>
    </row>
    <row r="388" spans="1:60" outlineLevel="1" x14ac:dyDescent="0.2">
      <c r="A388" s="157"/>
      <c r="B388" s="158"/>
      <c r="C388" s="254" t="s">
        <v>631</v>
      </c>
      <c r="D388" s="255"/>
      <c r="E388" s="255"/>
      <c r="F388" s="255"/>
      <c r="G388" s="255"/>
      <c r="H388" s="159"/>
      <c r="I388" s="159"/>
      <c r="J388" s="159"/>
      <c r="K388" s="159"/>
      <c r="L388" s="159"/>
      <c r="M388" s="159"/>
      <c r="N388" s="159"/>
      <c r="O388" s="159"/>
      <c r="P388" s="159"/>
      <c r="Q388" s="159"/>
      <c r="R388" s="159"/>
      <c r="S388" s="159"/>
      <c r="T388" s="159"/>
      <c r="U388" s="159"/>
      <c r="V388" s="159"/>
      <c r="W388" s="159"/>
      <c r="X388" s="150"/>
      <c r="Y388" s="150"/>
      <c r="Z388" s="150"/>
      <c r="AA388" s="150"/>
      <c r="AB388" s="150"/>
      <c r="AC388" s="150"/>
      <c r="AD388" s="150"/>
      <c r="AE388" s="150"/>
      <c r="AF388" s="150"/>
      <c r="AG388" s="150" t="s">
        <v>226</v>
      </c>
      <c r="AH388" s="150"/>
      <c r="AI388" s="150"/>
      <c r="AJ388" s="150"/>
      <c r="AK388" s="150"/>
      <c r="AL388" s="150"/>
      <c r="AM388" s="150"/>
      <c r="AN388" s="150"/>
      <c r="AO388" s="150"/>
      <c r="AP388" s="150"/>
      <c r="AQ388" s="150"/>
      <c r="AR388" s="150"/>
      <c r="AS388" s="150"/>
      <c r="AT388" s="150"/>
      <c r="AU388" s="150"/>
      <c r="AV388" s="150"/>
      <c r="AW388" s="150"/>
      <c r="AX388" s="150"/>
      <c r="AY388" s="150"/>
      <c r="AZ388" s="150"/>
      <c r="BA388" s="150"/>
      <c r="BB388" s="150"/>
      <c r="BC388" s="150"/>
      <c r="BD388" s="150"/>
      <c r="BE388" s="150"/>
      <c r="BF388" s="150"/>
      <c r="BG388" s="150"/>
      <c r="BH388" s="150"/>
    </row>
    <row r="389" spans="1:60" ht="22.5" outlineLevel="1" x14ac:dyDescent="0.2">
      <c r="A389" s="170">
        <v>140</v>
      </c>
      <c r="B389" s="171" t="s">
        <v>635</v>
      </c>
      <c r="C389" s="185" t="s">
        <v>636</v>
      </c>
      <c r="D389" s="172" t="s">
        <v>242</v>
      </c>
      <c r="E389" s="173">
        <v>2</v>
      </c>
      <c r="F389" s="174"/>
      <c r="G389" s="175">
        <f>ROUND(E389*F389,2)</f>
        <v>0</v>
      </c>
      <c r="H389" s="160"/>
      <c r="I389" s="159">
        <f>ROUND(E389*H389,2)</f>
        <v>0</v>
      </c>
      <c r="J389" s="160"/>
      <c r="K389" s="159">
        <f>ROUND(E389*J389,2)</f>
        <v>0</v>
      </c>
      <c r="L389" s="159">
        <v>21</v>
      </c>
      <c r="M389" s="159">
        <f>G389*(1+L389/100)</f>
        <v>0</v>
      </c>
      <c r="N389" s="159">
        <v>0.12</v>
      </c>
      <c r="O389" s="159">
        <f>ROUND(E389*N389,2)</f>
        <v>0.24</v>
      </c>
      <c r="P389" s="159">
        <v>0</v>
      </c>
      <c r="Q389" s="159">
        <f>ROUND(E389*P389,2)</f>
        <v>0</v>
      </c>
      <c r="R389" s="159"/>
      <c r="S389" s="159" t="s">
        <v>243</v>
      </c>
      <c r="T389" s="159" t="s">
        <v>165</v>
      </c>
      <c r="U389" s="159">
        <v>0</v>
      </c>
      <c r="V389" s="159">
        <f>ROUND(E389*U389,2)</f>
        <v>0</v>
      </c>
      <c r="W389" s="159"/>
      <c r="X389" s="150"/>
      <c r="Y389" s="150"/>
      <c r="Z389" s="150"/>
      <c r="AA389" s="150"/>
      <c r="AB389" s="150"/>
      <c r="AC389" s="150"/>
      <c r="AD389" s="150"/>
      <c r="AE389" s="150"/>
      <c r="AF389" s="150"/>
      <c r="AG389" s="150" t="s">
        <v>166</v>
      </c>
      <c r="AH389" s="150"/>
      <c r="AI389" s="150"/>
      <c r="AJ389" s="150"/>
      <c r="AK389" s="150"/>
      <c r="AL389" s="150"/>
      <c r="AM389" s="150"/>
      <c r="AN389" s="150"/>
      <c r="AO389" s="150"/>
      <c r="AP389" s="150"/>
      <c r="AQ389" s="150"/>
      <c r="AR389" s="150"/>
      <c r="AS389" s="150"/>
      <c r="AT389" s="150"/>
      <c r="AU389" s="150"/>
      <c r="AV389" s="150"/>
      <c r="AW389" s="150"/>
      <c r="AX389" s="150"/>
      <c r="AY389" s="150"/>
      <c r="AZ389" s="150"/>
      <c r="BA389" s="150"/>
      <c r="BB389" s="150"/>
      <c r="BC389" s="150"/>
      <c r="BD389" s="150"/>
      <c r="BE389" s="150"/>
      <c r="BF389" s="150"/>
      <c r="BG389" s="150"/>
      <c r="BH389" s="150"/>
    </row>
    <row r="390" spans="1:60" outlineLevel="1" x14ac:dyDescent="0.2">
      <c r="A390" s="157"/>
      <c r="B390" s="158"/>
      <c r="C390" s="252" t="s">
        <v>623</v>
      </c>
      <c r="D390" s="253"/>
      <c r="E390" s="253"/>
      <c r="F390" s="253"/>
      <c r="G390" s="253"/>
      <c r="H390" s="159"/>
      <c r="I390" s="159"/>
      <c r="J390" s="159"/>
      <c r="K390" s="159"/>
      <c r="L390" s="159"/>
      <c r="M390" s="159"/>
      <c r="N390" s="159"/>
      <c r="O390" s="159"/>
      <c r="P390" s="159"/>
      <c r="Q390" s="159"/>
      <c r="R390" s="159"/>
      <c r="S390" s="159"/>
      <c r="T390" s="159"/>
      <c r="U390" s="159"/>
      <c r="V390" s="159"/>
      <c r="W390" s="159"/>
      <c r="X390" s="150"/>
      <c r="Y390" s="150"/>
      <c r="Z390" s="150"/>
      <c r="AA390" s="150"/>
      <c r="AB390" s="150"/>
      <c r="AC390" s="150"/>
      <c r="AD390" s="150"/>
      <c r="AE390" s="150"/>
      <c r="AF390" s="150"/>
      <c r="AG390" s="150" t="s">
        <v>226</v>
      </c>
      <c r="AH390" s="150"/>
      <c r="AI390" s="150"/>
      <c r="AJ390" s="150"/>
      <c r="AK390" s="150"/>
      <c r="AL390" s="150"/>
      <c r="AM390" s="150"/>
      <c r="AN390" s="150"/>
      <c r="AO390" s="150"/>
      <c r="AP390" s="150"/>
      <c r="AQ390" s="150"/>
      <c r="AR390" s="150"/>
      <c r="AS390" s="150"/>
      <c r="AT390" s="150"/>
      <c r="AU390" s="150"/>
      <c r="AV390" s="150"/>
      <c r="AW390" s="150"/>
      <c r="AX390" s="150"/>
      <c r="AY390" s="150"/>
      <c r="AZ390" s="150"/>
      <c r="BA390" s="150"/>
      <c r="BB390" s="150"/>
      <c r="BC390" s="150"/>
      <c r="BD390" s="150"/>
      <c r="BE390" s="150"/>
      <c r="BF390" s="150"/>
      <c r="BG390" s="150"/>
      <c r="BH390" s="150"/>
    </row>
    <row r="391" spans="1:60" outlineLevel="1" x14ac:dyDescent="0.2">
      <c r="A391" s="157"/>
      <c r="B391" s="158"/>
      <c r="C391" s="254" t="s">
        <v>637</v>
      </c>
      <c r="D391" s="255"/>
      <c r="E391" s="255"/>
      <c r="F391" s="255"/>
      <c r="G391" s="255"/>
      <c r="H391" s="159"/>
      <c r="I391" s="159"/>
      <c r="J391" s="159"/>
      <c r="K391" s="159"/>
      <c r="L391" s="159"/>
      <c r="M391" s="159"/>
      <c r="N391" s="159"/>
      <c r="O391" s="159"/>
      <c r="P391" s="159"/>
      <c r="Q391" s="159"/>
      <c r="R391" s="159"/>
      <c r="S391" s="159"/>
      <c r="T391" s="159"/>
      <c r="U391" s="159"/>
      <c r="V391" s="159"/>
      <c r="W391" s="159"/>
      <c r="X391" s="150"/>
      <c r="Y391" s="150"/>
      <c r="Z391" s="150"/>
      <c r="AA391" s="150"/>
      <c r="AB391" s="150"/>
      <c r="AC391" s="150"/>
      <c r="AD391" s="150"/>
      <c r="AE391" s="150"/>
      <c r="AF391" s="150"/>
      <c r="AG391" s="150" t="s">
        <v>226</v>
      </c>
      <c r="AH391" s="150"/>
      <c r="AI391" s="150"/>
      <c r="AJ391" s="150"/>
      <c r="AK391" s="150"/>
      <c r="AL391" s="150"/>
      <c r="AM391" s="150"/>
      <c r="AN391" s="150"/>
      <c r="AO391" s="150"/>
      <c r="AP391" s="150"/>
      <c r="AQ391" s="150"/>
      <c r="AR391" s="150"/>
      <c r="AS391" s="150"/>
      <c r="AT391" s="150"/>
      <c r="AU391" s="150"/>
      <c r="AV391" s="150"/>
      <c r="AW391" s="150"/>
      <c r="AX391" s="150"/>
      <c r="AY391" s="150"/>
      <c r="AZ391" s="150"/>
      <c r="BA391" s="150"/>
      <c r="BB391" s="150"/>
      <c r="BC391" s="150"/>
      <c r="BD391" s="150"/>
      <c r="BE391" s="150"/>
      <c r="BF391" s="150"/>
      <c r="BG391" s="150"/>
      <c r="BH391" s="150"/>
    </row>
    <row r="392" spans="1:60" outlineLevel="1" x14ac:dyDescent="0.2">
      <c r="A392" s="157"/>
      <c r="B392" s="158"/>
      <c r="C392" s="254" t="s">
        <v>638</v>
      </c>
      <c r="D392" s="255"/>
      <c r="E392" s="255"/>
      <c r="F392" s="255"/>
      <c r="G392" s="255"/>
      <c r="H392" s="159"/>
      <c r="I392" s="159"/>
      <c r="J392" s="159"/>
      <c r="K392" s="159"/>
      <c r="L392" s="159"/>
      <c r="M392" s="159"/>
      <c r="N392" s="159"/>
      <c r="O392" s="159"/>
      <c r="P392" s="159"/>
      <c r="Q392" s="159"/>
      <c r="R392" s="159"/>
      <c r="S392" s="159"/>
      <c r="T392" s="159"/>
      <c r="U392" s="159"/>
      <c r="V392" s="159"/>
      <c r="W392" s="159"/>
      <c r="X392" s="150"/>
      <c r="Y392" s="150"/>
      <c r="Z392" s="150"/>
      <c r="AA392" s="150"/>
      <c r="AB392" s="150"/>
      <c r="AC392" s="150"/>
      <c r="AD392" s="150"/>
      <c r="AE392" s="150"/>
      <c r="AF392" s="150"/>
      <c r="AG392" s="150" t="s">
        <v>226</v>
      </c>
      <c r="AH392" s="150"/>
      <c r="AI392" s="150"/>
      <c r="AJ392" s="150"/>
      <c r="AK392" s="150"/>
      <c r="AL392" s="150"/>
      <c r="AM392" s="150"/>
      <c r="AN392" s="150"/>
      <c r="AO392" s="150"/>
      <c r="AP392" s="150"/>
      <c r="AQ392" s="150"/>
      <c r="AR392" s="150"/>
      <c r="AS392" s="150"/>
      <c r="AT392" s="150"/>
      <c r="AU392" s="150"/>
      <c r="AV392" s="150"/>
      <c r="AW392" s="150"/>
      <c r="AX392" s="150"/>
      <c r="AY392" s="150"/>
      <c r="AZ392" s="150"/>
      <c r="BA392" s="150"/>
      <c r="BB392" s="150"/>
      <c r="BC392" s="150"/>
      <c r="BD392" s="150"/>
      <c r="BE392" s="150"/>
      <c r="BF392" s="150"/>
      <c r="BG392" s="150"/>
      <c r="BH392" s="150"/>
    </row>
    <row r="393" spans="1:60" outlineLevel="1" x14ac:dyDescent="0.2">
      <c r="A393" s="157"/>
      <c r="B393" s="158"/>
      <c r="C393" s="254" t="s">
        <v>639</v>
      </c>
      <c r="D393" s="255"/>
      <c r="E393" s="255"/>
      <c r="F393" s="255"/>
      <c r="G393" s="255"/>
      <c r="H393" s="159"/>
      <c r="I393" s="159"/>
      <c r="J393" s="159"/>
      <c r="K393" s="159"/>
      <c r="L393" s="159"/>
      <c r="M393" s="159"/>
      <c r="N393" s="159"/>
      <c r="O393" s="159"/>
      <c r="P393" s="159"/>
      <c r="Q393" s="159"/>
      <c r="R393" s="159"/>
      <c r="S393" s="159"/>
      <c r="T393" s="159"/>
      <c r="U393" s="159"/>
      <c r="V393" s="159"/>
      <c r="W393" s="159"/>
      <c r="X393" s="150"/>
      <c r="Y393" s="150"/>
      <c r="Z393" s="150"/>
      <c r="AA393" s="150"/>
      <c r="AB393" s="150"/>
      <c r="AC393" s="150"/>
      <c r="AD393" s="150"/>
      <c r="AE393" s="150"/>
      <c r="AF393" s="150"/>
      <c r="AG393" s="150" t="s">
        <v>226</v>
      </c>
      <c r="AH393" s="150"/>
      <c r="AI393" s="150"/>
      <c r="AJ393" s="150"/>
      <c r="AK393" s="150"/>
      <c r="AL393" s="150"/>
      <c r="AM393" s="150"/>
      <c r="AN393" s="150"/>
      <c r="AO393" s="150"/>
      <c r="AP393" s="150"/>
      <c r="AQ393" s="150"/>
      <c r="AR393" s="150"/>
      <c r="AS393" s="150"/>
      <c r="AT393" s="150"/>
      <c r="AU393" s="150"/>
      <c r="AV393" s="150"/>
      <c r="AW393" s="150"/>
      <c r="AX393" s="150"/>
      <c r="AY393" s="150"/>
      <c r="AZ393" s="150"/>
      <c r="BA393" s="150"/>
      <c r="BB393" s="150"/>
      <c r="BC393" s="150"/>
      <c r="BD393" s="150"/>
      <c r="BE393" s="150"/>
      <c r="BF393" s="150"/>
      <c r="BG393" s="150"/>
      <c r="BH393" s="150"/>
    </row>
    <row r="394" spans="1:60" outlineLevel="1" x14ac:dyDescent="0.2">
      <c r="A394" s="157"/>
      <c r="B394" s="158"/>
      <c r="C394" s="254" t="s">
        <v>627</v>
      </c>
      <c r="D394" s="255"/>
      <c r="E394" s="255"/>
      <c r="F394" s="255"/>
      <c r="G394" s="255"/>
      <c r="H394" s="159"/>
      <c r="I394" s="159"/>
      <c r="J394" s="159"/>
      <c r="K394" s="159"/>
      <c r="L394" s="159"/>
      <c r="M394" s="159"/>
      <c r="N394" s="159"/>
      <c r="O394" s="159"/>
      <c r="P394" s="159"/>
      <c r="Q394" s="159"/>
      <c r="R394" s="159"/>
      <c r="S394" s="159"/>
      <c r="T394" s="159"/>
      <c r="U394" s="159"/>
      <c r="V394" s="159"/>
      <c r="W394" s="159"/>
      <c r="X394" s="150"/>
      <c r="Y394" s="150"/>
      <c r="Z394" s="150"/>
      <c r="AA394" s="150"/>
      <c r="AB394" s="150"/>
      <c r="AC394" s="150"/>
      <c r="AD394" s="150"/>
      <c r="AE394" s="150"/>
      <c r="AF394" s="150"/>
      <c r="AG394" s="150" t="s">
        <v>226</v>
      </c>
      <c r="AH394" s="150"/>
      <c r="AI394" s="150"/>
      <c r="AJ394" s="150"/>
      <c r="AK394" s="150"/>
      <c r="AL394" s="150"/>
      <c r="AM394" s="150"/>
      <c r="AN394" s="150"/>
      <c r="AO394" s="150"/>
      <c r="AP394" s="150"/>
      <c r="AQ394" s="150"/>
      <c r="AR394" s="150"/>
      <c r="AS394" s="150"/>
      <c r="AT394" s="150"/>
      <c r="AU394" s="150"/>
      <c r="AV394" s="150"/>
      <c r="AW394" s="150"/>
      <c r="AX394" s="150"/>
      <c r="AY394" s="150"/>
      <c r="AZ394" s="150"/>
      <c r="BA394" s="150"/>
      <c r="BB394" s="150"/>
      <c r="BC394" s="150"/>
      <c r="BD394" s="150"/>
      <c r="BE394" s="150"/>
      <c r="BF394" s="150"/>
      <c r="BG394" s="150"/>
      <c r="BH394" s="150"/>
    </row>
    <row r="395" spans="1:60" outlineLevel="1" x14ac:dyDescent="0.2">
      <c r="A395" s="157"/>
      <c r="B395" s="158"/>
      <c r="C395" s="254" t="s">
        <v>640</v>
      </c>
      <c r="D395" s="255"/>
      <c r="E395" s="255"/>
      <c r="F395" s="255"/>
      <c r="G395" s="255"/>
      <c r="H395" s="159"/>
      <c r="I395" s="159"/>
      <c r="J395" s="159"/>
      <c r="K395" s="159"/>
      <c r="L395" s="159"/>
      <c r="M395" s="159"/>
      <c r="N395" s="159"/>
      <c r="O395" s="159"/>
      <c r="P395" s="159"/>
      <c r="Q395" s="159"/>
      <c r="R395" s="159"/>
      <c r="S395" s="159"/>
      <c r="T395" s="159"/>
      <c r="U395" s="159"/>
      <c r="V395" s="159"/>
      <c r="W395" s="159"/>
      <c r="X395" s="150"/>
      <c r="Y395" s="150"/>
      <c r="Z395" s="150"/>
      <c r="AA395" s="150"/>
      <c r="AB395" s="150"/>
      <c r="AC395" s="150"/>
      <c r="AD395" s="150"/>
      <c r="AE395" s="150"/>
      <c r="AF395" s="150"/>
      <c r="AG395" s="150" t="s">
        <v>226</v>
      </c>
      <c r="AH395" s="150"/>
      <c r="AI395" s="150"/>
      <c r="AJ395" s="150"/>
      <c r="AK395" s="150"/>
      <c r="AL395" s="150"/>
      <c r="AM395" s="150"/>
      <c r="AN395" s="150"/>
      <c r="AO395" s="150"/>
      <c r="AP395" s="150"/>
      <c r="AQ395" s="150"/>
      <c r="AR395" s="150"/>
      <c r="AS395" s="150"/>
      <c r="AT395" s="150"/>
      <c r="AU395" s="150"/>
      <c r="AV395" s="150"/>
      <c r="AW395" s="150"/>
      <c r="AX395" s="150"/>
      <c r="AY395" s="150"/>
      <c r="AZ395" s="150"/>
      <c r="BA395" s="150"/>
      <c r="BB395" s="150"/>
      <c r="BC395" s="150"/>
      <c r="BD395" s="150"/>
      <c r="BE395" s="150"/>
      <c r="BF395" s="150"/>
      <c r="BG395" s="150"/>
      <c r="BH395" s="150"/>
    </row>
    <row r="396" spans="1:60" outlineLevel="1" x14ac:dyDescent="0.2">
      <c r="A396" s="157"/>
      <c r="B396" s="158"/>
      <c r="C396" s="254" t="s">
        <v>629</v>
      </c>
      <c r="D396" s="255"/>
      <c r="E396" s="255"/>
      <c r="F396" s="255"/>
      <c r="G396" s="255"/>
      <c r="H396" s="159"/>
      <c r="I396" s="159"/>
      <c r="J396" s="159"/>
      <c r="K396" s="159"/>
      <c r="L396" s="159"/>
      <c r="M396" s="159"/>
      <c r="N396" s="159"/>
      <c r="O396" s="159"/>
      <c r="P396" s="159"/>
      <c r="Q396" s="159"/>
      <c r="R396" s="159"/>
      <c r="S396" s="159"/>
      <c r="T396" s="159"/>
      <c r="U396" s="159"/>
      <c r="V396" s="159"/>
      <c r="W396" s="159"/>
      <c r="X396" s="150"/>
      <c r="Y396" s="150"/>
      <c r="Z396" s="150"/>
      <c r="AA396" s="150"/>
      <c r="AB396" s="150"/>
      <c r="AC396" s="150"/>
      <c r="AD396" s="150"/>
      <c r="AE396" s="150"/>
      <c r="AF396" s="150"/>
      <c r="AG396" s="150" t="s">
        <v>226</v>
      </c>
      <c r="AH396" s="150"/>
      <c r="AI396" s="150"/>
      <c r="AJ396" s="150"/>
      <c r="AK396" s="150"/>
      <c r="AL396" s="150"/>
      <c r="AM396" s="150"/>
      <c r="AN396" s="150"/>
      <c r="AO396" s="150"/>
      <c r="AP396" s="150"/>
      <c r="AQ396" s="150"/>
      <c r="AR396" s="150"/>
      <c r="AS396" s="150"/>
      <c r="AT396" s="150"/>
      <c r="AU396" s="150"/>
      <c r="AV396" s="150"/>
      <c r="AW396" s="150"/>
      <c r="AX396" s="150"/>
      <c r="AY396" s="150"/>
      <c r="AZ396" s="150"/>
      <c r="BA396" s="150"/>
      <c r="BB396" s="150"/>
      <c r="BC396" s="150"/>
      <c r="BD396" s="150"/>
      <c r="BE396" s="150"/>
      <c r="BF396" s="150"/>
      <c r="BG396" s="150"/>
      <c r="BH396" s="150"/>
    </row>
    <row r="397" spans="1:60" outlineLevel="1" x14ac:dyDescent="0.2">
      <c r="A397" s="157"/>
      <c r="B397" s="158"/>
      <c r="C397" s="254" t="s">
        <v>641</v>
      </c>
      <c r="D397" s="255"/>
      <c r="E397" s="255"/>
      <c r="F397" s="255"/>
      <c r="G397" s="255"/>
      <c r="H397" s="159"/>
      <c r="I397" s="159"/>
      <c r="J397" s="159"/>
      <c r="K397" s="159"/>
      <c r="L397" s="159"/>
      <c r="M397" s="159"/>
      <c r="N397" s="159"/>
      <c r="O397" s="159"/>
      <c r="P397" s="159"/>
      <c r="Q397" s="159"/>
      <c r="R397" s="159"/>
      <c r="S397" s="159"/>
      <c r="T397" s="159"/>
      <c r="U397" s="159"/>
      <c r="V397" s="159"/>
      <c r="W397" s="159"/>
      <c r="X397" s="150"/>
      <c r="Y397" s="150"/>
      <c r="Z397" s="150"/>
      <c r="AA397" s="150"/>
      <c r="AB397" s="150"/>
      <c r="AC397" s="150"/>
      <c r="AD397" s="150"/>
      <c r="AE397" s="150"/>
      <c r="AF397" s="150"/>
      <c r="AG397" s="150" t="s">
        <v>226</v>
      </c>
      <c r="AH397" s="150"/>
      <c r="AI397" s="150"/>
      <c r="AJ397" s="150"/>
      <c r="AK397" s="150"/>
      <c r="AL397" s="150"/>
      <c r="AM397" s="150"/>
      <c r="AN397" s="150"/>
      <c r="AO397" s="150"/>
      <c r="AP397" s="150"/>
      <c r="AQ397" s="150"/>
      <c r="AR397" s="150"/>
      <c r="AS397" s="150"/>
      <c r="AT397" s="150"/>
      <c r="AU397" s="150"/>
      <c r="AV397" s="150"/>
      <c r="AW397" s="150"/>
      <c r="AX397" s="150"/>
      <c r="AY397" s="150"/>
      <c r="AZ397" s="150"/>
      <c r="BA397" s="150"/>
      <c r="BB397" s="150"/>
      <c r="BC397" s="150"/>
      <c r="BD397" s="150"/>
      <c r="BE397" s="150"/>
      <c r="BF397" s="150"/>
      <c r="BG397" s="150"/>
      <c r="BH397" s="150"/>
    </row>
    <row r="398" spans="1:60" outlineLevel="1" x14ac:dyDescent="0.2">
      <c r="A398" s="157"/>
      <c r="B398" s="158"/>
      <c r="C398" s="254" t="s">
        <v>631</v>
      </c>
      <c r="D398" s="255"/>
      <c r="E398" s="255"/>
      <c r="F398" s="255"/>
      <c r="G398" s="255"/>
      <c r="H398" s="159"/>
      <c r="I398" s="159"/>
      <c r="J398" s="159"/>
      <c r="K398" s="159"/>
      <c r="L398" s="159"/>
      <c r="M398" s="159"/>
      <c r="N398" s="159"/>
      <c r="O398" s="159"/>
      <c r="P398" s="159"/>
      <c r="Q398" s="159"/>
      <c r="R398" s="159"/>
      <c r="S398" s="159"/>
      <c r="T398" s="159"/>
      <c r="U398" s="159"/>
      <c r="V398" s="159"/>
      <c r="W398" s="159"/>
      <c r="X398" s="150"/>
      <c r="Y398" s="150"/>
      <c r="Z398" s="150"/>
      <c r="AA398" s="150"/>
      <c r="AB398" s="150"/>
      <c r="AC398" s="150"/>
      <c r="AD398" s="150"/>
      <c r="AE398" s="150"/>
      <c r="AF398" s="150"/>
      <c r="AG398" s="150" t="s">
        <v>226</v>
      </c>
      <c r="AH398" s="150"/>
      <c r="AI398" s="150"/>
      <c r="AJ398" s="150"/>
      <c r="AK398" s="150"/>
      <c r="AL398" s="150"/>
      <c r="AM398" s="150"/>
      <c r="AN398" s="150"/>
      <c r="AO398" s="150"/>
      <c r="AP398" s="150"/>
      <c r="AQ398" s="150"/>
      <c r="AR398" s="150"/>
      <c r="AS398" s="150"/>
      <c r="AT398" s="150"/>
      <c r="AU398" s="150"/>
      <c r="AV398" s="150"/>
      <c r="AW398" s="150"/>
      <c r="AX398" s="150"/>
      <c r="AY398" s="150"/>
      <c r="AZ398" s="150"/>
      <c r="BA398" s="150"/>
      <c r="BB398" s="150"/>
      <c r="BC398" s="150"/>
      <c r="BD398" s="150"/>
      <c r="BE398" s="150"/>
      <c r="BF398" s="150"/>
      <c r="BG398" s="150"/>
      <c r="BH398" s="150"/>
    </row>
    <row r="399" spans="1:60" outlineLevel="1" x14ac:dyDescent="0.2">
      <c r="A399" s="170">
        <v>141</v>
      </c>
      <c r="B399" s="171" t="s">
        <v>642</v>
      </c>
      <c r="C399" s="185" t="s">
        <v>643</v>
      </c>
      <c r="D399" s="172" t="s">
        <v>181</v>
      </c>
      <c r="E399" s="173">
        <v>1</v>
      </c>
      <c r="F399" s="174"/>
      <c r="G399" s="175">
        <f>ROUND(E399*F399,2)</f>
        <v>0</v>
      </c>
      <c r="H399" s="160"/>
      <c r="I399" s="159">
        <f>ROUND(E399*H399,2)</f>
        <v>0</v>
      </c>
      <c r="J399" s="160"/>
      <c r="K399" s="159">
        <f>ROUND(E399*J399,2)</f>
        <v>0</v>
      </c>
      <c r="L399" s="159">
        <v>21</v>
      </c>
      <c r="M399" s="159">
        <f>G399*(1+L399/100)</f>
        <v>0</v>
      </c>
      <c r="N399" s="159">
        <v>0</v>
      </c>
      <c r="O399" s="159">
        <f>ROUND(E399*N399,2)</f>
        <v>0</v>
      </c>
      <c r="P399" s="159">
        <v>0</v>
      </c>
      <c r="Q399" s="159">
        <f>ROUND(E399*P399,2)</f>
        <v>0</v>
      </c>
      <c r="R399" s="159"/>
      <c r="S399" s="159" t="s">
        <v>164</v>
      </c>
      <c r="T399" s="159" t="s">
        <v>165</v>
      </c>
      <c r="U399" s="159">
        <v>0.27</v>
      </c>
      <c r="V399" s="159">
        <f>ROUND(E399*U399,2)</f>
        <v>0.27</v>
      </c>
      <c r="W399" s="159"/>
      <c r="X399" s="150"/>
      <c r="Y399" s="150"/>
      <c r="Z399" s="150"/>
      <c r="AA399" s="150"/>
      <c r="AB399" s="150"/>
      <c r="AC399" s="150"/>
      <c r="AD399" s="150"/>
      <c r="AE399" s="150"/>
      <c r="AF399" s="150"/>
      <c r="AG399" s="150" t="s">
        <v>166</v>
      </c>
      <c r="AH399" s="150"/>
      <c r="AI399" s="150"/>
      <c r="AJ399" s="150"/>
      <c r="AK399" s="150"/>
      <c r="AL399" s="150"/>
      <c r="AM399" s="150"/>
      <c r="AN399" s="150"/>
      <c r="AO399" s="150"/>
      <c r="AP399" s="150"/>
      <c r="AQ399" s="150"/>
      <c r="AR399" s="150"/>
      <c r="AS399" s="150"/>
      <c r="AT399" s="150"/>
      <c r="AU399" s="150"/>
      <c r="AV399" s="150"/>
      <c r="AW399" s="150"/>
      <c r="AX399" s="150"/>
      <c r="AY399" s="150"/>
      <c r="AZ399" s="150"/>
      <c r="BA399" s="150"/>
      <c r="BB399" s="150"/>
      <c r="BC399" s="150"/>
      <c r="BD399" s="150"/>
      <c r="BE399" s="150"/>
      <c r="BF399" s="150"/>
      <c r="BG399" s="150"/>
      <c r="BH399" s="150"/>
    </row>
    <row r="400" spans="1:60" outlineLevel="1" x14ac:dyDescent="0.2">
      <c r="A400" s="170">
        <v>142</v>
      </c>
      <c r="B400" s="171" t="s">
        <v>644</v>
      </c>
      <c r="C400" s="185" t="s">
        <v>645</v>
      </c>
      <c r="D400" s="172" t="s">
        <v>181</v>
      </c>
      <c r="E400" s="173">
        <v>1</v>
      </c>
      <c r="F400" s="174"/>
      <c r="G400" s="175">
        <f>ROUND(E400*F400,2)</f>
        <v>0</v>
      </c>
      <c r="H400" s="160"/>
      <c r="I400" s="159">
        <f>ROUND(E400*H400,2)</f>
        <v>0</v>
      </c>
      <c r="J400" s="160"/>
      <c r="K400" s="159">
        <f>ROUND(E400*J400,2)</f>
        <v>0</v>
      </c>
      <c r="L400" s="159">
        <v>21</v>
      </c>
      <c r="M400" s="159">
        <f>G400*(1+L400/100)</f>
        <v>0</v>
      </c>
      <c r="N400" s="159">
        <v>1.64E-3</v>
      </c>
      <c r="O400" s="159">
        <f>ROUND(E400*N400,2)</f>
        <v>0</v>
      </c>
      <c r="P400" s="159">
        <v>0</v>
      </c>
      <c r="Q400" s="159">
        <f>ROUND(E400*P400,2)</f>
        <v>0</v>
      </c>
      <c r="R400" s="159" t="s">
        <v>389</v>
      </c>
      <c r="S400" s="159" t="s">
        <v>314</v>
      </c>
      <c r="T400" s="159" t="s">
        <v>165</v>
      </c>
      <c r="U400" s="159">
        <v>0</v>
      </c>
      <c r="V400" s="159">
        <f>ROUND(E400*U400,2)</f>
        <v>0</v>
      </c>
      <c r="W400" s="159"/>
      <c r="X400" s="150"/>
      <c r="Y400" s="150"/>
      <c r="Z400" s="150"/>
      <c r="AA400" s="150"/>
      <c r="AB400" s="150"/>
      <c r="AC400" s="150"/>
      <c r="AD400" s="150"/>
      <c r="AE400" s="150"/>
      <c r="AF400" s="150"/>
      <c r="AG400" s="150" t="s">
        <v>390</v>
      </c>
      <c r="AH400" s="150"/>
      <c r="AI400" s="150"/>
      <c r="AJ400" s="150"/>
      <c r="AK400" s="150"/>
      <c r="AL400" s="150"/>
      <c r="AM400" s="150"/>
      <c r="AN400" s="150"/>
      <c r="AO400" s="150"/>
      <c r="AP400" s="150"/>
      <c r="AQ400" s="150"/>
      <c r="AR400" s="150"/>
      <c r="AS400" s="150"/>
      <c r="AT400" s="150"/>
      <c r="AU400" s="150"/>
      <c r="AV400" s="150"/>
      <c r="AW400" s="150"/>
      <c r="AX400" s="150"/>
      <c r="AY400" s="150"/>
      <c r="AZ400" s="150"/>
      <c r="BA400" s="150"/>
      <c r="BB400" s="150"/>
      <c r="BC400" s="150"/>
      <c r="BD400" s="150"/>
      <c r="BE400" s="150"/>
      <c r="BF400" s="150"/>
      <c r="BG400" s="150"/>
      <c r="BH400" s="150"/>
    </row>
    <row r="401" spans="1:60" ht="22.5" outlineLevel="1" x14ac:dyDescent="0.2">
      <c r="A401" s="170">
        <v>143</v>
      </c>
      <c r="B401" s="171" t="s">
        <v>646</v>
      </c>
      <c r="C401" s="185" t="s">
        <v>647</v>
      </c>
      <c r="D401" s="172" t="s">
        <v>242</v>
      </c>
      <c r="E401" s="173">
        <v>6</v>
      </c>
      <c r="F401" s="174"/>
      <c r="G401" s="175">
        <f>ROUND(E401*F401,2)</f>
        <v>0</v>
      </c>
      <c r="H401" s="160"/>
      <c r="I401" s="159">
        <f>ROUND(E401*H401,2)</f>
        <v>0</v>
      </c>
      <c r="J401" s="160"/>
      <c r="K401" s="159">
        <f>ROUND(E401*J401,2)</f>
        <v>0</v>
      </c>
      <c r="L401" s="159">
        <v>21</v>
      </c>
      <c r="M401" s="159">
        <f>G401*(1+L401/100)</f>
        <v>0</v>
      </c>
      <c r="N401" s="159">
        <v>0.1</v>
      </c>
      <c r="O401" s="159">
        <f>ROUND(E401*N401,2)</f>
        <v>0.6</v>
      </c>
      <c r="P401" s="159">
        <v>0</v>
      </c>
      <c r="Q401" s="159">
        <f>ROUND(E401*P401,2)</f>
        <v>0</v>
      </c>
      <c r="R401" s="159"/>
      <c r="S401" s="159" t="s">
        <v>243</v>
      </c>
      <c r="T401" s="159" t="s">
        <v>165</v>
      </c>
      <c r="U401" s="159">
        <v>0</v>
      </c>
      <c r="V401" s="159">
        <f>ROUND(E401*U401,2)</f>
        <v>0</v>
      </c>
      <c r="W401" s="159"/>
      <c r="X401" s="150"/>
      <c r="Y401" s="150"/>
      <c r="Z401" s="150"/>
      <c r="AA401" s="150"/>
      <c r="AB401" s="150"/>
      <c r="AC401" s="150"/>
      <c r="AD401" s="150"/>
      <c r="AE401" s="150"/>
      <c r="AF401" s="150"/>
      <c r="AG401" s="150" t="s">
        <v>166</v>
      </c>
      <c r="AH401" s="150"/>
      <c r="AI401" s="150"/>
      <c r="AJ401" s="150"/>
      <c r="AK401" s="150"/>
      <c r="AL401" s="150"/>
      <c r="AM401" s="150"/>
      <c r="AN401" s="150"/>
      <c r="AO401" s="150"/>
      <c r="AP401" s="150"/>
      <c r="AQ401" s="150"/>
      <c r="AR401" s="150"/>
      <c r="AS401" s="150"/>
      <c r="AT401" s="150"/>
      <c r="AU401" s="150"/>
      <c r="AV401" s="150"/>
      <c r="AW401" s="150"/>
      <c r="AX401" s="150"/>
      <c r="AY401" s="150"/>
      <c r="AZ401" s="150"/>
      <c r="BA401" s="150"/>
      <c r="BB401" s="150"/>
      <c r="BC401" s="150"/>
      <c r="BD401" s="150"/>
      <c r="BE401" s="150"/>
      <c r="BF401" s="150"/>
      <c r="BG401" s="150"/>
      <c r="BH401" s="150"/>
    </row>
    <row r="402" spans="1:60" outlineLevel="1" x14ac:dyDescent="0.2">
      <c r="A402" s="170">
        <v>144</v>
      </c>
      <c r="B402" s="171" t="s">
        <v>648</v>
      </c>
      <c r="C402" s="185" t="s">
        <v>649</v>
      </c>
      <c r="D402" s="172" t="s">
        <v>258</v>
      </c>
      <c r="E402" s="173">
        <v>2.6</v>
      </c>
      <c r="F402" s="174"/>
      <c r="G402" s="175">
        <f>ROUND(E402*F402,2)</f>
        <v>0</v>
      </c>
      <c r="H402" s="160"/>
      <c r="I402" s="159">
        <f>ROUND(E402*H402,2)</f>
        <v>0</v>
      </c>
      <c r="J402" s="160"/>
      <c r="K402" s="159">
        <f>ROUND(E402*J402,2)</f>
        <v>0</v>
      </c>
      <c r="L402" s="159">
        <v>21</v>
      </c>
      <c r="M402" s="159">
        <f>G402*(1+L402/100)</f>
        <v>0</v>
      </c>
      <c r="N402" s="159">
        <v>0</v>
      </c>
      <c r="O402" s="159">
        <f>ROUND(E402*N402,2)</f>
        <v>0</v>
      </c>
      <c r="P402" s="159">
        <v>0</v>
      </c>
      <c r="Q402" s="159">
        <f>ROUND(E402*P402,2)</f>
        <v>0</v>
      </c>
      <c r="R402" s="159"/>
      <c r="S402" s="159" t="s">
        <v>164</v>
      </c>
      <c r="T402" s="159" t="s">
        <v>165</v>
      </c>
      <c r="U402" s="159">
        <v>3.327</v>
      </c>
      <c r="V402" s="159">
        <f>ROUND(E402*U402,2)</f>
        <v>8.65</v>
      </c>
      <c r="W402" s="159"/>
      <c r="X402" s="150"/>
      <c r="Y402" s="150"/>
      <c r="Z402" s="150"/>
      <c r="AA402" s="150"/>
      <c r="AB402" s="150"/>
      <c r="AC402" s="150"/>
      <c r="AD402" s="150"/>
      <c r="AE402" s="150"/>
      <c r="AF402" s="150"/>
      <c r="AG402" s="150" t="s">
        <v>467</v>
      </c>
      <c r="AH402" s="150"/>
      <c r="AI402" s="150"/>
      <c r="AJ402" s="150"/>
      <c r="AK402" s="150"/>
      <c r="AL402" s="150"/>
      <c r="AM402" s="150"/>
      <c r="AN402" s="150"/>
      <c r="AO402" s="150"/>
      <c r="AP402" s="150"/>
      <c r="AQ402" s="150"/>
      <c r="AR402" s="150"/>
      <c r="AS402" s="150"/>
      <c r="AT402" s="150"/>
      <c r="AU402" s="150"/>
      <c r="AV402" s="150"/>
      <c r="AW402" s="150"/>
      <c r="AX402" s="150"/>
      <c r="AY402" s="150"/>
      <c r="AZ402" s="150"/>
      <c r="BA402" s="150"/>
      <c r="BB402" s="150"/>
      <c r="BC402" s="150"/>
      <c r="BD402" s="150"/>
      <c r="BE402" s="150"/>
      <c r="BF402" s="150"/>
      <c r="BG402" s="150"/>
      <c r="BH402" s="150"/>
    </row>
    <row r="403" spans="1:60" x14ac:dyDescent="0.2">
      <c r="A403" s="164" t="s">
        <v>159</v>
      </c>
      <c r="B403" s="165" t="s">
        <v>128</v>
      </c>
      <c r="C403" s="184" t="s">
        <v>129</v>
      </c>
      <c r="D403" s="166"/>
      <c r="E403" s="167"/>
      <c r="F403" s="168"/>
      <c r="G403" s="169">
        <f>SUMIF(AG404:AG413,"&lt;&gt;NOR",G404:G413)</f>
        <v>0</v>
      </c>
      <c r="H403" s="163"/>
      <c r="I403" s="163">
        <f>SUM(I404:I413)</f>
        <v>0</v>
      </c>
      <c r="J403" s="163"/>
      <c r="K403" s="163">
        <f>SUM(K404:K413)</f>
        <v>0</v>
      </c>
      <c r="L403" s="163"/>
      <c r="M403" s="163">
        <f>SUM(M404:M413)</f>
        <v>0</v>
      </c>
      <c r="N403" s="163"/>
      <c r="O403" s="163">
        <f>SUM(O404:O413)</f>
        <v>0.17</v>
      </c>
      <c r="P403" s="163"/>
      <c r="Q403" s="163">
        <f>SUM(Q404:Q413)</f>
        <v>0</v>
      </c>
      <c r="R403" s="163"/>
      <c r="S403" s="163"/>
      <c r="T403" s="163"/>
      <c r="U403" s="163"/>
      <c r="V403" s="163">
        <f>SUM(V404:V413)</f>
        <v>119.50999999999999</v>
      </c>
      <c r="W403" s="163"/>
      <c r="AG403" t="s">
        <v>160</v>
      </c>
    </row>
    <row r="404" spans="1:60" outlineLevel="1" x14ac:dyDescent="0.2">
      <c r="A404" s="170">
        <v>145</v>
      </c>
      <c r="B404" s="171" t="s">
        <v>650</v>
      </c>
      <c r="C404" s="185" t="s">
        <v>651</v>
      </c>
      <c r="D404" s="172" t="s">
        <v>175</v>
      </c>
      <c r="E404" s="173">
        <v>196.50749999999999</v>
      </c>
      <c r="F404" s="174"/>
      <c r="G404" s="175">
        <f>ROUND(E404*F404,2)</f>
        <v>0</v>
      </c>
      <c r="H404" s="160"/>
      <c r="I404" s="159">
        <f>ROUND(E404*H404,2)</f>
        <v>0</v>
      </c>
      <c r="J404" s="160"/>
      <c r="K404" s="159">
        <f>ROUND(E404*J404,2)</f>
        <v>0</v>
      </c>
      <c r="L404" s="159">
        <v>21</v>
      </c>
      <c r="M404" s="159">
        <f>G404*(1+L404/100)</f>
        <v>0</v>
      </c>
      <c r="N404" s="159">
        <v>6.9999999999999994E-5</v>
      </c>
      <c r="O404" s="159">
        <f>ROUND(E404*N404,2)</f>
        <v>0.01</v>
      </c>
      <c r="P404" s="159">
        <v>0</v>
      </c>
      <c r="Q404" s="159">
        <f>ROUND(E404*P404,2)</f>
        <v>0</v>
      </c>
      <c r="R404" s="159"/>
      <c r="S404" s="159" t="s">
        <v>164</v>
      </c>
      <c r="T404" s="159" t="s">
        <v>165</v>
      </c>
      <c r="U404" s="159">
        <v>3.2480000000000002E-2</v>
      </c>
      <c r="V404" s="159">
        <f>ROUND(E404*U404,2)</f>
        <v>6.38</v>
      </c>
      <c r="W404" s="159"/>
      <c r="X404" s="150"/>
      <c r="Y404" s="150"/>
      <c r="Z404" s="150"/>
      <c r="AA404" s="150"/>
      <c r="AB404" s="150"/>
      <c r="AC404" s="150"/>
      <c r="AD404" s="150"/>
      <c r="AE404" s="150"/>
      <c r="AF404" s="150"/>
      <c r="AG404" s="150" t="s">
        <v>166</v>
      </c>
      <c r="AH404" s="150"/>
      <c r="AI404" s="150"/>
      <c r="AJ404" s="150"/>
      <c r="AK404" s="150"/>
      <c r="AL404" s="150"/>
      <c r="AM404" s="150"/>
      <c r="AN404" s="150"/>
      <c r="AO404" s="150"/>
      <c r="AP404" s="150"/>
      <c r="AQ404" s="150"/>
      <c r="AR404" s="150"/>
      <c r="AS404" s="150"/>
      <c r="AT404" s="150"/>
      <c r="AU404" s="150"/>
      <c r="AV404" s="150"/>
      <c r="AW404" s="150"/>
      <c r="AX404" s="150"/>
      <c r="AY404" s="150"/>
      <c r="AZ404" s="150"/>
      <c r="BA404" s="150"/>
      <c r="BB404" s="150"/>
      <c r="BC404" s="150"/>
      <c r="BD404" s="150"/>
      <c r="BE404" s="150"/>
      <c r="BF404" s="150"/>
      <c r="BG404" s="150"/>
      <c r="BH404" s="150"/>
    </row>
    <row r="405" spans="1:60" outlineLevel="1" x14ac:dyDescent="0.2">
      <c r="A405" s="157"/>
      <c r="B405" s="158"/>
      <c r="C405" s="186" t="s">
        <v>652</v>
      </c>
      <c r="D405" s="161"/>
      <c r="E405" s="162">
        <v>47.71</v>
      </c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0"/>
      <c r="Y405" s="150"/>
      <c r="Z405" s="150"/>
      <c r="AA405" s="150"/>
      <c r="AB405" s="150"/>
      <c r="AC405" s="150"/>
      <c r="AD405" s="150"/>
      <c r="AE405" s="150"/>
      <c r="AF405" s="150"/>
      <c r="AG405" s="150" t="s">
        <v>168</v>
      </c>
      <c r="AH405" s="150">
        <v>0</v>
      </c>
      <c r="AI405" s="150"/>
      <c r="AJ405" s="150"/>
      <c r="AK405" s="150"/>
      <c r="AL405" s="150"/>
      <c r="AM405" s="150"/>
      <c r="AN405" s="150"/>
      <c r="AO405" s="150"/>
      <c r="AP405" s="150"/>
      <c r="AQ405" s="150"/>
      <c r="AR405" s="150"/>
      <c r="AS405" s="150"/>
      <c r="AT405" s="150"/>
      <c r="AU405" s="150"/>
      <c r="AV405" s="150"/>
      <c r="AW405" s="150"/>
      <c r="AX405" s="150"/>
      <c r="AY405" s="150"/>
      <c r="AZ405" s="150"/>
      <c r="BA405" s="150"/>
      <c r="BB405" s="150"/>
      <c r="BC405" s="150"/>
      <c r="BD405" s="150"/>
      <c r="BE405" s="150"/>
      <c r="BF405" s="150"/>
      <c r="BG405" s="150"/>
      <c r="BH405" s="150"/>
    </row>
    <row r="406" spans="1:60" outlineLevel="1" x14ac:dyDescent="0.2">
      <c r="A406" s="157"/>
      <c r="B406" s="158"/>
      <c r="C406" s="186" t="s">
        <v>653</v>
      </c>
      <c r="D406" s="161"/>
      <c r="E406" s="162">
        <v>148.80000000000001</v>
      </c>
      <c r="F406" s="159"/>
      <c r="G406" s="159"/>
      <c r="H406" s="159"/>
      <c r="I406" s="159"/>
      <c r="J406" s="159"/>
      <c r="K406" s="159"/>
      <c r="L406" s="159"/>
      <c r="M406" s="159"/>
      <c r="N406" s="159"/>
      <c r="O406" s="159"/>
      <c r="P406" s="159"/>
      <c r="Q406" s="159"/>
      <c r="R406" s="159"/>
      <c r="S406" s="159"/>
      <c r="T406" s="159"/>
      <c r="U406" s="159"/>
      <c r="V406" s="159"/>
      <c r="W406" s="159"/>
      <c r="X406" s="150"/>
      <c r="Y406" s="150"/>
      <c r="Z406" s="150"/>
      <c r="AA406" s="150"/>
      <c r="AB406" s="150"/>
      <c r="AC406" s="150"/>
      <c r="AD406" s="150"/>
      <c r="AE406" s="150"/>
      <c r="AF406" s="150"/>
      <c r="AG406" s="150" t="s">
        <v>168</v>
      </c>
      <c r="AH406" s="150">
        <v>0</v>
      </c>
      <c r="AI406" s="150"/>
      <c r="AJ406" s="150"/>
      <c r="AK406" s="150"/>
      <c r="AL406" s="150"/>
      <c r="AM406" s="150"/>
      <c r="AN406" s="150"/>
      <c r="AO406" s="150"/>
      <c r="AP406" s="150"/>
      <c r="AQ406" s="150"/>
      <c r="AR406" s="150"/>
      <c r="AS406" s="150"/>
      <c r="AT406" s="150"/>
      <c r="AU406" s="150"/>
      <c r="AV406" s="150"/>
      <c r="AW406" s="150"/>
      <c r="AX406" s="150"/>
      <c r="AY406" s="150"/>
      <c r="AZ406" s="150"/>
      <c r="BA406" s="150"/>
      <c r="BB406" s="150"/>
      <c r="BC406" s="150"/>
      <c r="BD406" s="150"/>
      <c r="BE406" s="150"/>
      <c r="BF406" s="150"/>
      <c r="BG406" s="150"/>
      <c r="BH406" s="150"/>
    </row>
    <row r="407" spans="1:60" outlineLevel="1" x14ac:dyDescent="0.2">
      <c r="A407" s="170">
        <v>146</v>
      </c>
      <c r="B407" s="171" t="s">
        <v>654</v>
      </c>
      <c r="C407" s="185" t="s">
        <v>655</v>
      </c>
      <c r="D407" s="172" t="s">
        <v>175</v>
      </c>
      <c r="E407" s="173">
        <v>1110.1300000000001</v>
      </c>
      <c r="F407" s="174"/>
      <c r="G407" s="175">
        <f>ROUND(E407*F407,2)</f>
        <v>0</v>
      </c>
      <c r="H407" s="160"/>
      <c r="I407" s="159">
        <f>ROUND(E407*H407,2)</f>
        <v>0</v>
      </c>
      <c r="J407" s="160"/>
      <c r="K407" s="159">
        <f>ROUND(E407*J407,2)</f>
        <v>0</v>
      </c>
      <c r="L407" s="159">
        <v>21</v>
      </c>
      <c r="M407" s="159">
        <f>G407*(1+L407/100)</f>
        <v>0</v>
      </c>
      <c r="N407" s="159">
        <v>1.3999999999999999E-4</v>
      </c>
      <c r="O407" s="159">
        <f>ROUND(E407*N407,2)</f>
        <v>0.16</v>
      </c>
      <c r="P407" s="159">
        <v>0</v>
      </c>
      <c r="Q407" s="159">
        <f>ROUND(E407*P407,2)</f>
        <v>0</v>
      </c>
      <c r="R407" s="159"/>
      <c r="S407" s="159" t="s">
        <v>164</v>
      </c>
      <c r="T407" s="159" t="s">
        <v>165</v>
      </c>
      <c r="U407" s="159">
        <v>0.10191</v>
      </c>
      <c r="V407" s="159">
        <f>ROUND(E407*U407,2)</f>
        <v>113.13</v>
      </c>
      <c r="W407" s="159"/>
      <c r="X407" s="150"/>
      <c r="Y407" s="150"/>
      <c r="Z407" s="150"/>
      <c r="AA407" s="150"/>
      <c r="AB407" s="150"/>
      <c r="AC407" s="150"/>
      <c r="AD407" s="150"/>
      <c r="AE407" s="150"/>
      <c r="AF407" s="150"/>
      <c r="AG407" s="150" t="s">
        <v>166</v>
      </c>
      <c r="AH407" s="150"/>
      <c r="AI407" s="150"/>
      <c r="AJ407" s="150"/>
      <c r="AK407" s="150"/>
      <c r="AL407" s="150"/>
      <c r="AM407" s="150"/>
      <c r="AN407" s="150"/>
      <c r="AO407" s="150"/>
      <c r="AP407" s="150"/>
      <c r="AQ407" s="150"/>
      <c r="AR407" s="150"/>
      <c r="AS407" s="150"/>
      <c r="AT407" s="150"/>
      <c r="AU407" s="150"/>
      <c r="AV407" s="150"/>
      <c r="AW407" s="150"/>
      <c r="AX407" s="150"/>
      <c r="AY407" s="150"/>
      <c r="AZ407" s="150"/>
      <c r="BA407" s="150"/>
      <c r="BB407" s="150"/>
      <c r="BC407" s="150"/>
      <c r="BD407" s="150"/>
      <c r="BE407" s="150"/>
      <c r="BF407" s="150"/>
      <c r="BG407" s="150"/>
      <c r="BH407" s="150"/>
    </row>
    <row r="408" spans="1:60" outlineLevel="1" x14ac:dyDescent="0.2">
      <c r="A408" s="157"/>
      <c r="B408" s="158"/>
      <c r="C408" s="186" t="s">
        <v>656</v>
      </c>
      <c r="D408" s="161"/>
      <c r="E408" s="162">
        <v>186.75</v>
      </c>
      <c r="F408" s="159"/>
      <c r="G408" s="159"/>
      <c r="H408" s="159"/>
      <c r="I408" s="159"/>
      <c r="J408" s="159"/>
      <c r="K408" s="159"/>
      <c r="L408" s="159"/>
      <c r="M408" s="159"/>
      <c r="N408" s="159"/>
      <c r="O408" s="159"/>
      <c r="P408" s="159"/>
      <c r="Q408" s="159"/>
      <c r="R408" s="159"/>
      <c r="S408" s="159"/>
      <c r="T408" s="159"/>
      <c r="U408" s="159"/>
      <c r="V408" s="159"/>
      <c r="W408" s="159"/>
      <c r="X408" s="150"/>
      <c r="Y408" s="150"/>
      <c r="Z408" s="150"/>
      <c r="AA408" s="150"/>
      <c r="AB408" s="150"/>
      <c r="AC408" s="150"/>
      <c r="AD408" s="150"/>
      <c r="AE408" s="150"/>
      <c r="AF408" s="150"/>
      <c r="AG408" s="150" t="s">
        <v>168</v>
      </c>
      <c r="AH408" s="150">
        <v>0</v>
      </c>
      <c r="AI408" s="150"/>
      <c r="AJ408" s="150"/>
      <c r="AK408" s="150"/>
      <c r="AL408" s="150"/>
      <c r="AM408" s="150"/>
      <c r="AN408" s="150"/>
      <c r="AO408" s="150"/>
      <c r="AP408" s="150"/>
      <c r="AQ408" s="150"/>
      <c r="AR408" s="150"/>
      <c r="AS408" s="150"/>
      <c r="AT408" s="150"/>
      <c r="AU408" s="150"/>
      <c r="AV408" s="150"/>
      <c r="AW408" s="150"/>
      <c r="AX408" s="150"/>
      <c r="AY408" s="150"/>
      <c r="AZ408" s="150"/>
      <c r="BA408" s="150"/>
      <c r="BB408" s="150"/>
      <c r="BC408" s="150"/>
      <c r="BD408" s="150"/>
      <c r="BE408" s="150"/>
      <c r="BF408" s="150"/>
      <c r="BG408" s="150"/>
      <c r="BH408" s="150"/>
    </row>
    <row r="409" spans="1:60" outlineLevel="1" x14ac:dyDescent="0.2">
      <c r="A409" s="157"/>
      <c r="B409" s="158"/>
      <c r="C409" s="186" t="s">
        <v>657</v>
      </c>
      <c r="D409" s="161"/>
      <c r="E409" s="162">
        <v>197.01</v>
      </c>
      <c r="F409" s="159"/>
      <c r="G409" s="159"/>
      <c r="H409" s="159"/>
      <c r="I409" s="159"/>
      <c r="J409" s="159"/>
      <c r="K409" s="159"/>
      <c r="L409" s="159"/>
      <c r="M409" s="159"/>
      <c r="N409" s="159"/>
      <c r="O409" s="159"/>
      <c r="P409" s="159"/>
      <c r="Q409" s="159"/>
      <c r="R409" s="159"/>
      <c r="S409" s="159"/>
      <c r="T409" s="159"/>
      <c r="U409" s="159"/>
      <c r="V409" s="159"/>
      <c r="W409" s="159"/>
      <c r="X409" s="150"/>
      <c r="Y409" s="150"/>
      <c r="Z409" s="150"/>
      <c r="AA409" s="150"/>
      <c r="AB409" s="150"/>
      <c r="AC409" s="150"/>
      <c r="AD409" s="150"/>
      <c r="AE409" s="150"/>
      <c r="AF409" s="150"/>
      <c r="AG409" s="150" t="s">
        <v>168</v>
      </c>
      <c r="AH409" s="150">
        <v>0</v>
      </c>
      <c r="AI409" s="150"/>
      <c r="AJ409" s="150"/>
      <c r="AK409" s="150"/>
      <c r="AL409" s="150"/>
      <c r="AM409" s="150"/>
      <c r="AN409" s="150"/>
      <c r="AO409" s="150"/>
      <c r="AP409" s="150"/>
      <c r="AQ409" s="150"/>
      <c r="AR409" s="150"/>
      <c r="AS409" s="150"/>
      <c r="AT409" s="150"/>
      <c r="AU409" s="150"/>
      <c r="AV409" s="150"/>
      <c r="AW409" s="150"/>
      <c r="AX409" s="150"/>
      <c r="AY409" s="150"/>
      <c r="AZ409" s="150"/>
      <c r="BA409" s="150"/>
      <c r="BB409" s="150"/>
      <c r="BC409" s="150"/>
      <c r="BD409" s="150"/>
      <c r="BE409" s="150"/>
      <c r="BF409" s="150"/>
      <c r="BG409" s="150"/>
      <c r="BH409" s="150"/>
    </row>
    <row r="410" spans="1:60" outlineLevel="1" x14ac:dyDescent="0.2">
      <c r="A410" s="157"/>
      <c r="B410" s="158"/>
      <c r="C410" s="186" t="s">
        <v>658</v>
      </c>
      <c r="D410" s="161"/>
      <c r="E410" s="162">
        <v>98.42</v>
      </c>
      <c r="F410" s="159"/>
      <c r="G410" s="159"/>
      <c r="H410" s="159"/>
      <c r="I410" s="159"/>
      <c r="J410" s="159"/>
      <c r="K410" s="159"/>
      <c r="L410" s="159"/>
      <c r="M410" s="159"/>
      <c r="N410" s="159"/>
      <c r="O410" s="159"/>
      <c r="P410" s="159"/>
      <c r="Q410" s="159"/>
      <c r="R410" s="159"/>
      <c r="S410" s="159"/>
      <c r="T410" s="159"/>
      <c r="U410" s="159"/>
      <c r="V410" s="159"/>
      <c r="W410" s="159"/>
      <c r="X410" s="150"/>
      <c r="Y410" s="150"/>
      <c r="Z410" s="150"/>
      <c r="AA410" s="150"/>
      <c r="AB410" s="150"/>
      <c r="AC410" s="150"/>
      <c r="AD410" s="150"/>
      <c r="AE410" s="150"/>
      <c r="AF410" s="150"/>
      <c r="AG410" s="150" t="s">
        <v>168</v>
      </c>
      <c r="AH410" s="150">
        <v>0</v>
      </c>
      <c r="AI410" s="150"/>
      <c r="AJ410" s="150"/>
      <c r="AK410" s="150"/>
      <c r="AL410" s="150"/>
      <c r="AM410" s="150"/>
      <c r="AN410" s="150"/>
      <c r="AO410" s="150"/>
      <c r="AP410" s="150"/>
      <c r="AQ410" s="150"/>
      <c r="AR410" s="150"/>
      <c r="AS410" s="150"/>
      <c r="AT410" s="150"/>
      <c r="AU410" s="150"/>
      <c r="AV410" s="150"/>
      <c r="AW410" s="150"/>
      <c r="AX410" s="150"/>
      <c r="AY410" s="150"/>
      <c r="AZ410" s="150"/>
      <c r="BA410" s="150"/>
      <c r="BB410" s="150"/>
      <c r="BC410" s="150"/>
      <c r="BD410" s="150"/>
      <c r="BE410" s="150"/>
      <c r="BF410" s="150"/>
      <c r="BG410" s="150"/>
      <c r="BH410" s="150"/>
    </row>
    <row r="411" spans="1:60" outlineLevel="1" x14ac:dyDescent="0.2">
      <c r="A411" s="157"/>
      <c r="B411" s="158"/>
      <c r="C411" s="186" t="s">
        <v>659</v>
      </c>
      <c r="D411" s="161"/>
      <c r="E411" s="162">
        <v>350.95</v>
      </c>
      <c r="F411" s="159"/>
      <c r="G411" s="159"/>
      <c r="H411" s="159"/>
      <c r="I411" s="159"/>
      <c r="J411" s="159"/>
      <c r="K411" s="159"/>
      <c r="L411" s="159"/>
      <c r="M411" s="159"/>
      <c r="N411" s="159"/>
      <c r="O411" s="159"/>
      <c r="P411" s="159"/>
      <c r="Q411" s="159"/>
      <c r="R411" s="159"/>
      <c r="S411" s="159"/>
      <c r="T411" s="159"/>
      <c r="U411" s="159"/>
      <c r="V411" s="159"/>
      <c r="W411" s="159"/>
      <c r="X411" s="150"/>
      <c r="Y411" s="150"/>
      <c r="Z411" s="150"/>
      <c r="AA411" s="150"/>
      <c r="AB411" s="150"/>
      <c r="AC411" s="150"/>
      <c r="AD411" s="150"/>
      <c r="AE411" s="150"/>
      <c r="AF411" s="150"/>
      <c r="AG411" s="150" t="s">
        <v>168</v>
      </c>
      <c r="AH411" s="150">
        <v>0</v>
      </c>
      <c r="AI411" s="150"/>
      <c r="AJ411" s="150"/>
      <c r="AK411" s="150"/>
      <c r="AL411" s="150"/>
      <c r="AM411" s="150"/>
      <c r="AN411" s="150"/>
      <c r="AO411" s="150"/>
      <c r="AP411" s="150"/>
      <c r="AQ411" s="150"/>
      <c r="AR411" s="150"/>
      <c r="AS411" s="150"/>
      <c r="AT411" s="150"/>
      <c r="AU411" s="150"/>
      <c r="AV411" s="150"/>
      <c r="AW411" s="150"/>
      <c r="AX411" s="150"/>
      <c r="AY411" s="150"/>
      <c r="AZ411" s="150"/>
      <c r="BA411" s="150"/>
      <c r="BB411" s="150"/>
      <c r="BC411" s="150"/>
      <c r="BD411" s="150"/>
      <c r="BE411" s="150"/>
      <c r="BF411" s="150"/>
      <c r="BG411" s="150"/>
      <c r="BH411" s="150"/>
    </row>
    <row r="412" spans="1:60" outlineLevel="1" x14ac:dyDescent="0.2">
      <c r="A412" s="157"/>
      <c r="B412" s="158"/>
      <c r="C412" s="186" t="s">
        <v>660</v>
      </c>
      <c r="D412" s="161"/>
      <c r="E412" s="162">
        <v>80.5</v>
      </c>
      <c r="F412" s="159"/>
      <c r="G412" s="159"/>
      <c r="H412" s="159"/>
      <c r="I412" s="159"/>
      <c r="J412" s="159"/>
      <c r="K412" s="159"/>
      <c r="L412" s="159"/>
      <c r="M412" s="159"/>
      <c r="N412" s="159"/>
      <c r="O412" s="159"/>
      <c r="P412" s="159"/>
      <c r="Q412" s="159"/>
      <c r="R412" s="159"/>
      <c r="S412" s="159"/>
      <c r="T412" s="159"/>
      <c r="U412" s="159"/>
      <c r="V412" s="159"/>
      <c r="W412" s="159"/>
      <c r="X412" s="150"/>
      <c r="Y412" s="150"/>
      <c r="Z412" s="150"/>
      <c r="AA412" s="150"/>
      <c r="AB412" s="150"/>
      <c r="AC412" s="150"/>
      <c r="AD412" s="150"/>
      <c r="AE412" s="150"/>
      <c r="AF412" s="150"/>
      <c r="AG412" s="150" t="s">
        <v>168</v>
      </c>
      <c r="AH412" s="150">
        <v>0</v>
      </c>
      <c r="AI412" s="150"/>
      <c r="AJ412" s="150"/>
      <c r="AK412" s="150"/>
      <c r="AL412" s="150"/>
      <c r="AM412" s="150"/>
      <c r="AN412" s="150"/>
      <c r="AO412" s="150"/>
      <c r="AP412" s="150"/>
      <c r="AQ412" s="150"/>
      <c r="AR412" s="150"/>
      <c r="AS412" s="150"/>
      <c r="AT412" s="150"/>
      <c r="AU412" s="150"/>
      <c r="AV412" s="150"/>
      <c r="AW412" s="150"/>
      <c r="AX412" s="150"/>
      <c r="AY412" s="150"/>
      <c r="AZ412" s="150"/>
      <c r="BA412" s="150"/>
      <c r="BB412" s="150"/>
      <c r="BC412" s="150"/>
      <c r="BD412" s="150"/>
      <c r="BE412" s="150"/>
      <c r="BF412" s="150"/>
      <c r="BG412" s="150"/>
      <c r="BH412" s="150"/>
    </row>
    <row r="413" spans="1:60" outlineLevel="1" x14ac:dyDescent="0.2">
      <c r="A413" s="157"/>
      <c r="B413" s="158"/>
      <c r="C413" s="186" t="s">
        <v>661</v>
      </c>
      <c r="D413" s="161"/>
      <c r="E413" s="162">
        <v>196.5</v>
      </c>
      <c r="F413" s="159"/>
      <c r="G413" s="159"/>
      <c r="H413" s="159"/>
      <c r="I413" s="159"/>
      <c r="J413" s="159"/>
      <c r="K413" s="159"/>
      <c r="L413" s="159"/>
      <c r="M413" s="159"/>
      <c r="N413" s="159"/>
      <c r="O413" s="159"/>
      <c r="P413" s="159"/>
      <c r="Q413" s="159"/>
      <c r="R413" s="159"/>
      <c r="S413" s="159"/>
      <c r="T413" s="159"/>
      <c r="U413" s="159"/>
      <c r="V413" s="159"/>
      <c r="W413" s="159"/>
      <c r="X413" s="150"/>
      <c r="Y413" s="150"/>
      <c r="Z413" s="150"/>
      <c r="AA413" s="150"/>
      <c r="AB413" s="150"/>
      <c r="AC413" s="150"/>
      <c r="AD413" s="150"/>
      <c r="AE413" s="150"/>
      <c r="AF413" s="150"/>
      <c r="AG413" s="150" t="s">
        <v>168</v>
      </c>
      <c r="AH413" s="150">
        <v>0</v>
      </c>
      <c r="AI413" s="150"/>
      <c r="AJ413" s="150"/>
      <c r="AK413" s="150"/>
      <c r="AL413" s="150"/>
      <c r="AM413" s="150"/>
      <c r="AN413" s="150"/>
      <c r="AO413" s="150"/>
      <c r="AP413" s="150"/>
      <c r="AQ413" s="150"/>
      <c r="AR413" s="150"/>
      <c r="AS413" s="150"/>
      <c r="AT413" s="150"/>
      <c r="AU413" s="150"/>
      <c r="AV413" s="150"/>
      <c r="AW413" s="150"/>
      <c r="AX413" s="150"/>
      <c r="AY413" s="150"/>
      <c r="AZ413" s="150"/>
      <c r="BA413" s="150"/>
      <c r="BB413" s="150"/>
      <c r="BC413" s="150"/>
      <c r="BD413" s="150"/>
      <c r="BE413" s="150"/>
      <c r="BF413" s="150"/>
      <c r="BG413" s="150"/>
      <c r="BH413" s="150"/>
    </row>
    <row r="414" spans="1:60" x14ac:dyDescent="0.2">
      <c r="A414" s="5"/>
      <c r="B414" s="6"/>
      <c r="C414" s="188"/>
      <c r="D414" s="8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AE414">
        <v>15</v>
      </c>
      <c r="AF414">
        <v>21</v>
      </c>
    </row>
    <row r="415" spans="1:60" x14ac:dyDescent="0.2">
      <c r="A415" s="153"/>
      <c r="B415" s="154" t="s">
        <v>31</v>
      </c>
      <c r="C415" s="189"/>
      <c r="D415" s="155"/>
      <c r="E415" s="156"/>
      <c r="F415" s="156"/>
      <c r="G415" s="183">
        <f>G8+G78+G114+G133+G147+G152+G160+G172+G188+G197+G203+G206+G210+G231+G238+G240+G265+G274+G280+G291+G298+G352+G403</f>
        <v>0</v>
      </c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AE415">
        <f>SUMIF(L7:L413,AE414,G7:G413)</f>
        <v>0</v>
      </c>
      <c r="AF415">
        <f>SUMIF(L7:L413,AF414,G7:G413)</f>
        <v>0</v>
      </c>
      <c r="AG415" t="s">
        <v>662</v>
      </c>
    </row>
    <row r="416" spans="1:60" x14ac:dyDescent="0.2">
      <c r="A416" s="5"/>
      <c r="B416" s="6"/>
      <c r="C416" s="188"/>
      <c r="D416" s="8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</row>
    <row r="417" spans="1:33" x14ac:dyDescent="0.2">
      <c r="A417" s="5"/>
      <c r="B417" s="6"/>
      <c r="C417" s="188"/>
      <c r="D417" s="8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</row>
    <row r="418" spans="1:33" x14ac:dyDescent="0.2">
      <c r="A418" s="238" t="s">
        <v>663</v>
      </c>
      <c r="B418" s="238"/>
      <c r="C418" s="239"/>
      <c r="D418" s="8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</row>
    <row r="419" spans="1:33" x14ac:dyDescent="0.2">
      <c r="A419" s="240"/>
      <c r="B419" s="241"/>
      <c r="C419" s="242"/>
      <c r="D419" s="241"/>
      <c r="E419" s="241"/>
      <c r="F419" s="241"/>
      <c r="G419" s="243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AG419" t="s">
        <v>664</v>
      </c>
    </row>
    <row r="420" spans="1:33" x14ac:dyDescent="0.2">
      <c r="A420" s="244"/>
      <c r="B420" s="245"/>
      <c r="C420" s="246"/>
      <c r="D420" s="245"/>
      <c r="E420" s="245"/>
      <c r="F420" s="245"/>
      <c r="G420" s="247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</row>
    <row r="421" spans="1:33" x14ac:dyDescent="0.2">
      <c r="A421" s="244"/>
      <c r="B421" s="245"/>
      <c r="C421" s="246"/>
      <c r="D421" s="245"/>
      <c r="E421" s="245"/>
      <c r="F421" s="245"/>
      <c r="G421" s="247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</row>
    <row r="422" spans="1:33" x14ac:dyDescent="0.2">
      <c r="A422" s="244"/>
      <c r="B422" s="245"/>
      <c r="C422" s="246"/>
      <c r="D422" s="245"/>
      <c r="E422" s="245"/>
      <c r="F422" s="245"/>
      <c r="G422" s="247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</row>
    <row r="423" spans="1:33" x14ac:dyDescent="0.2">
      <c r="A423" s="248"/>
      <c r="B423" s="249"/>
      <c r="C423" s="250"/>
      <c r="D423" s="249"/>
      <c r="E423" s="249"/>
      <c r="F423" s="249"/>
      <c r="G423" s="251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</row>
    <row r="424" spans="1:33" x14ac:dyDescent="0.2">
      <c r="A424" s="5"/>
      <c r="B424" s="6"/>
      <c r="C424" s="188"/>
      <c r="D424" s="8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</row>
    <row r="425" spans="1:33" x14ac:dyDescent="0.2">
      <c r="C425" s="190"/>
      <c r="D425" s="141"/>
      <c r="AG425" t="s">
        <v>673</v>
      </c>
    </row>
    <row r="426" spans="1:33" x14ac:dyDescent="0.2">
      <c r="D426" s="141"/>
    </row>
    <row r="427" spans="1:33" x14ac:dyDescent="0.2">
      <c r="D427" s="141"/>
    </row>
    <row r="428" spans="1:33" x14ac:dyDescent="0.2">
      <c r="D428" s="141"/>
    </row>
    <row r="429" spans="1:33" x14ac:dyDescent="0.2">
      <c r="D429" s="141"/>
    </row>
    <row r="430" spans="1:33" x14ac:dyDescent="0.2">
      <c r="D430" s="141"/>
    </row>
    <row r="431" spans="1:33" x14ac:dyDescent="0.2">
      <c r="D431" s="141"/>
    </row>
    <row r="432" spans="1:33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</sheetData>
  <mergeCells count="105">
    <mergeCell ref="C395:G395"/>
    <mergeCell ref="C396:G396"/>
    <mergeCell ref="C397:G397"/>
    <mergeCell ref="C398:G398"/>
    <mergeCell ref="C388:G388"/>
    <mergeCell ref="C390:G390"/>
    <mergeCell ref="C391:G391"/>
    <mergeCell ref="C392:G392"/>
    <mergeCell ref="C393:G393"/>
    <mergeCell ref="C394:G394"/>
    <mergeCell ref="C382:G382"/>
    <mergeCell ref="C383:G383"/>
    <mergeCell ref="C384:G384"/>
    <mergeCell ref="C385:G385"/>
    <mergeCell ref="C386:G386"/>
    <mergeCell ref="C387:G387"/>
    <mergeCell ref="C377:G377"/>
    <mergeCell ref="C378:G378"/>
    <mergeCell ref="C380:G380"/>
    <mergeCell ref="C381:G381"/>
    <mergeCell ref="C368:G368"/>
    <mergeCell ref="C370:G370"/>
    <mergeCell ref="C371:G371"/>
    <mergeCell ref="C372:G372"/>
    <mergeCell ref="C373:G373"/>
    <mergeCell ref="C374:G374"/>
    <mergeCell ref="C345:G345"/>
    <mergeCell ref="C362:G362"/>
    <mergeCell ref="C363:G363"/>
    <mergeCell ref="C364:G364"/>
    <mergeCell ref="C365:G365"/>
    <mergeCell ref="C366:G366"/>
    <mergeCell ref="C367:G367"/>
    <mergeCell ref="C375:G375"/>
    <mergeCell ref="C376:G376"/>
    <mergeCell ref="C332:G332"/>
    <mergeCell ref="C333:G333"/>
    <mergeCell ref="C334:G334"/>
    <mergeCell ref="C335:G335"/>
    <mergeCell ref="C340:G340"/>
    <mergeCell ref="C341:G341"/>
    <mergeCell ref="C342:G342"/>
    <mergeCell ref="C343:G343"/>
    <mergeCell ref="C344:G344"/>
    <mergeCell ref="C329:G329"/>
    <mergeCell ref="C330:G330"/>
    <mergeCell ref="C315:G315"/>
    <mergeCell ref="C316:G316"/>
    <mergeCell ref="C317:G317"/>
    <mergeCell ref="C318:G318"/>
    <mergeCell ref="C319:G319"/>
    <mergeCell ref="C322:G322"/>
    <mergeCell ref="C331:G331"/>
    <mergeCell ref="C310:G310"/>
    <mergeCell ref="C311:G311"/>
    <mergeCell ref="C312:G312"/>
    <mergeCell ref="C305:G305"/>
    <mergeCell ref="C306:G306"/>
    <mergeCell ref="C323:G323"/>
    <mergeCell ref="C324:G324"/>
    <mergeCell ref="C325:G325"/>
    <mergeCell ref="C326:G326"/>
    <mergeCell ref="C120:G120"/>
    <mergeCell ref="C121:G121"/>
    <mergeCell ref="C122:G122"/>
    <mergeCell ref="C123:G123"/>
    <mergeCell ref="C154:G154"/>
    <mergeCell ref="C155:G155"/>
    <mergeCell ref="C307:G307"/>
    <mergeCell ref="C308:G308"/>
    <mergeCell ref="C309:G309"/>
    <mergeCell ref="A1:G1"/>
    <mergeCell ref="C2:G2"/>
    <mergeCell ref="C3:G3"/>
    <mergeCell ref="C4:G4"/>
    <mergeCell ref="C73:G73"/>
    <mergeCell ref="C74:G74"/>
    <mergeCell ref="C63:G63"/>
    <mergeCell ref="C64:G64"/>
    <mergeCell ref="C65:G65"/>
    <mergeCell ref="C66:G66"/>
    <mergeCell ref="A418:C418"/>
    <mergeCell ref="A419:G423"/>
    <mergeCell ref="C47:G47"/>
    <mergeCell ref="C48:G48"/>
    <mergeCell ref="C49:G49"/>
    <mergeCell ref="C50:G50"/>
    <mergeCell ref="C51:G51"/>
    <mergeCell ref="C52:G52"/>
    <mergeCell ref="C53:G53"/>
    <mergeCell ref="C54:G54"/>
    <mergeCell ref="C55:G55"/>
    <mergeCell ref="C56:G56"/>
    <mergeCell ref="C82:G82"/>
    <mergeCell ref="C83:G83"/>
    <mergeCell ref="C94:G94"/>
    <mergeCell ref="C95:G95"/>
    <mergeCell ref="C96:G96"/>
    <mergeCell ref="C97:G97"/>
    <mergeCell ref="C107:G107"/>
    <mergeCell ref="C108:G108"/>
    <mergeCell ref="C109:G109"/>
    <mergeCell ref="C110:G110"/>
    <mergeCell ref="C118:G118"/>
    <mergeCell ref="C119:G1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49</v>
      </c>
      <c r="C4" s="260" t="s">
        <v>50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103</v>
      </c>
      <c r="C8" s="184" t="s">
        <v>50</v>
      </c>
      <c r="D8" s="166"/>
      <c r="E8" s="167"/>
      <c r="F8" s="168"/>
      <c r="G8" s="169">
        <f>SUMIF(AG9:AG19,"&lt;&gt;NOR",G9:G19)</f>
        <v>0</v>
      </c>
      <c r="H8" s="163"/>
      <c r="I8" s="163">
        <f>SUM(I9:I19)</f>
        <v>0</v>
      </c>
      <c r="J8" s="163"/>
      <c r="K8" s="163">
        <f>SUM(K9:K19)</f>
        <v>0</v>
      </c>
      <c r="L8" s="163"/>
      <c r="M8" s="163">
        <f>SUM(M9:M19)</f>
        <v>0</v>
      </c>
      <c r="N8" s="163"/>
      <c r="O8" s="163">
        <f>SUM(O9:O19)</f>
        <v>0</v>
      </c>
      <c r="P8" s="163"/>
      <c r="Q8" s="163">
        <f>SUM(Q9:Q19)</f>
        <v>0</v>
      </c>
      <c r="R8" s="163"/>
      <c r="S8" s="163"/>
      <c r="T8" s="163"/>
      <c r="U8" s="163"/>
      <c r="V8" s="163">
        <f>SUM(V9:V19)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674</v>
      </c>
      <c r="C9" s="187" t="s">
        <v>675</v>
      </c>
      <c r="D9" s="178" t="s">
        <v>676</v>
      </c>
      <c r="E9" s="179">
        <v>8514.1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390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0">
        <v>2</v>
      </c>
      <c r="B10" s="171" t="s">
        <v>677</v>
      </c>
      <c r="C10" s="185" t="s">
        <v>678</v>
      </c>
      <c r="D10" s="172" t="s">
        <v>171</v>
      </c>
      <c r="E10" s="173">
        <v>128</v>
      </c>
      <c r="F10" s="174"/>
      <c r="G10" s="175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390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57"/>
      <c r="B11" s="158"/>
      <c r="C11" s="252" t="s">
        <v>679</v>
      </c>
      <c r="D11" s="253"/>
      <c r="E11" s="253"/>
      <c r="F11" s="253"/>
      <c r="G11" s="253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0">
        <v>3</v>
      </c>
      <c r="B12" s="171" t="s">
        <v>680</v>
      </c>
      <c r="C12" s="185" t="s">
        <v>681</v>
      </c>
      <c r="D12" s="172" t="s">
        <v>676</v>
      </c>
      <c r="E12" s="173">
        <v>9169.2999999999993</v>
      </c>
      <c r="F12" s="174"/>
      <c r="G12" s="175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243</v>
      </c>
      <c r="T12" s="159" t="s">
        <v>165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57"/>
      <c r="B13" s="158"/>
      <c r="C13" s="252" t="s">
        <v>682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2" t="str">
        <f>C13</f>
        <v>vč. montážní mechanizace a všech souvisejících praci a dodávek. Vč. spojovacího a pomocného materiálu. Kotva chemická M16 vč. vývrtu a osazení - 32ks.Podlití sloupů OK.</v>
      </c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0">
        <v>4</v>
      </c>
      <c r="B14" s="171" t="s">
        <v>683</v>
      </c>
      <c r="C14" s="185" t="s">
        <v>684</v>
      </c>
      <c r="D14" s="172" t="s">
        <v>175</v>
      </c>
      <c r="E14" s="173">
        <v>40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243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7"/>
      <c r="B15" s="158"/>
      <c r="C15" s="252" t="s">
        <v>685</v>
      </c>
      <c r="D15" s="253"/>
      <c r="E15" s="253"/>
      <c r="F15" s="253"/>
      <c r="G15" s="253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0">
        <v>5</v>
      </c>
      <c r="B16" s="171" t="s">
        <v>686</v>
      </c>
      <c r="C16" s="185" t="s">
        <v>687</v>
      </c>
      <c r="D16" s="172" t="s">
        <v>175</v>
      </c>
      <c r="E16" s="173">
        <v>250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33.75" outlineLevel="1" x14ac:dyDescent="0.2">
      <c r="A17" s="157"/>
      <c r="B17" s="158"/>
      <c r="C17" s="252" t="s">
        <v>688</v>
      </c>
      <c r="D17" s="253"/>
      <c r="E17" s="253"/>
      <c r="F17" s="253"/>
      <c r="G17" s="25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Příprava povrchu otryskáním na Sa2,5. Nátěr 3-vrstvý EP+protipožární nátěr+PUR, síla nátěru dle specifikace dodavatele. Požadovaná požární odolnost R15. Korozní prostřední C3. Životnost nátěru vysoká.</v>
      </c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0">
        <v>6</v>
      </c>
      <c r="B18" s="171" t="s">
        <v>689</v>
      </c>
      <c r="C18" s="185" t="s">
        <v>690</v>
      </c>
      <c r="D18" s="172" t="s">
        <v>676</v>
      </c>
      <c r="E18" s="173">
        <v>9169.2999999999993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243</v>
      </c>
      <c r="T18" s="159" t="s">
        <v>165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33.75" outlineLevel="1" x14ac:dyDescent="0.2">
      <c r="A19" s="157"/>
      <c r="B19" s="158"/>
      <c r="C19" s="252" t="s">
        <v>688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2" t="str">
        <f>C19</f>
        <v>Příprava povrchu otryskáním na Sa2,5. Nátěr 3-vrstvý EP+protipožární nátěr+PUR, síla nátěru dle specifikace dodavatele. Požadovaná požární odolnost R15. Korozní prostřední C3. Životnost nátěru vysoká.</v>
      </c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E20">
        <v>15</v>
      </c>
      <c r="AF20">
        <v>21</v>
      </c>
    </row>
    <row r="21" spans="1:60" x14ac:dyDescent="0.2">
      <c r="A21" s="153"/>
      <c r="B21" s="154" t="s">
        <v>31</v>
      </c>
      <c r="C21" s="189"/>
      <c r="D21" s="155"/>
      <c r="E21" s="156"/>
      <c r="F21" s="156"/>
      <c r="G21" s="183">
        <f>G8</f>
        <v>0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AE21">
        <f>SUMIF(L7:L19,AE20,G7:G19)</f>
        <v>0</v>
      </c>
      <c r="AF21">
        <f>SUMIF(L7:L19,AF20,G7:G19)</f>
        <v>0</v>
      </c>
      <c r="AG21" t="s">
        <v>662</v>
      </c>
    </row>
    <row r="22" spans="1:60" x14ac:dyDescent="0.2">
      <c r="A22" s="5"/>
      <c r="B22" s="6"/>
      <c r="C22" s="188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5"/>
      <c r="B23" s="6"/>
      <c r="C23" s="188"/>
      <c r="D23" s="8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60" x14ac:dyDescent="0.2">
      <c r="A24" s="238" t="s">
        <v>663</v>
      </c>
      <c r="B24" s="238"/>
      <c r="C24" s="239"/>
      <c r="D24" s="8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40"/>
      <c r="B25" s="241"/>
      <c r="C25" s="242"/>
      <c r="D25" s="241"/>
      <c r="E25" s="241"/>
      <c r="F25" s="241"/>
      <c r="G25" s="243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G25" t="s">
        <v>664</v>
      </c>
    </row>
    <row r="26" spans="1:60" x14ac:dyDescent="0.2">
      <c r="A26" s="244"/>
      <c r="B26" s="245"/>
      <c r="C26" s="246"/>
      <c r="D26" s="245"/>
      <c r="E26" s="245"/>
      <c r="F26" s="245"/>
      <c r="G26" s="24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4"/>
      <c r="B27" s="245"/>
      <c r="C27" s="246"/>
      <c r="D27" s="245"/>
      <c r="E27" s="245"/>
      <c r="F27" s="245"/>
      <c r="G27" s="24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244"/>
      <c r="B28" s="245"/>
      <c r="C28" s="246"/>
      <c r="D28" s="245"/>
      <c r="E28" s="245"/>
      <c r="F28" s="245"/>
      <c r="G28" s="24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48"/>
      <c r="B29" s="249"/>
      <c r="C29" s="250"/>
      <c r="D29" s="249"/>
      <c r="E29" s="249"/>
      <c r="F29" s="249"/>
      <c r="G29" s="251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5"/>
      <c r="B30" s="6"/>
      <c r="C30" s="188"/>
      <c r="D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</row>
    <row r="31" spans="1:60" x14ac:dyDescent="0.2">
      <c r="C31" s="190"/>
      <c r="D31" s="141"/>
      <c r="AG31" t="s">
        <v>673</v>
      </c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11">
    <mergeCell ref="A1:G1"/>
    <mergeCell ref="C2:G2"/>
    <mergeCell ref="C3:G3"/>
    <mergeCell ref="C4:G4"/>
    <mergeCell ref="A24:C24"/>
    <mergeCell ref="A25:G29"/>
    <mergeCell ref="C11:G11"/>
    <mergeCell ref="C13:G13"/>
    <mergeCell ref="C15:G15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51</v>
      </c>
      <c r="C4" s="260" t="s">
        <v>52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106</v>
      </c>
      <c r="C8" s="184" t="s">
        <v>107</v>
      </c>
      <c r="D8" s="166"/>
      <c r="E8" s="167"/>
      <c r="F8" s="168"/>
      <c r="G8" s="169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3"/>
      <c r="O8" s="163">
        <f>SUM(O9:O17)</f>
        <v>0</v>
      </c>
      <c r="P8" s="163"/>
      <c r="Q8" s="163">
        <f>SUM(Q9:Q17)</f>
        <v>0</v>
      </c>
      <c r="R8" s="163"/>
      <c r="S8" s="163"/>
      <c r="T8" s="163"/>
      <c r="U8" s="163"/>
      <c r="V8" s="163">
        <f>SUM(V9:V17)</f>
        <v>0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691</v>
      </c>
      <c r="C9" s="185" t="s">
        <v>692</v>
      </c>
      <c r="D9" s="172" t="s">
        <v>175</v>
      </c>
      <c r="E9" s="173">
        <v>225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252" t="s">
        <v>693</v>
      </c>
      <c r="D10" s="253"/>
      <c r="E10" s="253"/>
      <c r="F10" s="253"/>
      <c r="G10" s="253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226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56.25" outlineLevel="1" x14ac:dyDescent="0.2">
      <c r="A11" s="157"/>
      <c r="B11" s="158"/>
      <c r="C11" s="254" t="s">
        <v>694</v>
      </c>
      <c r="D11" s="255"/>
      <c r="E11" s="255"/>
      <c r="F11" s="255"/>
      <c r="G11" s="255"/>
      <c r="H11" s="159"/>
      <c r="I11" s="159"/>
      <c r="J11" s="159"/>
      <c r="K11" s="159"/>
      <c r="L11" s="159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226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82" t="str">
        <f>C11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70">
        <v>2</v>
      </c>
      <c r="B12" s="171" t="s">
        <v>695</v>
      </c>
      <c r="C12" s="185" t="s">
        <v>696</v>
      </c>
      <c r="D12" s="172" t="s">
        <v>175</v>
      </c>
      <c r="E12" s="173">
        <v>225</v>
      </c>
      <c r="F12" s="174"/>
      <c r="G12" s="175">
        <f>ROUND(E12*F12,2)</f>
        <v>0</v>
      </c>
      <c r="H12" s="160"/>
      <c r="I12" s="159">
        <f>ROUND(E12*H12,2)</f>
        <v>0</v>
      </c>
      <c r="J12" s="160"/>
      <c r="K12" s="159">
        <f>ROUND(E12*J12,2)</f>
        <v>0</v>
      </c>
      <c r="L12" s="159">
        <v>21</v>
      </c>
      <c r="M12" s="159">
        <f>G12*(1+L12/100)</f>
        <v>0</v>
      </c>
      <c r="N12" s="159">
        <v>0</v>
      </c>
      <c r="O12" s="159">
        <f>ROUND(E12*N12,2)</f>
        <v>0</v>
      </c>
      <c r="P12" s="159">
        <v>0</v>
      </c>
      <c r="Q12" s="159">
        <f>ROUND(E12*P12,2)</f>
        <v>0</v>
      </c>
      <c r="R12" s="159"/>
      <c r="S12" s="159" t="s">
        <v>243</v>
      </c>
      <c r="T12" s="159" t="s">
        <v>165</v>
      </c>
      <c r="U12" s="159">
        <v>0</v>
      </c>
      <c r="V12" s="159">
        <f>ROUND(E12*U12,2)</f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67.5" outlineLevel="1" x14ac:dyDescent="0.2">
      <c r="A13" s="157"/>
      <c r="B13" s="158"/>
      <c r="C13" s="252" t="s">
        <v>697</v>
      </c>
      <c r="D13" s="253"/>
      <c r="E13" s="253"/>
      <c r="F13" s="253"/>
      <c r="G13" s="253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226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82" t="str">
        <f>C13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0">
        <v>3</v>
      </c>
      <c r="B14" s="171" t="s">
        <v>698</v>
      </c>
      <c r="C14" s="185" t="s">
        <v>699</v>
      </c>
      <c r="D14" s="172" t="s">
        <v>175</v>
      </c>
      <c r="E14" s="173">
        <v>67.5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243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56.25" outlineLevel="1" x14ac:dyDescent="0.2">
      <c r="A15" s="157"/>
      <c r="B15" s="158"/>
      <c r="C15" s="252" t="s">
        <v>700</v>
      </c>
      <c r="D15" s="253"/>
      <c r="E15" s="253"/>
      <c r="F15" s="253"/>
      <c r="G15" s="253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226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82" t="str">
        <f>C15</f>
        <v>Obsahuje dodávku sedvičových panelů vč. veškerého pomocného mat. (šrouby, podložky, tmely atd.). Obsahuje dodávku doplňkových prvků kompletních -  lem dveří a vrat-11bm, lem oken-67bm, lem svislý u zdiva-5bm, lemování styku panelů-9bm, lem u podezdívky-12bm. Dále obsahuje náklady na dopravu na stavbu. Dále  obsahuje věškeré práce a dodávky potřebné pro provedení dodávky a prací v položce</v>
      </c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0">
        <v>4</v>
      </c>
      <c r="B16" s="171" t="s">
        <v>701</v>
      </c>
      <c r="C16" s="185" t="s">
        <v>702</v>
      </c>
      <c r="D16" s="172" t="s">
        <v>175</v>
      </c>
      <c r="E16" s="173">
        <v>67.5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</v>
      </c>
      <c r="V16" s="159">
        <f>ROUND(E16*U16,2)</f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56.25" outlineLevel="1" x14ac:dyDescent="0.2">
      <c r="A17" s="157"/>
      <c r="B17" s="158"/>
      <c r="C17" s="252" t="s">
        <v>703</v>
      </c>
      <c r="D17" s="253"/>
      <c r="E17" s="253"/>
      <c r="F17" s="253"/>
      <c r="G17" s="253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Obsahuje montáž sedvičových panelů vč. veškerého pomocného mat. (šrouby, podložky, tmely atd.). Obsahuje montáž doplňkových prvků kompletních - lem dveří a vrat-11bm, lem oken-67bm, lem svislý u zdiva-5bm, lemování styku panelů-9bm, lem u podezdívky-43bm. Dále obsahuje náklady na veškerou potřebnou mechanizaci (jeřáby, plošiny atd.).  Dále  obsahuje věškeré práce a dodávky potřebné pro provedení montáže a prací v položce vč. případné výrobně tech. dokumentace</v>
      </c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5"/>
      <c r="B18" s="6"/>
      <c r="C18" s="18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v>15</v>
      </c>
      <c r="AF18">
        <v>21</v>
      </c>
    </row>
    <row r="19" spans="1:60" x14ac:dyDescent="0.2">
      <c r="A19" s="153"/>
      <c r="B19" s="154" t="s">
        <v>31</v>
      </c>
      <c r="C19" s="189"/>
      <c r="D19" s="155"/>
      <c r="E19" s="156"/>
      <c r="F19" s="156"/>
      <c r="G19" s="183">
        <f>G8</f>
        <v>0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AE19">
        <f>SUMIF(L7:L17,AE18,G7:G17)</f>
        <v>0</v>
      </c>
      <c r="AF19">
        <f>SUMIF(L7:L17,AF18,G7:G17)</f>
        <v>0</v>
      </c>
      <c r="AG19" t="s">
        <v>662</v>
      </c>
    </row>
    <row r="20" spans="1:60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60" x14ac:dyDescent="0.2">
      <c r="A21" s="5"/>
      <c r="B21" s="6"/>
      <c r="C21" s="18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60" x14ac:dyDescent="0.2">
      <c r="A22" s="238" t="s">
        <v>663</v>
      </c>
      <c r="B22" s="238"/>
      <c r="C22" s="239"/>
      <c r="D22" s="8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60" x14ac:dyDescent="0.2">
      <c r="A23" s="240"/>
      <c r="B23" s="241"/>
      <c r="C23" s="242"/>
      <c r="D23" s="241"/>
      <c r="E23" s="241"/>
      <c r="F23" s="241"/>
      <c r="G23" s="243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AG23" t="s">
        <v>664</v>
      </c>
    </row>
    <row r="24" spans="1:60" x14ac:dyDescent="0.2">
      <c r="A24" s="244"/>
      <c r="B24" s="245"/>
      <c r="C24" s="246"/>
      <c r="D24" s="245"/>
      <c r="E24" s="245"/>
      <c r="F24" s="245"/>
      <c r="G24" s="24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60" x14ac:dyDescent="0.2">
      <c r="A25" s="244"/>
      <c r="B25" s="245"/>
      <c r="C25" s="246"/>
      <c r="D25" s="245"/>
      <c r="E25" s="245"/>
      <c r="F25" s="245"/>
      <c r="G25" s="24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60" x14ac:dyDescent="0.2">
      <c r="A26" s="244"/>
      <c r="B26" s="245"/>
      <c r="C26" s="246"/>
      <c r="D26" s="245"/>
      <c r="E26" s="245"/>
      <c r="F26" s="245"/>
      <c r="G26" s="24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60" x14ac:dyDescent="0.2">
      <c r="A27" s="248"/>
      <c r="B27" s="249"/>
      <c r="C27" s="250"/>
      <c r="D27" s="249"/>
      <c r="E27" s="249"/>
      <c r="F27" s="249"/>
      <c r="G27" s="251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18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C29" s="190"/>
      <c r="D29" s="141"/>
      <c r="AG29" t="s">
        <v>673</v>
      </c>
    </row>
    <row r="30" spans="1:60" x14ac:dyDescent="0.2">
      <c r="D30" s="141"/>
    </row>
    <row r="31" spans="1:60" x14ac:dyDescent="0.2">
      <c r="D31" s="141"/>
    </row>
    <row r="32" spans="1:60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11">
    <mergeCell ref="A1:G1"/>
    <mergeCell ref="C2:G2"/>
    <mergeCell ref="C3:G3"/>
    <mergeCell ref="C4:G4"/>
    <mergeCell ref="A22:C22"/>
    <mergeCell ref="A23:G27"/>
    <mergeCell ref="C10:G10"/>
    <mergeCell ref="C11:G11"/>
    <mergeCell ref="C13:G13"/>
    <mergeCell ref="C15:G15"/>
    <mergeCell ref="C17:G17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32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51</v>
      </c>
      <c r="C4" s="260" t="s">
        <v>53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99</v>
      </c>
      <c r="C8" s="184" t="s">
        <v>100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1.03</v>
      </c>
      <c r="W8" s="163"/>
      <c r="AG8" t="s">
        <v>160</v>
      </c>
    </row>
    <row r="9" spans="1:60" outlineLevel="1" x14ac:dyDescent="0.2">
      <c r="A9" s="176">
        <v>1</v>
      </c>
      <c r="B9" s="177" t="s">
        <v>470</v>
      </c>
      <c r="C9" s="187" t="s">
        <v>471</v>
      </c>
      <c r="D9" s="178" t="s">
        <v>258</v>
      </c>
      <c r="E9" s="179">
        <v>2.11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0.49</v>
      </c>
      <c r="V9" s="159">
        <f>ROUND(E9*U9,2)</f>
        <v>1.03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467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472</v>
      </c>
      <c r="C10" s="187" t="s">
        <v>473</v>
      </c>
      <c r="D10" s="178" t="s">
        <v>258</v>
      </c>
      <c r="E10" s="179">
        <v>42.2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164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467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704</v>
      </c>
      <c r="C11" s="187" t="s">
        <v>705</v>
      </c>
      <c r="D11" s="178" t="s">
        <v>258</v>
      </c>
      <c r="E11" s="179">
        <v>2.1120000000000001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164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467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106</v>
      </c>
      <c r="C12" s="184" t="s">
        <v>107</v>
      </c>
      <c r="D12" s="166"/>
      <c r="E12" s="167"/>
      <c r="F12" s="168"/>
      <c r="G12" s="169">
        <f>SUMIF(AG13:AG37,"&lt;&gt;NOR",G13:G37)</f>
        <v>0</v>
      </c>
      <c r="H12" s="163"/>
      <c r="I12" s="163">
        <f>SUM(I13:I37)</f>
        <v>0</v>
      </c>
      <c r="J12" s="163"/>
      <c r="K12" s="163">
        <f>SUM(K13:K37)</f>
        <v>0</v>
      </c>
      <c r="L12" s="163"/>
      <c r="M12" s="163">
        <f>SUM(M13:M37)</f>
        <v>0</v>
      </c>
      <c r="N12" s="163"/>
      <c r="O12" s="163">
        <f>SUM(O13:O37)</f>
        <v>0</v>
      </c>
      <c r="P12" s="163"/>
      <c r="Q12" s="163">
        <f>SUM(Q13:Q37)</f>
        <v>0</v>
      </c>
      <c r="R12" s="163"/>
      <c r="S12" s="163"/>
      <c r="T12" s="163"/>
      <c r="U12" s="163"/>
      <c r="V12" s="163">
        <f>SUM(V13:V37)</f>
        <v>0</v>
      </c>
      <c r="W12" s="163"/>
      <c r="AG12" t="s">
        <v>160</v>
      </c>
    </row>
    <row r="13" spans="1:60" ht="22.5" outlineLevel="1" x14ac:dyDescent="0.2">
      <c r="A13" s="170">
        <v>4</v>
      </c>
      <c r="B13" s="171" t="s">
        <v>706</v>
      </c>
      <c r="C13" s="185" t="s">
        <v>707</v>
      </c>
      <c r="D13" s="172" t="s">
        <v>175</v>
      </c>
      <c r="E13" s="173">
        <v>704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56.25" outlineLevel="1" x14ac:dyDescent="0.2">
      <c r="A14" s="157"/>
      <c r="B14" s="158"/>
      <c r="C14" s="252" t="s">
        <v>708</v>
      </c>
      <c r="D14" s="253"/>
      <c r="E14" s="253"/>
      <c r="F14" s="253"/>
      <c r="G14" s="253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226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82" t="str">
        <f>C14</f>
        <v>Při demontáži nesmí dojít k poškození stávající nosné OK.Obsahuje demontáž plechové krytiny, izolačních materiálů a podhledových plechů osazených na spodní straně nosných konstrukcí vč. veškerého pomocného mat. (brusné kotouče, plyny atd.). Dále obsahuje náklady na veškerou potřebnou mechanizaci (jeřáby, plošiny atd.).  Dále  obsahuje věškeré práce a dodávky potřebné pro provedení dodávky a prací v položce.</v>
      </c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0">
        <v>5</v>
      </c>
      <c r="B15" s="171" t="s">
        <v>691</v>
      </c>
      <c r="C15" s="185" t="s">
        <v>692</v>
      </c>
      <c r="D15" s="172" t="s">
        <v>175</v>
      </c>
      <c r="E15" s="173">
        <v>614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0</v>
      </c>
      <c r="O15" s="159">
        <f>ROUND(E15*N15,2)</f>
        <v>0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0</v>
      </c>
      <c r="V15" s="159">
        <f>ROUND(E15*U15,2)</f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252" t="s">
        <v>693</v>
      </c>
      <c r="D16" s="253"/>
      <c r="E16" s="253"/>
      <c r="F16" s="253"/>
      <c r="G16" s="253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226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56.25" outlineLevel="1" x14ac:dyDescent="0.2">
      <c r="A17" s="157"/>
      <c r="B17" s="158"/>
      <c r="C17" s="254" t="s">
        <v>694</v>
      </c>
      <c r="D17" s="255"/>
      <c r="E17" s="255"/>
      <c r="F17" s="255"/>
      <c r="G17" s="255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226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82" t="str">
        <f>C17</f>
        <v>Obsahuje dodávku sedvičových panelů vč. veškerého pomocného mat. (šrouby, podložky, tmely atd.). Obsahuje dodávku doplňkových prvků kompletních -  hřeben-33bm, lem štítové stěny-56bm, lem světlíku 53bm, lemování u okapu-33bm, návaznost na svislou stěnu-32bm,  žlab mezistřešní-32bm. Dále obsahuje náklady na dopravu na stavbu. Dále  obsahuje věškeré práce a dodávky potřebné pro provedení dodávky a prací v položce</v>
      </c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0">
        <v>6</v>
      </c>
      <c r="B18" s="171" t="s">
        <v>695</v>
      </c>
      <c r="C18" s="185" t="s">
        <v>696</v>
      </c>
      <c r="D18" s="172" t="s">
        <v>175</v>
      </c>
      <c r="E18" s="173">
        <v>614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243</v>
      </c>
      <c r="T18" s="159" t="s">
        <v>165</v>
      </c>
      <c r="U18" s="159">
        <v>0</v>
      </c>
      <c r="V18" s="159">
        <f>ROUND(E18*U18,2)</f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ht="67.5" outlineLevel="1" x14ac:dyDescent="0.2">
      <c r="A19" s="157"/>
      <c r="B19" s="158"/>
      <c r="C19" s="252" t="s">
        <v>697</v>
      </c>
      <c r="D19" s="253"/>
      <c r="E19" s="253"/>
      <c r="F19" s="253"/>
      <c r="G19" s="253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226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82" t="str">
        <f>C19</f>
        <v>Obsahuje montáž sedvičových panelů vč. veškerého pomocného mat. (šrouby, podložky, tmely atd.). Obsahuje montáž doplňkových prvků kompletních -  hřeben-33bm, lem štítové stěny-56bm, lem světlíku 53bm, lemování u okapu-33bm, návaznost na svislou stěnu-32bm,  žlab mezistřešní-32bm. Dále obsahuje náklady na veškerou potřebnou mechanizaci (jeřáby, plošiny atd.).  Dále  obsahuje věškeré práce a dodávky potřebné pro provedení montáže a prací v položce vč. případné výrobně tech. dokumentace</v>
      </c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0">
        <v>7</v>
      </c>
      <c r="B20" s="171" t="s">
        <v>709</v>
      </c>
      <c r="C20" s="185" t="s">
        <v>710</v>
      </c>
      <c r="D20" s="172" t="s">
        <v>171</v>
      </c>
      <c r="E20" s="173">
        <v>32</v>
      </c>
      <c r="F20" s="174"/>
      <c r="G20" s="175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243</v>
      </c>
      <c r="T20" s="159" t="s">
        <v>165</v>
      </c>
      <c r="U20" s="159">
        <v>0</v>
      </c>
      <c r="V20" s="159">
        <f>ROUND(E20*U20,2)</f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45" outlineLevel="1" x14ac:dyDescent="0.2">
      <c r="A21" s="157"/>
      <c r="B21" s="158"/>
      <c r="C21" s="252" t="s">
        <v>711</v>
      </c>
      <c r="D21" s="253"/>
      <c r="E21" s="253"/>
      <c r="F21" s="253"/>
      <c r="G21" s="253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226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82" t="str">
        <f>C21</f>
        <v>Obsahuje montáž a dodávku podokapního lakovaného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0">
        <v>8</v>
      </c>
      <c r="B22" s="171" t="s">
        <v>712</v>
      </c>
      <c r="C22" s="185" t="s">
        <v>713</v>
      </c>
      <c r="D22" s="172" t="s">
        <v>171</v>
      </c>
      <c r="E22" s="173">
        <v>32</v>
      </c>
      <c r="F22" s="174"/>
      <c r="G22" s="175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243</v>
      </c>
      <c r="T22" s="159" t="s">
        <v>165</v>
      </c>
      <c r="U22" s="159">
        <v>0</v>
      </c>
      <c r="V22" s="159">
        <f>ROUND(E22*U22,2)</f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45" outlineLevel="1" x14ac:dyDescent="0.2">
      <c r="A23" s="157"/>
      <c r="B23" s="158"/>
      <c r="C23" s="252" t="s">
        <v>714</v>
      </c>
      <c r="D23" s="253"/>
      <c r="E23" s="253"/>
      <c r="F23" s="253"/>
      <c r="G23" s="253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226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82" t="str">
        <f>C23</f>
        <v>Obsahuje montáž a dodávku prefabrikovaného mezistřešního žlabu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0">
        <v>9</v>
      </c>
      <c r="B24" s="171" t="s">
        <v>715</v>
      </c>
      <c r="C24" s="185" t="s">
        <v>716</v>
      </c>
      <c r="D24" s="172" t="s">
        <v>717</v>
      </c>
      <c r="E24" s="173">
        <v>1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243</v>
      </c>
      <c r="T24" s="159" t="s">
        <v>165</v>
      </c>
      <c r="U24" s="159">
        <v>0</v>
      </c>
      <c r="V24" s="159">
        <f>ROUND(E24*U24,2)</f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ht="45" outlineLevel="1" x14ac:dyDescent="0.2">
      <c r="A25" s="157"/>
      <c r="B25" s="158"/>
      <c r="C25" s="252" t="s">
        <v>718</v>
      </c>
      <c r="D25" s="253"/>
      <c r="E25" s="253"/>
      <c r="F25" s="253"/>
      <c r="G25" s="253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226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82" t="str">
        <f>C25</f>
        <v>Obsahuje opravu stávající OK a to i vyjmutí a zpětné osazení dílů OK vč.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0">
        <v>10</v>
      </c>
      <c r="B26" s="171" t="s">
        <v>719</v>
      </c>
      <c r="C26" s="185" t="s">
        <v>720</v>
      </c>
      <c r="D26" s="172" t="s">
        <v>676</v>
      </c>
      <c r="E26" s="173">
        <v>3000</v>
      </c>
      <c r="F26" s="174"/>
      <c r="G26" s="175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0</v>
      </c>
      <c r="O26" s="159">
        <f>ROUND(E26*N26,2)</f>
        <v>0</v>
      </c>
      <c r="P26" s="159">
        <v>0</v>
      </c>
      <c r="Q26" s="159">
        <f>ROUND(E26*P26,2)</f>
        <v>0</v>
      </c>
      <c r="R26" s="159"/>
      <c r="S26" s="159" t="s">
        <v>243</v>
      </c>
      <c r="T26" s="159" t="s">
        <v>165</v>
      </c>
      <c r="U26" s="159">
        <v>0</v>
      </c>
      <c r="V26" s="159">
        <f>ROUND(E26*U26,2)</f>
        <v>0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45" outlineLevel="1" x14ac:dyDescent="0.2">
      <c r="A27" s="157"/>
      <c r="B27" s="158"/>
      <c r="C27" s="252" t="s">
        <v>721</v>
      </c>
      <c r="D27" s="253"/>
      <c r="E27" s="253"/>
      <c r="F27" s="253"/>
      <c r="G27" s="253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226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82" t="str">
        <f>C27</f>
        <v>Obsahuje  montáž a dodávku nových dílů OK vč. veškerého pomocného mat. (šrouby, podložky, tmely atd.). Dále obsahuje náklady na veškeré potřebné lešení a mechanizaci (jeřáby, plošiny atd.).  Dále  obsahuje věškeré práce a dodávky potřebné pro provedení dodávky a prací v položce. Šířka nosných lišt pro osazení sedvičových panelů musí být min. 60mm.</v>
      </c>
      <c r="BB27" s="150"/>
      <c r="BC27" s="150"/>
      <c r="BD27" s="150"/>
      <c r="BE27" s="150"/>
      <c r="BF27" s="150"/>
      <c r="BG27" s="150"/>
      <c r="BH27" s="150"/>
    </row>
    <row r="28" spans="1:60" ht="22.5" outlineLevel="1" x14ac:dyDescent="0.2">
      <c r="A28" s="170">
        <v>11</v>
      </c>
      <c r="B28" s="171" t="s">
        <v>722</v>
      </c>
      <c r="C28" s="185" t="s">
        <v>723</v>
      </c>
      <c r="D28" s="172" t="s">
        <v>242</v>
      </c>
      <c r="E28" s="173">
        <v>2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0</v>
      </c>
      <c r="O28" s="159">
        <f>ROUND(E28*N28,2)</f>
        <v>0</v>
      </c>
      <c r="P28" s="159">
        <v>0</v>
      </c>
      <c r="Q28" s="159">
        <f>ROUND(E28*P28,2)</f>
        <v>0</v>
      </c>
      <c r="R28" s="159"/>
      <c r="S28" s="159" t="s">
        <v>243</v>
      </c>
      <c r="T28" s="159" t="s">
        <v>165</v>
      </c>
      <c r="U28" s="159">
        <v>0</v>
      </c>
      <c r="V28" s="159">
        <f>ROUND(E28*U28,2)</f>
        <v>0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67.5" outlineLevel="1" x14ac:dyDescent="0.2">
      <c r="A29" s="157"/>
      <c r="B29" s="158"/>
      <c r="C29" s="252" t="s">
        <v>724</v>
      </c>
      <c r="D29" s="253"/>
      <c r="E29" s="253"/>
      <c r="F29" s="253"/>
      <c r="G29" s="253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226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82" t="str">
        <f>C29</f>
        <v>Světlík hliníkový, zasklený komůrkovým profilem, vč, osazovací příruby 5,6x3,6m. Uw= 1,4W/m2.K, se 2 větracími křídly. Se 2 elektricky otevíranými křídly.Dodávka + montáž.Obsahuje  montáž a dodávku světlíku vč. nosného osazovacíhi rámu, otevíracího mechanizmu a veškerého pomocného mat. (šrouby, podložky, tmely atd.). Dále obsahuje náklady na veškeré potřebné lešení a mechanizaci (jeřáby, plošiny atd.).  Dále  obsahuje věškeré práce a dodávky potřebné pro provedení dodávky a prací v položce.</v>
      </c>
      <c r="BB29" s="150"/>
      <c r="BC29" s="150"/>
      <c r="BD29" s="150"/>
      <c r="BE29" s="150"/>
      <c r="BF29" s="150"/>
      <c r="BG29" s="150"/>
      <c r="BH29" s="150"/>
    </row>
    <row r="30" spans="1:60" ht="22.5" outlineLevel="1" x14ac:dyDescent="0.2">
      <c r="A30" s="170">
        <v>12</v>
      </c>
      <c r="B30" s="171" t="s">
        <v>725</v>
      </c>
      <c r="C30" s="185" t="s">
        <v>726</v>
      </c>
      <c r="D30" s="172" t="s">
        <v>242</v>
      </c>
      <c r="E30" s="173">
        <v>4</v>
      </c>
      <c r="F30" s="174"/>
      <c r="G30" s="175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0</v>
      </c>
      <c r="O30" s="159">
        <f>ROUND(E30*N30,2)</f>
        <v>0</v>
      </c>
      <c r="P30" s="159">
        <v>0</v>
      </c>
      <c r="Q30" s="159">
        <f>ROUND(E30*P30,2)</f>
        <v>0</v>
      </c>
      <c r="R30" s="159"/>
      <c r="S30" s="159" t="s">
        <v>243</v>
      </c>
      <c r="T30" s="159" t="s">
        <v>165</v>
      </c>
      <c r="U30" s="159">
        <v>0</v>
      </c>
      <c r="V30" s="159">
        <f>ROUND(E30*U30,2)</f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56.25" outlineLevel="1" x14ac:dyDescent="0.2">
      <c r="A31" s="157"/>
      <c r="B31" s="158"/>
      <c r="C31" s="252" t="s">
        <v>727</v>
      </c>
      <c r="D31" s="253"/>
      <c r="E31" s="253"/>
      <c r="F31" s="253"/>
      <c r="G31" s="253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226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82" t="str">
        <f>C31</f>
        <v>Obsahuje  montáž a dodávku světlíku vč. nosného osazovacího rámu a veškerého pomocného mat. (šrouby, podložky, tmely atd.). Dále obsahuje náklady na veškeré potřebné lešení a mechanizaci (jeřáby, plošiny atd.).  Dále  obsahuje věškeré práce a dodávky potřebné pro provedení dodávky a prací v položce. Světlík bude dodán s vnější vrstvou z opálového skla pohlcujícího 2/3 tepelného záření.</v>
      </c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70">
        <v>13</v>
      </c>
      <c r="B32" s="171" t="s">
        <v>728</v>
      </c>
      <c r="C32" s="185" t="s">
        <v>729</v>
      </c>
      <c r="D32" s="172" t="s">
        <v>175</v>
      </c>
      <c r="E32" s="173">
        <v>480</v>
      </c>
      <c r="F32" s="174"/>
      <c r="G32" s="175">
        <f>ROUND(E32*F32,2)</f>
        <v>0</v>
      </c>
      <c r="H32" s="160"/>
      <c r="I32" s="159">
        <f>ROUND(E32*H32,2)</f>
        <v>0</v>
      </c>
      <c r="J32" s="160"/>
      <c r="K32" s="159">
        <f>ROUND(E32*J32,2)</f>
        <v>0</v>
      </c>
      <c r="L32" s="159">
        <v>21</v>
      </c>
      <c r="M32" s="159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59"/>
      <c r="S32" s="159" t="s">
        <v>243</v>
      </c>
      <c r="T32" s="159" t="s">
        <v>165</v>
      </c>
      <c r="U32" s="159">
        <v>0</v>
      </c>
      <c r="V32" s="159">
        <f>ROUND(E32*U32,2)</f>
        <v>0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7"/>
      <c r="B33" s="158"/>
      <c r="C33" s="252" t="s">
        <v>730</v>
      </c>
      <c r="D33" s="253"/>
      <c r="E33" s="253"/>
      <c r="F33" s="253"/>
      <c r="G33" s="253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226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ht="33.75" outlineLevel="1" x14ac:dyDescent="0.2">
      <c r="A34" s="157"/>
      <c r="B34" s="158"/>
      <c r="C34" s="254" t="s">
        <v>731</v>
      </c>
      <c r="D34" s="255"/>
      <c r="E34" s="255"/>
      <c r="F34" s="255"/>
      <c r="G34" s="255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226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82" t="str">
        <f>C34</f>
        <v>Obsahuje opravu poškozené PKO stávající OK a to i vyjmutí a zpětné osazení těchto poškozených dílů vč. veškerého materiálu a prací (barvy, očištění konstrukce, likvidace odpadu atd.) Dále  obsahuje věškeré práce a dodávky potřebné pro provedení dodávky a prací v položce.</v>
      </c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732</v>
      </c>
      <c r="C35" s="185" t="s">
        <v>733</v>
      </c>
      <c r="D35" s="172" t="s">
        <v>175</v>
      </c>
      <c r="E35" s="173">
        <v>120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0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0</v>
      </c>
      <c r="V35" s="159">
        <f>ROUND(E35*U35,2)</f>
        <v>0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252" t="s">
        <v>734</v>
      </c>
      <c r="D36" s="253"/>
      <c r="E36" s="253"/>
      <c r="F36" s="253"/>
      <c r="G36" s="253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226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33.75" outlineLevel="1" x14ac:dyDescent="0.2">
      <c r="A37" s="157"/>
      <c r="B37" s="158"/>
      <c r="C37" s="254" t="s">
        <v>735</v>
      </c>
      <c r="D37" s="255"/>
      <c r="E37" s="255"/>
      <c r="F37" s="255"/>
      <c r="G37" s="255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226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82" t="str">
        <f>C37</f>
        <v>Obsahuje PKO nových OK a to i práce PKO na montáži, vč. veškerého materiálu a prací (barvy, očištění konstrukce, likvidace odpadu atd.) Dále  obsahuje věškeré práce a dodávky potřebné pro provedení dodávky a prací v položce.</v>
      </c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5"/>
      <c r="B38" s="6"/>
      <c r="C38" s="188"/>
      <c r="D38" s="8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AE38">
        <v>15</v>
      </c>
      <c r="AF38">
        <v>21</v>
      </c>
    </row>
    <row r="39" spans="1:60" x14ac:dyDescent="0.2">
      <c r="A39" s="153"/>
      <c r="B39" s="154" t="s">
        <v>31</v>
      </c>
      <c r="C39" s="189"/>
      <c r="D39" s="155"/>
      <c r="E39" s="156"/>
      <c r="F39" s="156"/>
      <c r="G39" s="183">
        <f>G8+G12</f>
        <v>0</v>
      </c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AE39">
        <f>SUMIF(L7:L37,AE38,G7:G37)</f>
        <v>0</v>
      </c>
      <c r="AF39">
        <f>SUMIF(L7:L37,AF38,G7:G37)</f>
        <v>0</v>
      </c>
      <c r="AG39" t="s">
        <v>662</v>
      </c>
    </row>
    <row r="40" spans="1:60" x14ac:dyDescent="0.2">
      <c r="A40" s="5"/>
      <c r="B40" s="6"/>
      <c r="C40" s="188"/>
      <c r="D40" s="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60" x14ac:dyDescent="0.2">
      <c r="A41" s="5"/>
      <c r="B41" s="6"/>
      <c r="C41" s="188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60" x14ac:dyDescent="0.2">
      <c r="A42" s="238" t="s">
        <v>663</v>
      </c>
      <c r="B42" s="238"/>
      <c r="C42" s="239"/>
      <c r="D42" s="8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60" x14ac:dyDescent="0.2">
      <c r="A43" s="240"/>
      <c r="B43" s="241"/>
      <c r="C43" s="242"/>
      <c r="D43" s="241"/>
      <c r="E43" s="241"/>
      <c r="F43" s="241"/>
      <c r="G43" s="243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AG43" t="s">
        <v>664</v>
      </c>
    </row>
    <row r="44" spans="1:60" x14ac:dyDescent="0.2">
      <c r="A44" s="244"/>
      <c r="B44" s="245"/>
      <c r="C44" s="246"/>
      <c r="D44" s="245"/>
      <c r="E44" s="245"/>
      <c r="F44" s="245"/>
      <c r="G44" s="24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</row>
    <row r="45" spans="1:60" x14ac:dyDescent="0.2">
      <c r="A45" s="244"/>
      <c r="B45" s="245"/>
      <c r="C45" s="246"/>
      <c r="D45" s="245"/>
      <c r="E45" s="245"/>
      <c r="F45" s="245"/>
      <c r="G45" s="24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</row>
    <row r="46" spans="1:60" x14ac:dyDescent="0.2">
      <c r="A46" s="244"/>
      <c r="B46" s="245"/>
      <c r="C46" s="246"/>
      <c r="D46" s="245"/>
      <c r="E46" s="245"/>
      <c r="F46" s="245"/>
      <c r="G46" s="24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60" x14ac:dyDescent="0.2">
      <c r="A47" s="248"/>
      <c r="B47" s="249"/>
      <c r="C47" s="250"/>
      <c r="D47" s="249"/>
      <c r="E47" s="249"/>
      <c r="F47" s="249"/>
      <c r="G47" s="251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60" x14ac:dyDescent="0.2">
      <c r="A48" s="5"/>
      <c r="B48" s="6"/>
      <c r="C48" s="188"/>
      <c r="D48" s="8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</row>
    <row r="49" spans="3:33" x14ac:dyDescent="0.2">
      <c r="C49" s="190"/>
      <c r="D49" s="141"/>
      <c r="AG49" t="s">
        <v>673</v>
      </c>
    </row>
    <row r="50" spans="3:33" x14ac:dyDescent="0.2">
      <c r="D50" s="141"/>
    </row>
    <row r="51" spans="3:33" x14ac:dyDescent="0.2">
      <c r="D51" s="141"/>
    </row>
    <row r="52" spans="3:33" x14ac:dyDescent="0.2">
      <c r="D52" s="141"/>
    </row>
    <row r="53" spans="3:33" x14ac:dyDescent="0.2">
      <c r="D53" s="141"/>
    </row>
    <row r="54" spans="3:33" x14ac:dyDescent="0.2">
      <c r="D54" s="141"/>
    </row>
    <row r="55" spans="3:33" x14ac:dyDescent="0.2">
      <c r="D55" s="141"/>
    </row>
    <row r="56" spans="3:33" x14ac:dyDescent="0.2">
      <c r="D56" s="141"/>
    </row>
    <row r="57" spans="3:33" x14ac:dyDescent="0.2">
      <c r="D57" s="141"/>
    </row>
    <row r="58" spans="3:33" x14ac:dyDescent="0.2">
      <c r="D58" s="141"/>
    </row>
    <row r="59" spans="3:33" x14ac:dyDescent="0.2">
      <c r="D59" s="141"/>
    </row>
    <row r="60" spans="3:33" x14ac:dyDescent="0.2">
      <c r="D60" s="141"/>
    </row>
    <row r="61" spans="3:33" x14ac:dyDescent="0.2">
      <c r="D61" s="141"/>
    </row>
    <row r="62" spans="3:33" x14ac:dyDescent="0.2">
      <c r="D62" s="141"/>
    </row>
    <row r="63" spans="3:33" x14ac:dyDescent="0.2">
      <c r="D63" s="141"/>
    </row>
    <row r="64" spans="3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20">
    <mergeCell ref="A1:G1"/>
    <mergeCell ref="C2:G2"/>
    <mergeCell ref="C3:G3"/>
    <mergeCell ref="C4:G4"/>
    <mergeCell ref="A42:C42"/>
    <mergeCell ref="C33:G33"/>
    <mergeCell ref="C34:G34"/>
    <mergeCell ref="C36:G36"/>
    <mergeCell ref="C37:G37"/>
    <mergeCell ref="C21:G21"/>
    <mergeCell ref="C23:G23"/>
    <mergeCell ref="C25:G25"/>
    <mergeCell ref="C27:G27"/>
    <mergeCell ref="C29:G29"/>
    <mergeCell ref="C31:G31"/>
    <mergeCell ref="A43:G47"/>
    <mergeCell ref="C14:G14"/>
    <mergeCell ref="C16:G16"/>
    <mergeCell ref="C17:G17"/>
    <mergeCell ref="C19:G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5"/>
  <sheetViews>
    <sheetView tabSelected="1" workbookViewId="0">
      <pane ySplit="7" topLeftCell="A20" activePane="bottomLeft" state="frozen"/>
      <selection pane="bottomLeft" activeCell="B35" sqref="B35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54</v>
      </c>
      <c r="C4" s="260" t="s">
        <v>55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89</v>
      </c>
      <c r="C8" s="184" t="s">
        <v>90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736</v>
      </c>
      <c r="C9" s="187" t="s">
        <v>737</v>
      </c>
      <c r="D9" s="178" t="s">
        <v>738</v>
      </c>
      <c r="E9" s="179">
        <v>10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739</v>
      </c>
      <c r="C10" s="187" t="s">
        <v>740</v>
      </c>
      <c r="D10" s="178" t="s">
        <v>738</v>
      </c>
      <c r="E10" s="179">
        <v>24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741</v>
      </c>
      <c r="C11" s="187" t="s">
        <v>742</v>
      </c>
      <c r="D11" s="178" t="s">
        <v>738</v>
      </c>
      <c r="E11" s="179">
        <v>10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110</v>
      </c>
      <c r="C12" s="184" t="s">
        <v>111</v>
      </c>
      <c r="D12" s="166"/>
      <c r="E12" s="167"/>
      <c r="F12" s="168"/>
      <c r="G12" s="169">
        <f>SUMIF(AG13:AG19,"&lt;&gt;NOR",G13:G19)</f>
        <v>0</v>
      </c>
      <c r="H12" s="163"/>
      <c r="I12" s="163">
        <f>SUM(I13:I19)</f>
        <v>0</v>
      </c>
      <c r="J12" s="163"/>
      <c r="K12" s="163">
        <f>SUM(K13:K19)</f>
        <v>0</v>
      </c>
      <c r="L12" s="163"/>
      <c r="M12" s="163">
        <f>SUM(M13:M19)</f>
        <v>0</v>
      </c>
      <c r="N12" s="163"/>
      <c r="O12" s="163">
        <f>SUM(O13:O19)</f>
        <v>0.06</v>
      </c>
      <c r="P12" s="163"/>
      <c r="Q12" s="163">
        <f>SUM(Q13:Q19)</f>
        <v>0</v>
      </c>
      <c r="R12" s="163"/>
      <c r="S12" s="163"/>
      <c r="T12" s="163"/>
      <c r="U12" s="163"/>
      <c r="V12" s="163">
        <f>SUM(V13:V19)</f>
        <v>9.08</v>
      </c>
      <c r="W12" s="163"/>
      <c r="AG12" t="s">
        <v>160</v>
      </c>
    </row>
    <row r="13" spans="1:60" outlineLevel="1" x14ac:dyDescent="0.2">
      <c r="A13" s="176">
        <v>4</v>
      </c>
      <c r="B13" s="177" t="s">
        <v>743</v>
      </c>
      <c r="C13" s="187" t="s">
        <v>744</v>
      </c>
      <c r="D13" s="178" t="s">
        <v>175</v>
      </c>
      <c r="E13" s="179">
        <v>34</v>
      </c>
      <c r="F13" s="180"/>
      <c r="G13" s="181">
        <f t="shared" ref="G13:G19" si="0">ROUND(E13*F13,2)</f>
        <v>0</v>
      </c>
      <c r="H13" s="160"/>
      <c r="I13" s="159">
        <f t="shared" ref="I13:I19" si="1">ROUND(E13*H13,2)</f>
        <v>0</v>
      </c>
      <c r="J13" s="160"/>
      <c r="K13" s="159">
        <f t="shared" ref="K13:K19" si="2">ROUND(E13*J13,2)</f>
        <v>0</v>
      </c>
      <c r="L13" s="159">
        <v>21</v>
      </c>
      <c r="M13" s="159">
        <f t="shared" ref="M13:M19" si="3">G13*(1+L13/100)</f>
        <v>0</v>
      </c>
      <c r="N13" s="159">
        <v>5.1000000000000004E-4</v>
      </c>
      <c r="O13" s="159">
        <f t="shared" ref="O13:O19" si="4">ROUND(E13*N13,2)</f>
        <v>0.02</v>
      </c>
      <c r="P13" s="159">
        <v>0</v>
      </c>
      <c r="Q13" s="159">
        <f t="shared" ref="Q13:Q19" si="5">ROUND(E13*P13,2)</f>
        <v>0</v>
      </c>
      <c r="R13" s="159"/>
      <c r="S13" s="159" t="s">
        <v>164</v>
      </c>
      <c r="T13" s="159" t="s">
        <v>165</v>
      </c>
      <c r="U13" s="159">
        <v>0.26700000000000002</v>
      </c>
      <c r="V13" s="159">
        <f t="shared" ref="V13:V19" si="6">ROUND(E13*U13,2)</f>
        <v>9.08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ht="22.5" outlineLevel="1" x14ac:dyDescent="0.2">
      <c r="A14" s="176">
        <v>5</v>
      </c>
      <c r="B14" s="177" t="s">
        <v>745</v>
      </c>
      <c r="C14" s="187" t="s">
        <v>746</v>
      </c>
      <c r="D14" s="178" t="s">
        <v>171</v>
      </c>
      <c r="E14" s="179">
        <v>28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2.3000000000000001E-4</v>
      </c>
      <c r="O14" s="159">
        <f t="shared" si="4"/>
        <v>0.01</v>
      </c>
      <c r="P14" s="159">
        <v>0</v>
      </c>
      <c r="Q14" s="159">
        <f t="shared" si="5"/>
        <v>0</v>
      </c>
      <c r="R14" s="159"/>
      <c r="S14" s="159" t="s">
        <v>243</v>
      </c>
      <c r="T14" s="159" t="s">
        <v>165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390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6">
        <v>6</v>
      </c>
      <c r="B15" s="177" t="s">
        <v>747</v>
      </c>
      <c r="C15" s="187" t="s">
        <v>748</v>
      </c>
      <c r="D15" s="178" t="s">
        <v>171</v>
      </c>
      <c r="E15" s="179">
        <v>16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2.5000000000000001E-4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243</v>
      </c>
      <c r="T15" s="159" t="s">
        <v>165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390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ht="22.5" outlineLevel="1" x14ac:dyDescent="0.2">
      <c r="A16" s="176">
        <v>7</v>
      </c>
      <c r="B16" s="177" t="s">
        <v>749</v>
      </c>
      <c r="C16" s="187" t="s">
        <v>750</v>
      </c>
      <c r="D16" s="178" t="s">
        <v>171</v>
      </c>
      <c r="E16" s="179">
        <v>9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2.7E-4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243</v>
      </c>
      <c r="T16" s="159" t="s">
        <v>165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390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8</v>
      </c>
      <c r="B17" s="177" t="s">
        <v>751</v>
      </c>
      <c r="C17" s="187" t="s">
        <v>752</v>
      </c>
      <c r="D17" s="178" t="s">
        <v>171</v>
      </c>
      <c r="E17" s="179">
        <v>18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2.9999999999999997E-4</v>
      </c>
      <c r="O17" s="159">
        <f t="shared" si="4"/>
        <v>0.01</v>
      </c>
      <c r="P17" s="159">
        <v>0</v>
      </c>
      <c r="Q17" s="159">
        <f t="shared" si="5"/>
        <v>0</v>
      </c>
      <c r="R17" s="159"/>
      <c r="S17" s="159" t="s">
        <v>243</v>
      </c>
      <c r="T17" s="159" t="s">
        <v>165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390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9</v>
      </c>
      <c r="B18" s="177" t="s">
        <v>753</v>
      </c>
      <c r="C18" s="187" t="s">
        <v>754</v>
      </c>
      <c r="D18" s="178" t="s">
        <v>171</v>
      </c>
      <c r="E18" s="179">
        <v>53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3.3E-4</v>
      </c>
      <c r="O18" s="159">
        <f t="shared" si="4"/>
        <v>0.02</v>
      </c>
      <c r="P18" s="159">
        <v>0</v>
      </c>
      <c r="Q18" s="159">
        <f t="shared" si="5"/>
        <v>0</v>
      </c>
      <c r="R18" s="159"/>
      <c r="S18" s="159" t="s">
        <v>243</v>
      </c>
      <c r="T18" s="159" t="s">
        <v>165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390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10</v>
      </c>
      <c r="B19" s="177" t="s">
        <v>755</v>
      </c>
      <c r="C19" s="187" t="s">
        <v>513</v>
      </c>
      <c r="D19" s="178" t="s">
        <v>0</v>
      </c>
      <c r="E19" s="179">
        <v>106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164</v>
      </c>
      <c r="T19" s="159" t="s">
        <v>165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467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x14ac:dyDescent="0.2">
      <c r="A20" s="164" t="s">
        <v>159</v>
      </c>
      <c r="B20" s="165" t="s">
        <v>116</v>
      </c>
      <c r="C20" s="184" t="s">
        <v>117</v>
      </c>
      <c r="D20" s="166"/>
      <c r="E20" s="167"/>
      <c r="F20" s="168"/>
      <c r="G20" s="169">
        <f>SUMIF(AG21:AG30,"&lt;&gt;NOR",G21:G30)</f>
        <v>0</v>
      </c>
      <c r="H20" s="163"/>
      <c r="I20" s="163">
        <f>SUM(I21:I30)</f>
        <v>0</v>
      </c>
      <c r="J20" s="163"/>
      <c r="K20" s="163">
        <f>SUM(K21:K30)</f>
        <v>0</v>
      </c>
      <c r="L20" s="163"/>
      <c r="M20" s="163">
        <f>SUM(M21:M30)</f>
        <v>0</v>
      </c>
      <c r="N20" s="163"/>
      <c r="O20" s="163">
        <f>SUM(O21:O30)</f>
        <v>0.17</v>
      </c>
      <c r="P20" s="163"/>
      <c r="Q20" s="163">
        <f>SUM(Q21:Q30)</f>
        <v>0.49000000000000005</v>
      </c>
      <c r="R20" s="163"/>
      <c r="S20" s="163"/>
      <c r="T20" s="163"/>
      <c r="U20" s="163"/>
      <c r="V20" s="163">
        <f>SUM(V21:V30)</f>
        <v>107.24</v>
      </c>
      <c r="W20" s="163"/>
      <c r="AG20" t="s">
        <v>160</v>
      </c>
    </row>
    <row r="21" spans="1:60" outlineLevel="1" x14ac:dyDescent="0.2">
      <c r="A21" s="176">
        <v>11</v>
      </c>
      <c r="B21" s="177" t="s">
        <v>756</v>
      </c>
      <c r="C21" s="187" t="s">
        <v>757</v>
      </c>
      <c r="D21" s="178" t="s">
        <v>171</v>
      </c>
      <c r="E21" s="179">
        <v>16</v>
      </c>
      <c r="F21" s="180"/>
      <c r="G21" s="181">
        <f t="shared" ref="G21:G30" si="7">ROUND(E21*F21,2)</f>
        <v>0</v>
      </c>
      <c r="H21" s="160"/>
      <c r="I21" s="159">
        <f t="shared" ref="I21:I30" si="8">ROUND(E21*H21,2)</f>
        <v>0</v>
      </c>
      <c r="J21" s="160"/>
      <c r="K21" s="159">
        <f t="shared" ref="K21:K30" si="9">ROUND(E21*J21,2)</f>
        <v>0</v>
      </c>
      <c r="L21" s="159">
        <v>21</v>
      </c>
      <c r="M21" s="159">
        <f t="shared" ref="M21:M30" si="10">G21*(1+L21/100)</f>
        <v>0</v>
      </c>
      <c r="N21" s="159">
        <v>2.0000000000000002E-5</v>
      </c>
      <c r="O21" s="159">
        <f t="shared" ref="O21:O30" si="11">ROUND(E21*N21,2)</f>
        <v>0</v>
      </c>
      <c r="P21" s="159">
        <v>1E-3</v>
      </c>
      <c r="Q21" s="159">
        <f t="shared" ref="Q21:Q30" si="12">ROUND(E21*P21,2)</f>
        <v>0.02</v>
      </c>
      <c r="R21" s="159"/>
      <c r="S21" s="159" t="s">
        <v>164</v>
      </c>
      <c r="T21" s="159" t="s">
        <v>165</v>
      </c>
      <c r="U21" s="159">
        <v>5.0999999999999997E-2</v>
      </c>
      <c r="V21" s="159">
        <f t="shared" ref="V21:V30" si="13">ROUND(E21*U21,2)</f>
        <v>0.82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12</v>
      </c>
      <c r="B22" s="177" t="s">
        <v>758</v>
      </c>
      <c r="C22" s="187" t="s">
        <v>759</v>
      </c>
      <c r="D22" s="178" t="s">
        <v>171</v>
      </c>
      <c r="E22" s="179">
        <v>106</v>
      </c>
      <c r="F22" s="180"/>
      <c r="G22" s="181">
        <f t="shared" si="7"/>
        <v>0</v>
      </c>
      <c r="H22" s="160"/>
      <c r="I22" s="159">
        <f t="shared" si="8"/>
        <v>0</v>
      </c>
      <c r="J22" s="160"/>
      <c r="K22" s="159">
        <f t="shared" si="9"/>
        <v>0</v>
      </c>
      <c r="L22" s="159">
        <v>21</v>
      </c>
      <c r="M22" s="159">
        <f t="shared" si="10"/>
        <v>0</v>
      </c>
      <c r="N22" s="159">
        <v>2.0000000000000002E-5</v>
      </c>
      <c r="O22" s="159">
        <f t="shared" si="11"/>
        <v>0</v>
      </c>
      <c r="P22" s="159">
        <v>3.2000000000000002E-3</v>
      </c>
      <c r="Q22" s="159">
        <f t="shared" si="12"/>
        <v>0.34</v>
      </c>
      <c r="R22" s="159"/>
      <c r="S22" s="159" t="s">
        <v>164</v>
      </c>
      <c r="T22" s="159" t="s">
        <v>165</v>
      </c>
      <c r="U22" s="159">
        <v>5.2999999999999999E-2</v>
      </c>
      <c r="V22" s="159">
        <f t="shared" si="13"/>
        <v>5.62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13</v>
      </c>
      <c r="B23" s="177" t="s">
        <v>760</v>
      </c>
      <c r="C23" s="187" t="s">
        <v>761</v>
      </c>
      <c r="D23" s="178" t="s">
        <v>171</v>
      </c>
      <c r="E23" s="179">
        <v>24</v>
      </c>
      <c r="F23" s="180"/>
      <c r="G23" s="181">
        <f t="shared" si="7"/>
        <v>0</v>
      </c>
      <c r="H23" s="160"/>
      <c r="I23" s="159">
        <f t="shared" si="8"/>
        <v>0</v>
      </c>
      <c r="J23" s="160"/>
      <c r="K23" s="159">
        <f t="shared" si="9"/>
        <v>0</v>
      </c>
      <c r="L23" s="159">
        <v>21</v>
      </c>
      <c r="M23" s="159">
        <f t="shared" si="10"/>
        <v>0</v>
      </c>
      <c r="N23" s="159">
        <v>5.0000000000000002E-5</v>
      </c>
      <c r="O23" s="159">
        <f t="shared" si="11"/>
        <v>0</v>
      </c>
      <c r="P23" s="159">
        <v>5.3200000000000001E-3</v>
      </c>
      <c r="Q23" s="159">
        <f t="shared" si="12"/>
        <v>0.13</v>
      </c>
      <c r="R23" s="159"/>
      <c r="S23" s="159" t="s">
        <v>164</v>
      </c>
      <c r="T23" s="159" t="s">
        <v>165</v>
      </c>
      <c r="U23" s="159">
        <v>0.10299999999999999</v>
      </c>
      <c r="V23" s="159">
        <f t="shared" si="13"/>
        <v>2.4700000000000002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6">
        <v>14</v>
      </c>
      <c r="B24" s="177" t="s">
        <v>762</v>
      </c>
      <c r="C24" s="187" t="s">
        <v>763</v>
      </c>
      <c r="D24" s="178" t="s">
        <v>258</v>
      </c>
      <c r="E24" s="179">
        <v>0.48299999999999998</v>
      </c>
      <c r="F24" s="180"/>
      <c r="G24" s="181">
        <f t="shared" si="7"/>
        <v>0</v>
      </c>
      <c r="H24" s="160"/>
      <c r="I24" s="159">
        <f t="shared" si="8"/>
        <v>0</v>
      </c>
      <c r="J24" s="160"/>
      <c r="K24" s="159">
        <f t="shared" si="9"/>
        <v>0</v>
      </c>
      <c r="L24" s="159">
        <v>21</v>
      </c>
      <c r="M24" s="159">
        <f t="shared" si="10"/>
        <v>0</v>
      </c>
      <c r="N24" s="159">
        <v>0</v>
      </c>
      <c r="O24" s="159">
        <f t="shared" si="11"/>
        <v>0</v>
      </c>
      <c r="P24" s="159">
        <v>0</v>
      </c>
      <c r="Q24" s="159">
        <f t="shared" si="12"/>
        <v>0</v>
      </c>
      <c r="R24" s="159"/>
      <c r="S24" s="159" t="s">
        <v>164</v>
      </c>
      <c r="T24" s="159" t="s">
        <v>165</v>
      </c>
      <c r="U24" s="159">
        <v>3.5630000000000002</v>
      </c>
      <c r="V24" s="159">
        <f t="shared" si="13"/>
        <v>1.72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6">
        <v>15</v>
      </c>
      <c r="B25" s="177" t="s">
        <v>764</v>
      </c>
      <c r="C25" s="187" t="s">
        <v>765</v>
      </c>
      <c r="D25" s="178" t="s">
        <v>171</v>
      </c>
      <c r="E25" s="179">
        <v>28</v>
      </c>
      <c r="F25" s="180"/>
      <c r="G25" s="181">
        <f t="shared" si="7"/>
        <v>0</v>
      </c>
      <c r="H25" s="160"/>
      <c r="I25" s="159">
        <f t="shared" si="8"/>
        <v>0</v>
      </c>
      <c r="J25" s="160"/>
      <c r="K25" s="159">
        <f t="shared" si="9"/>
        <v>0</v>
      </c>
      <c r="L25" s="159">
        <v>21</v>
      </c>
      <c r="M25" s="159">
        <f t="shared" si="10"/>
        <v>0</v>
      </c>
      <c r="N25" s="159">
        <v>7.6000000000000004E-4</v>
      </c>
      <c r="O25" s="159">
        <f t="shared" si="11"/>
        <v>0.02</v>
      </c>
      <c r="P25" s="159">
        <v>0</v>
      </c>
      <c r="Q25" s="159">
        <f t="shared" si="12"/>
        <v>0</v>
      </c>
      <c r="R25" s="159"/>
      <c r="S25" s="159" t="s">
        <v>766</v>
      </c>
      <c r="T25" s="159" t="s">
        <v>165</v>
      </c>
      <c r="U25" s="159">
        <v>0.71199999999999997</v>
      </c>
      <c r="V25" s="159">
        <f t="shared" si="13"/>
        <v>19.940000000000001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166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6">
        <v>16</v>
      </c>
      <c r="B26" s="177" t="s">
        <v>767</v>
      </c>
      <c r="C26" s="187" t="s">
        <v>768</v>
      </c>
      <c r="D26" s="178" t="s">
        <v>171</v>
      </c>
      <c r="E26" s="179">
        <v>16</v>
      </c>
      <c r="F26" s="180"/>
      <c r="G26" s="181">
        <f t="shared" si="7"/>
        <v>0</v>
      </c>
      <c r="H26" s="160"/>
      <c r="I26" s="159">
        <f t="shared" si="8"/>
        <v>0</v>
      </c>
      <c r="J26" s="160"/>
      <c r="K26" s="159">
        <f t="shared" si="9"/>
        <v>0</v>
      </c>
      <c r="L26" s="159">
        <v>21</v>
      </c>
      <c r="M26" s="159">
        <f t="shared" si="10"/>
        <v>0</v>
      </c>
      <c r="N26" s="159">
        <v>8.8000000000000003E-4</v>
      </c>
      <c r="O26" s="159">
        <f t="shared" si="11"/>
        <v>0.01</v>
      </c>
      <c r="P26" s="159">
        <v>0</v>
      </c>
      <c r="Q26" s="159">
        <f t="shared" si="12"/>
        <v>0</v>
      </c>
      <c r="R26" s="159"/>
      <c r="S26" s="159" t="s">
        <v>766</v>
      </c>
      <c r="T26" s="159" t="s">
        <v>165</v>
      </c>
      <c r="U26" s="159">
        <v>0.71199999999999997</v>
      </c>
      <c r="V26" s="159">
        <f t="shared" si="13"/>
        <v>11.39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76">
        <v>17</v>
      </c>
      <c r="B27" s="177" t="s">
        <v>769</v>
      </c>
      <c r="C27" s="187" t="s">
        <v>770</v>
      </c>
      <c r="D27" s="178" t="s">
        <v>171</v>
      </c>
      <c r="E27" s="179">
        <v>9</v>
      </c>
      <c r="F27" s="180"/>
      <c r="G27" s="181">
        <f t="shared" si="7"/>
        <v>0</v>
      </c>
      <c r="H27" s="160"/>
      <c r="I27" s="159">
        <f t="shared" si="8"/>
        <v>0</v>
      </c>
      <c r="J27" s="160"/>
      <c r="K27" s="159">
        <f t="shared" si="9"/>
        <v>0</v>
      </c>
      <c r="L27" s="159">
        <v>21</v>
      </c>
      <c r="M27" s="159">
        <f t="shared" si="10"/>
        <v>0</v>
      </c>
      <c r="N27" s="159">
        <v>1.01E-3</v>
      </c>
      <c r="O27" s="159">
        <f t="shared" si="11"/>
        <v>0.01</v>
      </c>
      <c r="P27" s="159">
        <v>0</v>
      </c>
      <c r="Q27" s="159">
        <f t="shared" si="12"/>
        <v>0</v>
      </c>
      <c r="R27" s="159"/>
      <c r="S27" s="159" t="s">
        <v>164</v>
      </c>
      <c r="T27" s="159" t="s">
        <v>165</v>
      </c>
      <c r="U27" s="159">
        <v>0.31738</v>
      </c>
      <c r="V27" s="159">
        <f t="shared" si="13"/>
        <v>2.86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166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6">
        <v>18</v>
      </c>
      <c r="B28" s="177" t="s">
        <v>771</v>
      </c>
      <c r="C28" s="187" t="s">
        <v>772</v>
      </c>
      <c r="D28" s="178" t="s">
        <v>171</v>
      </c>
      <c r="E28" s="179">
        <v>18</v>
      </c>
      <c r="F28" s="180"/>
      <c r="G28" s="181">
        <f t="shared" si="7"/>
        <v>0</v>
      </c>
      <c r="H28" s="160"/>
      <c r="I28" s="159">
        <f t="shared" si="8"/>
        <v>0</v>
      </c>
      <c r="J28" s="160"/>
      <c r="K28" s="159">
        <f t="shared" si="9"/>
        <v>0</v>
      </c>
      <c r="L28" s="159">
        <v>21</v>
      </c>
      <c r="M28" s="159">
        <f t="shared" si="10"/>
        <v>0</v>
      </c>
      <c r="N28" s="159">
        <v>1.6000000000000001E-3</v>
      </c>
      <c r="O28" s="159">
        <f t="shared" si="11"/>
        <v>0.03</v>
      </c>
      <c r="P28" s="159">
        <v>0</v>
      </c>
      <c r="Q28" s="159">
        <f t="shared" si="12"/>
        <v>0</v>
      </c>
      <c r="R28" s="159"/>
      <c r="S28" s="159" t="s">
        <v>766</v>
      </c>
      <c r="T28" s="159" t="s">
        <v>165</v>
      </c>
      <c r="U28" s="159">
        <v>0.70899999999999996</v>
      </c>
      <c r="V28" s="159">
        <f t="shared" si="13"/>
        <v>12.76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76">
        <v>19</v>
      </c>
      <c r="B29" s="177" t="s">
        <v>773</v>
      </c>
      <c r="C29" s="187" t="s">
        <v>774</v>
      </c>
      <c r="D29" s="178" t="s">
        <v>171</v>
      </c>
      <c r="E29" s="179">
        <v>53</v>
      </c>
      <c r="F29" s="180"/>
      <c r="G29" s="181">
        <f t="shared" si="7"/>
        <v>0</v>
      </c>
      <c r="H29" s="160"/>
      <c r="I29" s="159">
        <f t="shared" si="8"/>
        <v>0</v>
      </c>
      <c r="J29" s="160"/>
      <c r="K29" s="159">
        <f t="shared" si="9"/>
        <v>0</v>
      </c>
      <c r="L29" s="159">
        <v>21</v>
      </c>
      <c r="M29" s="159">
        <f t="shared" si="10"/>
        <v>0</v>
      </c>
      <c r="N29" s="159">
        <v>1.9599999999999999E-3</v>
      </c>
      <c r="O29" s="159">
        <f t="shared" si="11"/>
        <v>0.1</v>
      </c>
      <c r="P29" s="159">
        <v>0</v>
      </c>
      <c r="Q29" s="159">
        <f t="shared" si="12"/>
        <v>0</v>
      </c>
      <c r="R29" s="159"/>
      <c r="S29" s="159" t="s">
        <v>766</v>
      </c>
      <c r="T29" s="159" t="s">
        <v>165</v>
      </c>
      <c r="U29" s="159">
        <v>0.93700000000000006</v>
      </c>
      <c r="V29" s="159">
        <f t="shared" si="13"/>
        <v>49.66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166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6">
        <v>20</v>
      </c>
      <c r="B30" s="177" t="s">
        <v>775</v>
      </c>
      <c r="C30" s="187" t="s">
        <v>776</v>
      </c>
      <c r="D30" s="178" t="s">
        <v>0</v>
      </c>
      <c r="E30" s="179">
        <v>479</v>
      </c>
      <c r="F30" s="180"/>
      <c r="G30" s="181">
        <f t="shared" si="7"/>
        <v>0</v>
      </c>
      <c r="H30" s="160"/>
      <c r="I30" s="159">
        <f t="shared" si="8"/>
        <v>0</v>
      </c>
      <c r="J30" s="160"/>
      <c r="K30" s="159">
        <f t="shared" si="9"/>
        <v>0</v>
      </c>
      <c r="L30" s="159">
        <v>21</v>
      </c>
      <c r="M30" s="159">
        <f t="shared" si="10"/>
        <v>0</v>
      </c>
      <c r="N30" s="159">
        <v>0</v>
      </c>
      <c r="O30" s="159">
        <f t="shared" si="11"/>
        <v>0</v>
      </c>
      <c r="P30" s="159">
        <v>0</v>
      </c>
      <c r="Q30" s="159">
        <f t="shared" si="12"/>
        <v>0</v>
      </c>
      <c r="R30" s="159"/>
      <c r="S30" s="159" t="s">
        <v>164</v>
      </c>
      <c r="T30" s="159" t="s">
        <v>165</v>
      </c>
      <c r="U30" s="159">
        <v>0</v>
      </c>
      <c r="V30" s="159">
        <f t="shared" si="13"/>
        <v>0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467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4" t="s">
        <v>159</v>
      </c>
      <c r="B31" s="165" t="s">
        <v>118</v>
      </c>
      <c r="C31" s="184" t="s">
        <v>119</v>
      </c>
      <c r="D31" s="166"/>
      <c r="E31" s="167"/>
      <c r="F31" s="168"/>
      <c r="G31" s="169">
        <f>SUMIF(AG32:AG37,"&lt;&gt;NOR",G32:G37)</f>
        <v>0</v>
      </c>
      <c r="H31" s="163"/>
      <c r="I31" s="163">
        <f>SUM(I32:I37)</f>
        <v>0</v>
      </c>
      <c r="J31" s="163"/>
      <c r="K31" s="163">
        <f>SUM(K32:K37)</f>
        <v>0</v>
      </c>
      <c r="L31" s="163"/>
      <c r="M31" s="163">
        <f>SUM(M32:M37)</f>
        <v>0</v>
      </c>
      <c r="N31" s="163"/>
      <c r="O31" s="163">
        <f>SUM(O32:O37)</f>
        <v>0</v>
      </c>
      <c r="P31" s="163"/>
      <c r="Q31" s="163">
        <f>SUM(Q32:Q37)</f>
        <v>0.01</v>
      </c>
      <c r="R31" s="163"/>
      <c r="S31" s="163"/>
      <c r="T31" s="163"/>
      <c r="U31" s="163"/>
      <c r="V31" s="163">
        <f>SUM(V32:V37)</f>
        <v>6.7600000000000007</v>
      </c>
      <c r="W31" s="163"/>
      <c r="AG31" t="s">
        <v>160</v>
      </c>
    </row>
    <row r="32" spans="1:60" outlineLevel="1" x14ac:dyDescent="0.2">
      <c r="A32" s="176">
        <v>21</v>
      </c>
      <c r="B32" s="177" t="s">
        <v>777</v>
      </c>
      <c r="C32" s="187" t="s">
        <v>778</v>
      </c>
      <c r="D32" s="178" t="s">
        <v>181</v>
      </c>
      <c r="E32" s="179">
        <v>20</v>
      </c>
      <c r="F32" s="180"/>
      <c r="G32" s="181">
        <f t="shared" ref="G32:G37" si="14">ROUND(E32*F32,2)</f>
        <v>0</v>
      </c>
      <c r="H32" s="160"/>
      <c r="I32" s="159">
        <f t="shared" ref="I32:I37" si="15">ROUND(E32*H32,2)</f>
        <v>0</v>
      </c>
      <c r="J32" s="160"/>
      <c r="K32" s="159">
        <f t="shared" ref="K32:K37" si="16">ROUND(E32*J32,2)</f>
        <v>0</v>
      </c>
      <c r="L32" s="159">
        <v>21</v>
      </c>
      <c r="M32" s="159">
        <f t="shared" ref="M32:M37" si="17">G32*(1+L32/100)</f>
        <v>0</v>
      </c>
      <c r="N32" s="159">
        <v>9.0000000000000006E-5</v>
      </c>
      <c r="O32" s="159">
        <f t="shared" ref="O32:O37" si="18">ROUND(E32*N32,2)</f>
        <v>0</v>
      </c>
      <c r="P32" s="159">
        <v>4.4999999999999999E-4</v>
      </c>
      <c r="Q32" s="159">
        <f t="shared" ref="Q32:Q37" si="19">ROUND(E32*P32,2)</f>
        <v>0.01</v>
      </c>
      <c r="R32" s="159"/>
      <c r="S32" s="159" t="s">
        <v>164</v>
      </c>
      <c r="T32" s="159" t="s">
        <v>165</v>
      </c>
      <c r="U32" s="159">
        <v>0.16600000000000001</v>
      </c>
      <c r="V32" s="159">
        <f t="shared" ref="V32:V37" si="20">ROUND(E32*U32,2)</f>
        <v>3.32</v>
      </c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166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76">
        <v>22</v>
      </c>
      <c r="B33" s="177" t="s">
        <v>779</v>
      </c>
      <c r="C33" s="187" t="s">
        <v>780</v>
      </c>
      <c r="D33" s="178" t="s">
        <v>258</v>
      </c>
      <c r="E33" s="179">
        <v>8.9999999999999993E-3</v>
      </c>
      <c r="F33" s="180"/>
      <c r="G33" s="181">
        <f t="shared" si="14"/>
        <v>0</v>
      </c>
      <c r="H33" s="160"/>
      <c r="I33" s="159">
        <f t="shared" si="15"/>
        <v>0</v>
      </c>
      <c r="J33" s="160"/>
      <c r="K33" s="159">
        <f t="shared" si="16"/>
        <v>0</v>
      </c>
      <c r="L33" s="159">
        <v>21</v>
      </c>
      <c r="M33" s="159">
        <f t="shared" si="17"/>
        <v>0</v>
      </c>
      <c r="N33" s="159">
        <v>0</v>
      </c>
      <c r="O33" s="159">
        <f t="shared" si="18"/>
        <v>0</v>
      </c>
      <c r="P33" s="159">
        <v>0</v>
      </c>
      <c r="Q33" s="159">
        <f t="shared" si="19"/>
        <v>0</v>
      </c>
      <c r="R33" s="159"/>
      <c r="S33" s="159" t="s">
        <v>164</v>
      </c>
      <c r="T33" s="159" t="s">
        <v>165</v>
      </c>
      <c r="U33" s="159">
        <v>2.5750000000000002</v>
      </c>
      <c r="V33" s="159">
        <f t="shared" si="20"/>
        <v>0.02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76">
        <v>23</v>
      </c>
      <c r="B34" s="177" t="s">
        <v>781</v>
      </c>
      <c r="C34" s="187" t="s">
        <v>782</v>
      </c>
      <c r="D34" s="178" t="s">
        <v>181</v>
      </c>
      <c r="E34" s="179">
        <v>16</v>
      </c>
      <c r="F34" s="180"/>
      <c r="G34" s="181">
        <f t="shared" si="14"/>
        <v>0</v>
      </c>
      <c r="H34" s="160"/>
      <c r="I34" s="159">
        <f t="shared" si="15"/>
        <v>0</v>
      </c>
      <c r="J34" s="160"/>
      <c r="K34" s="159">
        <f t="shared" si="16"/>
        <v>0</v>
      </c>
      <c r="L34" s="159">
        <v>21</v>
      </c>
      <c r="M34" s="159">
        <f t="shared" si="17"/>
        <v>0</v>
      </c>
      <c r="N34" s="159">
        <v>0</v>
      </c>
      <c r="O34" s="159">
        <f t="shared" si="18"/>
        <v>0</v>
      </c>
      <c r="P34" s="159">
        <v>0</v>
      </c>
      <c r="Q34" s="159">
        <f t="shared" si="19"/>
        <v>0</v>
      </c>
      <c r="R34" s="159"/>
      <c r="S34" s="159" t="s">
        <v>164</v>
      </c>
      <c r="T34" s="159" t="s">
        <v>165</v>
      </c>
      <c r="U34" s="159">
        <v>0.16500000000000001</v>
      </c>
      <c r="V34" s="159">
        <f t="shared" si="20"/>
        <v>2.64</v>
      </c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166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6">
        <v>24</v>
      </c>
      <c r="B35" s="177" t="s">
        <v>1172</v>
      </c>
      <c r="C35" s="187" t="s">
        <v>1171</v>
      </c>
      <c r="D35" s="178" t="s">
        <v>181</v>
      </c>
      <c r="E35" s="179">
        <v>4</v>
      </c>
      <c r="F35" s="180"/>
      <c r="G35" s="181">
        <f t="shared" si="14"/>
        <v>0</v>
      </c>
      <c r="H35" s="160"/>
      <c r="I35" s="159">
        <f t="shared" si="15"/>
        <v>0</v>
      </c>
      <c r="J35" s="160"/>
      <c r="K35" s="159">
        <f t="shared" si="16"/>
        <v>0</v>
      </c>
      <c r="L35" s="159">
        <v>21</v>
      </c>
      <c r="M35" s="159">
        <f t="shared" si="17"/>
        <v>0</v>
      </c>
      <c r="N35" s="159">
        <v>8.0000000000000007E-5</v>
      </c>
      <c r="O35" s="159">
        <f t="shared" si="18"/>
        <v>0</v>
      </c>
      <c r="P35" s="159">
        <v>0</v>
      </c>
      <c r="Q35" s="159">
        <f t="shared" si="19"/>
        <v>0</v>
      </c>
      <c r="R35" s="159"/>
      <c r="S35" s="159" t="s">
        <v>164</v>
      </c>
      <c r="T35" s="159" t="s">
        <v>165</v>
      </c>
      <c r="U35" s="159">
        <v>5.0999999999999997E-2</v>
      </c>
      <c r="V35" s="159">
        <f t="shared" si="20"/>
        <v>0.2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166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6">
        <v>25</v>
      </c>
      <c r="B36" s="177" t="s">
        <v>783</v>
      </c>
      <c r="C36" s="187" t="s">
        <v>784</v>
      </c>
      <c r="D36" s="178" t="s">
        <v>181</v>
      </c>
      <c r="E36" s="179">
        <v>8</v>
      </c>
      <c r="F36" s="180"/>
      <c r="G36" s="181">
        <f t="shared" si="14"/>
        <v>0</v>
      </c>
      <c r="H36" s="160"/>
      <c r="I36" s="159">
        <f t="shared" si="15"/>
        <v>0</v>
      </c>
      <c r="J36" s="160"/>
      <c r="K36" s="159">
        <f t="shared" si="16"/>
        <v>0</v>
      </c>
      <c r="L36" s="159">
        <v>21</v>
      </c>
      <c r="M36" s="159">
        <f t="shared" si="17"/>
        <v>0</v>
      </c>
      <c r="N36" s="159">
        <v>2.5999999999999998E-4</v>
      </c>
      <c r="O36" s="159">
        <f t="shared" si="18"/>
        <v>0</v>
      </c>
      <c r="P36" s="159">
        <v>0</v>
      </c>
      <c r="Q36" s="159">
        <f t="shared" si="19"/>
        <v>0</v>
      </c>
      <c r="R36" s="159"/>
      <c r="S36" s="159" t="s">
        <v>164</v>
      </c>
      <c r="T36" s="159" t="s">
        <v>165</v>
      </c>
      <c r="U36" s="159">
        <v>7.1999999999999995E-2</v>
      </c>
      <c r="V36" s="159">
        <f t="shared" si="20"/>
        <v>0.57999999999999996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76">
        <v>26</v>
      </c>
      <c r="B37" s="177" t="s">
        <v>785</v>
      </c>
      <c r="C37" s="187" t="s">
        <v>786</v>
      </c>
      <c r="D37" s="178" t="s">
        <v>0</v>
      </c>
      <c r="E37" s="179">
        <v>29.6</v>
      </c>
      <c r="F37" s="180"/>
      <c r="G37" s="181">
        <f t="shared" si="14"/>
        <v>0</v>
      </c>
      <c r="H37" s="160"/>
      <c r="I37" s="159">
        <f t="shared" si="15"/>
        <v>0</v>
      </c>
      <c r="J37" s="160"/>
      <c r="K37" s="159">
        <f t="shared" si="16"/>
        <v>0</v>
      </c>
      <c r="L37" s="159">
        <v>21</v>
      </c>
      <c r="M37" s="159">
        <f t="shared" si="17"/>
        <v>0</v>
      </c>
      <c r="N37" s="159">
        <v>0</v>
      </c>
      <c r="O37" s="159">
        <f t="shared" si="18"/>
        <v>0</v>
      </c>
      <c r="P37" s="159">
        <v>0</v>
      </c>
      <c r="Q37" s="159">
        <f t="shared" si="19"/>
        <v>0</v>
      </c>
      <c r="R37" s="159"/>
      <c r="S37" s="159" t="s">
        <v>164</v>
      </c>
      <c r="T37" s="159" t="s">
        <v>165</v>
      </c>
      <c r="U37" s="159">
        <v>0</v>
      </c>
      <c r="V37" s="159">
        <f t="shared" si="20"/>
        <v>0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467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4" t="s">
        <v>159</v>
      </c>
      <c r="B38" s="165" t="s">
        <v>120</v>
      </c>
      <c r="C38" s="184" t="s">
        <v>121</v>
      </c>
      <c r="D38" s="166"/>
      <c r="E38" s="167"/>
      <c r="F38" s="168"/>
      <c r="G38" s="169">
        <f>SUMIF(AG39:AG58,"&lt;&gt;NOR",G39:G58)</f>
        <v>0</v>
      </c>
      <c r="H38" s="163"/>
      <c r="I38" s="163">
        <f>SUM(I39:I58)</f>
        <v>0</v>
      </c>
      <c r="J38" s="163"/>
      <c r="K38" s="163">
        <f>SUM(K39:K58)</f>
        <v>0</v>
      </c>
      <c r="L38" s="163"/>
      <c r="M38" s="163">
        <f>SUM(M39:M58)</f>
        <v>0</v>
      </c>
      <c r="N38" s="163"/>
      <c r="O38" s="163">
        <f>SUM(O39:O58)</f>
        <v>0.16</v>
      </c>
      <c r="P38" s="163"/>
      <c r="Q38" s="163">
        <f>SUM(Q39:Q58)</f>
        <v>0.77</v>
      </c>
      <c r="R38" s="163"/>
      <c r="S38" s="163"/>
      <c r="T38" s="163"/>
      <c r="U38" s="163"/>
      <c r="V38" s="163">
        <f>SUM(V39:V58)</f>
        <v>26.68</v>
      </c>
      <c r="W38" s="163"/>
      <c r="AG38" t="s">
        <v>160</v>
      </c>
    </row>
    <row r="39" spans="1:60" outlineLevel="1" x14ac:dyDescent="0.2">
      <c r="A39" s="176">
        <v>27</v>
      </c>
      <c r="B39" s="177" t="s">
        <v>787</v>
      </c>
      <c r="C39" s="187" t="s">
        <v>788</v>
      </c>
      <c r="D39" s="178" t="s">
        <v>175</v>
      </c>
      <c r="E39" s="179">
        <v>71</v>
      </c>
      <c r="F39" s="180"/>
      <c r="G39" s="181">
        <f t="shared" ref="G39:G46" si="21">ROUND(E39*F39,2)</f>
        <v>0</v>
      </c>
      <c r="H39" s="160"/>
      <c r="I39" s="159">
        <f t="shared" ref="I39:I46" si="22">ROUND(E39*H39,2)</f>
        <v>0</v>
      </c>
      <c r="J39" s="160"/>
      <c r="K39" s="159">
        <f t="shared" ref="K39:K46" si="23">ROUND(E39*J39,2)</f>
        <v>0</v>
      </c>
      <c r="L39" s="159">
        <v>21</v>
      </c>
      <c r="M39" s="159">
        <f t="shared" ref="M39:M46" si="24">G39*(1+L39/100)</f>
        <v>0</v>
      </c>
      <c r="N39" s="159">
        <v>0</v>
      </c>
      <c r="O39" s="159">
        <f t="shared" ref="O39:O46" si="25">ROUND(E39*N39,2)</f>
        <v>0</v>
      </c>
      <c r="P39" s="159">
        <v>1.057E-2</v>
      </c>
      <c r="Q39" s="159">
        <f t="shared" ref="Q39:Q46" si="26">ROUND(E39*P39,2)</f>
        <v>0.75</v>
      </c>
      <c r="R39" s="159"/>
      <c r="S39" s="159" t="s">
        <v>164</v>
      </c>
      <c r="T39" s="159" t="s">
        <v>165</v>
      </c>
      <c r="U39" s="159">
        <v>8.2000000000000003E-2</v>
      </c>
      <c r="V39" s="159">
        <f t="shared" ref="V39:V46" si="27">ROUND(E39*U39,2)</f>
        <v>5.82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76">
        <v>28</v>
      </c>
      <c r="B40" s="177" t="s">
        <v>789</v>
      </c>
      <c r="C40" s="187" t="s">
        <v>790</v>
      </c>
      <c r="D40" s="178" t="s">
        <v>181</v>
      </c>
      <c r="E40" s="179">
        <v>20</v>
      </c>
      <c r="F40" s="180"/>
      <c r="G40" s="181">
        <f t="shared" si="21"/>
        <v>0</v>
      </c>
      <c r="H40" s="160"/>
      <c r="I40" s="159">
        <f t="shared" si="22"/>
        <v>0</v>
      </c>
      <c r="J40" s="160"/>
      <c r="K40" s="159">
        <f t="shared" si="23"/>
        <v>0</v>
      </c>
      <c r="L40" s="159">
        <v>21</v>
      </c>
      <c r="M40" s="159">
        <f t="shared" si="24"/>
        <v>0</v>
      </c>
      <c r="N40" s="159">
        <v>1.0000000000000001E-5</v>
      </c>
      <c r="O40" s="159">
        <f t="shared" si="25"/>
        <v>0</v>
      </c>
      <c r="P40" s="159">
        <v>7.5000000000000002E-4</v>
      </c>
      <c r="Q40" s="159">
        <f t="shared" si="26"/>
        <v>0.02</v>
      </c>
      <c r="R40" s="159"/>
      <c r="S40" s="159" t="s">
        <v>164</v>
      </c>
      <c r="T40" s="159" t="s">
        <v>165</v>
      </c>
      <c r="U40" s="159">
        <v>2.9000000000000001E-2</v>
      </c>
      <c r="V40" s="159">
        <f t="shared" si="27"/>
        <v>0.57999999999999996</v>
      </c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166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6">
        <v>29</v>
      </c>
      <c r="B41" s="177" t="s">
        <v>791</v>
      </c>
      <c r="C41" s="187" t="s">
        <v>792</v>
      </c>
      <c r="D41" s="178" t="s">
        <v>175</v>
      </c>
      <c r="E41" s="179">
        <v>71</v>
      </c>
      <c r="F41" s="180"/>
      <c r="G41" s="181">
        <f t="shared" si="21"/>
        <v>0</v>
      </c>
      <c r="H41" s="160"/>
      <c r="I41" s="159">
        <f t="shared" si="22"/>
        <v>0</v>
      </c>
      <c r="J41" s="160"/>
      <c r="K41" s="159">
        <f t="shared" si="23"/>
        <v>0</v>
      </c>
      <c r="L41" s="159">
        <v>21</v>
      </c>
      <c r="M41" s="159">
        <f t="shared" si="24"/>
        <v>0</v>
      </c>
      <c r="N41" s="159">
        <v>0</v>
      </c>
      <c r="O41" s="159">
        <f t="shared" si="25"/>
        <v>0</v>
      </c>
      <c r="P41" s="159">
        <v>0</v>
      </c>
      <c r="Q41" s="159">
        <f t="shared" si="26"/>
        <v>0</v>
      </c>
      <c r="R41" s="159"/>
      <c r="S41" s="159" t="s">
        <v>164</v>
      </c>
      <c r="T41" s="159" t="s">
        <v>165</v>
      </c>
      <c r="U41" s="159">
        <v>5.1999999999999998E-2</v>
      </c>
      <c r="V41" s="159">
        <f t="shared" si="27"/>
        <v>3.69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166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6">
        <v>30</v>
      </c>
      <c r="B42" s="177" t="s">
        <v>793</v>
      </c>
      <c r="C42" s="187" t="s">
        <v>794</v>
      </c>
      <c r="D42" s="178" t="s">
        <v>258</v>
      </c>
      <c r="E42" s="179">
        <v>0.76500000000000001</v>
      </c>
      <c r="F42" s="180"/>
      <c r="G42" s="181">
        <f t="shared" si="21"/>
        <v>0</v>
      </c>
      <c r="H42" s="160"/>
      <c r="I42" s="159">
        <f t="shared" si="22"/>
        <v>0</v>
      </c>
      <c r="J42" s="160"/>
      <c r="K42" s="159">
        <f t="shared" si="23"/>
        <v>0</v>
      </c>
      <c r="L42" s="159">
        <v>21</v>
      </c>
      <c r="M42" s="159">
        <f t="shared" si="24"/>
        <v>0</v>
      </c>
      <c r="N42" s="159">
        <v>0</v>
      </c>
      <c r="O42" s="159">
        <f t="shared" si="25"/>
        <v>0</v>
      </c>
      <c r="P42" s="159">
        <v>0</v>
      </c>
      <c r="Q42" s="159">
        <f t="shared" si="26"/>
        <v>0</v>
      </c>
      <c r="R42" s="159"/>
      <c r="S42" s="159" t="s">
        <v>164</v>
      </c>
      <c r="T42" s="159" t="s">
        <v>165</v>
      </c>
      <c r="U42" s="159">
        <v>3.0739999999999998</v>
      </c>
      <c r="V42" s="159">
        <f t="shared" si="27"/>
        <v>2.35</v>
      </c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166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6">
        <v>31</v>
      </c>
      <c r="B43" s="177" t="s">
        <v>795</v>
      </c>
      <c r="C43" s="187" t="s">
        <v>796</v>
      </c>
      <c r="D43" s="178" t="s">
        <v>181</v>
      </c>
      <c r="E43" s="179">
        <v>8</v>
      </c>
      <c r="F43" s="180"/>
      <c r="G43" s="181">
        <f t="shared" si="21"/>
        <v>0</v>
      </c>
      <c r="H43" s="160"/>
      <c r="I43" s="159">
        <f t="shared" si="22"/>
        <v>0</v>
      </c>
      <c r="J43" s="160"/>
      <c r="K43" s="159">
        <f t="shared" si="23"/>
        <v>0</v>
      </c>
      <c r="L43" s="159">
        <v>21</v>
      </c>
      <c r="M43" s="159">
        <f t="shared" si="24"/>
        <v>0</v>
      </c>
      <c r="N43" s="159">
        <v>0</v>
      </c>
      <c r="O43" s="159">
        <f t="shared" si="25"/>
        <v>0</v>
      </c>
      <c r="P43" s="159">
        <v>0</v>
      </c>
      <c r="Q43" s="159">
        <f t="shared" si="26"/>
        <v>0</v>
      </c>
      <c r="R43" s="159"/>
      <c r="S43" s="159" t="s">
        <v>164</v>
      </c>
      <c r="T43" s="159" t="s">
        <v>165</v>
      </c>
      <c r="U43" s="159">
        <v>0.86799999999999999</v>
      </c>
      <c r="V43" s="159">
        <f t="shared" si="27"/>
        <v>6.94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76">
        <v>32</v>
      </c>
      <c r="B44" s="177" t="s">
        <v>797</v>
      </c>
      <c r="C44" s="187" t="s">
        <v>798</v>
      </c>
      <c r="D44" s="178" t="s">
        <v>175</v>
      </c>
      <c r="E44" s="179">
        <v>128</v>
      </c>
      <c r="F44" s="180"/>
      <c r="G44" s="181">
        <f t="shared" si="21"/>
        <v>0</v>
      </c>
      <c r="H44" s="160"/>
      <c r="I44" s="159">
        <f t="shared" si="22"/>
        <v>0</v>
      </c>
      <c r="J44" s="160"/>
      <c r="K44" s="159">
        <f t="shared" si="23"/>
        <v>0</v>
      </c>
      <c r="L44" s="159">
        <v>21</v>
      </c>
      <c r="M44" s="159">
        <f t="shared" si="24"/>
        <v>0</v>
      </c>
      <c r="N44" s="159">
        <v>0</v>
      </c>
      <c r="O44" s="159">
        <f t="shared" si="25"/>
        <v>0</v>
      </c>
      <c r="P44" s="159">
        <v>0</v>
      </c>
      <c r="Q44" s="159">
        <f t="shared" si="26"/>
        <v>0</v>
      </c>
      <c r="R44" s="159"/>
      <c r="S44" s="159" t="s">
        <v>164</v>
      </c>
      <c r="T44" s="159" t="s">
        <v>165</v>
      </c>
      <c r="U44" s="159">
        <v>2.5999999999999999E-2</v>
      </c>
      <c r="V44" s="159">
        <f t="shared" si="27"/>
        <v>3.33</v>
      </c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166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6">
        <v>33</v>
      </c>
      <c r="B45" s="177" t="s">
        <v>799</v>
      </c>
      <c r="C45" s="187" t="s">
        <v>800</v>
      </c>
      <c r="D45" s="178" t="s">
        <v>175</v>
      </c>
      <c r="E45" s="179">
        <v>128</v>
      </c>
      <c r="F45" s="180"/>
      <c r="G45" s="181">
        <f t="shared" si="21"/>
        <v>0</v>
      </c>
      <c r="H45" s="160"/>
      <c r="I45" s="159">
        <f t="shared" si="22"/>
        <v>0</v>
      </c>
      <c r="J45" s="160"/>
      <c r="K45" s="159">
        <f t="shared" si="23"/>
        <v>0</v>
      </c>
      <c r="L45" s="159">
        <v>21</v>
      </c>
      <c r="M45" s="159">
        <f t="shared" si="24"/>
        <v>0</v>
      </c>
      <c r="N45" s="159">
        <v>0</v>
      </c>
      <c r="O45" s="159">
        <f t="shared" si="25"/>
        <v>0</v>
      </c>
      <c r="P45" s="159">
        <v>0</v>
      </c>
      <c r="Q45" s="159">
        <f t="shared" si="26"/>
        <v>0</v>
      </c>
      <c r="R45" s="159"/>
      <c r="S45" s="159" t="s">
        <v>164</v>
      </c>
      <c r="T45" s="159" t="s">
        <v>165</v>
      </c>
      <c r="U45" s="159">
        <v>3.1E-2</v>
      </c>
      <c r="V45" s="159">
        <f t="shared" si="27"/>
        <v>3.97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166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ht="22.5" outlineLevel="1" x14ac:dyDescent="0.2">
      <c r="A46" s="170">
        <v>34</v>
      </c>
      <c r="B46" s="171" t="s">
        <v>801</v>
      </c>
      <c r="C46" s="185" t="s">
        <v>802</v>
      </c>
      <c r="D46" s="172" t="s">
        <v>181</v>
      </c>
      <c r="E46" s="173">
        <v>1</v>
      </c>
      <c r="F46" s="174"/>
      <c r="G46" s="175">
        <f t="shared" si="21"/>
        <v>0</v>
      </c>
      <c r="H46" s="160"/>
      <c r="I46" s="159">
        <f t="shared" si="22"/>
        <v>0</v>
      </c>
      <c r="J46" s="160"/>
      <c r="K46" s="159">
        <f t="shared" si="23"/>
        <v>0</v>
      </c>
      <c r="L46" s="159">
        <v>21</v>
      </c>
      <c r="M46" s="159">
        <f t="shared" si="24"/>
        <v>0</v>
      </c>
      <c r="N46" s="159">
        <v>1.4999999999999999E-2</v>
      </c>
      <c r="O46" s="159">
        <f t="shared" si="25"/>
        <v>0.02</v>
      </c>
      <c r="P46" s="159">
        <v>0</v>
      </c>
      <c r="Q46" s="159">
        <f t="shared" si="26"/>
        <v>0</v>
      </c>
      <c r="R46" s="159"/>
      <c r="S46" s="159" t="s">
        <v>243</v>
      </c>
      <c r="T46" s="159" t="s">
        <v>165</v>
      </c>
      <c r="U46" s="159">
        <v>0</v>
      </c>
      <c r="V46" s="159">
        <f t="shared" si="27"/>
        <v>0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390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252" t="s">
        <v>811</v>
      </c>
      <c r="D47" s="253"/>
      <c r="E47" s="253"/>
      <c r="F47" s="253"/>
      <c r="G47" s="253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226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254" t="s">
        <v>803</v>
      </c>
      <c r="D48" s="255"/>
      <c r="E48" s="255"/>
      <c r="F48" s="255"/>
      <c r="G48" s="255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226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254" t="s">
        <v>804</v>
      </c>
      <c r="D49" s="255"/>
      <c r="E49" s="255"/>
      <c r="F49" s="255"/>
      <c r="G49" s="255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226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254" t="s">
        <v>805</v>
      </c>
      <c r="D50" s="255"/>
      <c r="E50" s="255"/>
      <c r="F50" s="255"/>
      <c r="G50" s="255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226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254" t="s">
        <v>806</v>
      </c>
      <c r="D51" s="255"/>
      <c r="E51" s="255"/>
      <c r="F51" s="255"/>
      <c r="G51" s="255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226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0">
        <v>35</v>
      </c>
      <c r="B52" s="171" t="s">
        <v>807</v>
      </c>
      <c r="C52" s="185" t="s">
        <v>808</v>
      </c>
      <c r="D52" s="172" t="s">
        <v>181</v>
      </c>
      <c r="E52" s="173">
        <v>7</v>
      </c>
      <c r="F52" s="174"/>
      <c r="G52" s="175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0.02</v>
      </c>
      <c r="O52" s="159">
        <f>ROUND(E52*N52,2)</f>
        <v>0.14000000000000001</v>
      </c>
      <c r="P52" s="159">
        <v>0</v>
      </c>
      <c r="Q52" s="159">
        <f>ROUND(E52*P52,2)</f>
        <v>0</v>
      </c>
      <c r="R52" s="159"/>
      <c r="S52" s="159" t="s">
        <v>243</v>
      </c>
      <c r="T52" s="159" t="s">
        <v>165</v>
      </c>
      <c r="U52" s="159">
        <v>0</v>
      </c>
      <c r="V52" s="159">
        <f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390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252" t="s">
        <v>811</v>
      </c>
      <c r="D53" s="253"/>
      <c r="E53" s="253"/>
      <c r="F53" s="253"/>
      <c r="G53" s="253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226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7"/>
      <c r="B54" s="158"/>
      <c r="C54" s="254" t="s">
        <v>803</v>
      </c>
      <c r="D54" s="255"/>
      <c r="E54" s="255"/>
      <c r="F54" s="255"/>
      <c r="G54" s="255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226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254" t="s">
        <v>804</v>
      </c>
      <c r="D55" s="255"/>
      <c r="E55" s="255"/>
      <c r="F55" s="255"/>
      <c r="G55" s="255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226</v>
      </c>
      <c r="AH55" s="150"/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outlineLevel="1" x14ac:dyDescent="0.2">
      <c r="A56" s="157"/>
      <c r="B56" s="158"/>
      <c r="C56" s="254" t="s">
        <v>805</v>
      </c>
      <c r="D56" s="255"/>
      <c r="E56" s="255"/>
      <c r="F56" s="255"/>
      <c r="G56" s="255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226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254" t="s">
        <v>806</v>
      </c>
      <c r="D57" s="255"/>
      <c r="E57" s="255"/>
      <c r="F57" s="255"/>
      <c r="G57" s="255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226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36</v>
      </c>
      <c r="B58" s="171" t="s">
        <v>809</v>
      </c>
      <c r="C58" s="185" t="s">
        <v>810</v>
      </c>
      <c r="D58" s="172" t="s">
        <v>0</v>
      </c>
      <c r="E58" s="173">
        <v>650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164</v>
      </c>
      <c r="T58" s="159" t="s">
        <v>165</v>
      </c>
      <c r="U58" s="159">
        <v>0</v>
      </c>
      <c r="V58" s="159">
        <f>ROUND(E58*U58,2)</f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467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AE59">
        <v>15</v>
      </c>
      <c r="AF59">
        <v>21</v>
      </c>
    </row>
    <row r="60" spans="1:60" x14ac:dyDescent="0.2">
      <c r="A60" s="153"/>
      <c r="B60" s="154" t="s">
        <v>31</v>
      </c>
      <c r="C60" s="189"/>
      <c r="D60" s="155"/>
      <c r="E60" s="156"/>
      <c r="F60" s="156"/>
      <c r="G60" s="183">
        <f>G8+G12+G20+G31+G38</f>
        <v>0</v>
      </c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AE60">
        <f>SUMIF(L7:L58,AE59,G7:G58)</f>
        <v>0</v>
      </c>
      <c r="AF60">
        <f>SUMIF(L7:L58,AF59,G7:G58)</f>
        <v>0</v>
      </c>
      <c r="AG60" t="s">
        <v>662</v>
      </c>
    </row>
    <row r="61" spans="1:60" x14ac:dyDescent="0.2">
      <c r="A61" s="5"/>
      <c r="B61" s="6"/>
      <c r="C61" s="18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A62" s="5"/>
      <c r="B62" s="6"/>
      <c r="C62" s="188"/>
      <c r="D62" s="8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60" x14ac:dyDescent="0.2">
      <c r="A63" s="238" t="s">
        <v>663</v>
      </c>
      <c r="B63" s="238"/>
      <c r="C63" s="239"/>
      <c r="D63" s="8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60" x14ac:dyDescent="0.2">
      <c r="A64" s="240"/>
      <c r="B64" s="241"/>
      <c r="C64" s="242"/>
      <c r="D64" s="241"/>
      <c r="E64" s="241"/>
      <c r="F64" s="241"/>
      <c r="G64" s="243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AG64" t="s">
        <v>664</v>
      </c>
    </row>
    <row r="65" spans="1:33" x14ac:dyDescent="0.2">
      <c r="A65" s="244"/>
      <c r="B65" s="245"/>
      <c r="C65" s="246"/>
      <c r="D65" s="245"/>
      <c r="E65" s="245"/>
      <c r="F65" s="245"/>
      <c r="G65" s="24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33" x14ac:dyDescent="0.2">
      <c r="A66" s="244"/>
      <c r="B66" s="245"/>
      <c r="C66" s="246"/>
      <c r="D66" s="245"/>
      <c r="E66" s="245"/>
      <c r="F66" s="245"/>
      <c r="G66" s="24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</row>
    <row r="67" spans="1:33" x14ac:dyDescent="0.2">
      <c r="A67" s="244"/>
      <c r="B67" s="245"/>
      <c r="C67" s="246"/>
      <c r="D67" s="245"/>
      <c r="E67" s="245"/>
      <c r="F67" s="245"/>
      <c r="G67" s="24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</row>
    <row r="68" spans="1:33" x14ac:dyDescent="0.2">
      <c r="A68" s="248"/>
      <c r="B68" s="249"/>
      <c r="C68" s="250"/>
      <c r="D68" s="249"/>
      <c r="E68" s="249"/>
      <c r="F68" s="249"/>
      <c r="G68" s="251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33" x14ac:dyDescent="0.2">
      <c r="A69" s="5"/>
      <c r="B69" s="6"/>
      <c r="C69" s="188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33" x14ac:dyDescent="0.2">
      <c r="C70" s="190"/>
      <c r="D70" s="141"/>
      <c r="AG70" t="s">
        <v>673</v>
      </c>
    </row>
    <row r="71" spans="1:33" x14ac:dyDescent="0.2">
      <c r="D71" s="141"/>
    </row>
    <row r="72" spans="1:33" x14ac:dyDescent="0.2">
      <c r="D72" s="141"/>
    </row>
    <row r="73" spans="1:33" x14ac:dyDescent="0.2">
      <c r="D73" s="141"/>
    </row>
    <row r="74" spans="1:33" x14ac:dyDescent="0.2">
      <c r="D74" s="141"/>
    </row>
    <row r="75" spans="1:33" x14ac:dyDescent="0.2">
      <c r="D75" s="141"/>
    </row>
    <row r="76" spans="1:33" x14ac:dyDescent="0.2">
      <c r="D76" s="141"/>
    </row>
    <row r="77" spans="1:33" x14ac:dyDescent="0.2">
      <c r="D77" s="141"/>
    </row>
    <row r="78" spans="1:33" x14ac:dyDescent="0.2">
      <c r="D78" s="141"/>
    </row>
    <row r="79" spans="1:33" x14ac:dyDescent="0.2">
      <c r="D79" s="141"/>
    </row>
    <row r="80" spans="1:33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</sheetData>
  <mergeCells count="16">
    <mergeCell ref="A1:G1"/>
    <mergeCell ref="C2:G2"/>
    <mergeCell ref="C3:G3"/>
    <mergeCell ref="C4:G4"/>
    <mergeCell ref="C51:G51"/>
    <mergeCell ref="A63:C63"/>
    <mergeCell ref="A64:G68"/>
    <mergeCell ref="C47:G47"/>
    <mergeCell ref="C48:G48"/>
    <mergeCell ref="C49:G49"/>
    <mergeCell ref="C50:G50"/>
    <mergeCell ref="C57:G57"/>
    <mergeCell ref="C53:G53"/>
    <mergeCell ref="C54:G54"/>
    <mergeCell ref="C55:G55"/>
    <mergeCell ref="C56:G56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73" activePane="bottomLeft" state="frozen"/>
      <selection pane="bottomLeft" activeCell="E199" sqref="E199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62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71</v>
      </c>
      <c r="C8" s="184" t="s">
        <v>72</v>
      </c>
      <c r="D8" s="166"/>
      <c r="E8" s="167"/>
      <c r="F8" s="168"/>
      <c r="G8" s="169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3"/>
      <c r="O8" s="163">
        <f>SUM(O9:O14)</f>
        <v>0</v>
      </c>
      <c r="P8" s="163"/>
      <c r="Q8" s="163">
        <f>SUM(Q9:Q14)</f>
        <v>0</v>
      </c>
      <c r="R8" s="163"/>
      <c r="S8" s="163"/>
      <c r="T8" s="163"/>
      <c r="U8" s="163"/>
      <c r="V8" s="163">
        <f>SUM(V9:V14)</f>
        <v>0.17</v>
      </c>
      <c r="W8" s="163"/>
      <c r="AG8" t="s">
        <v>160</v>
      </c>
    </row>
    <row r="9" spans="1:60" outlineLevel="1" x14ac:dyDescent="0.2">
      <c r="A9" s="170">
        <v>1</v>
      </c>
      <c r="B9" s="171" t="s">
        <v>812</v>
      </c>
      <c r="C9" s="185" t="s">
        <v>813</v>
      </c>
      <c r="D9" s="172" t="s">
        <v>814</v>
      </c>
      <c r="E9" s="173">
        <v>0.26600000000000001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164</v>
      </c>
      <c r="T9" s="159" t="s">
        <v>165</v>
      </c>
      <c r="U9" s="159">
        <v>0.626</v>
      </c>
      <c r="V9" s="159">
        <f>ROUND(E9*U9,2)</f>
        <v>0.17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815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816</v>
      </c>
      <c r="D10" s="161"/>
      <c r="E10" s="162">
        <v>0.27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817</v>
      </c>
      <c r="C11" s="185" t="s">
        <v>818</v>
      </c>
      <c r="D11" s="172" t="s">
        <v>171</v>
      </c>
      <c r="E11" s="173">
        <v>266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819</v>
      </c>
      <c r="D12" s="161"/>
      <c r="E12" s="162">
        <v>266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820</v>
      </c>
      <c r="C13" s="185" t="s">
        <v>821</v>
      </c>
      <c r="D13" s="172" t="s">
        <v>175</v>
      </c>
      <c r="E13" s="173">
        <v>121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822</v>
      </c>
      <c r="D14" s="161"/>
      <c r="E14" s="162">
        <v>121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164" t="s">
        <v>159</v>
      </c>
      <c r="B15" s="165" t="s">
        <v>77</v>
      </c>
      <c r="C15" s="184" t="s">
        <v>78</v>
      </c>
      <c r="D15" s="166"/>
      <c r="E15" s="167"/>
      <c r="F15" s="168"/>
      <c r="G15" s="169">
        <f>SUMIF(AG16:AG31,"&lt;&gt;NOR",G16:G31)</f>
        <v>0</v>
      </c>
      <c r="H15" s="163"/>
      <c r="I15" s="163">
        <f>SUM(I16:I31)</f>
        <v>0</v>
      </c>
      <c r="J15" s="163"/>
      <c r="K15" s="163">
        <f>SUM(K16:K31)</f>
        <v>0</v>
      </c>
      <c r="L15" s="163"/>
      <c r="M15" s="163">
        <f>SUM(M16:M31)</f>
        <v>0</v>
      </c>
      <c r="N15" s="163"/>
      <c r="O15" s="163">
        <f>SUM(O16:O31)</f>
        <v>10.27</v>
      </c>
      <c r="P15" s="163"/>
      <c r="Q15" s="163">
        <f>SUM(Q16:Q31)</f>
        <v>0</v>
      </c>
      <c r="R15" s="163"/>
      <c r="S15" s="163"/>
      <c r="T15" s="163"/>
      <c r="U15" s="163"/>
      <c r="V15" s="163">
        <f>SUM(V16:V31)</f>
        <v>356.44</v>
      </c>
      <c r="W15" s="163"/>
      <c r="AG15" t="s">
        <v>160</v>
      </c>
    </row>
    <row r="16" spans="1:60" outlineLevel="1" x14ac:dyDescent="0.2">
      <c r="A16" s="170">
        <v>4</v>
      </c>
      <c r="B16" s="171" t="s">
        <v>823</v>
      </c>
      <c r="C16" s="185" t="s">
        <v>824</v>
      </c>
      <c r="D16" s="172" t="s">
        <v>163</v>
      </c>
      <c r="E16" s="173">
        <v>74.48</v>
      </c>
      <c r="F16" s="174"/>
      <c r="G16" s="175">
        <f>ROUND(E16*F16,2)</f>
        <v>0</v>
      </c>
      <c r="H16" s="160"/>
      <c r="I16" s="159">
        <f>ROUND(E16*H16,2)</f>
        <v>0</v>
      </c>
      <c r="J16" s="160"/>
      <c r="K16" s="159">
        <f>ROUND(E16*J16,2)</f>
        <v>0</v>
      </c>
      <c r="L16" s="159">
        <v>21</v>
      </c>
      <c r="M16" s="159">
        <f>G16*(1+L16/100)</f>
        <v>0</v>
      </c>
      <c r="N16" s="159">
        <v>0</v>
      </c>
      <c r="O16" s="159">
        <f>ROUND(E16*N16,2)</f>
        <v>0</v>
      </c>
      <c r="P16" s="159">
        <v>0</v>
      </c>
      <c r="Q16" s="159">
        <f>ROUND(E16*P16,2)</f>
        <v>0</v>
      </c>
      <c r="R16" s="159"/>
      <c r="S16" s="159" t="s">
        <v>243</v>
      </c>
      <c r="T16" s="159" t="s">
        <v>165</v>
      </c>
      <c r="U16" s="159">
        <v>0.51800000000000002</v>
      </c>
      <c r="V16" s="159">
        <f>ROUND(E16*U16,2)</f>
        <v>38.58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7"/>
      <c r="B17" s="158"/>
      <c r="C17" s="186" t="s">
        <v>825</v>
      </c>
      <c r="D17" s="161"/>
      <c r="E17" s="162">
        <v>74.48</v>
      </c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59"/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168</v>
      </c>
      <c r="AH17" s="150">
        <v>0</v>
      </c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0">
        <v>5</v>
      </c>
      <c r="B18" s="171" t="s">
        <v>826</v>
      </c>
      <c r="C18" s="185" t="s">
        <v>827</v>
      </c>
      <c r="D18" s="172" t="s">
        <v>242</v>
      </c>
      <c r="E18" s="173">
        <v>6</v>
      </c>
      <c r="F18" s="174"/>
      <c r="G18" s="175">
        <f>ROUND(E18*F18,2)</f>
        <v>0</v>
      </c>
      <c r="H18" s="160"/>
      <c r="I18" s="159">
        <f>ROUND(E18*H18,2)</f>
        <v>0</v>
      </c>
      <c r="J18" s="160"/>
      <c r="K18" s="159">
        <f>ROUND(E18*J18,2)</f>
        <v>0</v>
      </c>
      <c r="L18" s="159">
        <v>21</v>
      </c>
      <c r="M18" s="159">
        <f>G18*(1+L18/100)</f>
        <v>0</v>
      </c>
      <c r="N18" s="159">
        <v>0</v>
      </c>
      <c r="O18" s="159">
        <f>ROUND(E18*N18,2)</f>
        <v>0</v>
      </c>
      <c r="P18" s="159">
        <v>0</v>
      </c>
      <c r="Q18" s="159">
        <f>ROUND(E18*P18,2)</f>
        <v>0</v>
      </c>
      <c r="R18" s="159"/>
      <c r="S18" s="159" t="s">
        <v>164</v>
      </c>
      <c r="T18" s="159" t="s">
        <v>165</v>
      </c>
      <c r="U18" s="159">
        <v>0.82599999999999996</v>
      </c>
      <c r="V18" s="159">
        <f>ROUND(E18*U18,2)</f>
        <v>4.96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57"/>
      <c r="B19" s="158"/>
      <c r="C19" s="186" t="s">
        <v>828</v>
      </c>
      <c r="D19" s="161"/>
      <c r="E19" s="162">
        <v>6</v>
      </c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168</v>
      </c>
      <c r="AH19" s="150">
        <v>0</v>
      </c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0">
        <v>6</v>
      </c>
      <c r="B20" s="171" t="s">
        <v>829</v>
      </c>
      <c r="C20" s="185" t="s">
        <v>830</v>
      </c>
      <c r="D20" s="172" t="s">
        <v>163</v>
      </c>
      <c r="E20" s="173">
        <v>5</v>
      </c>
      <c r="F20" s="174"/>
      <c r="G20" s="175">
        <f>ROUND(E20*F20,2)</f>
        <v>0</v>
      </c>
      <c r="H20" s="160"/>
      <c r="I20" s="159">
        <f>ROUND(E20*H20,2)</f>
        <v>0</v>
      </c>
      <c r="J20" s="160"/>
      <c r="K20" s="159">
        <f>ROUND(E20*J20,2)</f>
        <v>0</v>
      </c>
      <c r="L20" s="159">
        <v>21</v>
      </c>
      <c r="M20" s="159">
        <f>G20*(1+L20/100)</f>
        <v>0</v>
      </c>
      <c r="N20" s="159">
        <v>0</v>
      </c>
      <c r="O20" s="159">
        <f>ROUND(E20*N20,2)</f>
        <v>0</v>
      </c>
      <c r="P20" s="159">
        <v>0</v>
      </c>
      <c r="Q20" s="159">
        <f>ROUND(E20*P20,2)</f>
        <v>0</v>
      </c>
      <c r="R20" s="159"/>
      <c r="S20" s="159" t="s">
        <v>243</v>
      </c>
      <c r="T20" s="159" t="s">
        <v>165</v>
      </c>
      <c r="U20" s="159">
        <v>0.82599999999999996</v>
      </c>
      <c r="V20" s="159">
        <f>ROUND(E20*U20,2)</f>
        <v>4.13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7"/>
      <c r="B21" s="158"/>
      <c r="C21" s="186" t="s">
        <v>79</v>
      </c>
      <c r="D21" s="161"/>
      <c r="E21" s="162">
        <v>5</v>
      </c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168</v>
      </c>
      <c r="AH21" s="150">
        <v>0</v>
      </c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70">
        <v>7</v>
      </c>
      <c r="B22" s="171" t="s">
        <v>831</v>
      </c>
      <c r="C22" s="185" t="s">
        <v>832</v>
      </c>
      <c r="D22" s="172" t="s">
        <v>163</v>
      </c>
      <c r="E22" s="173">
        <v>5</v>
      </c>
      <c r="F22" s="174"/>
      <c r="G22" s="175">
        <f>ROUND(E22*F22,2)</f>
        <v>0</v>
      </c>
      <c r="H22" s="160"/>
      <c r="I22" s="159">
        <f>ROUND(E22*H22,2)</f>
        <v>0</v>
      </c>
      <c r="J22" s="160"/>
      <c r="K22" s="159">
        <f>ROUND(E22*J22,2)</f>
        <v>0</v>
      </c>
      <c r="L22" s="159">
        <v>21</v>
      </c>
      <c r="M22" s="159">
        <f>G22*(1+L22/100)</f>
        <v>0</v>
      </c>
      <c r="N22" s="159">
        <v>0</v>
      </c>
      <c r="O22" s="159">
        <f>ROUND(E22*N22,2)</f>
        <v>0</v>
      </c>
      <c r="P22" s="159">
        <v>0</v>
      </c>
      <c r="Q22" s="159">
        <f>ROUND(E22*P22,2)</f>
        <v>0</v>
      </c>
      <c r="R22" s="159"/>
      <c r="S22" s="159" t="s">
        <v>243</v>
      </c>
      <c r="T22" s="159" t="s">
        <v>165</v>
      </c>
      <c r="U22" s="159">
        <v>0.41</v>
      </c>
      <c r="V22" s="159">
        <f>ROUND(E22*U22,2)</f>
        <v>2.0499999999999998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57"/>
      <c r="B23" s="158"/>
      <c r="C23" s="186" t="s">
        <v>79</v>
      </c>
      <c r="D23" s="161"/>
      <c r="E23" s="162">
        <v>5</v>
      </c>
      <c r="F23" s="159"/>
      <c r="G23" s="159"/>
      <c r="H23" s="159"/>
      <c r="I23" s="159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159"/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168</v>
      </c>
      <c r="AH23" s="150">
        <v>0</v>
      </c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70">
        <v>8</v>
      </c>
      <c r="B24" s="171" t="s">
        <v>833</v>
      </c>
      <c r="C24" s="185" t="s">
        <v>834</v>
      </c>
      <c r="D24" s="172" t="s">
        <v>163</v>
      </c>
      <c r="E24" s="173">
        <v>5</v>
      </c>
      <c r="F24" s="174"/>
      <c r="G24" s="175">
        <f>ROUND(E24*F24,2)</f>
        <v>0</v>
      </c>
      <c r="H24" s="160"/>
      <c r="I24" s="159">
        <f>ROUND(E24*H24,2)</f>
        <v>0</v>
      </c>
      <c r="J24" s="160"/>
      <c r="K24" s="159">
        <f>ROUND(E24*J24,2)</f>
        <v>0</v>
      </c>
      <c r="L24" s="159">
        <v>21</v>
      </c>
      <c r="M24" s="159">
        <f>G24*(1+L24/100)</f>
        <v>0</v>
      </c>
      <c r="N24" s="159">
        <v>0</v>
      </c>
      <c r="O24" s="159">
        <f>ROUND(E24*N24,2)</f>
        <v>0</v>
      </c>
      <c r="P24" s="159">
        <v>0</v>
      </c>
      <c r="Q24" s="159">
        <f>ROUND(E24*P24,2)</f>
        <v>0</v>
      </c>
      <c r="R24" s="159"/>
      <c r="S24" s="159" t="s">
        <v>243</v>
      </c>
      <c r="T24" s="159" t="s">
        <v>165</v>
      </c>
      <c r="U24" s="159">
        <v>0.41</v>
      </c>
      <c r="V24" s="159">
        <f>ROUND(E24*U24,2)</f>
        <v>2.0499999999999998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7"/>
      <c r="B25" s="158"/>
      <c r="C25" s="186" t="s">
        <v>79</v>
      </c>
      <c r="D25" s="161"/>
      <c r="E25" s="162">
        <v>5</v>
      </c>
      <c r="F25" s="159"/>
      <c r="G25" s="159"/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168</v>
      </c>
      <c r="AH25" s="150">
        <v>0</v>
      </c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70">
        <v>9</v>
      </c>
      <c r="B26" s="171" t="s">
        <v>835</v>
      </c>
      <c r="C26" s="185" t="s">
        <v>836</v>
      </c>
      <c r="D26" s="172" t="s">
        <v>175</v>
      </c>
      <c r="E26" s="173">
        <v>162</v>
      </c>
      <c r="F26" s="174"/>
      <c r="G26" s="175">
        <f>ROUND(E26*F26,2)</f>
        <v>0</v>
      </c>
      <c r="H26" s="160"/>
      <c r="I26" s="159">
        <f>ROUND(E26*H26,2)</f>
        <v>0</v>
      </c>
      <c r="J26" s="160"/>
      <c r="K26" s="159">
        <f>ROUND(E26*J26,2)</f>
        <v>0</v>
      </c>
      <c r="L26" s="159">
        <v>21</v>
      </c>
      <c r="M26" s="159">
        <f>G26*(1+L26/100)</f>
        <v>0</v>
      </c>
      <c r="N26" s="159">
        <v>2.6720000000000001E-2</v>
      </c>
      <c r="O26" s="159">
        <f>ROUND(E26*N26,2)</f>
        <v>4.33</v>
      </c>
      <c r="P26" s="159">
        <v>0</v>
      </c>
      <c r="Q26" s="159">
        <f>ROUND(E26*P26,2)</f>
        <v>0</v>
      </c>
      <c r="R26" s="159"/>
      <c r="S26" s="159" t="s">
        <v>243</v>
      </c>
      <c r="T26" s="159" t="s">
        <v>165</v>
      </c>
      <c r="U26" s="159">
        <v>1.0649999999999999</v>
      </c>
      <c r="V26" s="159">
        <f>ROUND(E26*U26,2)</f>
        <v>172.53</v>
      </c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166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7"/>
      <c r="B27" s="158"/>
      <c r="C27" s="186" t="s">
        <v>837</v>
      </c>
      <c r="D27" s="161"/>
      <c r="E27" s="162">
        <v>162</v>
      </c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168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70">
        <v>10</v>
      </c>
      <c r="B28" s="171" t="s">
        <v>838</v>
      </c>
      <c r="C28" s="185" t="s">
        <v>839</v>
      </c>
      <c r="D28" s="172" t="s">
        <v>171</v>
      </c>
      <c r="E28" s="173">
        <v>87</v>
      </c>
      <c r="F28" s="174"/>
      <c r="G28" s="175">
        <f>ROUND(E28*F28,2)</f>
        <v>0</v>
      </c>
      <c r="H28" s="160"/>
      <c r="I28" s="159">
        <f>ROUND(E28*H28,2)</f>
        <v>0</v>
      </c>
      <c r="J28" s="160"/>
      <c r="K28" s="159">
        <f>ROUND(E28*J28,2)</f>
        <v>0</v>
      </c>
      <c r="L28" s="159">
        <v>21</v>
      </c>
      <c r="M28" s="159">
        <f>G28*(1+L28/100)</f>
        <v>0</v>
      </c>
      <c r="N28" s="159">
        <v>2.8660000000000001E-2</v>
      </c>
      <c r="O28" s="159">
        <f>ROUND(E28*N28,2)</f>
        <v>2.4900000000000002</v>
      </c>
      <c r="P28" s="159">
        <v>0</v>
      </c>
      <c r="Q28" s="159">
        <f>ROUND(E28*P28,2)</f>
        <v>0</v>
      </c>
      <c r="R28" s="159"/>
      <c r="S28" s="159" t="s">
        <v>243</v>
      </c>
      <c r="T28" s="159" t="s">
        <v>165</v>
      </c>
      <c r="U28" s="159">
        <v>0.65300000000000002</v>
      </c>
      <c r="V28" s="159">
        <f>ROUND(E28*U28,2)</f>
        <v>56.81</v>
      </c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166</v>
      </c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7"/>
      <c r="B29" s="158"/>
      <c r="C29" s="186" t="s">
        <v>840</v>
      </c>
      <c r="D29" s="161"/>
      <c r="E29" s="162">
        <v>87</v>
      </c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59"/>
      <c r="S29" s="159"/>
      <c r="T29" s="159"/>
      <c r="U29" s="159"/>
      <c r="V29" s="159"/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168</v>
      </c>
      <c r="AH29" s="150">
        <v>0</v>
      </c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70">
        <v>11</v>
      </c>
      <c r="B30" s="171" t="s">
        <v>841</v>
      </c>
      <c r="C30" s="185" t="s">
        <v>842</v>
      </c>
      <c r="D30" s="172" t="s">
        <v>175</v>
      </c>
      <c r="E30" s="173">
        <v>162</v>
      </c>
      <c r="F30" s="174"/>
      <c r="G30" s="175">
        <f>ROUND(E30*F30,2)</f>
        <v>0</v>
      </c>
      <c r="H30" s="160"/>
      <c r="I30" s="159">
        <f>ROUND(E30*H30,2)</f>
        <v>0</v>
      </c>
      <c r="J30" s="160"/>
      <c r="K30" s="159">
        <f>ROUND(E30*J30,2)</f>
        <v>0</v>
      </c>
      <c r="L30" s="159">
        <v>21</v>
      </c>
      <c r="M30" s="159">
        <f>G30*(1+L30/100)</f>
        <v>0</v>
      </c>
      <c r="N30" s="159">
        <v>2.1299999999999999E-2</v>
      </c>
      <c r="O30" s="159">
        <f>ROUND(E30*N30,2)</f>
        <v>3.45</v>
      </c>
      <c r="P30" s="159">
        <v>0</v>
      </c>
      <c r="Q30" s="159">
        <f>ROUND(E30*P30,2)</f>
        <v>0</v>
      </c>
      <c r="R30" s="159"/>
      <c r="S30" s="159" t="s">
        <v>243</v>
      </c>
      <c r="T30" s="159" t="s">
        <v>165</v>
      </c>
      <c r="U30" s="159">
        <v>0.46500000000000002</v>
      </c>
      <c r="V30" s="159">
        <f>ROUND(E30*U30,2)</f>
        <v>75.33</v>
      </c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166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7"/>
      <c r="B31" s="158"/>
      <c r="C31" s="186" t="s">
        <v>837</v>
      </c>
      <c r="D31" s="161"/>
      <c r="E31" s="162">
        <v>162</v>
      </c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168</v>
      </c>
      <c r="AH31" s="150">
        <v>0</v>
      </c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x14ac:dyDescent="0.2">
      <c r="A32" s="164" t="s">
        <v>159</v>
      </c>
      <c r="B32" s="165" t="s">
        <v>79</v>
      </c>
      <c r="C32" s="184" t="s">
        <v>80</v>
      </c>
      <c r="D32" s="166"/>
      <c r="E32" s="167"/>
      <c r="F32" s="168"/>
      <c r="G32" s="169">
        <f>SUMIF(AG33:AG34,"&lt;&gt;NOR",G33:G34)</f>
        <v>0</v>
      </c>
      <c r="H32" s="163"/>
      <c r="I32" s="163">
        <f>SUM(I33:I34)</f>
        <v>0</v>
      </c>
      <c r="J32" s="163"/>
      <c r="K32" s="163">
        <f>SUM(K33:K34)</f>
        <v>0</v>
      </c>
      <c r="L32" s="163"/>
      <c r="M32" s="163">
        <f>SUM(M33:M34)</f>
        <v>0</v>
      </c>
      <c r="N32" s="163"/>
      <c r="O32" s="163">
        <f>SUM(O33:O34)</f>
        <v>14.53</v>
      </c>
      <c r="P32" s="163"/>
      <c r="Q32" s="163">
        <f>SUM(Q33:Q34)</f>
        <v>0</v>
      </c>
      <c r="R32" s="163"/>
      <c r="S32" s="163"/>
      <c r="T32" s="163"/>
      <c r="U32" s="163"/>
      <c r="V32" s="163">
        <f>SUM(V33:V34)</f>
        <v>65.69</v>
      </c>
      <c r="W32" s="163"/>
      <c r="AG32" t="s">
        <v>160</v>
      </c>
    </row>
    <row r="33" spans="1:60" outlineLevel="1" x14ac:dyDescent="0.2">
      <c r="A33" s="170">
        <v>12</v>
      </c>
      <c r="B33" s="171" t="s">
        <v>843</v>
      </c>
      <c r="C33" s="185" t="s">
        <v>844</v>
      </c>
      <c r="D33" s="172" t="s">
        <v>171</v>
      </c>
      <c r="E33" s="173">
        <v>87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0.16700000000000001</v>
      </c>
      <c r="O33" s="159">
        <f>ROUND(E33*N33,2)</f>
        <v>14.53</v>
      </c>
      <c r="P33" s="159">
        <v>0</v>
      </c>
      <c r="Q33" s="159">
        <f>ROUND(E33*P33,2)</f>
        <v>0</v>
      </c>
      <c r="R33" s="159"/>
      <c r="S33" s="159" t="s">
        <v>164</v>
      </c>
      <c r="T33" s="159" t="s">
        <v>165</v>
      </c>
      <c r="U33" s="159">
        <v>0.755</v>
      </c>
      <c r="V33" s="159">
        <f>ROUND(E33*U33,2)</f>
        <v>65.69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166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840</v>
      </c>
      <c r="D34" s="161"/>
      <c r="E34" s="162">
        <v>87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x14ac:dyDescent="0.2">
      <c r="A35" s="164" t="s">
        <v>159</v>
      </c>
      <c r="B35" s="165" t="s">
        <v>97</v>
      </c>
      <c r="C35" s="184" t="s">
        <v>98</v>
      </c>
      <c r="D35" s="166"/>
      <c r="E35" s="167"/>
      <c r="F35" s="168"/>
      <c r="G35" s="169">
        <f>SUMIF(AG36:AG37,"&lt;&gt;NOR",G36:G37)</f>
        <v>0</v>
      </c>
      <c r="H35" s="163"/>
      <c r="I35" s="163">
        <f>SUM(I36:I37)</f>
        <v>0</v>
      </c>
      <c r="J35" s="163"/>
      <c r="K35" s="163">
        <f>SUM(K36:K37)</f>
        <v>0</v>
      </c>
      <c r="L35" s="163"/>
      <c r="M35" s="163">
        <f>SUM(M36:M37)</f>
        <v>0</v>
      </c>
      <c r="N35" s="163"/>
      <c r="O35" s="163">
        <f>SUM(O36:O37)</f>
        <v>0</v>
      </c>
      <c r="P35" s="163"/>
      <c r="Q35" s="163">
        <f>SUM(Q36:Q37)</f>
        <v>8.09</v>
      </c>
      <c r="R35" s="163"/>
      <c r="S35" s="163"/>
      <c r="T35" s="163"/>
      <c r="U35" s="163"/>
      <c r="V35" s="163">
        <f>SUM(V36:V37)</f>
        <v>17.11</v>
      </c>
      <c r="W35" s="163"/>
      <c r="AG35" t="s">
        <v>160</v>
      </c>
    </row>
    <row r="36" spans="1:60" ht="22.5" outlineLevel="1" x14ac:dyDescent="0.2">
      <c r="A36" s="170">
        <v>13</v>
      </c>
      <c r="B36" s="171" t="s">
        <v>845</v>
      </c>
      <c r="C36" s="185" t="s">
        <v>846</v>
      </c>
      <c r="D36" s="172" t="s">
        <v>163</v>
      </c>
      <c r="E36" s="173">
        <v>3.6749999999999998</v>
      </c>
      <c r="F36" s="174"/>
      <c r="G36" s="175">
        <f>ROUND(E36*F36,2)</f>
        <v>0</v>
      </c>
      <c r="H36" s="160"/>
      <c r="I36" s="159">
        <f>ROUND(E36*H36,2)</f>
        <v>0</v>
      </c>
      <c r="J36" s="160"/>
      <c r="K36" s="159">
        <f>ROUND(E36*J36,2)</f>
        <v>0</v>
      </c>
      <c r="L36" s="159">
        <v>21</v>
      </c>
      <c r="M36" s="159">
        <f>G36*(1+L36/100)</f>
        <v>0</v>
      </c>
      <c r="N36" s="159">
        <v>0</v>
      </c>
      <c r="O36" s="159">
        <f>ROUND(E36*N36,2)</f>
        <v>0</v>
      </c>
      <c r="P36" s="159">
        <v>2.2000000000000002</v>
      </c>
      <c r="Q36" s="159">
        <f>ROUND(E36*P36,2)</f>
        <v>8.09</v>
      </c>
      <c r="R36" s="159"/>
      <c r="S36" s="159" t="s">
        <v>164</v>
      </c>
      <c r="T36" s="159" t="s">
        <v>165</v>
      </c>
      <c r="U36" s="159">
        <v>4.6550000000000002</v>
      </c>
      <c r="V36" s="159">
        <f>ROUND(E36*U36,2)</f>
        <v>17.11</v>
      </c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166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1" x14ac:dyDescent="0.2">
      <c r="A37" s="157"/>
      <c r="B37" s="158"/>
      <c r="C37" s="186" t="s">
        <v>847</v>
      </c>
      <c r="D37" s="161"/>
      <c r="E37" s="162">
        <v>3.67</v>
      </c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168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x14ac:dyDescent="0.2">
      <c r="A38" s="164" t="s">
        <v>159</v>
      </c>
      <c r="B38" s="165" t="s">
        <v>99</v>
      </c>
      <c r="C38" s="184" t="s">
        <v>100</v>
      </c>
      <c r="D38" s="166"/>
      <c r="E38" s="167"/>
      <c r="F38" s="168"/>
      <c r="G38" s="169">
        <f>SUMIF(AG39:AG44,"&lt;&gt;NOR",G39:G44)</f>
        <v>0</v>
      </c>
      <c r="H38" s="163"/>
      <c r="I38" s="163">
        <f>SUM(I39:I44)</f>
        <v>0</v>
      </c>
      <c r="J38" s="163"/>
      <c r="K38" s="163">
        <f>SUM(K39:K44)</f>
        <v>0</v>
      </c>
      <c r="L38" s="163"/>
      <c r="M38" s="163">
        <f>SUM(M39:M44)</f>
        <v>0</v>
      </c>
      <c r="N38" s="163"/>
      <c r="O38" s="163">
        <f>SUM(O39:O44)</f>
        <v>0.02</v>
      </c>
      <c r="P38" s="163"/>
      <c r="Q38" s="163">
        <f>SUM(Q39:Q44)</f>
        <v>7.0000000000000007E-2</v>
      </c>
      <c r="R38" s="163"/>
      <c r="S38" s="163"/>
      <c r="T38" s="163"/>
      <c r="U38" s="163"/>
      <c r="V38" s="163">
        <f>SUM(V39:V44)</f>
        <v>7.49</v>
      </c>
      <c r="W38" s="163"/>
      <c r="AG38" t="s">
        <v>160</v>
      </c>
    </row>
    <row r="39" spans="1:60" outlineLevel="1" x14ac:dyDescent="0.2">
      <c r="A39" s="170">
        <v>14</v>
      </c>
      <c r="B39" s="171" t="s">
        <v>848</v>
      </c>
      <c r="C39" s="185" t="s">
        <v>849</v>
      </c>
      <c r="D39" s="172" t="s">
        <v>181</v>
      </c>
      <c r="E39" s="173">
        <v>26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1E-3</v>
      </c>
      <c r="Q39" s="159">
        <f>ROUND(E39*P39,2)</f>
        <v>0.03</v>
      </c>
      <c r="R39" s="159"/>
      <c r="S39" s="159" t="s">
        <v>164</v>
      </c>
      <c r="T39" s="159" t="s">
        <v>165</v>
      </c>
      <c r="U39" s="159">
        <v>0.183</v>
      </c>
      <c r="V39" s="159">
        <f>ROUND(E39*U39,2)</f>
        <v>4.76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166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850</v>
      </c>
      <c r="D40" s="161"/>
      <c r="E40" s="162">
        <v>26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15</v>
      </c>
      <c r="B41" s="171" t="s">
        <v>851</v>
      </c>
      <c r="C41" s="185" t="s">
        <v>852</v>
      </c>
      <c r="D41" s="172" t="s">
        <v>181</v>
      </c>
      <c r="E41" s="173">
        <v>1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3.0000000000000001E-3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0</v>
      </c>
      <c r="V41" s="159">
        <f>ROUND(E41*U41,2)</f>
        <v>0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815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71</v>
      </c>
      <c r="D42" s="161"/>
      <c r="E42" s="162">
        <v>1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16</v>
      </c>
      <c r="B43" s="171" t="s">
        <v>853</v>
      </c>
      <c r="C43" s="185" t="s">
        <v>854</v>
      </c>
      <c r="D43" s="172" t="s">
        <v>171</v>
      </c>
      <c r="E43" s="173">
        <v>35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4.8999999999999998E-4</v>
      </c>
      <c r="O43" s="159">
        <f>ROUND(E43*N43,2)</f>
        <v>0.02</v>
      </c>
      <c r="P43" s="159">
        <v>1E-3</v>
      </c>
      <c r="Q43" s="159">
        <f>ROUND(E43*P43,2)</f>
        <v>0.04</v>
      </c>
      <c r="R43" s="159"/>
      <c r="S43" s="159" t="s">
        <v>164</v>
      </c>
      <c r="T43" s="159" t="s">
        <v>165</v>
      </c>
      <c r="U43" s="159">
        <v>7.8E-2</v>
      </c>
      <c r="V43" s="159">
        <f>ROUND(E43*U43,2)</f>
        <v>2.73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166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855</v>
      </c>
      <c r="D44" s="161"/>
      <c r="E44" s="162">
        <v>35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x14ac:dyDescent="0.2">
      <c r="A45" s="164" t="s">
        <v>159</v>
      </c>
      <c r="B45" s="165" t="s">
        <v>130</v>
      </c>
      <c r="C45" s="184" t="s">
        <v>131</v>
      </c>
      <c r="D45" s="166"/>
      <c r="E45" s="167"/>
      <c r="F45" s="168"/>
      <c r="G45" s="169">
        <f>SUMIF(AG46:AG198,"&lt;&gt;NOR",G46:G198)</f>
        <v>0</v>
      </c>
      <c r="H45" s="163"/>
      <c r="I45" s="163">
        <f>SUM(I46:I198)</f>
        <v>0</v>
      </c>
      <c r="J45" s="163"/>
      <c r="K45" s="163">
        <f>SUM(K46:K198)</f>
        <v>0</v>
      </c>
      <c r="L45" s="163"/>
      <c r="M45" s="163">
        <f>SUM(M46:M198)</f>
        <v>0</v>
      </c>
      <c r="N45" s="163"/>
      <c r="O45" s="163">
        <f>SUM(O46:O198)</f>
        <v>4.2899999999999974</v>
      </c>
      <c r="P45" s="163"/>
      <c r="Q45" s="163">
        <f>SUM(Q46:Q198)</f>
        <v>0</v>
      </c>
      <c r="R45" s="163"/>
      <c r="S45" s="163"/>
      <c r="T45" s="163"/>
      <c r="U45" s="163"/>
      <c r="V45" s="163">
        <f>SUM(V46:V198)</f>
        <v>722.87</v>
      </c>
      <c r="W45" s="163"/>
      <c r="AG45" t="s">
        <v>160</v>
      </c>
    </row>
    <row r="46" spans="1:60" ht="22.5" outlineLevel="1" x14ac:dyDescent="0.2">
      <c r="A46" s="170">
        <v>17</v>
      </c>
      <c r="B46" s="171" t="s">
        <v>856</v>
      </c>
      <c r="C46" s="185" t="s">
        <v>857</v>
      </c>
      <c r="D46" s="172" t="s">
        <v>171</v>
      </c>
      <c r="E46" s="173">
        <v>256</v>
      </c>
      <c r="F46" s="174"/>
      <c r="G46" s="175">
        <f>ROUND(E46*F46,2)</f>
        <v>0</v>
      </c>
      <c r="H46" s="160"/>
      <c r="I46" s="159">
        <f>ROUND(E46*H46,2)</f>
        <v>0</v>
      </c>
      <c r="J46" s="160"/>
      <c r="K46" s="159">
        <f>ROUND(E46*J46,2)</f>
        <v>0</v>
      </c>
      <c r="L46" s="159">
        <v>21</v>
      </c>
      <c r="M46" s="159">
        <f>G46*(1+L46/100)</f>
        <v>0</v>
      </c>
      <c r="N46" s="159">
        <v>0</v>
      </c>
      <c r="O46" s="159">
        <f>ROUND(E46*N46,2)</f>
        <v>0</v>
      </c>
      <c r="P46" s="159">
        <v>0</v>
      </c>
      <c r="Q46" s="159">
        <f>ROUND(E46*P46,2)</f>
        <v>0</v>
      </c>
      <c r="R46" s="159"/>
      <c r="S46" s="159" t="s">
        <v>243</v>
      </c>
      <c r="T46" s="159" t="s">
        <v>165</v>
      </c>
      <c r="U46" s="159">
        <v>0.1265</v>
      </c>
      <c r="V46" s="159">
        <f>ROUND(E46*U46,2)</f>
        <v>32.380000000000003</v>
      </c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858</v>
      </c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7"/>
      <c r="B47" s="158"/>
      <c r="C47" s="186" t="s">
        <v>859</v>
      </c>
      <c r="D47" s="161"/>
      <c r="E47" s="162">
        <v>256</v>
      </c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168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ht="22.5" outlineLevel="1" x14ac:dyDescent="0.2">
      <c r="A48" s="170">
        <v>18</v>
      </c>
      <c r="B48" s="171" t="s">
        <v>860</v>
      </c>
      <c r="C48" s="185" t="s">
        <v>861</v>
      </c>
      <c r="D48" s="172" t="s">
        <v>171</v>
      </c>
      <c r="E48" s="173">
        <v>124</v>
      </c>
      <c r="F48" s="174"/>
      <c r="G48" s="175">
        <f>ROUND(E48*F48,2)</f>
        <v>0</v>
      </c>
      <c r="H48" s="160"/>
      <c r="I48" s="159">
        <f>ROUND(E48*H48,2)</f>
        <v>0</v>
      </c>
      <c r="J48" s="160"/>
      <c r="K48" s="159">
        <f>ROUND(E48*J48,2)</f>
        <v>0</v>
      </c>
      <c r="L48" s="159">
        <v>21</v>
      </c>
      <c r="M48" s="159">
        <f>G48*(1+L48/100)</f>
        <v>0</v>
      </c>
      <c r="N48" s="159">
        <v>0</v>
      </c>
      <c r="O48" s="159">
        <f>ROUND(E48*N48,2)</f>
        <v>0</v>
      </c>
      <c r="P48" s="159">
        <v>0</v>
      </c>
      <c r="Q48" s="159">
        <f>ROUND(E48*P48,2)</f>
        <v>0</v>
      </c>
      <c r="R48" s="159"/>
      <c r="S48" s="159" t="s">
        <v>243</v>
      </c>
      <c r="T48" s="159" t="s">
        <v>165</v>
      </c>
      <c r="U48" s="159">
        <v>0.13700000000000001</v>
      </c>
      <c r="V48" s="159">
        <f>ROUND(E48*U48,2)</f>
        <v>16.989999999999998</v>
      </c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858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7"/>
      <c r="B49" s="158"/>
      <c r="C49" s="186" t="s">
        <v>862</v>
      </c>
      <c r="D49" s="161"/>
      <c r="E49" s="162">
        <v>124</v>
      </c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168</v>
      </c>
      <c r="AH49" s="150">
        <v>0</v>
      </c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ht="22.5" outlineLevel="1" x14ac:dyDescent="0.2">
      <c r="A50" s="170">
        <v>19</v>
      </c>
      <c r="B50" s="171" t="s">
        <v>863</v>
      </c>
      <c r="C50" s="185" t="s">
        <v>864</v>
      </c>
      <c r="D50" s="172" t="s">
        <v>181</v>
      </c>
      <c r="E50" s="173">
        <v>1</v>
      </c>
      <c r="F50" s="174"/>
      <c r="G50" s="175">
        <f>ROUND(E50*F50,2)</f>
        <v>0</v>
      </c>
      <c r="H50" s="160"/>
      <c r="I50" s="159">
        <f>ROUND(E50*H50,2)</f>
        <v>0</v>
      </c>
      <c r="J50" s="160"/>
      <c r="K50" s="159">
        <f>ROUND(E50*J50,2)</f>
        <v>0</v>
      </c>
      <c r="L50" s="159">
        <v>21</v>
      </c>
      <c r="M50" s="159">
        <f>G50*(1+L50/100)</f>
        <v>0</v>
      </c>
      <c r="N50" s="159">
        <v>2.2000000000000001E-4</v>
      </c>
      <c r="O50" s="159">
        <f>ROUND(E50*N50,2)</f>
        <v>0</v>
      </c>
      <c r="P50" s="159">
        <v>0</v>
      </c>
      <c r="Q50" s="159">
        <f>ROUND(E50*P50,2)</f>
        <v>0</v>
      </c>
      <c r="R50" s="159"/>
      <c r="S50" s="159" t="s">
        <v>243</v>
      </c>
      <c r="T50" s="159" t="s">
        <v>165</v>
      </c>
      <c r="U50" s="159">
        <v>0</v>
      </c>
      <c r="V50" s="159">
        <f>ROUND(E50*U50,2)</f>
        <v>0</v>
      </c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858</v>
      </c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7"/>
      <c r="B51" s="158"/>
      <c r="C51" s="186" t="s">
        <v>71</v>
      </c>
      <c r="D51" s="161"/>
      <c r="E51" s="162">
        <v>1</v>
      </c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0"/>
      <c r="Y51" s="150"/>
      <c r="Z51" s="150"/>
      <c r="AA51" s="150"/>
      <c r="AB51" s="150"/>
      <c r="AC51" s="150"/>
      <c r="AD51" s="150"/>
      <c r="AE51" s="150"/>
      <c r="AF51" s="150"/>
      <c r="AG51" s="150" t="s">
        <v>168</v>
      </c>
      <c r="AH51" s="150">
        <v>0</v>
      </c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ht="22.5" outlineLevel="1" x14ac:dyDescent="0.2">
      <c r="A52" s="170">
        <v>20</v>
      </c>
      <c r="B52" s="171" t="s">
        <v>865</v>
      </c>
      <c r="C52" s="185" t="s">
        <v>866</v>
      </c>
      <c r="D52" s="172" t="s">
        <v>181</v>
      </c>
      <c r="E52" s="173">
        <v>55</v>
      </c>
      <c r="F52" s="174"/>
      <c r="G52" s="175">
        <f>ROUND(E52*F52,2)</f>
        <v>0</v>
      </c>
      <c r="H52" s="160"/>
      <c r="I52" s="159">
        <f>ROUND(E52*H52,2)</f>
        <v>0</v>
      </c>
      <c r="J52" s="160"/>
      <c r="K52" s="159">
        <f>ROUND(E52*J52,2)</f>
        <v>0</v>
      </c>
      <c r="L52" s="159">
        <v>21</v>
      </c>
      <c r="M52" s="159">
        <f>G52*(1+L52/100)</f>
        <v>0</v>
      </c>
      <c r="N52" s="159">
        <v>2.2000000000000001E-4</v>
      </c>
      <c r="O52" s="159">
        <f>ROUND(E52*N52,2)</f>
        <v>0.01</v>
      </c>
      <c r="P52" s="159">
        <v>0</v>
      </c>
      <c r="Q52" s="159">
        <f>ROUND(E52*P52,2)</f>
        <v>0</v>
      </c>
      <c r="R52" s="159"/>
      <c r="S52" s="159" t="s">
        <v>243</v>
      </c>
      <c r="T52" s="159" t="s">
        <v>165</v>
      </c>
      <c r="U52" s="159">
        <v>0</v>
      </c>
      <c r="V52" s="159">
        <f>ROUND(E52*U52,2)</f>
        <v>0</v>
      </c>
      <c r="W52" s="159"/>
      <c r="X52" s="150"/>
      <c r="Y52" s="150"/>
      <c r="Z52" s="150"/>
      <c r="AA52" s="150"/>
      <c r="AB52" s="150"/>
      <c r="AC52" s="150"/>
      <c r="AD52" s="150"/>
      <c r="AE52" s="150"/>
      <c r="AF52" s="150"/>
      <c r="AG52" s="150" t="s">
        <v>858</v>
      </c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7"/>
      <c r="B53" s="158"/>
      <c r="C53" s="186" t="s">
        <v>867</v>
      </c>
      <c r="D53" s="161"/>
      <c r="E53" s="162">
        <v>55</v>
      </c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0"/>
      <c r="Y53" s="150"/>
      <c r="Z53" s="150"/>
      <c r="AA53" s="150"/>
      <c r="AB53" s="150"/>
      <c r="AC53" s="150"/>
      <c r="AD53" s="150"/>
      <c r="AE53" s="150"/>
      <c r="AF53" s="150"/>
      <c r="AG53" s="150" t="s">
        <v>168</v>
      </c>
      <c r="AH53" s="150">
        <v>0</v>
      </c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0">
        <v>21</v>
      </c>
      <c r="B54" s="171" t="s">
        <v>868</v>
      </c>
      <c r="C54" s="185" t="s">
        <v>869</v>
      </c>
      <c r="D54" s="172" t="s">
        <v>171</v>
      </c>
      <c r="E54" s="173">
        <v>173</v>
      </c>
      <c r="F54" s="174"/>
      <c r="G54" s="175">
        <f>ROUND(E54*F54,2)</f>
        <v>0</v>
      </c>
      <c r="H54" s="160"/>
      <c r="I54" s="159">
        <f>ROUND(E54*H54,2)</f>
        <v>0</v>
      </c>
      <c r="J54" s="160"/>
      <c r="K54" s="159">
        <f>ROUND(E54*J54,2)</f>
        <v>0</v>
      </c>
      <c r="L54" s="159">
        <v>21</v>
      </c>
      <c r="M54" s="159">
        <f>G54*(1+L54/100)</f>
        <v>0</v>
      </c>
      <c r="N54" s="159">
        <v>2.0999999999999999E-3</v>
      </c>
      <c r="O54" s="159">
        <f>ROUND(E54*N54,2)</f>
        <v>0.36</v>
      </c>
      <c r="P54" s="159">
        <v>0</v>
      </c>
      <c r="Q54" s="159">
        <f>ROUND(E54*P54,2)</f>
        <v>0</v>
      </c>
      <c r="R54" s="159"/>
      <c r="S54" s="159" t="s">
        <v>243</v>
      </c>
      <c r="T54" s="159" t="s">
        <v>165</v>
      </c>
      <c r="U54" s="159">
        <v>0.44</v>
      </c>
      <c r="V54" s="159">
        <f>ROUND(E54*U54,2)</f>
        <v>76.12</v>
      </c>
      <c r="W54" s="159"/>
      <c r="X54" s="150"/>
      <c r="Y54" s="150"/>
      <c r="Z54" s="150"/>
      <c r="AA54" s="150"/>
      <c r="AB54" s="150"/>
      <c r="AC54" s="150"/>
      <c r="AD54" s="150"/>
      <c r="AE54" s="150"/>
      <c r="AF54" s="150"/>
      <c r="AG54" s="150" t="s">
        <v>858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outlineLevel="1" x14ac:dyDescent="0.2">
      <c r="A55" s="157"/>
      <c r="B55" s="158"/>
      <c r="C55" s="186" t="s">
        <v>870</v>
      </c>
      <c r="D55" s="161"/>
      <c r="E55" s="162">
        <v>173</v>
      </c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0"/>
      <c r="Y55" s="150"/>
      <c r="Z55" s="150"/>
      <c r="AA55" s="150"/>
      <c r="AB55" s="150"/>
      <c r="AC55" s="150"/>
      <c r="AD55" s="150"/>
      <c r="AE55" s="150"/>
      <c r="AF55" s="150"/>
      <c r="AG55" s="150" t="s">
        <v>168</v>
      </c>
      <c r="AH55" s="150">
        <v>0</v>
      </c>
      <c r="AI55" s="150"/>
      <c r="AJ55" s="150"/>
      <c r="AK55" s="150"/>
      <c r="AL55" s="150"/>
      <c r="AM55" s="150"/>
      <c r="AN55" s="150"/>
      <c r="AO55" s="150"/>
      <c r="AP55" s="150"/>
      <c r="AQ55" s="150"/>
      <c r="AR55" s="150"/>
      <c r="AS55" s="150"/>
      <c r="AT55" s="150"/>
      <c r="AU55" s="150"/>
      <c r="AV55" s="150"/>
      <c r="AW55" s="150"/>
      <c r="AX55" s="150"/>
      <c r="AY55" s="150"/>
      <c r="AZ55" s="150"/>
      <c r="BA55" s="150"/>
      <c r="BB55" s="150"/>
      <c r="BC55" s="150"/>
      <c r="BD55" s="150"/>
      <c r="BE55" s="150"/>
      <c r="BF55" s="150"/>
      <c r="BG55" s="150"/>
      <c r="BH55" s="150"/>
    </row>
    <row r="56" spans="1:60" ht="22.5" outlineLevel="1" x14ac:dyDescent="0.2">
      <c r="A56" s="170">
        <v>22</v>
      </c>
      <c r="B56" s="171" t="s">
        <v>871</v>
      </c>
      <c r="C56" s="185" t="s">
        <v>872</v>
      </c>
      <c r="D56" s="172" t="s">
        <v>171</v>
      </c>
      <c r="E56" s="173">
        <v>43</v>
      </c>
      <c r="F56" s="174"/>
      <c r="G56" s="175">
        <f>ROUND(E56*F56,2)</f>
        <v>0</v>
      </c>
      <c r="H56" s="160"/>
      <c r="I56" s="159">
        <f>ROUND(E56*H56,2)</f>
        <v>0</v>
      </c>
      <c r="J56" s="160"/>
      <c r="K56" s="159">
        <f>ROUND(E56*J56,2)</f>
        <v>0</v>
      </c>
      <c r="L56" s="159">
        <v>21</v>
      </c>
      <c r="M56" s="159">
        <f>G56*(1+L56/100)</f>
        <v>0</v>
      </c>
      <c r="N56" s="159">
        <v>2.0999999999999999E-3</v>
      </c>
      <c r="O56" s="159">
        <f>ROUND(E56*N56,2)</f>
        <v>0.09</v>
      </c>
      <c r="P56" s="159">
        <v>0</v>
      </c>
      <c r="Q56" s="159">
        <f>ROUND(E56*P56,2)</f>
        <v>0</v>
      </c>
      <c r="R56" s="159"/>
      <c r="S56" s="159" t="s">
        <v>243</v>
      </c>
      <c r="T56" s="159" t="s">
        <v>165</v>
      </c>
      <c r="U56" s="159">
        <v>0.44</v>
      </c>
      <c r="V56" s="159">
        <f>ROUND(E56*U56,2)</f>
        <v>18.920000000000002</v>
      </c>
      <c r="W56" s="159"/>
      <c r="X56" s="150"/>
      <c r="Y56" s="150"/>
      <c r="Z56" s="150"/>
      <c r="AA56" s="150"/>
      <c r="AB56" s="150"/>
      <c r="AC56" s="150"/>
      <c r="AD56" s="150"/>
      <c r="AE56" s="150"/>
      <c r="AF56" s="150"/>
      <c r="AG56" s="150" t="s">
        <v>858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7"/>
      <c r="B57" s="158"/>
      <c r="C57" s="186" t="s">
        <v>873</v>
      </c>
      <c r="D57" s="161"/>
      <c r="E57" s="162">
        <v>43</v>
      </c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0"/>
      <c r="Y57" s="150"/>
      <c r="Z57" s="150"/>
      <c r="AA57" s="150"/>
      <c r="AB57" s="150"/>
      <c r="AC57" s="150"/>
      <c r="AD57" s="150"/>
      <c r="AE57" s="150"/>
      <c r="AF57" s="150"/>
      <c r="AG57" s="150" t="s">
        <v>168</v>
      </c>
      <c r="AH57" s="150">
        <v>0</v>
      </c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70">
        <v>23</v>
      </c>
      <c r="B58" s="171" t="s">
        <v>874</v>
      </c>
      <c r="C58" s="185" t="s">
        <v>875</v>
      </c>
      <c r="D58" s="172" t="s">
        <v>181</v>
      </c>
      <c r="E58" s="173">
        <v>253</v>
      </c>
      <c r="F58" s="174"/>
      <c r="G58" s="175">
        <f>ROUND(E58*F58,2)</f>
        <v>0</v>
      </c>
      <c r="H58" s="160"/>
      <c r="I58" s="159">
        <f>ROUND(E58*H58,2)</f>
        <v>0</v>
      </c>
      <c r="J58" s="160"/>
      <c r="K58" s="159">
        <f>ROUND(E58*J58,2)</f>
        <v>0</v>
      </c>
      <c r="L58" s="159">
        <v>21</v>
      </c>
      <c r="M58" s="159">
        <f>G58*(1+L58/100)</f>
        <v>0</v>
      </c>
      <c r="N58" s="159">
        <v>0</v>
      </c>
      <c r="O58" s="159">
        <f>ROUND(E58*N58,2)</f>
        <v>0</v>
      </c>
      <c r="P58" s="159">
        <v>0</v>
      </c>
      <c r="Q58" s="159">
        <f>ROUND(E58*P58,2)</f>
        <v>0</v>
      </c>
      <c r="R58" s="159"/>
      <c r="S58" s="159" t="s">
        <v>243</v>
      </c>
      <c r="T58" s="159" t="s">
        <v>165</v>
      </c>
      <c r="U58" s="159">
        <v>0</v>
      </c>
      <c r="V58" s="159">
        <f>ROUND(E58*U58,2)</f>
        <v>0</v>
      </c>
      <c r="W58" s="159"/>
      <c r="X58" s="150"/>
      <c r="Y58" s="150"/>
      <c r="Z58" s="150"/>
      <c r="AA58" s="150"/>
      <c r="AB58" s="150"/>
      <c r="AC58" s="150"/>
      <c r="AD58" s="150"/>
      <c r="AE58" s="150"/>
      <c r="AF58" s="150"/>
      <c r="AG58" s="150" t="s">
        <v>858</v>
      </c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7"/>
      <c r="B59" s="158"/>
      <c r="C59" s="186" t="s">
        <v>876</v>
      </c>
      <c r="D59" s="161"/>
      <c r="E59" s="162">
        <v>253</v>
      </c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0"/>
      <c r="Y59" s="150"/>
      <c r="Z59" s="150"/>
      <c r="AA59" s="150"/>
      <c r="AB59" s="150"/>
      <c r="AC59" s="150"/>
      <c r="AD59" s="150"/>
      <c r="AE59" s="150"/>
      <c r="AF59" s="150"/>
      <c r="AG59" s="150" t="s">
        <v>168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70">
        <v>24</v>
      </c>
      <c r="B60" s="171" t="s">
        <v>877</v>
      </c>
      <c r="C60" s="185" t="s">
        <v>878</v>
      </c>
      <c r="D60" s="172" t="s">
        <v>181</v>
      </c>
      <c r="E60" s="173">
        <v>85</v>
      </c>
      <c r="F60" s="174"/>
      <c r="G60" s="175">
        <f>ROUND(E60*F60,2)</f>
        <v>0</v>
      </c>
      <c r="H60" s="160"/>
      <c r="I60" s="159">
        <f>ROUND(E60*H60,2)</f>
        <v>0</v>
      </c>
      <c r="J60" s="160"/>
      <c r="K60" s="159">
        <f>ROUND(E60*J60,2)</f>
        <v>0</v>
      </c>
      <c r="L60" s="159">
        <v>21</v>
      </c>
      <c r="M60" s="159">
        <f>G60*(1+L60/100)</f>
        <v>0</v>
      </c>
      <c r="N60" s="159">
        <v>0</v>
      </c>
      <c r="O60" s="159">
        <f>ROUND(E60*N60,2)</f>
        <v>0</v>
      </c>
      <c r="P60" s="159">
        <v>0</v>
      </c>
      <c r="Q60" s="159">
        <f>ROUND(E60*P60,2)</f>
        <v>0</v>
      </c>
      <c r="R60" s="159"/>
      <c r="S60" s="159" t="s">
        <v>243</v>
      </c>
      <c r="T60" s="159" t="s">
        <v>165</v>
      </c>
      <c r="U60" s="159">
        <v>0</v>
      </c>
      <c r="V60" s="159">
        <f>ROUND(E60*U60,2)</f>
        <v>0</v>
      </c>
      <c r="W60" s="159"/>
      <c r="X60" s="150"/>
      <c r="Y60" s="150"/>
      <c r="Z60" s="150"/>
      <c r="AA60" s="150"/>
      <c r="AB60" s="150"/>
      <c r="AC60" s="150"/>
      <c r="AD60" s="150"/>
      <c r="AE60" s="150"/>
      <c r="AF60" s="150"/>
      <c r="AG60" s="150" t="s">
        <v>815</v>
      </c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7"/>
      <c r="B61" s="158"/>
      <c r="C61" s="186" t="s">
        <v>879</v>
      </c>
      <c r="D61" s="161"/>
      <c r="E61" s="162">
        <v>85</v>
      </c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0"/>
      <c r="Y61" s="150"/>
      <c r="Z61" s="150"/>
      <c r="AA61" s="150"/>
      <c r="AB61" s="150"/>
      <c r="AC61" s="150"/>
      <c r="AD61" s="150"/>
      <c r="AE61" s="150"/>
      <c r="AF61" s="150"/>
      <c r="AG61" s="150" t="s">
        <v>168</v>
      </c>
      <c r="AH61" s="150">
        <v>0</v>
      </c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0">
        <v>25</v>
      </c>
      <c r="B62" s="171" t="s">
        <v>880</v>
      </c>
      <c r="C62" s="185" t="s">
        <v>881</v>
      </c>
      <c r="D62" s="172" t="s">
        <v>181</v>
      </c>
      <c r="E62" s="173">
        <v>10</v>
      </c>
      <c r="F62" s="174"/>
      <c r="G62" s="175">
        <f>ROUND(E62*F62,2)</f>
        <v>0</v>
      </c>
      <c r="H62" s="160"/>
      <c r="I62" s="159">
        <f>ROUND(E62*H62,2)</f>
        <v>0</v>
      </c>
      <c r="J62" s="160"/>
      <c r="K62" s="159">
        <f>ROUND(E62*J62,2)</f>
        <v>0</v>
      </c>
      <c r="L62" s="159">
        <v>21</v>
      </c>
      <c r="M62" s="159">
        <f>G62*(1+L62/100)</f>
        <v>0</v>
      </c>
      <c r="N62" s="159">
        <v>0</v>
      </c>
      <c r="O62" s="159">
        <f>ROUND(E62*N62,2)</f>
        <v>0</v>
      </c>
      <c r="P62" s="159">
        <v>0</v>
      </c>
      <c r="Q62" s="159">
        <f>ROUND(E62*P62,2)</f>
        <v>0</v>
      </c>
      <c r="R62" s="159"/>
      <c r="S62" s="159" t="s">
        <v>243</v>
      </c>
      <c r="T62" s="159" t="s">
        <v>165</v>
      </c>
      <c r="U62" s="159">
        <v>0</v>
      </c>
      <c r="V62" s="159">
        <f>ROUND(E62*U62,2)</f>
        <v>0</v>
      </c>
      <c r="W62" s="159"/>
      <c r="X62" s="150"/>
      <c r="Y62" s="150"/>
      <c r="Z62" s="150"/>
      <c r="AA62" s="150"/>
      <c r="AB62" s="150"/>
      <c r="AC62" s="150"/>
      <c r="AD62" s="150"/>
      <c r="AE62" s="150"/>
      <c r="AF62" s="150"/>
      <c r="AG62" s="150" t="s">
        <v>858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outlineLevel="1" x14ac:dyDescent="0.2">
      <c r="A63" s="157"/>
      <c r="B63" s="158"/>
      <c r="C63" s="186" t="s">
        <v>882</v>
      </c>
      <c r="D63" s="161"/>
      <c r="E63" s="162">
        <v>10</v>
      </c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0"/>
      <c r="Y63" s="150"/>
      <c r="Z63" s="150"/>
      <c r="AA63" s="150"/>
      <c r="AB63" s="150"/>
      <c r="AC63" s="150"/>
      <c r="AD63" s="150"/>
      <c r="AE63" s="150"/>
      <c r="AF63" s="150"/>
      <c r="AG63" s="150" t="s">
        <v>168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outlineLevel="1" x14ac:dyDescent="0.2">
      <c r="A64" s="170">
        <v>26</v>
      </c>
      <c r="B64" s="171" t="s">
        <v>883</v>
      </c>
      <c r="C64" s="185" t="s">
        <v>884</v>
      </c>
      <c r="D64" s="172" t="s">
        <v>181</v>
      </c>
      <c r="E64" s="173">
        <v>9</v>
      </c>
      <c r="F64" s="174"/>
      <c r="G64" s="175">
        <f>ROUND(E64*F64,2)</f>
        <v>0</v>
      </c>
      <c r="H64" s="160"/>
      <c r="I64" s="159">
        <f>ROUND(E64*H64,2)</f>
        <v>0</v>
      </c>
      <c r="J64" s="160"/>
      <c r="K64" s="159">
        <f>ROUND(E64*J64,2)</f>
        <v>0</v>
      </c>
      <c r="L64" s="159">
        <v>21</v>
      </c>
      <c r="M64" s="159">
        <f>G64*(1+L64/100)</f>
        <v>0</v>
      </c>
      <c r="N64" s="159">
        <v>0</v>
      </c>
      <c r="O64" s="159">
        <f>ROUND(E64*N64,2)</f>
        <v>0</v>
      </c>
      <c r="P64" s="159">
        <v>0</v>
      </c>
      <c r="Q64" s="159">
        <f>ROUND(E64*P64,2)</f>
        <v>0</v>
      </c>
      <c r="R64" s="159"/>
      <c r="S64" s="159" t="s">
        <v>243</v>
      </c>
      <c r="T64" s="159" t="s">
        <v>165</v>
      </c>
      <c r="U64" s="159">
        <v>0</v>
      </c>
      <c r="V64" s="159">
        <f>ROUND(E64*U64,2)</f>
        <v>0</v>
      </c>
      <c r="W64" s="159"/>
      <c r="X64" s="150"/>
      <c r="Y64" s="150"/>
      <c r="Z64" s="150"/>
      <c r="AA64" s="150"/>
      <c r="AB64" s="150"/>
      <c r="AC64" s="150"/>
      <c r="AD64" s="150"/>
      <c r="AE64" s="150"/>
      <c r="AF64" s="150"/>
      <c r="AG64" s="150" t="s">
        <v>858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1" x14ac:dyDescent="0.2">
      <c r="A65" s="157"/>
      <c r="B65" s="158"/>
      <c r="C65" s="186" t="s">
        <v>885</v>
      </c>
      <c r="D65" s="161"/>
      <c r="E65" s="162">
        <v>9</v>
      </c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0"/>
      <c r="Y65" s="150"/>
      <c r="Z65" s="150"/>
      <c r="AA65" s="150"/>
      <c r="AB65" s="150"/>
      <c r="AC65" s="150"/>
      <c r="AD65" s="150"/>
      <c r="AE65" s="150"/>
      <c r="AF65" s="150"/>
      <c r="AG65" s="150" t="s">
        <v>168</v>
      </c>
      <c r="AH65" s="150">
        <v>0</v>
      </c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outlineLevel="1" x14ac:dyDescent="0.2">
      <c r="A66" s="170">
        <v>27</v>
      </c>
      <c r="B66" s="171" t="s">
        <v>886</v>
      </c>
      <c r="C66" s="185" t="s">
        <v>887</v>
      </c>
      <c r="D66" s="172" t="s">
        <v>181</v>
      </c>
      <c r="E66" s="173">
        <v>16</v>
      </c>
      <c r="F66" s="174"/>
      <c r="G66" s="175">
        <f>ROUND(E66*F66,2)</f>
        <v>0</v>
      </c>
      <c r="H66" s="160"/>
      <c r="I66" s="159">
        <f>ROUND(E66*H66,2)</f>
        <v>0</v>
      </c>
      <c r="J66" s="160"/>
      <c r="K66" s="159">
        <f>ROUND(E66*J66,2)</f>
        <v>0</v>
      </c>
      <c r="L66" s="159">
        <v>21</v>
      </c>
      <c r="M66" s="159">
        <f>G66*(1+L66/100)</f>
        <v>0</v>
      </c>
      <c r="N66" s="159">
        <v>0</v>
      </c>
      <c r="O66" s="159">
        <f>ROUND(E66*N66,2)</f>
        <v>0</v>
      </c>
      <c r="P66" s="159">
        <v>0</v>
      </c>
      <c r="Q66" s="159">
        <f>ROUND(E66*P66,2)</f>
        <v>0</v>
      </c>
      <c r="R66" s="159"/>
      <c r="S66" s="159" t="s">
        <v>243</v>
      </c>
      <c r="T66" s="159" t="s">
        <v>165</v>
      </c>
      <c r="U66" s="159">
        <v>0.23183000000000001</v>
      </c>
      <c r="V66" s="159">
        <f>ROUND(E66*U66,2)</f>
        <v>3.71</v>
      </c>
      <c r="W66" s="159"/>
      <c r="X66" s="150"/>
      <c r="Y66" s="150"/>
      <c r="Z66" s="150"/>
      <c r="AA66" s="150"/>
      <c r="AB66" s="150"/>
      <c r="AC66" s="150"/>
      <c r="AD66" s="150"/>
      <c r="AE66" s="150"/>
      <c r="AF66" s="150"/>
      <c r="AG66" s="150" t="s">
        <v>858</v>
      </c>
      <c r="AH66" s="150"/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outlineLevel="1" x14ac:dyDescent="0.2">
      <c r="A67" s="157"/>
      <c r="B67" s="158"/>
      <c r="C67" s="186" t="s">
        <v>888</v>
      </c>
      <c r="D67" s="161"/>
      <c r="E67" s="162">
        <v>16</v>
      </c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0"/>
      <c r="Y67" s="150"/>
      <c r="Z67" s="150"/>
      <c r="AA67" s="150"/>
      <c r="AB67" s="150"/>
      <c r="AC67" s="150"/>
      <c r="AD67" s="150"/>
      <c r="AE67" s="150"/>
      <c r="AF67" s="150"/>
      <c r="AG67" s="150" t="s">
        <v>168</v>
      </c>
      <c r="AH67" s="150">
        <v>0</v>
      </c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outlineLevel="1" x14ac:dyDescent="0.2">
      <c r="A68" s="170">
        <v>28</v>
      </c>
      <c r="B68" s="171" t="s">
        <v>889</v>
      </c>
      <c r="C68" s="185" t="s">
        <v>890</v>
      </c>
      <c r="D68" s="172" t="s">
        <v>181</v>
      </c>
      <c r="E68" s="173">
        <v>8</v>
      </c>
      <c r="F68" s="174"/>
      <c r="G68" s="175">
        <f>ROUND(E68*F68,2)</f>
        <v>0</v>
      </c>
      <c r="H68" s="160"/>
      <c r="I68" s="159">
        <f>ROUND(E68*H68,2)</f>
        <v>0</v>
      </c>
      <c r="J68" s="160"/>
      <c r="K68" s="159">
        <f>ROUND(E68*J68,2)</f>
        <v>0</v>
      </c>
      <c r="L68" s="159">
        <v>21</v>
      </c>
      <c r="M68" s="159">
        <f>G68*(1+L68/100)</f>
        <v>0</v>
      </c>
      <c r="N68" s="159">
        <v>0</v>
      </c>
      <c r="O68" s="159">
        <f>ROUND(E68*N68,2)</f>
        <v>0</v>
      </c>
      <c r="P68" s="159">
        <v>0</v>
      </c>
      <c r="Q68" s="159">
        <f>ROUND(E68*P68,2)</f>
        <v>0</v>
      </c>
      <c r="R68" s="159"/>
      <c r="S68" s="159" t="s">
        <v>243</v>
      </c>
      <c r="T68" s="159" t="s">
        <v>165</v>
      </c>
      <c r="U68" s="159">
        <v>0.33733000000000002</v>
      </c>
      <c r="V68" s="159">
        <f>ROUND(E68*U68,2)</f>
        <v>2.7</v>
      </c>
      <c r="W68" s="159"/>
      <c r="X68" s="150"/>
      <c r="Y68" s="150"/>
      <c r="Z68" s="150"/>
      <c r="AA68" s="150"/>
      <c r="AB68" s="150"/>
      <c r="AC68" s="150"/>
      <c r="AD68" s="150"/>
      <c r="AE68" s="150"/>
      <c r="AF68" s="150"/>
      <c r="AG68" s="150" t="s">
        <v>858</v>
      </c>
      <c r="AH68" s="150"/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outlineLevel="1" x14ac:dyDescent="0.2">
      <c r="A69" s="157"/>
      <c r="B69" s="158"/>
      <c r="C69" s="186" t="s">
        <v>87</v>
      </c>
      <c r="D69" s="161"/>
      <c r="E69" s="162">
        <v>8</v>
      </c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0"/>
      <c r="Y69" s="150"/>
      <c r="Z69" s="150"/>
      <c r="AA69" s="150"/>
      <c r="AB69" s="150"/>
      <c r="AC69" s="150"/>
      <c r="AD69" s="150"/>
      <c r="AE69" s="150"/>
      <c r="AF69" s="150"/>
      <c r="AG69" s="150" t="s">
        <v>168</v>
      </c>
      <c r="AH69" s="150">
        <v>0</v>
      </c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1" x14ac:dyDescent="0.2">
      <c r="A70" s="170">
        <v>29</v>
      </c>
      <c r="B70" s="171" t="s">
        <v>891</v>
      </c>
      <c r="C70" s="185" t="s">
        <v>892</v>
      </c>
      <c r="D70" s="172" t="s">
        <v>181</v>
      </c>
      <c r="E70" s="173">
        <v>22</v>
      </c>
      <c r="F70" s="174"/>
      <c r="G70" s="175">
        <f>ROUND(E70*F70,2)</f>
        <v>0</v>
      </c>
      <c r="H70" s="160"/>
      <c r="I70" s="159">
        <f>ROUND(E70*H70,2)</f>
        <v>0</v>
      </c>
      <c r="J70" s="160"/>
      <c r="K70" s="159">
        <f>ROUND(E70*J70,2)</f>
        <v>0</v>
      </c>
      <c r="L70" s="159">
        <v>21</v>
      </c>
      <c r="M70" s="159">
        <f>G70*(1+L70/100)</f>
        <v>0</v>
      </c>
      <c r="N70" s="159">
        <v>0</v>
      </c>
      <c r="O70" s="159">
        <f>ROUND(E70*N70,2)</f>
        <v>0</v>
      </c>
      <c r="P70" s="159">
        <v>0</v>
      </c>
      <c r="Q70" s="159">
        <f>ROUND(E70*P70,2)</f>
        <v>0</v>
      </c>
      <c r="R70" s="159"/>
      <c r="S70" s="159" t="s">
        <v>243</v>
      </c>
      <c r="T70" s="159" t="s">
        <v>165</v>
      </c>
      <c r="U70" s="159">
        <v>0.23183000000000001</v>
      </c>
      <c r="V70" s="159">
        <f>ROUND(E70*U70,2)</f>
        <v>5.0999999999999996</v>
      </c>
      <c r="W70" s="159"/>
      <c r="X70" s="150"/>
      <c r="Y70" s="150"/>
      <c r="Z70" s="150"/>
      <c r="AA70" s="150"/>
      <c r="AB70" s="150"/>
      <c r="AC70" s="150"/>
      <c r="AD70" s="150"/>
      <c r="AE70" s="150"/>
      <c r="AF70" s="150"/>
      <c r="AG70" s="150" t="s">
        <v>858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outlineLevel="1" x14ac:dyDescent="0.2">
      <c r="A71" s="157"/>
      <c r="B71" s="158"/>
      <c r="C71" s="186" t="s">
        <v>893</v>
      </c>
      <c r="D71" s="161"/>
      <c r="E71" s="162">
        <v>22</v>
      </c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0"/>
      <c r="Y71" s="150"/>
      <c r="Z71" s="150"/>
      <c r="AA71" s="150"/>
      <c r="AB71" s="150"/>
      <c r="AC71" s="150"/>
      <c r="AD71" s="150"/>
      <c r="AE71" s="150"/>
      <c r="AF71" s="150"/>
      <c r="AG71" s="150" t="s">
        <v>168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outlineLevel="1" x14ac:dyDescent="0.2">
      <c r="A72" s="170">
        <v>30</v>
      </c>
      <c r="B72" s="171" t="s">
        <v>894</v>
      </c>
      <c r="C72" s="185" t="s">
        <v>895</v>
      </c>
      <c r="D72" s="172" t="s">
        <v>181</v>
      </c>
      <c r="E72" s="173">
        <v>10</v>
      </c>
      <c r="F72" s="174"/>
      <c r="G72" s="175">
        <f>ROUND(E72*F72,2)</f>
        <v>0</v>
      </c>
      <c r="H72" s="160"/>
      <c r="I72" s="159">
        <f>ROUND(E72*H72,2)</f>
        <v>0</v>
      </c>
      <c r="J72" s="160"/>
      <c r="K72" s="159">
        <f>ROUND(E72*J72,2)</f>
        <v>0</v>
      </c>
      <c r="L72" s="159">
        <v>21</v>
      </c>
      <c r="M72" s="159">
        <f>G72*(1+L72/100)</f>
        <v>0</v>
      </c>
      <c r="N72" s="159">
        <v>0</v>
      </c>
      <c r="O72" s="159">
        <f>ROUND(E72*N72,2)</f>
        <v>0</v>
      </c>
      <c r="P72" s="159">
        <v>0</v>
      </c>
      <c r="Q72" s="159">
        <f>ROUND(E72*P72,2)</f>
        <v>0</v>
      </c>
      <c r="R72" s="159"/>
      <c r="S72" s="159" t="s">
        <v>243</v>
      </c>
      <c r="T72" s="159" t="s">
        <v>165</v>
      </c>
      <c r="U72" s="159">
        <v>0.39</v>
      </c>
      <c r="V72" s="159">
        <f>ROUND(E72*U72,2)</f>
        <v>3.9</v>
      </c>
      <c r="W72" s="159"/>
      <c r="X72" s="150"/>
      <c r="Y72" s="150"/>
      <c r="Z72" s="150"/>
      <c r="AA72" s="150"/>
      <c r="AB72" s="150"/>
      <c r="AC72" s="150"/>
      <c r="AD72" s="150"/>
      <c r="AE72" s="150"/>
      <c r="AF72" s="150"/>
      <c r="AG72" s="150" t="s">
        <v>858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outlineLevel="1" x14ac:dyDescent="0.2">
      <c r="A73" s="157"/>
      <c r="B73" s="158"/>
      <c r="C73" s="186" t="s">
        <v>882</v>
      </c>
      <c r="D73" s="161"/>
      <c r="E73" s="162">
        <v>10</v>
      </c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0"/>
      <c r="Y73" s="150"/>
      <c r="Z73" s="150"/>
      <c r="AA73" s="150"/>
      <c r="AB73" s="150"/>
      <c r="AC73" s="150"/>
      <c r="AD73" s="150"/>
      <c r="AE73" s="150"/>
      <c r="AF73" s="150"/>
      <c r="AG73" s="150" t="s">
        <v>168</v>
      </c>
      <c r="AH73" s="150">
        <v>0</v>
      </c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</row>
    <row r="74" spans="1:60" outlineLevel="1" x14ac:dyDescent="0.2">
      <c r="A74" s="170">
        <v>31</v>
      </c>
      <c r="B74" s="171" t="s">
        <v>896</v>
      </c>
      <c r="C74" s="185" t="s">
        <v>897</v>
      </c>
      <c r="D74" s="172" t="s">
        <v>181</v>
      </c>
      <c r="E74" s="173">
        <v>2</v>
      </c>
      <c r="F74" s="174"/>
      <c r="G74" s="175">
        <f>ROUND(E74*F74,2)</f>
        <v>0</v>
      </c>
      <c r="H74" s="160"/>
      <c r="I74" s="159">
        <f>ROUND(E74*H74,2)</f>
        <v>0</v>
      </c>
      <c r="J74" s="160"/>
      <c r="K74" s="159">
        <f>ROUND(E74*J74,2)</f>
        <v>0</v>
      </c>
      <c r="L74" s="159">
        <v>21</v>
      </c>
      <c r="M74" s="159">
        <f>G74*(1+L74/100)</f>
        <v>0</v>
      </c>
      <c r="N74" s="159">
        <v>0</v>
      </c>
      <c r="O74" s="159">
        <f>ROUND(E74*N74,2)</f>
        <v>0</v>
      </c>
      <c r="P74" s="159">
        <v>0</v>
      </c>
      <c r="Q74" s="159">
        <f>ROUND(E74*P74,2)</f>
        <v>0</v>
      </c>
      <c r="R74" s="159"/>
      <c r="S74" s="159" t="s">
        <v>243</v>
      </c>
      <c r="T74" s="159" t="s">
        <v>165</v>
      </c>
      <c r="U74" s="159">
        <v>0.45317000000000002</v>
      </c>
      <c r="V74" s="159">
        <f>ROUND(E74*U74,2)</f>
        <v>0.91</v>
      </c>
      <c r="W74" s="159"/>
      <c r="X74" s="150"/>
      <c r="Y74" s="150"/>
      <c r="Z74" s="150"/>
      <c r="AA74" s="150"/>
      <c r="AB74" s="150"/>
      <c r="AC74" s="150"/>
      <c r="AD74" s="150"/>
      <c r="AE74" s="150"/>
      <c r="AF74" s="150"/>
      <c r="AG74" s="150" t="s">
        <v>858</v>
      </c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outlineLevel="1" x14ac:dyDescent="0.2">
      <c r="A75" s="157"/>
      <c r="B75" s="158"/>
      <c r="C75" s="186" t="s">
        <v>73</v>
      </c>
      <c r="D75" s="161"/>
      <c r="E75" s="162">
        <v>2</v>
      </c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0"/>
      <c r="Y75" s="150"/>
      <c r="Z75" s="150"/>
      <c r="AA75" s="150"/>
      <c r="AB75" s="150"/>
      <c r="AC75" s="150"/>
      <c r="AD75" s="150"/>
      <c r="AE75" s="150"/>
      <c r="AF75" s="150"/>
      <c r="AG75" s="150" t="s">
        <v>168</v>
      </c>
      <c r="AH75" s="150">
        <v>0</v>
      </c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ht="22.5" outlineLevel="1" x14ac:dyDescent="0.2">
      <c r="A76" s="170">
        <v>32</v>
      </c>
      <c r="B76" s="171" t="s">
        <v>898</v>
      </c>
      <c r="C76" s="185" t="s">
        <v>899</v>
      </c>
      <c r="D76" s="172" t="s">
        <v>181</v>
      </c>
      <c r="E76" s="173">
        <v>6</v>
      </c>
      <c r="F76" s="174"/>
      <c r="G76" s="175">
        <f>ROUND(E76*F76,2)</f>
        <v>0</v>
      </c>
      <c r="H76" s="160"/>
      <c r="I76" s="159">
        <f>ROUND(E76*H76,2)</f>
        <v>0</v>
      </c>
      <c r="J76" s="160"/>
      <c r="K76" s="159">
        <f>ROUND(E76*J76,2)</f>
        <v>0</v>
      </c>
      <c r="L76" s="159">
        <v>21</v>
      </c>
      <c r="M76" s="159">
        <f>G76*(1+L76/100)</f>
        <v>0</v>
      </c>
      <c r="N76" s="159">
        <v>4.0000000000000003E-5</v>
      </c>
      <c r="O76" s="159">
        <f>ROUND(E76*N76,2)</f>
        <v>0</v>
      </c>
      <c r="P76" s="159">
        <v>0</v>
      </c>
      <c r="Q76" s="159">
        <f>ROUND(E76*P76,2)</f>
        <v>0</v>
      </c>
      <c r="R76" s="159"/>
      <c r="S76" s="159" t="s">
        <v>243</v>
      </c>
      <c r="T76" s="159" t="s">
        <v>165</v>
      </c>
      <c r="U76" s="159">
        <v>0</v>
      </c>
      <c r="V76" s="159">
        <f>ROUND(E76*U76,2)</f>
        <v>0</v>
      </c>
      <c r="W76" s="159"/>
      <c r="X76" s="150"/>
      <c r="Y76" s="150"/>
      <c r="Z76" s="150"/>
      <c r="AA76" s="150"/>
      <c r="AB76" s="150"/>
      <c r="AC76" s="150"/>
      <c r="AD76" s="150"/>
      <c r="AE76" s="150"/>
      <c r="AF76" s="150"/>
      <c r="AG76" s="150" t="s">
        <v>858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57"/>
      <c r="B77" s="158"/>
      <c r="C77" s="186" t="s">
        <v>828</v>
      </c>
      <c r="D77" s="161"/>
      <c r="E77" s="162">
        <v>6</v>
      </c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0"/>
      <c r="Y77" s="150"/>
      <c r="Z77" s="150"/>
      <c r="AA77" s="150"/>
      <c r="AB77" s="150"/>
      <c r="AC77" s="150"/>
      <c r="AD77" s="150"/>
      <c r="AE77" s="150"/>
      <c r="AF77" s="150"/>
      <c r="AG77" s="150" t="s">
        <v>168</v>
      </c>
      <c r="AH77" s="150">
        <v>0</v>
      </c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ht="22.5" outlineLevel="1" x14ac:dyDescent="0.2">
      <c r="A78" s="170">
        <v>33</v>
      </c>
      <c r="B78" s="171" t="s">
        <v>900</v>
      </c>
      <c r="C78" s="185" t="s">
        <v>901</v>
      </c>
      <c r="D78" s="172" t="s">
        <v>181</v>
      </c>
      <c r="E78" s="173">
        <v>3</v>
      </c>
      <c r="F78" s="174"/>
      <c r="G78" s="175">
        <f>ROUND(E78*F78,2)</f>
        <v>0</v>
      </c>
      <c r="H78" s="160"/>
      <c r="I78" s="159">
        <f>ROUND(E78*H78,2)</f>
        <v>0</v>
      </c>
      <c r="J78" s="160"/>
      <c r="K78" s="159">
        <f>ROUND(E78*J78,2)</f>
        <v>0</v>
      </c>
      <c r="L78" s="159">
        <v>21</v>
      </c>
      <c r="M78" s="159">
        <f>G78*(1+L78/100)</f>
        <v>0</v>
      </c>
      <c r="N78" s="159">
        <v>4.0000000000000003E-5</v>
      </c>
      <c r="O78" s="159">
        <f>ROUND(E78*N78,2)</f>
        <v>0</v>
      </c>
      <c r="P78" s="159">
        <v>0</v>
      </c>
      <c r="Q78" s="159">
        <f>ROUND(E78*P78,2)</f>
        <v>0</v>
      </c>
      <c r="R78" s="159"/>
      <c r="S78" s="159" t="s">
        <v>243</v>
      </c>
      <c r="T78" s="159" t="s">
        <v>165</v>
      </c>
      <c r="U78" s="159">
        <v>0.39</v>
      </c>
      <c r="V78" s="159">
        <f>ROUND(E78*U78,2)</f>
        <v>1.17</v>
      </c>
      <c r="W78" s="159"/>
      <c r="X78" s="150"/>
      <c r="Y78" s="150"/>
      <c r="Z78" s="150"/>
      <c r="AA78" s="150"/>
      <c r="AB78" s="150"/>
      <c r="AC78" s="150"/>
      <c r="AD78" s="150"/>
      <c r="AE78" s="150"/>
      <c r="AF78" s="150"/>
      <c r="AG78" s="150" t="s">
        <v>858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57"/>
      <c r="B79" s="158"/>
      <c r="C79" s="186" t="s">
        <v>75</v>
      </c>
      <c r="D79" s="161"/>
      <c r="E79" s="162">
        <v>3</v>
      </c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0"/>
      <c r="Y79" s="150"/>
      <c r="Z79" s="150"/>
      <c r="AA79" s="150"/>
      <c r="AB79" s="150"/>
      <c r="AC79" s="150"/>
      <c r="AD79" s="150"/>
      <c r="AE79" s="150"/>
      <c r="AF79" s="150"/>
      <c r="AG79" s="150" t="s">
        <v>168</v>
      </c>
      <c r="AH79" s="150">
        <v>0</v>
      </c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0">
        <v>34</v>
      </c>
      <c r="B80" s="171" t="s">
        <v>902</v>
      </c>
      <c r="C80" s="185" t="s">
        <v>903</v>
      </c>
      <c r="D80" s="172" t="s">
        <v>181</v>
      </c>
      <c r="E80" s="173">
        <v>5</v>
      </c>
      <c r="F80" s="174"/>
      <c r="G80" s="175">
        <f>ROUND(E80*F80,2)</f>
        <v>0</v>
      </c>
      <c r="H80" s="160"/>
      <c r="I80" s="159">
        <f>ROUND(E80*H80,2)</f>
        <v>0</v>
      </c>
      <c r="J80" s="160"/>
      <c r="K80" s="159">
        <f>ROUND(E80*J80,2)</f>
        <v>0</v>
      </c>
      <c r="L80" s="159">
        <v>21</v>
      </c>
      <c r="M80" s="159">
        <f>G80*(1+L80/100)</f>
        <v>0</v>
      </c>
      <c r="N80" s="159">
        <v>0</v>
      </c>
      <c r="O80" s="159">
        <f>ROUND(E80*N80,2)</f>
        <v>0</v>
      </c>
      <c r="P80" s="159">
        <v>0</v>
      </c>
      <c r="Q80" s="159">
        <f>ROUND(E80*P80,2)</f>
        <v>0</v>
      </c>
      <c r="R80" s="159"/>
      <c r="S80" s="159" t="s">
        <v>243</v>
      </c>
      <c r="T80" s="159" t="s">
        <v>165</v>
      </c>
      <c r="U80" s="159">
        <v>0</v>
      </c>
      <c r="V80" s="159">
        <f>ROUND(E80*U80,2)</f>
        <v>0</v>
      </c>
      <c r="W80" s="159"/>
      <c r="X80" s="150"/>
      <c r="Y80" s="150"/>
      <c r="Z80" s="150"/>
      <c r="AA80" s="150"/>
      <c r="AB80" s="150"/>
      <c r="AC80" s="150"/>
      <c r="AD80" s="150"/>
      <c r="AE80" s="150"/>
      <c r="AF80" s="150"/>
      <c r="AG80" s="150" t="s">
        <v>858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57"/>
      <c r="B81" s="158"/>
      <c r="C81" s="186" t="s">
        <v>79</v>
      </c>
      <c r="D81" s="161"/>
      <c r="E81" s="162">
        <v>5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0"/>
      <c r="Y81" s="150"/>
      <c r="Z81" s="150"/>
      <c r="AA81" s="150"/>
      <c r="AB81" s="150"/>
      <c r="AC81" s="150"/>
      <c r="AD81" s="150"/>
      <c r="AE81" s="150"/>
      <c r="AF81" s="150"/>
      <c r="AG81" s="150" t="s">
        <v>168</v>
      </c>
      <c r="AH81" s="150">
        <v>0</v>
      </c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0">
        <v>35</v>
      </c>
      <c r="B82" s="171" t="s">
        <v>904</v>
      </c>
      <c r="C82" s="185" t="s">
        <v>905</v>
      </c>
      <c r="D82" s="172" t="s">
        <v>181</v>
      </c>
      <c r="E82" s="173">
        <v>10</v>
      </c>
      <c r="F82" s="174"/>
      <c r="G82" s="175">
        <f>ROUND(E82*F82,2)</f>
        <v>0</v>
      </c>
      <c r="H82" s="160"/>
      <c r="I82" s="159">
        <f>ROUND(E82*H82,2)</f>
        <v>0</v>
      </c>
      <c r="J82" s="160"/>
      <c r="K82" s="159">
        <f>ROUND(E82*J82,2)</f>
        <v>0</v>
      </c>
      <c r="L82" s="159">
        <v>21</v>
      </c>
      <c r="M82" s="159">
        <f>G82*(1+L82/100)</f>
        <v>0</v>
      </c>
      <c r="N82" s="159">
        <v>0</v>
      </c>
      <c r="O82" s="159">
        <f>ROUND(E82*N82,2)</f>
        <v>0</v>
      </c>
      <c r="P82" s="159">
        <v>0</v>
      </c>
      <c r="Q82" s="159">
        <f>ROUND(E82*P82,2)</f>
        <v>0</v>
      </c>
      <c r="R82" s="159"/>
      <c r="S82" s="159" t="s">
        <v>243</v>
      </c>
      <c r="T82" s="159" t="s">
        <v>165</v>
      </c>
      <c r="U82" s="159">
        <v>0.41099999999999998</v>
      </c>
      <c r="V82" s="159">
        <f>ROUND(E82*U82,2)</f>
        <v>4.1100000000000003</v>
      </c>
      <c r="W82" s="159"/>
      <c r="X82" s="150"/>
      <c r="Y82" s="150"/>
      <c r="Z82" s="150"/>
      <c r="AA82" s="150"/>
      <c r="AB82" s="150"/>
      <c r="AC82" s="150"/>
      <c r="AD82" s="150"/>
      <c r="AE82" s="150"/>
      <c r="AF82" s="150"/>
      <c r="AG82" s="150" t="s">
        <v>858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57"/>
      <c r="B83" s="158"/>
      <c r="C83" s="186" t="s">
        <v>906</v>
      </c>
      <c r="D83" s="161"/>
      <c r="E83" s="162">
        <v>10</v>
      </c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0"/>
      <c r="Y83" s="150"/>
      <c r="Z83" s="150"/>
      <c r="AA83" s="150"/>
      <c r="AB83" s="150"/>
      <c r="AC83" s="150"/>
      <c r="AD83" s="150"/>
      <c r="AE83" s="150"/>
      <c r="AF83" s="150"/>
      <c r="AG83" s="150" t="s">
        <v>168</v>
      </c>
      <c r="AH83" s="150">
        <v>0</v>
      </c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22.5" outlineLevel="1" x14ac:dyDescent="0.2">
      <c r="A84" s="170">
        <v>36</v>
      </c>
      <c r="B84" s="171" t="s">
        <v>907</v>
      </c>
      <c r="C84" s="185" t="s">
        <v>908</v>
      </c>
      <c r="D84" s="172" t="s">
        <v>181</v>
      </c>
      <c r="E84" s="173">
        <v>2</v>
      </c>
      <c r="F84" s="174"/>
      <c r="G84" s="175">
        <f>ROUND(E84*F84,2)</f>
        <v>0</v>
      </c>
      <c r="H84" s="160"/>
      <c r="I84" s="159">
        <f>ROUND(E84*H84,2)</f>
        <v>0</v>
      </c>
      <c r="J84" s="160"/>
      <c r="K84" s="159">
        <f>ROUND(E84*J84,2)</f>
        <v>0</v>
      </c>
      <c r="L84" s="159">
        <v>21</v>
      </c>
      <c r="M84" s="159">
        <f>G84*(1+L84/100)</f>
        <v>0</v>
      </c>
      <c r="N84" s="159">
        <v>4.0000000000000003E-5</v>
      </c>
      <c r="O84" s="159">
        <f>ROUND(E84*N84,2)</f>
        <v>0</v>
      </c>
      <c r="P84" s="159">
        <v>0</v>
      </c>
      <c r="Q84" s="159">
        <f>ROUND(E84*P84,2)</f>
        <v>0</v>
      </c>
      <c r="R84" s="159"/>
      <c r="S84" s="159" t="s">
        <v>243</v>
      </c>
      <c r="T84" s="159" t="s">
        <v>165</v>
      </c>
      <c r="U84" s="159">
        <v>0.50600000000000001</v>
      </c>
      <c r="V84" s="159">
        <f>ROUND(E84*U84,2)</f>
        <v>1.01</v>
      </c>
      <c r="W84" s="159"/>
      <c r="X84" s="150"/>
      <c r="Y84" s="150"/>
      <c r="Z84" s="150"/>
      <c r="AA84" s="150"/>
      <c r="AB84" s="150"/>
      <c r="AC84" s="150"/>
      <c r="AD84" s="150"/>
      <c r="AE84" s="150"/>
      <c r="AF84" s="150"/>
      <c r="AG84" s="150" t="s">
        <v>858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1" x14ac:dyDescent="0.2">
      <c r="A85" s="157"/>
      <c r="B85" s="158"/>
      <c r="C85" s="186" t="s">
        <v>73</v>
      </c>
      <c r="D85" s="161"/>
      <c r="E85" s="162">
        <v>2</v>
      </c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0"/>
      <c r="Y85" s="150"/>
      <c r="Z85" s="150"/>
      <c r="AA85" s="150"/>
      <c r="AB85" s="150"/>
      <c r="AC85" s="150"/>
      <c r="AD85" s="150"/>
      <c r="AE85" s="150"/>
      <c r="AF85" s="150"/>
      <c r="AG85" s="150" t="s">
        <v>168</v>
      </c>
      <c r="AH85" s="150">
        <v>0</v>
      </c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1" x14ac:dyDescent="0.2">
      <c r="A86" s="170">
        <v>37</v>
      </c>
      <c r="B86" s="171" t="s">
        <v>909</v>
      </c>
      <c r="C86" s="185" t="s">
        <v>910</v>
      </c>
      <c r="D86" s="172" t="s">
        <v>181</v>
      </c>
      <c r="E86" s="173">
        <v>27</v>
      </c>
      <c r="F86" s="174"/>
      <c r="G86" s="175">
        <f>ROUND(E86*F86,2)</f>
        <v>0</v>
      </c>
      <c r="H86" s="160"/>
      <c r="I86" s="159">
        <f>ROUND(E86*H86,2)</f>
        <v>0</v>
      </c>
      <c r="J86" s="160"/>
      <c r="K86" s="159">
        <f>ROUND(E86*J86,2)</f>
        <v>0</v>
      </c>
      <c r="L86" s="159">
        <v>21</v>
      </c>
      <c r="M86" s="159">
        <f>G86*(1+L86/100)</f>
        <v>0</v>
      </c>
      <c r="N86" s="159">
        <v>0</v>
      </c>
      <c r="O86" s="159">
        <f>ROUND(E86*N86,2)</f>
        <v>0</v>
      </c>
      <c r="P86" s="159">
        <v>0</v>
      </c>
      <c r="Q86" s="159">
        <f>ROUND(E86*P86,2)</f>
        <v>0</v>
      </c>
      <c r="R86" s="159"/>
      <c r="S86" s="159" t="s">
        <v>243</v>
      </c>
      <c r="T86" s="159" t="s">
        <v>165</v>
      </c>
      <c r="U86" s="159">
        <v>0</v>
      </c>
      <c r="V86" s="159">
        <f>ROUND(E86*U86,2)</f>
        <v>0</v>
      </c>
      <c r="W86" s="159"/>
      <c r="X86" s="150"/>
      <c r="Y86" s="150"/>
      <c r="Z86" s="150"/>
      <c r="AA86" s="150"/>
      <c r="AB86" s="150"/>
      <c r="AC86" s="150"/>
      <c r="AD86" s="150"/>
      <c r="AE86" s="150"/>
      <c r="AF86" s="150"/>
      <c r="AG86" s="150" t="s">
        <v>858</v>
      </c>
      <c r="AH86" s="150"/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outlineLevel="1" x14ac:dyDescent="0.2">
      <c r="A87" s="157"/>
      <c r="B87" s="158"/>
      <c r="C87" s="186" t="s">
        <v>911</v>
      </c>
      <c r="D87" s="161"/>
      <c r="E87" s="162">
        <v>27</v>
      </c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0"/>
      <c r="Y87" s="150"/>
      <c r="Z87" s="150"/>
      <c r="AA87" s="150"/>
      <c r="AB87" s="150"/>
      <c r="AC87" s="150"/>
      <c r="AD87" s="150"/>
      <c r="AE87" s="150"/>
      <c r="AF87" s="150"/>
      <c r="AG87" s="150" t="s">
        <v>168</v>
      </c>
      <c r="AH87" s="150">
        <v>0</v>
      </c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1" x14ac:dyDescent="0.2">
      <c r="A88" s="170">
        <v>38</v>
      </c>
      <c r="B88" s="171" t="s">
        <v>912</v>
      </c>
      <c r="C88" s="185" t="s">
        <v>913</v>
      </c>
      <c r="D88" s="172" t="s">
        <v>181</v>
      </c>
      <c r="E88" s="173">
        <v>9</v>
      </c>
      <c r="F88" s="174"/>
      <c r="G88" s="175">
        <f>ROUND(E88*F88,2)</f>
        <v>0</v>
      </c>
      <c r="H88" s="160"/>
      <c r="I88" s="159">
        <f>ROUND(E88*H88,2)</f>
        <v>0</v>
      </c>
      <c r="J88" s="160"/>
      <c r="K88" s="159">
        <f>ROUND(E88*J88,2)</f>
        <v>0</v>
      </c>
      <c r="L88" s="159">
        <v>21</v>
      </c>
      <c r="M88" s="159">
        <f>G88*(1+L88/100)</f>
        <v>0</v>
      </c>
      <c r="N88" s="159">
        <v>0</v>
      </c>
      <c r="O88" s="159">
        <f>ROUND(E88*N88,2)</f>
        <v>0</v>
      </c>
      <c r="P88" s="159">
        <v>0</v>
      </c>
      <c r="Q88" s="159">
        <f>ROUND(E88*P88,2)</f>
        <v>0</v>
      </c>
      <c r="R88" s="159"/>
      <c r="S88" s="159" t="s">
        <v>243</v>
      </c>
      <c r="T88" s="159" t="s">
        <v>165</v>
      </c>
      <c r="U88" s="159">
        <v>0</v>
      </c>
      <c r="V88" s="159">
        <f>ROUND(E88*U88,2)</f>
        <v>0</v>
      </c>
      <c r="W88" s="159"/>
      <c r="X88" s="150"/>
      <c r="Y88" s="150"/>
      <c r="Z88" s="150"/>
      <c r="AA88" s="150"/>
      <c r="AB88" s="150"/>
      <c r="AC88" s="150"/>
      <c r="AD88" s="150"/>
      <c r="AE88" s="150"/>
      <c r="AF88" s="150"/>
      <c r="AG88" s="150" t="s">
        <v>858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outlineLevel="1" x14ac:dyDescent="0.2">
      <c r="A89" s="157"/>
      <c r="B89" s="158"/>
      <c r="C89" s="186" t="s">
        <v>914</v>
      </c>
      <c r="D89" s="161"/>
      <c r="E89" s="162">
        <v>9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0"/>
      <c r="Y89" s="150"/>
      <c r="Z89" s="150"/>
      <c r="AA89" s="150"/>
      <c r="AB89" s="150"/>
      <c r="AC89" s="150"/>
      <c r="AD89" s="150"/>
      <c r="AE89" s="150"/>
      <c r="AF89" s="150"/>
      <c r="AG89" s="150" t="s">
        <v>168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outlineLevel="1" x14ac:dyDescent="0.2">
      <c r="A90" s="170">
        <v>39</v>
      </c>
      <c r="B90" s="171" t="s">
        <v>915</v>
      </c>
      <c r="C90" s="185" t="s">
        <v>916</v>
      </c>
      <c r="D90" s="172" t="s">
        <v>181</v>
      </c>
      <c r="E90" s="173">
        <v>2</v>
      </c>
      <c r="F90" s="174"/>
      <c r="G90" s="175">
        <f>ROUND(E90*F90,2)</f>
        <v>0</v>
      </c>
      <c r="H90" s="160"/>
      <c r="I90" s="159">
        <f>ROUND(E90*H90,2)</f>
        <v>0</v>
      </c>
      <c r="J90" s="160"/>
      <c r="K90" s="159">
        <f>ROUND(E90*J90,2)</f>
        <v>0</v>
      </c>
      <c r="L90" s="159">
        <v>21</v>
      </c>
      <c r="M90" s="159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59"/>
      <c r="S90" s="159" t="s">
        <v>243</v>
      </c>
      <c r="T90" s="159" t="s">
        <v>165</v>
      </c>
      <c r="U90" s="159">
        <v>0</v>
      </c>
      <c r="V90" s="159">
        <f>ROUND(E90*U90,2)</f>
        <v>0</v>
      </c>
      <c r="W90" s="159"/>
      <c r="X90" s="150"/>
      <c r="Y90" s="150"/>
      <c r="Z90" s="150"/>
      <c r="AA90" s="150"/>
      <c r="AB90" s="150"/>
      <c r="AC90" s="150"/>
      <c r="AD90" s="150"/>
      <c r="AE90" s="150"/>
      <c r="AF90" s="150"/>
      <c r="AG90" s="150" t="s">
        <v>858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1" x14ac:dyDescent="0.2">
      <c r="A91" s="157"/>
      <c r="B91" s="158"/>
      <c r="C91" s="186" t="s">
        <v>73</v>
      </c>
      <c r="D91" s="161"/>
      <c r="E91" s="162">
        <v>2</v>
      </c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0"/>
      <c r="Y91" s="150"/>
      <c r="Z91" s="150"/>
      <c r="AA91" s="150"/>
      <c r="AB91" s="150"/>
      <c r="AC91" s="150"/>
      <c r="AD91" s="150"/>
      <c r="AE91" s="150"/>
      <c r="AF91" s="150"/>
      <c r="AG91" s="150" t="s">
        <v>168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outlineLevel="1" x14ac:dyDescent="0.2">
      <c r="A92" s="170">
        <v>40</v>
      </c>
      <c r="B92" s="171" t="s">
        <v>917</v>
      </c>
      <c r="C92" s="185" t="s">
        <v>918</v>
      </c>
      <c r="D92" s="172" t="s">
        <v>181</v>
      </c>
      <c r="E92" s="173">
        <v>9</v>
      </c>
      <c r="F92" s="174"/>
      <c r="G92" s="175">
        <f>ROUND(E92*F92,2)</f>
        <v>0</v>
      </c>
      <c r="H92" s="160"/>
      <c r="I92" s="159">
        <f>ROUND(E92*H92,2)</f>
        <v>0</v>
      </c>
      <c r="J92" s="160"/>
      <c r="K92" s="159">
        <f>ROUND(E92*J92,2)</f>
        <v>0</v>
      </c>
      <c r="L92" s="159">
        <v>21</v>
      </c>
      <c r="M92" s="159">
        <f>G92*(1+L92/100)</f>
        <v>0</v>
      </c>
      <c r="N92" s="159">
        <v>2.4000000000000001E-4</v>
      </c>
      <c r="O92" s="159">
        <f>ROUND(E92*N92,2)</f>
        <v>0</v>
      </c>
      <c r="P92" s="159">
        <v>0</v>
      </c>
      <c r="Q92" s="159">
        <f>ROUND(E92*P92,2)</f>
        <v>0</v>
      </c>
      <c r="R92" s="159"/>
      <c r="S92" s="159" t="s">
        <v>243</v>
      </c>
      <c r="T92" s="159" t="s">
        <v>165</v>
      </c>
      <c r="U92" s="159">
        <v>0</v>
      </c>
      <c r="V92" s="159">
        <f>ROUND(E92*U92,2)</f>
        <v>0</v>
      </c>
      <c r="W92" s="159"/>
      <c r="X92" s="150"/>
      <c r="Y92" s="150"/>
      <c r="Z92" s="150"/>
      <c r="AA92" s="150"/>
      <c r="AB92" s="150"/>
      <c r="AC92" s="150"/>
      <c r="AD92" s="150"/>
      <c r="AE92" s="150"/>
      <c r="AF92" s="150"/>
      <c r="AG92" s="150" t="s">
        <v>858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1" x14ac:dyDescent="0.2">
      <c r="A93" s="157"/>
      <c r="B93" s="158"/>
      <c r="C93" s="186" t="s">
        <v>914</v>
      </c>
      <c r="D93" s="161"/>
      <c r="E93" s="162">
        <v>9</v>
      </c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0"/>
      <c r="Y93" s="150"/>
      <c r="Z93" s="150"/>
      <c r="AA93" s="150"/>
      <c r="AB93" s="150"/>
      <c r="AC93" s="150"/>
      <c r="AD93" s="150"/>
      <c r="AE93" s="150"/>
      <c r="AF93" s="150"/>
      <c r="AG93" s="150" t="s">
        <v>168</v>
      </c>
      <c r="AH93" s="150">
        <v>0</v>
      </c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outlineLevel="1" x14ac:dyDescent="0.2">
      <c r="A94" s="170">
        <v>41</v>
      </c>
      <c r="B94" s="171" t="s">
        <v>919</v>
      </c>
      <c r="C94" s="185" t="s">
        <v>920</v>
      </c>
      <c r="D94" s="172" t="s">
        <v>181</v>
      </c>
      <c r="E94" s="173">
        <v>1</v>
      </c>
      <c r="F94" s="174"/>
      <c r="G94" s="175">
        <f>ROUND(E94*F94,2)</f>
        <v>0</v>
      </c>
      <c r="H94" s="160"/>
      <c r="I94" s="159">
        <f>ROUND(E94*H94,2)</f>
        <v>0</v>
      </c>
      <c r="J94" s="160"/>
      <c r="K94" s="159">
        <f>ROUND(E94*J94,2)</f>
        <v>0</v>
      </c>
      <c r="L94" s="159">
        <v>21</v>
      </c>
      <c r="M94" s="159">
        <f>G94*(1+L94/100)</f>
        <v>0</v>
      </c>
      <c r="N94" s="159">
        <v>2.4000000000000001E-4</v>
      </c>
      <c r="O94" s="159">
        <f>ROUND(E94*N94,2)</f>
        <v>0</v>
      </c>
      <c r="P94" s="159">
        <v>0</v>
      </c>
      <c r="Q94" s="159">
        <f>ROUND(E94*P94,2)</f>
        <v>0</v>
      </c>
      <c r="R94" s="159"/>
      <c r="S94" s="159" t="s">
        <v>243</v>
      </c>
      <c r="T94" s="159" t="s">
        <v>165</v>
      </c>
      <c r="U94" s="159">
        <v>0</v>
      </c>
      <c r="V94" s="159">
        <f>ROUND(E94*U94,2)</f>
        <v>0</v>
      </c>
      <c r="W94" s="159"/>
      <c r="X94" s="150"/>
      <c r="Y94" s="150"/>
      <c r="Z94" s="150"/>
      <c r="AA94" s="150"/>
      <c r="AB94" s="150"/>
      <c r="AC94" s="150"/>
      <c r="AD94" s="150"/>
      <c r="AE94" s="150"/>
      <c r="AF94" s="150"/>
      <c r="AG94" s="150" t="s">
        <v>858</v>
      </c>
      <c r="AH94" s="150"/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57"/>
      <c r="B95" s="158"/>
      <c r="C95" s="186" t="s">
        <v>71</v>
      </c>
      <c r="D95" s="161"/>
      <c r="E95" s="162">
        <v>1</v>
      </c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0"/>
      <c r="Y95" s="150"/>
      <c r="Z95" s="150"/>
      <c r="AA95" s="150"/>
      <c r="AB95" s="150"/>
      <c r="AC95" s="150"/>
      <c r="AD95" s="150"/>
      <c r="AE95" s="150"/>
      <c r="AF95" s="150"/>
      <c r="AG95" s="150" t="s">
        <v>168</v>
      </c>
      <c r="AH95" s="150">
        <v>0</v>
      </c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ht="22.5" outlineLevel="1" x14ac:dyDescent="0.2">
      <c r="A96" s="170">
        <v>42</v>
      </c>
      <c r="B96" s="171" t="s">
        <v>921</v>
      </c>
      <c r="C96" s="185" t="s">
        <v>922</v>
      </c>
      <c r="D96" s="172" t="s">
        <v>181</v>
      </c>
      <c r="E96" s="173">
        <v>30</v>
      </c>
      <c r="F96" s="174"/>
      <c r="G96" s="175">
        <f>ROUND(E96*F96,2)</f>
        <v>0</v>
      </c>
      <c r="H96" s="160"/>
      <c r="I96" s="159">
        <f>ROUND(E96*H96,2)</f>
        <v>0</v>
      </c>
      <c r="J96" s="160"/>
      <c r="K96" s="159">
        <f>ROUND(E96*J96,2)</f>
        <v>0</v>
      </c>
      <c r="L96" s="159">
        <v>21</v>
      </c>
      <c r="M96" s="159">
        <f>G96*(1+L96/100)</f>
        <v>0</v>
      </c>
      <c r="N96" s="159">
        <v>2.9E-4</v>
      </c>
      <c r="O96" s="159">
        <f>ROUND(E96*N96,2)</f>
        <v>0.01</v>
      </c>
      <c r="P96" s="159">
        <v>0</v>
      </c>
      <c r="Q96" s="159">
        <f>ROUND(E96*P96,2)</f>
        <v>0</v>
      </c>
      <c r="R96" s="159"/>
      <c r="S96" s="159" t="s">
        <v>243</v>
      </c>
      <c r="T96" s="159" t="s">
        <v>165</v>
      </c>
      <c r="U96" s="159">
        <v>0</v>
      </c>
      <c r="V96" s="159">
        <f>ROUND(E96*U96,2)</f>
        <v>0</v>
      </c>
      <c r="W96" s="159"/>
      <c r="X96" s="150"/>
      <c r="Y96" s="150"/>
      <c r="Z96" s="150"/>
      <c r="AA96" s="150"/>
      <c r="AB96" s="150"/>
      <c r="AC96" s="150"/>
      <c r="AD96" s="150"/>
      <c r="AE96" s="150"/>
      <c r="AF96" s="150"/>
      <c r="AG96" s="150" t="s">
        <v>815</v>
      </c>
      <c r="AH96" s="150"/>
      <c r="AI96" s="150"/>
      <c r="AJ96" s="150"/>
      <c r="AK96" s="150"/>
      <c r="AL96" s="150"/>
      <c r="AM96" s="150"/>
      <c r="AN96" s="150"/>
      <c r="AO96" s="150"/>
      <c r="AP96" s="150"/>
      <c r="AQ96" s="150"/>
      <c r="AR96" s="150"/>
      <c r="AS96" s="150"/>
      <c r="AT96" s="150"/>
      <c r="AU96" s="150"/>
      <c r="AV96" s="150"/>
      <c r="AW96" s="150"/>
      <c r="AX96" s="150"/>
      <c r="AY96" s="150"/>
      <c r="AZ96" s="150"/>
      <c r="BA96" s="150"/>
      <c r="BB96" s="150"/>
      <c r="BC96" s="150"/>
      <c r="BD96" s="150"/>
      <c r="BE96" s="150"/>
      <c r="BF96" s="150"/>
      <c r="BG96" s="150"/>
      <c r="BH96" s="150"/>
    </row>
    <row r="97" spans="1:60" outlineLevel="1" x14ac:dyDescent="0.2">
      <c r="A97" s="157"/>
      <c r="B97" s="158"/>
      <c r="C97" s="186" t="s">
        <v>923</v>
      </c>
      <c r="D97" s="161"/>
      <c r="E97" s="162">
        <v>30</v>
      </c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0"/>
      <c r="Y97" s="150"/>
      <c r="Z97" s="150"/>
      <c r="AA97" s="150"/>
      <c r="AB97" s="150"/>
      <c r="AC97" s="150"/>
      <c r="AD97" s="150"/>
      <c r="AE97" s="150"/>
      <c r="AF97" s="150"/>
      <c r="AG97" s="150" t="s">
        <v>168</v>
      </c>
      <c r="AH97" s="150">
        <v>0</v>
      </c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1" x14ac:dyDescent="0.2">
      <c r="A98" s="170">
        <v>43</v>
      </c>
      <c r="B98" s="171" t="s">
        <v>924</v>
      </c>
      <c r="C98" s="185" t="s">
        <v>925</v>
      </c>
      <c r="D98" s="172" t="s">
        <v>181</v>
      </c>
      <c r="E98" s="173">
        <v>17</v>
      </c>
      <c r="F98" s="174"/>
      <c r="G98" s="175">
        <f>ROUND(E98*F98,2)</f>
        <v>0</v>
      </c>
      <c r="H98" s="160"/>
      <c r="I98" s="159">
        <f>ROUND(E98*H98,2)</f>
        <v>0</v>
      </c>
      <c r="J98" s="160"/>
      <c r="K98" s="159">
        <f>ROUND(E98*J98,2)</f>
        <v>0</v>
      </c>
      <c r="L98" s="159">
        <v>21</v>
      </c>
      <c r="M98" s="159">
        <f>G98*(1+L98/100)</f>
        <v>0</v>
      </c>
      <c r="N98" s="159">
        <v>3.8000000000000002E-4</v>
      </c>
      <c r="O98" s="159">
        <f>ROUND(E98*N98,2)</f>
        <v>0.01</v>
      </c>
      <c r="P98" s="159">
        <v>0</v>
      </c>
      <c r="Q98" s="159">
        <f>ROUND(E98*P98,2)</f>
        <v>0</v>
      </c>
      <c r="R98" s="159"/>
      <c r="S98" s="159" t="s">
        <v>243</v>
      </c>
      <c r="T98" s="159" t="s">
        <v>165</v>
      </c>
      <c r="U98" s="159">
        <v>0</v>
      </c>
      <c r="V98" s="159">
        <f>ROUND(E98*U98,2)</f>
        <v>0</v>
      </c>
      <c r="W98" s="159"/>
      <c r="X98" s="150"/>
      <c r="Y98" s="150"/>
      <c r="Z98" s="150"/>
      <c r="AA98" s="150"/>
      <c r="AB98" s="150"/>
      <c r="AC98" s="150"/>
      <c r="AD98" s="150"/>
      <c r="AE98" s="150"/>
      <c r="AF98" s="150"/>
      <c r="AG98" s="150" t="s">
        <v>858</v>
      </c>
      <c r="AH98" s="150"/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57"/>
      <c r="B99" s="158"/>
      <c r="C99" s="186" t="s">
        <v>926</v>
      </c>
      <c r="D99" s="161"/>
      <c r="E99" s="162">
        <v>17</v>
      </c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0"/>
      <c r="Y99" s="150"/>
      <c r="Z99" s="150"/>
      <c r="AA99" s="150"/>
      <c r="AB99" s="150"/>
      <c r="AC99" s="150"/>
      <c r="AD99" s="150"/>
      <c r="AE99" s="150"/>
      <c r="AF99" s="150"/>
      <c r="AG99" s="150" t="s">
        <v>168</v>
      </c>
      <c r="AH99" s="150">
        <v>0</v>
      </c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outlineLevel="1" x14ac:dyDescent="0.2">
      <c r="A100" s="170">
        <v>44</v>
      </c>
      <c r="B100" s="171" t="s">
        <v>927</v>
      </c>
      <c r="C100" s="185" t="s">
        <v>928</v>
      </c>
      <c r="D100" s="172" t="s">
        <v>181</v>
      </c>
      <c r="E100" s="173">
        <v>6</v>
      </c>
      <c r="F100" s="174"/>
      <c r="G100" s="175">
        <f>ROUND(E100*F100,2)</f>
        <v>0</v>
      </c>
      <c r="H100" s="160"/>
      <c r="I100" s="159">
        <f>ROUND(E100*H100,2)</f>
        <v>0</v>
      </c>
      <c r="J100" s="160"/>
      <c r="K100" s="159">
        <f>ROUND(E100*J100,2)</f>
        <v>0</v>
      </c>
      <c r="L100" s="159">
        <v>21</v>
      </c>
      <c r="M100" s="159">
        <f>G100*(1+L100/100)</f>
        <v>0</v>
      </c>
      <c r="N100" s="159">
        <v>6.0999999999999997E-4</v>
      </c>
      <c r="O100" s="159">
        <f>ROUND(E100*N100,2)</f>
        <v>0</v>
      </c>
      <c r="P100" s="159">
        <v>0</v>
      </c>
      <c r="Q100" s="159">
        <f>ROUND(E100*P100,2)</f>
        <v>0</v>
      </c>
      <c r="R100" s="159"/>
      <c r="S100" s="159" t="s">
        <v>243</v>
      </c>
      <c r="T100" s="159" t="s">
        <v>165</v>
      </c>
      <c r="U100" s="159">
        <v>0.23183000000000001</v>
      </c>
      <c r="V100" s="159">
        <f>ROUND(E100*U100,2)</f>
        <v>1.39</v>
      </c>
      <c r="W100" s="159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 t="s">
        <v>858</v>
      </c>
      <c r="AH100" s="150"/>
      <c r="AI100" s="150"/>
      <c r="AJ100" s="150"/>
      <c r="AK100" s="150"/>
      <c r="AL100" s="150"/>
      <c r="AM100" s="150"/>
      <c r="AN100" s="150"/>
      <c r="AO100" s="150"/>
      <c r="AP100" s="150"/>
      <c r="AQ100" s="150"/>
      <c r="AR100" s="150"/>
      <c r="AS100" s="150"/>
      <c r="AT100" s="150"/>
      <c r="AU100" s="150"/>
      <c r="AV100" s="150"/>
      <c r="AW100" s="150"/>
      <c r="AX100" s="150"/>
      <c r="AY100" s="150"/>
      <c r="AZ100" s="150"/>
      <c r="BA100" s="150"/>
      <c r="BB100" s="150"/>
      <c r="BC100" s="150"/>
      <c r="BD100" s="150"/>
      <c r="BE100" s="150"/>
      <c r="BF100" s="150"/>
      <c r="BG100" s="150"/>
      <c r="BH100" s="150"/>
    </row>
    <row r="101" spans="1:60" outlineLevel="1" x14ac:dyDescent="0.2">
      <c r="A101" s="157"/>
      <c r="B101" s="158"/>
      <c r="C101" s="186" t="s">
        <v>828</v>
      </c>
      <c r="D101" s="161"/>
      <c r="E101" s="162">
        <v>6</v>
      </c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 t="s">
        <v>168</v>
      </c>
      <c r="AH101" s="150">
        <v>0</v>
      </c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1" x14ac:dyDescent="0.2">
      <c r="A102" s="170">
        <v>45</v>
      </c>
      <c r="B102" s="171" t="s">
        <v>929</v>
      </c>
      <c r="C102" s="185" t="s">
        <v>930</v>
      </c>
      <c r="D102" s="172" t="s">
        <v>181</v>
      </c>
      <c r="E102" s="173">
        <v>3</v>
      </c>
      <c r="F102" s="174"/>
      <c r="G102" s="175">
        <f>ROUND(E102*F102,2)</f>
        <v>0</v>
      </c>
      <c r="H102" s="160"/>
      <c r="I102" s="159">
        <f>ROUND(E102*H102,2)</f>
        <v>0</v>
      </c>
      <c r="J102" s="160"/>
      <c r="K102" s="159">
        <f>ROUND(E102*J102,2)</f>
        <v>0</v>
      </c>
      <c r="L102" s="159">
        <v>21</v>
      </c>
      <c r="M102" s="159">
        <f>G102*(1+L102/100)</f>
        <v>0</v>
      </c>
      <c r="N102" s="159">
        <v>6.0999999999999997E-4</v>
      </c>
      <c r="O102" s="159">
        <f>ROUND(E102*N102,2)</f>
        <v>0</v>
      </c>
      <c r="P102" s="159">
        <v>0</v>
      </c>
      <c r="Q102" s="159">
        <f>ROUND(E102*P102,2)</f>
        <v>0</v>
      </c>
      <c r="R102" s="159"/>
      <c r="S102" s="159" t="s">
        <v>243</v>
      </c>
      <c r="T102" s="159" t="s">
        <v>165</v>
      </c>
      <c r="U102" s="159">
        <v>0.23183000000000001</v>
      </c>
      <c r="V102" s="159">
        <f>ROUND(E102*U102,2)</f>
        <v>0.7</v>
      </c>
      <c r="W102" s="159"/>
      <c r="X102" s="150"/>
      <c r="Y102" s="150"/>
      <c r="Z102" s="150"/>
      <c r="AA102" s="150"/>
      <c r="AB102" s="150"/>
      <c r="AC102" s="150"/>
      <c r="AD102" s="150"/>
      <c r="AE102" s="150"/>
      <c r="AF102" s="150"/>
      <c r="AG102" s="150" t="s">
        <v>858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outlineLevel="1" x14ac:dyDescent="0.2">
      <c r="A103" s="157"/>
      <c r="B103" s="158"/>
      <c r="C103" s="186" t="s">
        <v>75</v>
      </c>
      <c r="D103" s="161"/>
      <c r="E103" s="162">
        <v>3</v>
      </c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 t="s">
        <v>168</v>
      </c>
      <c r="AH103" s="150">
        <v>0</v>
      </c>
      <c r="AI103" s="150"/>
      <c r="AJ103" s="150"/>
      <c r="AK103" s="150"/>
      <c r="AL103" s="150"/>
      <c r="AM103" s="150"/>
      <c r="AN103" s="150"/>
      <c r="AO103" s="150"/>
      <c r="AP103" s="150"/>
      <c r="AQ103" s="150"/>
      <c r="AR103" s="150"/>
      <c r="AS103" s="150"/>
      <c r="AT103" s="150"/>
      <c r="AU103" s="150"/>
      <c r="AV103" s="150"/>
      <c r="AW103" s="150"/>
      <c r="AX103" s="150"/>
      <c r="AY103" s="150"/>
      <c r="AZ103" s="150"/>
      <c r="BA103" s="150"/>
      <c r="BB103" s="150"/>
      <c r="BC103" s="150"/>
      <c r="BD103" s="150"/>
      <c r="BE103" s="150"/>
      <c r="BF103" s="150"/>
      <c r="BG103" s="150"/>
      <c r="BH103" s="150"/>
    </row>
    <row r="104" spans="1:60" outlineLevel="1" x14ac:dyDescent="0.2">
      <c r="A104" s="170">
        <v>46</v>
      </c>
      <c r="B104" s="171" t="s">
        <v>931</v>
      </c>
      <c r="C104" s="185" t="s">
        <v>932</v>
      </c>
      <c r="D104" s="172" t="s">
        <v>181</v>
      </c>
      <c r="E104" s="173">
        <v>3</v>
      </c>
      <c r="F104" s="174"/>
      <c r="G104" s="175">
        <f>ROUND(E104*F104,2)</f>
        <v>0</v>
      </c>
      <c r="H104" s="160"/>
      <c r="I104" s="159">
        <f>ROUND(E104*H104,2)</f>
        <v>0</v>
      </c>
      <c r="J104" s="160"/>
      <c r="K104" s="159">
        <f>ROUND(E104*J104,2)</f>
        <v>0</v>
      </c>
      <c r="L104" s="159">
        <v>21</v>
      </c>
      <c r="M104" s="159">
        <f>G104*(1+L104/100)</f>
        <v>0</v>
      </c>
      <c r="N104" s="159">
        <v>0</v>
      </c>
      <c r="O104" s="159">
        <f>ROUND(E104*N104,2)</f>
        <v>0</v>
      </c>
      <c r="P104" s="159">
        <v>0</v>
      </c>
      <c r="Q104" s="159">
        <f>ROUND(E104*P104,2)</f>
        <v>0</v>
      </c>
      <c r="R104" s="159"/>
      <c r="S104" s="159" t="s">
        <v>243</v>
      </c>
      <c r="T104" s="159" t="s">
        <v>165</v>
      </c>
      <c r="U104" s="159">
        <v>1.2</v>
      </c>
      <c r="V104" s="159">
        <f>ROUND(E104*U104,2)</f>
        <v>3.6</v>
      </c>
      <c r="W104" s="159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 t="s">
        <v>858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outlineLevel="1" x14ac:dyDescent="0.2">
      <c r="A105" s="157"/>
      <c r="B105" s="158"/>
      <c r="C105" s="186" t="s">
        <v>75</v>
      </c>
      <c r="D105" s="161"/>
      <c r="E105" s="162">
        <v>3</v>
      </c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 t="s">
        <v>168</v>
      </c>
      <c r="AH105" s="150">
        <v>0</v>
      </c>
      <c r="AI105" s="150"/>
      <c r="AJ105" s="150"/>
      <c r="AK105" s="150"/>
      <c r="AL105" s="150"/>
      <c r="AM105" s="150"/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0"/>
      <c r="AY105" s="150"/>
      <c r="AZ105" s="150"/>
      <c r="BA105" s="150"/>
      <c r="BB105" s="150"/>
      <c r="BC105" s="150"/>
      <c r="BD105" s="150"/>
      <c r="BE105" s="150"/>
      <c r="BF105" s="150"/>
      <c r="BG105" s="150"/>
      <c r="BH105" s="150"/>
    </row>
    <row r="106" spans="1:60" ht="22.5" outlineLevel="1" x14ac:dyDescent="0.2">
      <c r="A106" s="170">
        <v>47</v>
      </c>
      <c r="B106" s="171" t="s">
        <v>933</v>
      </c>
      <c r="C106" s="185" t="s">
        <v>934</v>
      </c>
      <c r="D106" s="172" t="s">
        <v>181</v>
      </c>
      <c r="E106" s="173">
        <v>3</v>
      </c>
      <c r="F106" s="174"/>
      <c r="G106" s="175">
        <f>ROUND(E106*F106,2)</f>
        <v>0</v>
      </c>
      <c r="H106" s="160"/>
      <c r="I106" s="159">
        <f>ROUND(E106*H106,2)</f>
        <v>0</v>
      </c>
      <c r="J106" s="160"/>
      <c r="K106" s="159">
        <f>ROUND(E106*J106,2)</f>
        <v>0</v>
      </c>
      <c r="L106" s="159">
        <v>21</v>
      </c>
      <c r="M106" s="159">
        <f>G106*(1+L106/100)</f>
        <v>0</v>
      </c>
      <c r="N106" s="159">
        <v>0</v>
      </c>
      <c r="O106" s="159">
        <f>ROUND(E106*N106,2)</f>
        <v>0</v>
      </c>
      <c r="P106" s="159">
        <v>0</v>
      </c>
      <c r="Q106" s="159">
        <f>ROUND(E106*P106,2)</f>
        <v>0</v>
      </c>
      <c r="R106" s="159"/>
      <c r="S106" s="159" t="s">
        <v>243</v>
      </c>
      <c r="T106" s="159" t="s">
        <v>165</v>
      </c>
      <c r="U106" s="159">
        <v>0.75949999999999995</v>
      </c>
      <c r="V106" s="159">
        <f>ROUND(E106*U106,2)</f>
        <v>2.2799999999999998</v>
      </c>
      <c r="W106" s="159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 t="s">
        <v>858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outlineLevel="1" x14ac:dyDescent="0.2">
      <c r="A107" s="157"/>
      <c r="B107" s="158"/>
      <c r="C107" s="186" t="s">
        <v>75</v>
      </c>
      <c r="D107" s="161"/>
      <c r="E107" s="162">
        <v>3</v>
      </c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0"/>
      <c r="Y107" s="150"/>
      <c r="Z107" s="150"/>
      <c r="AA107" s="150"/>
      <c r="AB107" s="150"/>
      <c r="AC107" s="150"/>
      <c r="AD107" s="150"/>
      <c r="AE107" s="150"/>
      <c r="AF107" s="150"/>
      <c r="AG107" s="150" t="s">
        <v>168</v>
      </c>
      <c r="AH107" s="150">
        <v>0</v>
      </c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outlineLevel="1" x14ac:dyDescent="0.2">
      <c r="A108" s="170">
        <v>48</v>
      </c>
      <c r="B108" s="171" t="s">
        <v>935</v>
      </c>
      <c r="C108" s="185" t="s">
        <v>936</v>
      </c>
      <c r="D108" s="172" t="s">
        <v>181</v>
      </c>
      <c r="E108" s="173">
        <v>87</v>
      </c>
      <c r="F108" s="174"/>
      <c r="G108" s="175">
        <f>ROUND(E108*F108,2)</f>
        <v>0</v>
      </c>
      <c r="H108" s="160"/>
      <c r="I108" s="159">
        <f>ROUND(E108*H108,2)</f>
        <v>0</v>
      </c>
      <c r="J108" s="160"/>
      <c r="K108" s="159">
        <f>ROUND(E108*J108,2)</f>
        <v>0</v>
      </c>
      <c r="L108" s="159">
        <v>21</v>
      </c>
      <c r="M108" s="159">
        <f>G108*(1+L108/100)</f>
        <v>0</v>
      </c>
      <c r="N108" s="159">
        <v>1.09E-2</v>
      </c>
      <c r="O108" s="159">
        <f>ROUND(E108*N108,2)</f>
        <v>0.95</v>
      </c>
      <c r="P108" s="159">
        <v>0</v>
      </c>
      <c r="Q108" s="159">
        <f>ROUND(E108*P108,2)</f>
        <v>0</v>
      </c>
      <c r="R108" s="159"/>
      <c r="S108" s="159" t="s">
        <v>243</v>
      </c>
      <c r="T108" s="159" t="s">
        <v>165</v>
      </c>
      <c r="U108" s="159">
        <v>0</v>
      </c>
      <c r="V108" s="159">
        <f>ROUND(E108*U108,2)</f>
        <v>0</v>
      </c>
      <c r="W108" s="159"/>
      <c r="X108" s="150"/>
      <c r="Y108" s="150"/>
      <c r="Z108" s="150"/>
      <c r="AA108" s="150"/>
      <c r="AB108" s="150"/>
      <c r="AC108" s="150"/>
      <c r="AD108" s="150"/>
      <c r="AE108" s="150"/>
      <c r="AF108" s="150"/>
      <c r="AG108" s="150" t="s">
        <v>858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outlineLevel="1" x14ac:dyDescent="0.2">
      <c r="A109" s="157"/>
      <c r="B109" s="158"/>
      <c r="C109" s="186" t="s">
        <v>840</v>
      </c>
      <c r="D109" s="161"/>
      <c r="E109" s="162">
        <v>87</v>
      </c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 t="s">
        <v>168</v>
      </c>
      <c r="AH109" s="150">
        <v>0</v>
      </c>
      <c r="AI109" s="150"/>
      <c r="AJ109" s="150"/>
      <c r="AK109" s="150"/>
      <c r="AL109" s="150"/>
      <c r="AM109" s="150"/>
      <c r="AN109" s="150"/>
      <c r="AO109" s="150"/>
      <c r="AP109" s="150"/>
      <c r="AQ109" s="150"/>
      <c r="AR109" s="150"/>
      <c r="AS109" s="150"/>
      <c r="AT109" s="150"/>
      <c r="AU109" s="150"/>
      <c r="AV109" s="150"/>
      <c r="AW109" s="150"/>
      <c r="AX109" s="150"/>
      <c r="AY109" s="150"/>
      <c r="AZ109" s="150"/>
      <c r="BA109" s="150"/>
      <c r="BB109" s="150"/>
      <c r="BC109" s="150"/>
      <c r="BD109" s="150"/>
      <c r="BE109" s="150"/>
      <c r="BF109" s="150"/>
      <c r="BG109" s="150"/>
      <c r="BH109" s="150"/>
    </row>
    <row r="110" spans="1:60" outlineLevel="1" x14ac:dyDescent="0.2">
      <c r="A110" s="170">
        <v>49</v>
      </c>
      <c r="B110" s="171" t="s">
        <v>937</v>
      </c>
      <c r="C110" s="185" t="s">
        <v>938</v>
      </c>
      <c r="D110" s="172" t="s">
        <v>181</v>
      </c>
      <c r="E110" s="173">
        <v>8</v>
      </c>
      <c r="F110" s="174"/>
      <c r="G110" s="175">
        <f>ROUND(E110*F110,2)</f>
        <v>0</v>
      </c>
      <c r="H110" s="160"/>
      <c r="I110" s="159">
        <f>ROUND(E110*H110,2)</f>
        <v>0</v>
      </c>
      <c r="J110" s="160"/>
      <c r="K110" s="159">
        <f>ROUND(E110*J110,2)</f>
        <v>0</v>
      </c>
      <c r="L110" s="159">
        <v>21</v>
      </c>
      <c r="M110" s="159">
        <f>G110*(1+L110/100)</f>
        <v>0</v>
      </c>
      <c r="N110" s="159">
        <v>1E-3</v>
      </c>
      <c r="O110" s="159">
        <f>ROUND(E110*N110,2)</f>
        <v>0.01</v>
      </c>
      <c r="P110" s="159">
        <v>0</v>
      </c>
      <c r="Q110" s="159">
        <f>ROUND(E110*P110,2)</f>
        <v>0</v>
      </c>
      <c r="R110" s="159"/>
      <c r="S110" s="159" t="s">
        <v>243</v>
      </c>
      <c r="T110" s="159" t="s">
        <v>165</v>
      </c>
      <c r="U110" s="159">
        <v>0</v>
      </c>
      <c r="V110" s="159">
        <f>ROUND(E110*U110,2)</f>
        <v>0</v>
      </c>
      <c r="W110" s="159"/>
      <c r="X110" s="150"/>
      <c r="Y110" s="150"/>
      <c r="Z110" s="150"/>
      <c r="AA110" s="150"/>
      <c r="AB110" s="150"/>
      <c r="AC110" s="150"/>
      <c r="AD110" s="150"/>
      <c r="AE110" s="150"/>
      <c r="AF110" s="150"/>
      <c r="AG110" s="150" t="s">
        <v>858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outlineLevel="1" x14ac:dyDescent="0.2">
      <c r="A111" s="157"/>
      <c r="B111" s="158"/>
      <c r="C111" s="186" t="s">
        <v>87</v>
      </c>
      <c r="D111" s="161"/>
      <c r="E111" s="162">
        <v>8</v>
      </c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0"/>
      <c r="Y111" s="150"/>
      <c r="Z111" s="150"/>
      <c r="AA111" s="150"/>
      <c r="AB111" s="150"/>
      <c r="AC111" s="150"/>
      <c r="AD111" s="150"/>
      <c r="AE111" s="150"/>
      <c r="AF111" s="150"/>
      <c r="AG111" s="150" t="s">
        <v>168</v>
      </c>
      <c r="AH111" s="150">
        <v>0</v>
      </c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1" x14ac:dyDescent="0.2">
      <c r="A112" s="170">
        <v>50</v>
      </c>
      <c r="B112" s="171" t="s">
        <v>939</v>
      </c>
      <c r="C112" s="185" t="s">
        <v>940</v>
      </c>
      <c r="D112" s="172" t="s">
        <v>181</v>
      </c>
      <c r="E112" s="173">
        <v>13</v>
      </c>
      <c r="F112" s="174"/>
      <c r="G112" s="175">
        <f>ROUND(E112*F112,2)</f>
        <v>0</v>
      </c>
      <c r="H112" s="160"/>
      <c r="I112" s="159">
        <f>ROUND(E112*H112,2)</f>
        <v>0</v>
      </c>
      <c r="J112" s="160"/>
      <c r="K112" s="159">
        <f>ROUND(E112*J112,2)</f>
        <v>0</v>
      </c>
      <c r="L112" s="159">
        <v>21</v>
      </c>
      <c r="M112" s="159">
        <f>G112*(1+L112/100)</f>
        <v>0</v>
      </c>
      <c r="N112" s="159">
        <v>1E-3</v>
      </c>
      <c r="O112" s="159">
        <f>ROUND(E112*N112,2)</f>
        <v>0.01</v>
      </c>
      <c r="P112" s="159">
        <v>0</v>
      </c>
      <c r="Q112" s="159">
        <f>ROUND(E112*P112,2)</f>
        <v>0</v>
      </c>
      <c r="R112" s="159"/>
      <c r="S112" s="159" t="s">
        <v>243</v>
      </c>
      <c r="T112" s="159" t="s">
        <v>165</v>
      </c>
      <c r="U112" s="159">
        <v>0</v>
      </c>
      <c r="V112" s="159">
        <f>ROUND(E112*U112,2)</f>
        <v>0</v>
      </c>
      <c r="W112" s="159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 t="s">
        <v>858</v>
      </c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57"/>
      <c r="B113" s="158"/>
      <c r="C113" s="186" t="s">
        <v>941</v>
      </c>
      <c r="D113" s="161"/>
      <c r="E113" s="162">
        <v>13</v>
      </c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 t="s">
        <v>168</v>
      </c>
      <c r="AH113" s="150">
        <v>0</v>
      </c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0">
        <v>51</v>
      </c>
      <c r="B114" s="171" t="s">
        <v>942</v>
      </c>
      <c r="C114" s="185" t="s">
        <v>943</v>
      </c>
      <c r="D114" s="172" t="s">
        <v>181</v>
      </c>
      <c r="E114" s="173">
        <v>2</v>
      </c>
      <c r="F114" s="174"/>
      <c r="G114" s="175">
        <f>ROUND(E114*F114,2)</f>
        <v>0</v>
      </c>
      <c r="H114" s="160"/>
      <c r="I114" s="159">
        <f>ROUND(E114*H114,2)</f>
        <v>0</v>
      </c>
      <c r="J114" s="160"/>
      <c r="K114" s="159">
        <f>ROUND(E114*J114,2)</f>
        <v>0</v>
      </c>
      <c r="L114" s="159">
        <v>21</v>
      </c>
      <c r="M114" s="159">
        <f>G114*(1+L114/100)</f>
        <v>0</v>
      </c>
      <c r="N114" s="159">
        <v>1E-3</v>
      </c>
      <c r="O114" s="159">
        <f>ROUND(E114*N114,2)</f>
        <v>0</v>
      </c>
      <c r="P114" s="159">
        <v>0</v>
      </c>
      <c r="Q114" s="159">
        <f>ROUND(E114*P114,2)</f>
        <v>0</v>
      </c>
      <c r="R114" s="159"/>
      <c r="S114" s="159" t="s">
        <v>243</v>
      </c>
      <c r="T114" s="159" t="s">
        <v>165</v>
      </c>
      <c r="U114" s="159">
        <v>0</v>
      </c>
      <c r="V114" s="159">
        <f>ROUND(E114*U114,2)</f>
        <v>0</v>
      </c>
      <c r="W114" s="159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 t="s">
        <v>858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57"/>
      <c r="B115" s="158"/>
      <c r="C115" s="186" t="s">
        <v>73</v>
      </c>
      <c r="D115" s="161"/>
      <c r="E115" s="162">
        <v>2</v>
      </c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 t="s">
        <v>168</v>
      </c>
      <c r="AH115" s="150">
        <v>0</v>
      </c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ht="22.5" outlineLevel="1" x14ac:dyDescent="0.2">
      <c r="A116" s="170">
        <v>52</v>
      </c>
      <c r="B116" s="171" t="s">
        <v>944</v>
      </c>
      <c r="C116" s="185" t="s">
        <v>945</v>
      </c>
      <c r="D116" s="172" t="s">
        <v>181</v>
      </c>
      <c r="E116" s="173">
        <v>38</v>
      </c>
      <c r="F116" s="174"/>
      <c r="G116" s="175">
        <f>ROUND(E116*F116,2)</f>
        <v>0</v>
      </c>
      <c r="H116" s="160"/>
      <c r="I116" s="159">
        <f>ROUND(E116*H116,2)</f>
        <v>0</v>
      </c>
      <c r="J116" s="160"/>
      <c r="K116" s="159">
        <f>ROUND(E116*J116,2)</f>
        <v>0</v>
      </c>
      <c r="L116" s="159">
        <v>21</v>
      </c>
      <c r="M116" s="159">
        <f>G116*(1+L116/100)</f>
        <v>0</v>
      </c>
      <c r="N116" s="159">
        <v>1E-3</v>
      </c>
      <c r="O116" s="159">
        <f>ROUND(E116*N116,2)</f>
        <v>0.04</v>
      </c>
      <c r="P116" s="159">
        <v>0</v>
      </c>
      <c r="Q116" s="159">
        <f>ROUND(E116*P116,2)</f>
        <v>0</v>
      </c>
      <c r="R116" s="159"/>
      <c r="S116" s="159" t="s">
        <v>243</v>
      </c>
      <c r="T116" s="159" t="s">
        <v>165</v>
      </c>
      <c r="U116" s="159">
        <v>0</v>
      </c>
      <c r="V116" s="159">
        <f>ROUND(E116*U116,2)</f>
        <v>0</v>
      </c>
      <c r="W116" s="159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 t="s">
        <v>858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57"/>
      <c r="B117" s="158"/>
      <c r="C117" s="186" t="s">
        <v>946</v>
      </c>
      <c r="D117" s="161"/>
      <c r="E117" s="162">
        <v>38</v>
      </c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 t="s">
        <v>168</v>
      </c>
      <c r="AH117" s="150">
        <v>0</v>
      </c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0">
        <v>53</v>
      </c>
      <c r="B118" s="171" t="s">
        <v>947</v>
      </c>
      <c r="C118" s="185" t="s">
        <v>948</v>
      </c>
      <c r="D118" s="172" t="s">
        <v>171</v>
      </c>
      <c r="E118" s="173">
        <v>253</v>
      </c>
      <c r="F118" s="174"/>
      <c r="G118" s="175">
        <f>ROUND(E118*F118,2)</f>
        <v>0</v>
      </c>
      <c r="H118" s="160"/>
      <c r="I118" s="159">
        <f>ROUND(E118*H118,2)</f>
        <v>0</v>
      </c>
      <c r="J118" s="160"/>
      <c r="K118" s="159">
        <f>ROUND(E118*J118,2)</f>
        <v>0</v>
      </c>
      <c r="L118" s="159">
        <v>21</v>
      </c>
      <c r="M118" s="159">
        <f>G118*(1+L118/100)</f>
        <v>0</v>
      </c>
      <c r="N118" s="159">
        <v>1E-3</v>
      </c>
      <c r="O118" s="159">
        <f>ROUND(E118*N118,2)</f>
        <v>0.25</v>
      </c>
      <c r="P118" s="159">
        <v>0</v>
      </c>
      <c r="Q118" s="159">
        <f>ROUND(E118*P118,2)</f>
        <v>0</v>
      </c>
      <c r="R118" s="159"/>
      <c r="S118" s="159" t="s">
        <v>243</v>
      </c>
      <c r="T118" s="159" t="s">
        <v>165</v>
      </c>
      <c r="U118" s="159">
        <v>0</v>
      </c>
      <c r="V118" s="159">
        <f>ROUND(E118*U118,2)</f>
        <v>0</v>
      </c>
      <c r="W118" s="159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 t="s">
        <v>858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57"/>
      <c r="B119" s="158"/>
      <c r="C119" s="186" t="s">
        <v>949</v>
      </c>
      <c r="D119" s="161"/>
      <c r="E119" s="162">
        <v>230</v>
      </c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 t="s">
        <v>168</v>
      </c>
      <c r="AH119" s="150">
        <v>0</v>
      </c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57"/>
      <c r="B120" s="158"/>
      <c r="C120" s="186" t="s">
        <v>950</v>
      </c>
      <c r="D120" s="161"/>
      <c r="E120" s="162">
        <v>23</v>
      </c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 t="s">
        <v>168</v>
      </c>
      <c r="AH120" s="150">
        <v>0</v>
      </c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outlineLevel="1" x14ac:dyDescent="0.2">
      <c r="A121" s="170">
        <v>54</v>
      </c>
      <c r="B121" s="171" t="s">
        <v>951</v>
      </c>
      <c r="C121" s="185" t="s">
        <v>952</v>
      </c>
      <c r="D121" s="172" t="s">
        <v>242</v>
      </c>
      <c r="E121" s="173">
        <v>14</v>
      </c>
      <c r="F121" s="174"/>
      <c r="G121" s="175">
        <f>ROUND(E121*F121,2)</f>
        <v>0</v>
      </c>
      <c r="H121" s="160"/>
      <c r="I121" s="159">
        <f>ROUND(E121*H121,2)</f>
        <v>0</v>
      </c>
      <c r="J121" s="160"/>
      <c r="K121" s="159">
        <f>ROUND(E121*J121,2)</f>
        <v>0</v>
      </c>
      <c r="L121" s="159">
        <v>21</v>
      </c>
      <c r="M121" s="159">
        <f>G121*(1+L121/100)</f>
        <v>0</v>
      </c>
      <c r="N121" s="159">
        <v>1E-3</v>
      </c>
      <c r="O121" s="159">
        <f>ROUND(E121*N121,2)</f>
        <v>0.01</v>
      </c>
      <c r="P121" s="159">
        <v>0</v>
      </c>
      <c r="Q121" s="159">
        <f>ROUND(E121*P121,2)</f>
        <v>0</v>
      </c>
      <c r="R121" s="159"/>
      <c r="S121" s="159" t="s">
        <v>243</v>
      </c>
      <c r="T121" s="159" t="s">
        <v>165</v>
      </c>
      <c r="U121" s="159">
        <v>0</v>
      </c>
      <c r="V121" s="159">
        <f>ROUND(E121*U121,2)</f>
        <v>0</v>
      </c>
      <c r="W121" s="159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 t="s">
        <v>858</v>
      </c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50"/>
      <c r="BD121" s="150"/>
      <c r="BE121" s="150"/>
      <c r="BF121" s="150"/>
      <c r="BG121" s="150"/>
      <c r="BH121" s="150"/>
    </row>
    <row r="122" spans="1:60" outlineLevel="1" x14ac:dyDescent="0.2">
      <c r="A122" s="157"/>
      <c r="B122" s="158"/>
      <c r="C122" s="186" t="s">
        <v>953</v>
      </c>
      <c r="D122" s="161"/>
      <c r="E122" s="162">
        <v>14</v>
      </c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 t="s">
        <v>168</v>
      </c>
      <c r="AH122" s="150">
        <v>0</v>
      </c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outlineLevel="1" x14ac:dyDescent="0.2">
      <c r="A123" s="170">
        <v>55</v>
      </c>
      <c r="B123" s="171" t="s">
        <v>954</v>
      </c>
      <c r="C123" s="185" t="s">
        <v>955</v>
      </c>
      <c r="D123" s="172" t="s">
        <v>242</v>
      </c>
      <c r="E123" s="173">
        <v>28</v>
      </c>
      <c r="F123" s="174"/>
      <c r="G123" s="175">
        <f>ROUND(E123*F123,2)</f>
        <v>0</v>
      </c>
      <c r="H123" s="160"/>
      <c r="I123" s="159">
        <f>ROUND(E123*H123,2)</f>
        <v>0</v>
      </c>
      <c r="J123" s="160"/>
      <c r="K123" s="159">
        <f>ROUND(E123*J123,2)</f>
        <v>0</v>
      </c>
      <c r="L123" s="159">
        <v>21</v>
      </c>
      <c r="M123" s="159">
        <f>G123*(1+L123/100)</f>
        <v>0</v>
      </c>
      <c r="N123" s="159">
        <v>1E-3</v>
      </c>
      <c r="O123" s="159">
        <f>ROUND(E123*N123,2)</f>
        <v>0.03</v>
      </c>
      <c r="P123" s="159">
        <v>0</v>
      </c>
      <c r="Q123" s="159">
        <f>ROUND(E123*P123,2)</f>
        <v>0</v>
      </c>
      <c r="R123" s="159"/>
      <c r="S123" s="159" t="s">
        <v>243</v>
      </c>
      <c r="T123" s="159" t="s">
        <v>165</v>
      </c>
      <c r="U123" s="159">
        <v>0</v>
      </c>
      <c r="V123" s="159">
        <f>ROUND(E123*U123,2)</f>
        <v>0</v>
      </c>
      <c r="W123" s="159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 t="s">
        <v>858</v>
      </c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57"/>
      <c r="B124" s="158"/>
      <c r="C124" s="186" t="s">
        <v>956</v>
      </c>
      <c r="D124" s="161"/>
      <c r="E124" s="162">
        <v>28</v>
      </c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 t="s">
        <v>168</v>
      </c>
      <c r="AH124" s="150">
        <v>0</v>
      </c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0">
        <v>56</v>
      </c>
      <c r="B125" s="171" t="s">
        <v>957</v>
      </c>
      <c r="C125" s="185" t="s">
        <v>958</v>
      </c>
      <c r="D125" s="172" t="s">
        <v>242</v>
      </c>
      <c r="E125" s="173">
        <v>28</v>
      </c>
      <c r="F125" s="174"/>
      <c r="G125" s="175">
        <f>ROUND(E125*F125,2)</f>
        <v>0</v>
      </c>
      <c r="H125" s="160"/>
      <c r="I125" s="159">
        <f>ROUND(E125*H125,2)</f>
        <v>0</v>
      </c>
      <c r="J125" s="160"/>
      <c r="K125" s="159">
        <f>ROUND(E125*J125,2)</f>
        <v>0</v>
      </c>
      <c r="L125" s="159">
        <v>21</v>
      </c>
      <c r="M125" s="159">
        <f>G125*(1+L125/100)</f>
        <v>0</v>
      </c>
      <c r="N125" s="159">
        <v>1E-3</v>
      </c>
      <c r="O125" s="159">
        <f>ROUND(E125*N125,2)</f>
        <v>0.03</v>
      </c>
      <c r="P125" s="159">
        <v>0</v>
      </c>
      <c r="Q125" s="159">
        <f>ROUND(E125*P125,2)</f>
        <v>0</v>
      </c>
      <c r="R125" s="159"/>
      <c r="S125" s="159" t="s">
        <v>243</v>
      </c>
      <c r="T125" s="159" t="s">
        <v>165</v>
      </c>
      <c r="U125" s="159">
        <v>0</v>
      </c>
      <c r="V125" s="159">
        <f>ROUND(E125*U125,2)</f>
        <v>0</v>
      </c>
      <c r="W125" s="159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 t="s">
        <v>858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57"/>
      <c r="B126" s="158"/>
      <c r="C126" s="186" t="s">
        <v>956</v>
      </c>
      <c r="D126" s="161"/>
      <c r="E126" s="162">
        <v>28</v>
      </c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 t="s">
        <v>168</v>
      </c>
      <c r="AH126" s="150">
        <v>0</v>
      </c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ht="22.5" outlineLevel="1" x14ac:dyDescent="0.2">
      <c r="A127" s="170">
        <v>57</v>
      </c>
      <c r="B127" s="171" t="s">
        <v>959</v>
      </c>
      <c r="C127" s="185" t="s">
        <v>960</v>
      </c>
      <c r="D127" s="172" t="s">
        <v>171</v>
      </c>
      <c r="E127" s="173">
        <v>728</v>
      </c>
      <c r="F127" s="174"/>
      <c r="G127" s="175">
        <f>ROUND(E127*F127,2)</f>
        <v>0</v>
      </c>
      <c r="H127" s="160"/>
      <c r="I127" s="159">
        <f>ROUND(E127*H127,2)</f>
        <v>0</v>
      </c>
      <c r="J127" s="160"/>
      <c r="K127" s="159">
        <f>ROUND(E127*J127,2)</f>
        <v>0</v>
      </c>
      <c r="L127" s="159">
        <v>21</v>
      </c>
      <c r="M127" s="159">
        <f>G127*(1+L127/100)</f>
        <v>0</v>
      </c>
      <c r="N127" s="159">
        <v>2.7999999999999998E-4</v>
      </c>
      <c r="O127" s="159">
        <f>ROUND(E127*N127,2)</f>
        <v>0.2</v>
      </c>
      <c r="P127" s="159">
        <v>0</v>
      </c>
      <c r="Q127" s="159">
        <f>ROUND(E127*P127,2)</f>
        <v>0</v>
      </c>
      <c r="R127" s="159"/>
      <c r="S127" s="159" t="s">
        <v>243</v>
      </c>
      <c r="T127" s="159" t="s">
        <v>165</v>
      </c>
      <c r="U127" s="159">
        <v>0.20016999999999999</v>
      </c>
      <c r="V127" s="159">
        <f>ROUND(E127*U127,2)</f>
        <v>145.72</v>
      </c>
      <c r="W127" s="159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 t="s">
        <v>858</v>
      </c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50"/>
      <c r="BD127" s="150"/>
      <c r="BE127" s="150"/>
      <c r="BF127" s="150"/>
      <c r="BG127" s="150"/>
      <c r="BH127" s="150"/>
    </row>
    <row r="128" spans="1:60" outlineLevel="1" x14ac:dyDescent="0.2">
      <c r="A128" s="157"/>
      <c r="B128" s="158"/>
      <c r="C128" s="186" t="s">
        <v>961</v>
      </c>
      <c r="D128" s="161"/>
      <c r="E128" s="162">
        <v>662</v>
      </c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0"/>
      <c r="Y128" s="150"/>
      <c r="Z128" s="150"/>
      <c r="AA128" s="150"/>
      <c r="AB128" s="150"/>
      <c r="AC128" s="150"/>
      <c r="AD128" s="150"/>
      <c r="AE128" s="150"/>
      <c r="AF128" s="150"/>
      <c r="AG128" s="150" t="s">
        <v>168</v>
      </c>
      <c r="AH128" s="150">
        <v>0</v>
      </c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outlineLevel="1" x14ac:dyDescent="0.2">
      <c r="A129" s="157"/>
      <c r="B129" s="158"/>
      <c r="C129" s="186" t="s">
        <v>962</v>
      </c>
      <c r="D129" s="161"/>
      <c r="E129" s="162">
        <v>66</v>
      </c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0"/>
      <c r="Y129" s="150"/>
      <c r="Z129" s="150"/>
      <c r="AA129" s="150"/>
      <c r="AB129" s="150"/>
      <c r="AC129" s="150"/>
      <c r="AD129" s="150"/>
      <c r="AE129" s="150"/>
      <c r="AF129" s="150"/>
      <c r="AG129" s="150" t="s">
        <v>168</v>
      </c>
      <c r="AH129" s="150">
        <v>0</v>
      </c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ht="22.5" outlineLevel="1" x14ac:dyDescent="0.2">
      <c r="A130" s="170">
        <v>58</v>
      </c>
      <c r="B130" s="171" t="s">
        <v>963</v>
      </c>
      <c r="C130" s="185" t="s">
        <v>964</v>
      </c>
      <c r="D130" s="172" t="s">
        <v>171</v>
      </c>
      <c r="E130" s="173">
        <v>23</v>
      </c>
      <c r="F130" s="174"/>
      <c r="G130" s="175">
        <f>ROUND(E130*F130,2)</f>
        <v>0</v>
      </c>
      <c r="H130" s="160"/>
      <c r="I130" s="159">
        <f>ROUND(E130*H130,2)</f>
        <v>0</v>
      </c>
      <c r="J130" s="160"/>
      <c r="K130" s="159">
        <f>ROUND(E130*J130,2)</f>
        <v>0</v>
      </c>
      <c r="L130" s="159">
        <v>21</v>
      </c>
      <c r="M130" s="159">
        <f>G130*(1+L130/100)</f>
        <v>0</v>
      </c>
      <c r="N130" s="159">
        <v>2.7999999999999998E-4</v>
      </c>
      <c r="O130" s="159">
        <f>ROUND(E130*N130,2)</f>
        <v>0.01</v>
      </c>
      <c r="P130" s="159">
        <v>0</v>
      </c>
      <c r="Q130" s="159">
        <f>ROUND(E130*P130,2)</f>
        <v>0</v>
      </c>
      <c r="R130" s="159"/>
      <c r="S130" s="159" t="s">
        <v>243</v>
      </c>
      <c r="T130" s="159" t="s">
        <v>165</v>
      </c>
      <c r="U130" s="159">
        <v>0.20016999999999999</v>
      </c>
      <c r="V130" s="159">
        <f>ROUND(E130*U130,2)</f>
        <v>4.5999999999999996</v>
      </c>
      <c r="W130" s="159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 t="s">
        <v>858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57"/>
      <c r="B131" s="158"/>
      <c r="C131" s="186" t="s">
        <v>965</v>
      </c>
      <c r="D131" s="161"/>
      <c r="E131" s="162">
        <v>23</v>
      </c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0"/>
      <c r="Y131" s="150"/>
      <c r="Z131" s="150"/>
      <c r="AA131" s="150"/>
      <c r="AB131" s="150"/>
      <c r="AC131" s="150"/>
      <c r="AD131" s="150"/>
      <c r="AE131" s="150"/>
      <c r="AF131" s="150"/>
      <c r="AG131" s="150" t="s">
        <v>168</v>
      </c>
      <c r="AH131" s="150">
        <v>0</v>
      </c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0">
        <v>59</v>
      </c>
      <c r="B132" s="171" t="s">
        <v>966</v>
      </c>
      <c r="C132" s="185" t="s">
        <v>967</v>
      </c>
      <c r="D132" s="172" t="s">
        <v>171</v>
      </c>
      <c r="E132" s="173">
        <v>292</v>
      </c>
      <c r="F132" s="174"/>
      <c r="G132" s="175">
        <f>ROUND(E132*F132,2)</f>
        <v>0</v>
      </c>
      <c r="H132" s="160"/>
      <c r="I132" s="159">
        <f>ROUND(E132*H132,2)</f>
        <v>0</v>
      </c>
      <c r="J132" s="160"/>
      <c r="K132" s="159">
        <f>ROUND(E132*J132,2)</f>
        <v>0</v>
      </c>
      <c r="L132" s="159">
        <v>21</v>
      </c>
      <c r="M132" s="159">
        <f>G132*(1+L132/100)</f>
        <v>0</v>
      </c>
      <c r="N132" s="159">
        <v>9.8999999999999999E-4</v>
      </c>
      <c r="O132" s="159">
        <f>ROUND(E132*N132,2)</f>
        <v>0.28999999999999998</v>
      </c>
      <c r="P132" s="159">
        <v>0</v>
      </c>
      <c r="Q132" s="159">
        <f>ROUND(E132*P132,2)</f>
        <v>0</v>
      </c>
      <c r="R132" s="159"/>
      <c r="S132" s="159" t="s">
        <v>243</v>
      </c>
      <c r="T132" s="159" t="s">
        <v>165</v>
      </c>
      <c r="U132" s="159">
        <v>7.5829999999999995E-2</v>
      </c>
      <c r="V132" s="159">
        <f>ROUND(E132*U132,2)</f>
        <v>22.14</v>
      </c>
      <c r="W132" s="159"/>
      <c r="X132" s="150"/>
      <c r="Y132" s="150"/>
      <c r="Z132" s="150"/>
      <c r="AA132" s="150"/>
      <c r="AB132" s="150"/>
      <c r="AC132" s="150"/>
      <c r="AD132" s="150"/>
      <c r="AE132" s="150"/>
      <c r="AF132" s="150"/>
      <c r="AG132" s="150" t="s">
        <v>858</v>
      </c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57"/>
      <c r="B133" s="158"/>
      <c r="C133" s="186" t="s">
        <v>968</v>
      </c>
      <c r="D133" s="161"/>
      <c r="E133" s="162">
        <v>266</v>
      </c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0"/>
      <c r="Y133" s="150"/>
      <c r="Z133" s="150"/>
      <c r="AA133" s="150"/>
      <c r="AB133" s="150"/>
      <c r="AC133" s="150"/>
      <c r="AD133" s="150"/>
      <c r="AE133" s="150"/>
      <c r="AF133" s="150"/>
      <c r="AG133" s="150" t="s">
        <v>168</v>
      </c>
      <c r="AH133" s="150">
        <v>0</v>
      </c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57"/>
      <c r="B134" s="158"/>
      <c r="C134" s="186" t="s">
        <v>969</v>
      </c>
      <c r="D134" s="161"/>
      <c r="E134" s="162">
        <v>26</v>
      </c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0"/>
      <c r="Y134" s="150"/>
      <c r="Z134" s="150"/>
      <c r="AA134" s="150"/>
      <c r="AB134" s="150"/>
      <c r="AC134" s="150"/>
      <c r="AD134" s="150"/>
      <c r="AE134" s="150"/>
      <c r="AF134" s="150"/>
      <c r="AG134" s="150" t="s">
        <v>168</v>
      </c>
      <c r="AH134" s="150">
        <v>0</v>
      </c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ht="22.5" outlineLevel="1" x14ac:dyDescent="0.2">
      <c r="A135" s="170">
        <v>60</v>
      </c>
      <c r="B135" s="171" t="s">
        <v>970</v>
      </c>
      <c r="C135" s="185" t="s">
        <v>971</v>
      </c>
      <c r="D135" s="172" t="s">
        <v>171</v>
      </c>
      <c r="E135" s="173">
        <v>120</v>
      </c>
      <c r="F135" s="174"/>
      <c r="G135" s="175">
        <f>ROUND(E135*F135,2)</f>
        <v>0</v>
      </c>
      <c r="H135" s="160"/>
      <c r="I135" s="159">
        <f>ROUND(E135*H135,2)</f>
        <v>0</v>
      </c>
      <c r="J135" s="160"/>
      <c r="K135" s="159">
        <f>ROUND(E135*J135,2)</f>
        <v>0</v>
      </c>
      <c r="L135" s="159">
        <v>21</v>
      </c>
      <c r="M135" s="159">
        <f>G135*(1+L135/100)</f>
        <v>0</v>
      </c>
      <c r="N135" s="159">
        <v>1.0499999999999999E-3</v>
      </c>
      <c r="O135" s="159">
        <f>ROUND(E135*N135,2)</f>
        <v>0.13</v>
      </c>
      <c r="P135" s="159">
        <v>0</v>
      </c>
      <c r="Q135" s="159">
        <f>ROUND(E135*P135,2)</f>
        <v>0</v>
      </c>
      <c r="R135" s="159"/>
      <c r="S135" s="159" t="s">
        <v>243</v>
      </c>
      <c r="T135" s="159" t="s">
        <v>165</v>
      </c>
      <c r="U135" s="159">
        <v>0.12317</v>
      </c>
      <c r="V135" s="159">
        <f>ROUND(E135*U135,2)</f>
        <v>14.78</v>
      </c>
      <c r="W135" s="159"/>
      <c r="X135" s="150"/>
      <c r="Y135" s="150"/>
      <c r="Z135" s="150"/>
      <c r="AA135" s="150"/>
      <c r="AB135" s="150"/>
      <c r="AC135" s="150"/>
      <c r="AD135" s="150"/>
      <c r="AE135" s="150"/>
      <c r="AF135" s="150"/>
      <c r="AG135" s="150" t="s">
        <v>858</v>
      </c>
      <c r="AH135" s="150"/>
      <c r="AI135" s="150"/>
      <c r="AJ135" s="150"/>
      <c r="AK135" s="150"/>
      <c r="AL135" s="150"/>
      <c r="AM135" s="150"/>
      <c r="AN135" s="150"/>
      <c r="AO135" s="150"/>
      <c r="AP135" s="150"/>
      <c r="AQ135" s="150"/>
      <c r="AR135" s="150"/>
      <c r="AS135" s="150"/>
      <c r="AT135" s="150"/>
      <c r="AU135" s="150"/>
      <c r="AV135" s="150"/>
      <c r="AW135" s="150"/>
      <c r="AX135" s="150"/>
      <c r="AY135" s="150"/>
      <c r="AZ135" s="150"/>
      <c r="BA135" s="150"/>
      <c r="BB135" s="150"/>
      <c r="BC135" s="150"/>
      <c r="BD135" s="150"/>
      <c r="BE135" s="150"/>
      <c r="BF135" s="150"/>
      <c r="BG135" s="150"/>
      <c r="BH135" s="150"/>
    </row>
    <row r="136" spans="1:60" outlineLevel="1" x14ac:dyDescent="0.2">
      <c r="A136" s="157"/>
      <c r="B136" s="158"/>
      <c r="C136" s="186" t="s">
        <v>972</v>
      </c>
      <c r="D136" s="161"/>
      <c r="E136" s="162">
        <v>120</v>
      </c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 t="s">
        <v>168</v>
      </c>
      <c r="AH136" s="150">
        <v>0</v>
      </c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</row>
    <row r="137" spans="1:60" ht="22.5" outlineLevel="1" x14ac:dyDescent="0.2">
      <c r="A137" s="170">
        <v>61</v>
      </c>
      <c r="B137" s="171" t="s">
        <v>973</v>
      </c>
      <c r="C137" s="185" t="s">
        <v>974</v>
      </c>
      <c r="D137" s="172" t="s">
        <v>181</v>
      </c>
      <c r="E137" s="173">
        <v>11</v>
      </c>
      <c r="F137" s="174"/>
      <c r="G137" s="175">
        <f>ROUND(E137*F137,2)</f>
        <v>0</v>
      </c>
      <c r="H137" s="160"/>
      <c r="I137" s="159">
        <f>ROUND(E137*H137,2)</f>
        <v>0</v>
      </c>
      <c r="J137" s="160"/>
      <c r="K137" s="159">
        <f>ROUND(E137*J137,2)</f>
        <v>0</v>
      </c>
      <c r="L137" s="159">
        <v>21</v>
      </c>
      <c r="M137" s="159">
        <f>G137*(1+L137/100)</f>
        <v>0</v>
      </c>
      <c r="N137" s="159">
        <v>6.4999999999999997E-3</v>
      </c>
      <c r="O137" s="159">
        <f>ROUND(E137*N137,2)</f>
        <v>7.0000000000000007E-2</v>
      </c>
      <c r="P137" s="159">
        <v>0</v>
      </c>
      <c r="Q137" s="159">
        <f>ROUND(E137*P137,2)</f>
        <v>0</v>
      </c>
      <c r="R137" s="159"/>
      <c r="S137" s="159" t="s">
        <v>243</v>
      </c>
      <c r="T137" s="159" t="s">
        <v>165</v>
      </c>
      <c r="U137" s="159">
        <v>0.48532999999999998</v>
      </c>
      <c r="V137" s="159">
        <f>ROUND(E137*U137,2)</f>
        <v>5.34</v>
      </c>
      <c r="W137" s="159"/>
      <c r="X137" s="150"/>
      <c r="Y137" s="150"/>
      <c r="Z137" s="150"/>
      <c r="AA137" s="150"/>
      <c r="AB137" s="150"/>
      <c r="AC137" s="150"/>
      <c r="AD137" s="150"/>
      <c r="AE137" s="150"/>
      <c r="AF137" s="150"/>
      <c r="AG137" s="150" t="s">
        <v>858</v>
      </c>
      <c r="AH137" s="150"/>
      <c r="AI137" s="150"/>
      <c r="AJ137" s="150"/>
      <c r="AK137" s="150"/>
      <c r="AL137" s="150"/>
      <c r="AM137" s="150"/>
      <c r="AN137" s="150"/>
      <c r="AO137" s="150"/>
      <c r="AP137" s="150"/>
      <c r="AQ137" s="150"/>
      <c r="AR137" s="150"/>
      <c r="AS137" s="150"/>
      <c r="AT137" s="150"/>
      <c r="AU137" s="150"/>
      <c r="AV137" s="150"/>
      <c r="AW137" s="150"/>
      <c r="AX137" s="150"/>
      <c r="AY137" s="150"/>
      <c r="AZ137" s="150"/>
      <c r="BA137" s="150"/>
      <c r="BB137" s="150"/>
      <c r="BC137" s="150"/>
      <c r="BD137" s="150"/>
      <c r="BE137" s="150"/>
      <c r="BF137" s="150"/>
      <c r="BG137" s="150"/>
      <c r="BH137" s="150"/>
    </row>
    <row r="138" spans="1:60" outlineLevel="1" x14ac:dyDescent="0.2">
      <c r="A138" s="157"/>
      <c r="B138" s="158"/>
      <c r="C138" s="186" t="s">
        <v>975</v>
      </c>
      <c r="D138" s="161"/>
      <c r="E138" s="162">
        <v>11</v>
      </c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0"/>
      <c r="Y138" s="150"/>
      <c r="Z138" s="150"/>
      <c r="AA138" s="150"/>
      <c r="AB138" s="150"/>
      <c r="AC138" s="150"/>
      <c r="AD138" s="150"/>
      <c r="AE138" s="150"/>
      <c r="AF138" s="150"/>
      <c r="AG138" s="150" t="s">
        <v>168</v>
      </c>
      <c r="AH138" s="150">
        <v>0</v>
      </c>
      <c r="AI138" s="150"/>
      <c r="AJ138" s="150"/>
      <c r="AK138" s="150"/>
      <c r="AL138" s="150"/>
      <c r="AM138" s="150"/>
      <c r="AN138" s="150"/>
      <c r="AO138" s="150"/>
      <c r="AP138" s="150"/>
      <c r="AQ138" s="150"/>
      <c r="AR138" s="150"/>
      <c r="AS138" s="150"/>
      <c r="AT138" s="150"/>
      <c r="AU138" s="150"/>
      <c r="AV138" s="150"/>
      <c r="AW138" s="150"/>
      <c r="AX138" s="150"/>
      <c r="AY138" s="150"/>
      <c r="AZ138" s="150"/>
      <c r="BA138" s="150"/>
      <c r="BB138" s="150"/>
      <c r="BC138" s="150"/>
      <c r="BD138" s="150"/>
      <c r="BE138" s="150"/>
      <c r="BF138" s="150"/>
      <c r="BG138" s="150"/>
      <c r="BH138" s="150"/>
    </row>
    <row r="139" spans="1:60" ht="22.5" outlineLevel="1" x14ac:dyDescent="0.2">
      <c r="A139" s="170">
        <v>62</v>
      </c>
      <c r="B139" s="171" t="s">
        <v>976</v>
      </c>
      <c r="C139" s="185" t="s">
        <v>977</v>
      </c>
      <c r="D139" s="172" t="s">
        <v>181</v>
      </c>
      <c r="E139" s="173">
        <v>1</v>
      </c>
      <c r="F139" s="174"/>
      <c r="G139" s="175">
        <f>ROUND(E139*F139,2)</f>
        <v>0</v>
      </c>
      <c r="H139" s="160"/>
      <c r="I139" s="159">
        <f>ROUND(E139*H139,2)</f>
        <v>0</v>
      </c>
      <c r="J139" s="160"/>
      <c r="K139" s="159">
        <f>ROUND(E139*J139,2)</f>
        <v>0</v>
      </c>
      <c r="L139" s="159">
        <v>21</v>
      </c>
      <c r="M139" s="159">
        <f>G139*(1+L139/100)</f>
        <v>0</v>
      </c>
      <c r="N139" s="159">
        <v>6.4999999999999997E-3</v>
      </c>
      <c r="O139" s="159">
        <f>ROUND(E139*N139,2)</f>
        <v>0.01</v>
      </c>
      <c r="P139" s="159">
        <v>0</v>
      </c>
      <c r="Q139" s="159">
        <f>ROUND(E139*P139,2)</f>
        <v>0</v>
      </c>
      <c r="R139" s="159"/>
      <c r="S139" s="159" t="s">
        <v>243</v>
      </c>
      <c r="T139" s="159" t="s">
        <v>165</v>
      </c>
      <c r="U139" s="159">
        <v>0.48532999999999998</v>
      </c>
      <c r="V139" s="159">
        <f>ROUND(E139*U139,2)</f>
        <v>0.49</v>
      </c>
      <c r="W139" s="159"/>
      <c r="X139" s="150"/>
      <c r="Y139" s="150"/>
      <c r="Z139" s="150"/>
      <c r="AA139" s="150"/>
      <c r="AB139" s="150"/>
      <c r="AC139" s="150"/>
      <c r="AD139" s="150"/>
      <c r="AE139" s="150"/>
      <c r="AF139" s="150"/>
      <c r="AG139" s="150" t="s">
        <v>858</v>
      </c>
      <c r="AH139" s="150"/>
      <c r="AI139" s="150"/>
      <c r="AJ139" s="150"/>
      <c r="AK139" s="150"/>
      <c r="AL139" s="150"/>
      <c r="AM139" s="150"/>
      <c r="AN139" s="150"/>
      <c r="AO139" s="150"/>
      <c r="AP139" s="150"/>
      <c r="AQ139" s="150"/>
      <c r="AR139" s="150"/>
      <c r="AS139" s="150"/>
      <c r="AT139" s="150"/>
      <c r="AU139" s="150"/>
      <c r="AV139" s="150"/>
      <c r="AW139" s="150"/>
      <c r="AX139" s="150"/>
      <c r="AY139" s="150"/>
      <c r="AZ139" s="150"/>
      <c r="BA139" s="150"/>
      <c r="BB139" s="150"/>
      <c r="BC139" s="150"/>
      <c r="BD139" s="150"/>
      <c r="BE139" s="150"/>
      <c r="BF139" s="150"/>
      <c r="BG139" s="150"/>
      <c r="BH139" s="150"/>
    </row>
    <row r="140" spans="1:60" outlineLevel="1" x14ac:dyDescent="0.2">
      <c r="A140" s="157"/>
      <c r="B140" s="158"/>
      <c r="C140" s="186" t="s">
        <v>71</v>
      </c>
      <c r="D140" s="161"/>
      <c r="E140" s="162">
        <v>1</v>
      </c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0"/>
      <c r="Y140" s="150"/>
      <c r="Z140" s="150"/>
      <c r="AA140" s="150"/>
      <c r="AB140" s="150"/>
      <c r="AC140" s="150"/>
      <c r="AD140" s="150"/>
      <c r="AE140" s="150"/>
      <c r="AF140" s="150"/>
      <c r="AG140" s="150" t="s">
        <v>168</v>
      </c>
      <c r="AH140" s="150">
        <v>0</v>
      </c>
      <c r="AI140" s="150"/>
      <c r="AJ140" s="150"/>
      <c r="AK140" s="150"/>
      <c r="AL140" s="150"/>
      <c r="AM140" s="150"/>
      <c r="AN140" s="150"/>
      <c r="AO140" s="150"/>
      <c r="AP140" s="150"/>
      <c r="AQ140" s="150"/>
      <c r="AR140" s="150"/>
      <c r="AS140" s="150"/>
      <c r="AT140" s="150"/>
      <c r="AU140" s="150"/>
      <c r="AV140" s="150"/>
      <c r="AW140" s="150"/>
      <c r="AX140" s="150"/>
      <c r="AY140" s="150"/>
      <c r="AZ140" s="150"/>
      <c r="BA140" s="150"/>
      <c r="BB140" s="150"/>
      <c r="BC140" s="150"/>
      <c r="BD140" s="150"/>
      <c r="BE140" s="150"/>
      <c r="BF140" s="150"/>
      <c r="BG140" s="150"/>
      <c r="BH140" s="150"/>
    </row>
    <row r="141" spans="1:60" ht="22.5" outlineLevel="1" x14ac:dyDescent="0.2">
      <c r="A141" s="170">
        <v>63</v>
      </c>
      <c r="B141" s="171" t="s">
        <v>978</v>
      </c>
      <c r="C141" s="185" t="s">
        <v>979</v>
      </c>
      <c r="D141" s="172" t="s">
        <v>181</v>
      </c>
      <c r="E141" s="173">
        <v>48</v>
      </c>
      <c r="F141" s="174"/>
      <c r="G141" s="175">
        <f>ROUND(E141*F141,2)</f>
        <v>0</v>
      </c>
      <c r="H141" s="160"/>
      <c r="I141" s="159">
        <f>ROUND(E141*H141,2)</f>
        <v>0</v>
      </c>
      <c r="J141" s="160"/>
      <c r="K141" s="159">
        <f>ROUND(E141*J141,2)</f>
        <v>0</v>
      </c>
      <c r="L141" s="159">
        <v>21</v>
      </c>
      <c r="M141" s="159">
        <f>G141*(1+L141/100)</f>
        <v>0</v>
      </c>
      <c r="N141" s="159">
        <v>2.9999999999999997E-4</v>
      </c>
      <c r="O141" s="159">
        <f>ROUND(E141*N141,2)</f>
        <v>0.01</v>
      </c>
      <c r="P141" s="159">
        <v>0</v>
      </c>
      <c r="Q141" s="159">
        <f>ROUND(E141*P141,2)</f>
        <v>0</v>
      </c>
      <c r="R141" s="159"/>
      <c r="S141" s="159" t="s">
        <v>243</v>
      </c>
      <c r="T141" s="159" t="s">
        <v>165</v>
      </c>
      <c r="U141" s="159">
        <v>0.35216999999999998</v>
      </c>
      <c r="V141" s="159">
        <f>ROUND(E141*U141,2)</f>
        <v>16.899999999999999</v>
      </c>
      <c r="W141" s="159"/>
      <c r="X141" s="150"/>
      <c r="Y141" s="150"/>
      <c r="Z141" s="150"/>
      <c r="AA141" s="150"/>
      <c r="AB141" s="150"/>
      <c r="AC141" s="150"/>
      <c r="AD141" s="150"/>
      <c r="AE141" s="150"/>
      <c r="AF141" s="150"/>
      <c r="AG141" s="150" t="s">
        <v>858</v>
      </c>
      <c r="AH141" s="150"/>
      <c r="AI141" s="150"/>
      <c r="AJ141" s="150"/>
      <c r="AK141" s="150"/>
      <c r="AL141" s="150"/>
      <c r="AM141" s="150"/>
      <c r="AN141" s="150"/>
      <c r="AO141" s="150"/>
      <c r="AP141" s="150"/>
      <c r="AQ141" s="150"/>
      <c r="AR141" s="150"/>
      <c r="AS141" s="150"/>
      <c r="AT141" s="150"/>
      <c r="AU141" s="150"/>
      <c r="AV141" s="150"/>
      <c r="AW141" s="150"/>
      <c r="AX141" s="150"/>
      <c r="AY141" s="150"/>
      <c r="AZ141" s="150"/>
      <c r="BA141" s="150"/>
      <c r="BB141" s="150"/>
      <c r="BC141" s="150"/>
      <c r="BD141" s="150"/>
      <c r="BE141" s="150"/>
      <c r="BF141" s="150"/>
      <c r="BG141" s="150"/>
      <c r="BH141" s="150"/>
    </row>
    <row r="142" spans="1:60" outlineLevel="1" x14ac:dyDescent="0.2">
      <c r="A142" s="157"/>
      <c r="B142" s="158"/>
      <c r="C142" s="186" t="s">
        <v>980</v>
      </c>
      <c r="D142" s="161"/>
      <c r="E142" s="162">
        <v>48</v>
      </c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0"/>
      <c r="Y142" s="150"/>
      <c r="Z142" s="150"/>
      <c r="AA142" s="150"/>
      <c r="AB142" s="150"/>
      <c r="AC142" s="150"/>
      <c r="AD142" s="150"/>
      <c r="AE142" s="150"/>
      <c r="AF142" s="150"/>
      <c r="AG142" s="150" t="s">
        <v>168</v>
      </c>
      <c r="AH142" s="150">
        <v>0</v>
      </c>
      <c r="AI142" s="150"/>
      <c r="AJ142" s="150"/>
      <c r="AK142" s="150"/>
      <c r="AL142" s="150"/>
      <c r="AM142" s="150"/>
      <c r="AN142" s="150"/>
      <c r="AO142" s="150"/>
      <c r="AP142" s="150"/>
      <c r="AQ142" s="150"/>
      <c r="AR142" s="150"/>
      <c r="AS142" s="150"/>
      <c r="AT142" s="150"/>
      <c r="AU142" s="150"/>
      <c r="AV142" s="150"/>
      <c r="AW142" s="150"/>
      <c r="AX142" s="150"/>
      <c r="AY142" s="150"/>
      <c r="AZ142" s="150"/>
      <c r="BA142" s="150"/>
      <c r="BB142" s="150"/>
      <c r="BC142" s="150"/>
      <c r="BD142" s="150"/>
      <c r="BE142" s="150"/>
      <c r="BF142" s="150"/>
      <c r="BG142" s="150"/>
      <c r="BH142" s="150"/>
    </row>
    <row r="143" spans="1:60" ht="22.5" outlineLevel="1" x14ac:dyDescent="0.2">
      <c r="A143" s="170">
        <v>64</v>
      </c>
      <c r="B143" s="171" t="s">
        <v>981</v>
      </c>
      <c r="C143" s="185" t="s">
        <v>982</v>
      </c>
      <c r="D143" s="172" t="s">
        <v>181</v>
      </c>
      <c r="E143" s="173">
        <v>66</v>
      </c>
      <c r="F143" s="174"/>
      <c r="G143" s="175">
        <f>ROUND(E143*F143,2)</f>
        <v>0</v>
      </c>
      <c r="H143" s="160"/>
      <c r="I143" s="159">
        <f>ROUND(E143*H143,2)</f>
        <v>0</v>
      </c>
      <c r="J143" s="160"/>
      <c r="K143" s="159">
        <f>ROUND(E143*J143,2)</f>
        <v>0</v>
      </c>
      <c r="L143" s="159">
        <v>21</v>
      </c>
      <c r="M143" s="159">
        <f>G143*(1+L143/100)</f>
        <v>0</v>
      </c>
      <c r="N143" s="159">
        <v>1.1E-4</v>
      </c>
      <c r="O143" s="159">
        <f>ROUND(E143*N143,2)</f>
        <v>0.01</v>
      </c>
      <c r="P143" s="159">
        <v>0</v>
      </c>
      <c r="Q143" s="159">
        <f>ROUND(E143*P143,2)</f>
        <v>0</v>
      </c>
      <c r="R143" s="159"/>
      <c r="S143" s="159" t="s">
        <v>243</v>
      </c>
      <c r="T143" s="159" t="s">
        <v>165</v>
      </c>
      <c r="U143" s="159">
        <v>0.24399999999999999</v>
      </c>
      <c r="V143" s="159">
        <f>ROUND(E143*U143,2)</f>
        <v>16.100000000000001</v>
      </c>
      <c r="W143" s="159"/>
      <c r="X143" s="150"/>
      <c r="Y143" s="150"/>
      <c r="Z143" s="150"/>
      <c r="AA143" s="150"/>
      <c r="AB143" s="150"/>
      <c r="AC143" s="150"/>
      <c r="AD143" s="150"/>
      <c r="AE143" s="150"/>
      <c r="AF143" s="150"/>
      <c r="AG143" s="150" t="s">
        <v>858</v>
      </c>
      <c r="AH143" s="150"/>
      <c r="AI143" s="150"/>
      <c r="AJ143" s="150"/>
      <c r="AK143" s="150"/>
      <c r="AL143" s="150"/>
      <c r="AM143" s="150"/>
      <c r="AN143" s="150"/>
      <c r="AO143" s="150"/>
      <c r="AP143" s="150"/>
      <c r="AQ143" s="150"/>
      <c r="AR143" s="150"/>
      <c r="AS143" s="150"/>
      <c r="AT143" s="150"/>
      <c r="AU143" s="150"/>
      <c r="AV143" s="150"/>
      <c r="AW143" s="150"/>
      <c r="AX143" s="150"/>
      <c r="AY143" s="150"/>
      <c r="AZ143" s="150"/>
      <c r="BA143" s="150"/>
      <c r="BB143" s="150"/>
      <c r="BC143" s="150"/>
      <c r="BD143" s="150"/>
      <c r="BE143" s="150"/>
      <c r="BF143" s="150"/>
      <c r="BG143" s="150"/>
      <c r="BH143" s="150"/>
    </row>
    <row r="144" spans="1:60" outlineLevel="1" x14ac:dyDescent="0.2">
      <c r="A144" s="157"/>
      <c r="B144" s="158"/>
      <c r="C144" s="186" t="s">
        <v>983</v>
      </c>
      <c r="D144" s="161"/>
      <c r="E144" s="162">
        <v>60</v>
      </c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0"/>
      <c r="Y144" s="150"/>
      <c r="Z144" s="150"/>
      <c r="AA144" s="150"/>
      <c r="AB144" s="150"/>
      <c r="AC144" s="150"/>
      <c r="AD144" s="150"/>
      <c r="AE144" s="150"/>
      <c r="AF144" s="150"/>
      <c r="AG144" s="150" t="s">
        <v>168</v>
      </c>
      <c r="AH144" s="150">
        <v>0</v>
      </c>
      <c r="AI144" s="150"/>
      <c r="AJ144" s="150"/>
      <c r="AK144" s="150"/>
      <c r="AL144" s="150"/>
      <c r="AM144" s="150"/>
      <c r="AN144" s="150"/>
      <c r="AO144" s="150"/>
      <c r="AP144" s="150"/>
      <c r="AQ144" s="150"/>
      <c r="AR144" s="150"/>
      <c r="AS144" s="150"/>
      <c r="AT144" s="150"/>
      <c r="AU144" s="150"/>
      <c r="AV144" s="150"/>
      <c r="AW144" s="150"/>
      <c r="AX144" s="150"/>
      <c r="AY144" s="150"/>
      <c r="AZ144" s="150"/>
      <c r="BA144" s="150"/>
      <c r="BB144" s="150"/>
      <c r="BC144" s="150"/>
      <c r="BD144" s="150"/>
      <c r="BE144" s="150"/>
      <c r="BF144" s="150"/>
      <c r="BG144" s="150"/>
      <c r="BH144" s="150"/>
    </row>
    <row r="145" spans="1:60" outlineLevel="1" x14ac:dyDescent="0.2">
      <c r="A145" s="157"/>
      <c r="B145" s="158"/>
      <c r="C145" s="186" t="s">
        <v>984</v>
      </c>
      <c r="D145" s="161"/>
      <c r="E145" s="162">
        <v>6</v>
      </c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0"/>
      <c r="Y145" s="150"/>
      <c r="Z145" s="150"/>
      <c r="AA145" s="150"/>
      <c r="AB145" s="150"/>
      <c r="AC145" s="150"/>
      <c r="AD145" s="150"/>
      <c r="AE145" s="150"/>
      <c r="AF145" s="150"/>
      <c r="AG145" s="150" t="s">
        <v>168</v>
      </c>
      <c r="AH145" s="150">
        <v>0</v>
      </c>
      <c r="AI145" s="150"/>
      <c r="AJ145" s="150"/>
      <c r="AK145" s="150"/>
      <c r="AL145" s="150"/>
      <c r="AM145" s="150"/>
      <c r="AN145" s="150"/>
      <c r="AO145" s="150"/>
      <c r="AP145" s="150"/>
      <c r="AQ145" s="150"/>
      <c r="AR145" s="150"/>
      <c r="AS145" s="150"/>
      <c r="AT145" s="150"/>
      <c r="AU145" s="150"/>
      <c r="AV145" s="150"/>
      <c r="AW145" s="150"/>
      <c r="AX145" s="150"/>
      <c r="AY145" s="150"/>
      <c r="AZ145" s="150"/>
      <c r="BA145" s="150"/>
      <c r="BB145" s="150"/>
      <c r="BC145" s="150"/>
      <c r="BD145" s="150"/>
      <c r="BE145" s="150"/>
      <c r="BF145" s="150"/>
      <c r="BG145" s="150"/>
      <c r="BH145" s="150"/>
    </row>
    <row r="146" spans="1:60" ht="22.5" outlineLevel="1" x14ac:dyDescent="0.2">
      <c r="A146" s="170">
        <v>65</v>
      </c>
      <c r="B146" s="171" t="s">
        <v>985</v>
      </c>
      <c r="C146" s="185" t="s">
        <v>986</v>
      </c>
      <c r="D146" s="172" t="s">
        <v>181</v>
      </c>
      <c r="E146" s="173">
        <v>24</v>
      </c>
      <c r="F146" s="174"/>
      <c r="G146" s="175">
        <f>ROUND(E146*F146,2)</f>
        <v>0</v>
      </c>
      <c r="H146" s="160"/>
      <c r="I146" s="159">
        <f>ROUND(E146*H146,2)</f>
        <v>0</v>
      </c>
      <c r="J146" s="160"/>
      <c r="K146" s="159">
        <f>ROUND(E146*J146,2)</f>
        <v>0</v>
      </c>
      <c r="L146" s="159">
        <v>21</v>
      </c>
      <c r="M146" s="159">
        <f>G146*(1+L146/100)</f>
        <v>0</v>
      </c>
      <c r="N146" s="159">
        <v>2.0000000000000001E-4</v>
      </c>
      <c r="O146" s="159">
        <f>ROUND(E146*N146,2)</f>
        <v>0</v>
      </c>
      <c r="P146" s="159">
        <v>0</v>
      </c>
      <c r="Q146" s="159">
        <f>ROUND(E146*P146,2)</f>
        <v>0</v>
      </c>
      <c r="R146" s="159"/>
      <c r="S146" s="159" t="s">
        <v>243</v>
      </c>
      <c r="T146" s="159" t="s">
        <v>165</v>
      </c>
      <c r="U146" s="159">
        <v>0.24399999999999999</v>
      </c>
      <c r="V146" s="159">
        <f>ROUND(E146*U146,2)</f>
        <v>5.86</v>
      </c>
      <c r="W146" s="159"/>
      <c r="X146" s="150"/>
      <c r="Y146" s="150"/>
      <c r="Z146" s="150"/>
      <c r="AA146" s="150"/>
      <c r="AB146" s="150"/>
      <c r="AC146" s="150"/>
      <c r="AD146" s="150"/>
      <c r="AE146" s="150"/>
      <c r="AF146" s="150"/>
      <c r="AG146" s="150" t="s">
        <v>858</v>
      </c>
      <c r="AH146" s="150"/>
      <c r="AI146" s="150"/>
      <c r="AJ146" s="150"/>
      <c r="AK146" s="150"/>
      <c r="AL146" s="150"/>
      <c r="AM146" s="150"/>
      <c r="AN146" s="150"/>
      <c r="AO146" s="150"/>
      <c r="AP146" s="150"/>
      <c r="AQ146" s="150"/>
      <c r="AR146" s="150"/>
      <c r="AS146" s="150"/>
      <c r="AT146" s="150"/>
      <c r="AU146" s="150"/>
      <c r="AV146" s="150"/>
      <c r="AW146" s="150"/>
      <c r="AX146" s="150"/>
      <c r="AY146" s="150"/>
      <c r="AZ146" s="150"/>
      <c r="BA146" s="150"/>
      <c r="BB146" s="150"/>
      <c r="BC146" s="150"/>
      <c r="BD146" s="150"/>
      <c r="BE146" s="150"/>
      <c r="BF146" s="150"/>
      <c r="BG146" s="150"/>
      <c r="BH146" s="150"/>
    </row>
    <row r="147" spans="1:60" outlineLevel="1" x14ac:dyDescent="0.2">
      <c r="A147" s="157"/>
      <c r="B147" s="158"/>
      <c r="C147" s="186" t="s">
        <v>987</v>
      </c>
      <c r="D147" s="161"/>
      <c r="E147" s="162">
        <v>24</v>
      </c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0"/>
      <c r="Y147" s="150"/>
      <c r="Z147" s="150"/>
      <c r="AA147" s="150"/>
      <c r="AB147" s="150"/>
      <c r="AC147" s="150"/>
      <c r="AD147" s="150"/>
      <c r="AE147" s="150"/>
      <c r="AF147" s="150"/>
      <c r="AG147" s="150" t="s">
        <v>168</v>
      </c>
      <c r="AH147" s="150">
        <v>0</v>
      </c>
      <c r="AI147" s="150"/>
      <c r="AJ147" s="150"/>
      <c r="AK147" s="150"/>
      <c r="AL147" s="150"/>
      <c r="AM147" s="150"/>
      <c r="AN147" s="150"/>
      <c r="AO147" s="150"/>
      <c r="AP147" s="150"/>
      <c r="AQ147" s="150"/>
      <c r="AR147" s="150"/>
      <c r="AS147" s="150"/>
      <c r="AT147" s="150"/>
      <c r="AU147" s="150"/>
      <c r="AV147" s="150"/>
      <c r="AW147" s="150"/>
      <c r="AX147" s="150"/>
      <c r="AY147" s="150"/>
      <c r="AZ147" s="150"/>
      <c r="BA147" s="150"/>
      <c r="BB147" s="150"/>
      <c r="BC147" s="150"/>
      <c r="BD147" s="150"/>
      <c r="BE147" s="150"/>
      <c r="BF147" s="150"/>
      <c r="BG147" s="150"/>
      <c r="BH147" s="150"/>
    </row>
    <row r="148" spans="1:60" ht="22.5" outlineLevel="1" x14ac:dyDescent="0.2">
      <c r="A148" s="170">
        <v>66</v>
      </c>
      <c r="B148" s="171" t="s">
        <v>988</v>
      </c>
      <c r="C148" s="185" t="s">
        <v>989</v>
      </c>
      <c r="D148" s="172" t="s">
        <v>181</v>
      </c>
      <c r="E148" s="173">
        <v>28</v>
      </c>
      <c r="F148" s="174"/>
      <c r="G148" s="175">
        <f>ROUND(E148*F148,2)</f>
        <v>0</v>
      </c>
      <c r="H148" s="160"/>
      <c r="I148" s="159">
        <f>ROUND(E148*H148,2)</f>
        <v>0</v>
      </c>
      <c r="J148" s="160"/>
      <c r="K148" s="159">
        <f>ROUND(E148*J148,2)</f>
        <v>0</v>
      </c>
      <c r="L148" s="159">
        <v>21</v>
      </c>
      <c r="M148" s="159">
        <f>G148*(1+L148/100)</f>
        <v>0</v>
      </c>
      <c r="N148" s="159">
        <v>2.2000000000000001E-4</v>
      </c>
      <c r="O148" s="159">
        <f>ROUND(E148*N148,2)</f>
        <v>0.01</v>
      </c>
      <c r="P148" s="159">
        <v>0</v>
      </c>
      <c r="Q148" s="159">
        <f>ROUND(E148*P148,2)</f>
        <v>0</v>
      </c>
      <c r="R148" s="159"/>
      <c r="S148" s="159" t="s">
        <v>243</v>
      </c>
      <c r="T148" s="159" t="s">
        <v>165</v>
      </c>
      <c r="U148" s="159">
        <v>0.35216999999999998</v>
      </c>
      <c r="V148" s="159">
        <f>ROUND(E148*U148,2)</f>
        <v>9.86</v>
      </c>
      <c r="W148" s="159"/>
      <c r="X148" s="150"/>
      <c r="Y148" s="150"/>
      <c r="Z148" s="150"/>
      <c r="AA148" s="150"/>
      <c r="AB148" s="150"/>
      <c r="AC148" s="150"/>
      <c r="AD148" s="150"/>
      <c r="AE148" s="150"/>
      <c r="AF148" s="150"/>
      <c r="AG148" s="150" t="s">
        <v>858</v>
      </c>
      <c r="AH148" s="150"/>
      <c r="AI148" s="150"/>
      <c r="AJ148" s="150"/>
      <c r="AK148" s="150"/>
      <c r="AL148" s="150"/>
      <c r="AM148" s="150"/>
      <c r="AN148" s="150"/>
      <c r="AO148" s="150"/>
      <c r="AP148" s="150"/>
      <c r="AQ148" s="150"/>
      <c r="AR148" s="150"/>
      <c r="AS148" s="150"/>
      <c r="AT148" s="150"/>
      <c r="AU148" s="150"/>
      <c r="AV148" s="150"/>
      <c r="AW148" s="150"/>
      <c r="AX148" s="150"/>
      <c r="AY148" s="150"/>
      <c r="AZ148" s="150"/>
      <c r="BA148" s="150"/>
      <c r="BB148" s="150"/>
      <c r="BC148" s="150"/>
      <c r="BD148" s="150"/>
      <c r="BE148" s="150"/>
      <c r="BF148" s="150"/>
      <c r="BG148" s="150"/>
      <c r="BH148" s="150"/>
    </row>
    <row r="149" spans="1:60" outlineLevel="1" x14ac:dyDescent="0.2">
      <c r="A149" s="157"/>
      <c r="B149" s="158"/>
      <c r="C149" s="186" t="s">
        <v>956</v>
      </c>
      <c r="D149" s="161"/>
      <c r="E149" s="162">
        <v>28</v>
      </c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0"/>
      <c r="Y149" s="150"/>
      <c r="Z149" s="150"/>
      <c r="AA149" s="150"/>
      <c r="AB149" s="150"/>
      <c r="AC149" s="150"/>
      <c r="AD149" s="150"/>
      <c r="AE149" s="150"/>
      <c r="AF149" s="150"/>
      <c r="AG149" s="150" t="s">
        <v>168</v>
      </c>
      <c r="AH149" s="150">
        <v>0</v>
      </c>
      <c r="AI149" s="150"/>
      <c r="AJ149" s="150"/>
      <c r="AK149" s="150"/>
      <c r="AL149" s="150"/>
      <c r="AM149" s="150"/>
      <c r="AN149" s="150"/>
      <c r="AO149" s="150"/>
      <c r="AP149" s="150"/>
      <c r="AQ149" s="150"/>
      <c r="AR149" s="150"/>
      <c r="AS149" s="150"/>
      <c r="AT149" s="150"/>
      <c r="AU149" s="150"/>
      <c r="AV149" s="150"/>
      <c r="AW149" s="150"/>
      <c r="AX149" s="150"/>
      <c r="AY149" s="150"/>
      <c r="AZ149" s="150"/>
      <c r="BA149" s="150"/>
      <c r="BB149" s="150"/>
      <c r="BC149" s="150"/>
      <c r="BD149" s="150"/>
      <c r="BE149" s="150"/>
      <c r="BF149" s="150"/>
      <c r="BG149" s="150"/>
      <c r="BH149" s="150"/>
    </row>
    <row r="150" spans="1:60" outlineLevel="1" x14ac:dyDescent="0.2">
      <c r="A150" s="170">
        <v>67</v>
      </c>
      <c r="B150" s="171" t="s">
        <v>990</v>
      </c>
      <c r="C150" s="185" t="s">
        <v>991</v>
      </c>
      <c r="D150" s="172" t="s">
        <v>181</v>
      </c>
      <c r="E150" s="173">
        <v>101</v>
      </c>
      <c r="F150" s="174"/>
      <c r="G150" s="175">
        <f>ROUND(E150*F150,2)</f>
        <v>0</v>
      </c>
      <c r="H150" s="160"/>
      <c r="I150" s="159">
        <f>ROUND(E150*H150,2)</f>
        <v>0</v>
      </c>
      <c r="J150" s="160"/>
      <c r="K150" s="159">
        <f>ROUND(E150*J150,2)</f>
        <v>0</v>
      </c>
      <c r="L150" s="159">
        <v>21</v>
      </c>
      <c r="M150" s="159">
        <f>G150*(1+L150/100)</f>
        <v>0</v>
      </c>
      <c r="N150" s="159">
        <v>2.7999999999999998E-4</v>
      </c>
      <c r="O150" s="159">
        <f>ROUND(E150*N150,2)</f>
        <v>0.03</v>
      </c>
      <c r="P150" s="159">
        <v>0</v>
      </c>
      <c r="Q150" s="159">
        <f>ROUND(E150*P150,2)</f>
        <v>0</v>
      </c>
      <c r="R150" s="159"/>
      <c r="S150" s="159" t="s">
        <v>243</v>
      </c>
      <c r="T150" s="159" t="s">
        <v>165</v>
      </c>
      <c r="U150" s="159">
        <v>0.24399999999999999</v>
      </c>
      <c r="V150" s="159">
        <f>ROUND(E150*U150,2)</f>
        <v>24.64</v>
      </c>
      <c r="W150" s="159"/>
      <c r="X150" s="150"/>
      <c r="Y150" s="150"/>
      <c r="Z150" s="150"/>
      <c r="AA150" s="150"/>
      <c r="AB150" s="150"/>
      <c r="AC150" s="150"/>
      <c r="AD150" s="150"/>
      <c r="AE150" s="150"/>
      <c r="AF150" s="150"/>
      <c r="AG150" s="150" t="s">
        <v>815</v>
      </c>
      <c r="AH150" s="150"/>
      <c r="AI150" s="150"/>
      <c r="AJ150" s="150"/>
      <c r="AK150" s="150"/>
      <c r="AL150" s="150"/>
      <c r="AM150" s="150"/>
      <c r="AN150" s="150"/>
      <c r="AO150" s="150"/>
      <c r="AP150" s="150"/>
      <c r="AQ150" s="150"/>
      <c r="AR150" s="150"/>
      <c r="AS150" s="150"/>
      <c r="AT150" s="150"/>
      <c r="AU150" s="150"/>
      <c r="AV150" s="150"/>
      <c r="AW150" s="150"/>
      <c r="AX150" s="150"/>
      <c r="AY150" s="150"/>
      <c r="AZ150" s="150"/>
      <c r="BA150" s="150"/>
      <c r="BB150" s="150"/>
      <c r="BC150" s="150"/>
      <c r="BD150" s="150"/>
      <c r="BE150" s="150"/>
      <c r="BF150" s="150"/>
      <c r="BG150" s="150"/>
      <c r="BH150" s="150"/>
    </row>
    <row r="151" spans="1:60" outlineLevel="1" x14ac:dyDescent="0.2">
      <c r="A151" s="157"/>
      <c r="B151" s="158"/>
      <c r="C151" s="186" t="s">
        <v>992</v>
      </c>
      <c r="D151" s="161"/>
      <c r="E151" s="162">
        <v>92</v>
      </c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0"/>
      <c r="Y151" s="150"/>
      <c r="Z151" s="150"/>
      <c r="AA151" s="150"/>
      <c r="AB151" s="150"/>
      <c r="AC151" s="150"/>
      <c r="AD151" s="150"/>
      <c r="AE151" s="150"/>
      <c r="AF151" s="150"/>
      <c r="AG151" s="150" t="s">
        <v>168</v>
      </c>
      <c r="AH151" s="150">
        <v>0</v>
      </c>
      <c r="AI151" s="150"/>
      <c r="AJ151" s="150"/>
      <c r="AK151" s="150"/>
      <c r="AL151" s="150"/>
      <c r="AM151" s="150"/>
      <c r="AN151" s="150"/>
      <c r="AO151" s="150"/>
      <c r="AP151" s="150"/>
      <c r="AQ151" s="150"/>
      <c r="AR151" s="150"/>
      <c r="AS151" s="150"/>
      <c r="AT151" s="150"/>
      <c r="AU151" s="150"/>
      <c r="AV151" s="150"/>
      <c r="AW151" s="150"/>
      <c r="AX151" s="150"/>
      <c r="AY151" s="150"/>
      <c r="AZ151" s="150"/>
      <c r="BA151" s="150"/>
      <c r="BB151" s="150"/>
      <c r="BC151" s="150"/>
      <c r="BD151" s="150"/>
      <c r="BE151" s="150"/>
      <c r="BF151" s="150"/>
      <c r="BG151" s="150"/>
      <c r="BH151" s="150"/>
    </row>
    <row r="152" spans="1:60" outlineLevel="1" x14ac:dyDescent="0.2">
      <c r="A152" s="157"/>
      <c r="B152" s="158"/>
      <c r="C152" s="186" t="s">
        <v>993</v>
      </c>
      <c r="D152" s="161"/>
      <c r="E152" s="162">
        <v>9</v>
      </c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0"/>
      <c r="Y152" s="150"/>
      <c r="Z152" s="150"/>
      <c r="AA152" s="150"/>
      <c r="AB152" s="150"/>
      <c r="AC152" s="150"/>
      <c r="AD152" s="150"/>
      <c r="AE152" s="150"/>
      <c r="AF152" s="150"/>
      <c r="AG152" s="150" t="s">
        <v>168</v>
      </c>
      <c r="AH152" s="150">
        <v>0</v>
      </c>
      <c r="AI152" s="150"/>
      <c r="AJ152" s="150"/>
      <c r="AK152" s="150"/>
      <c r="AL152" s="150"/>
      <c r="AM152" s="150"/>
      <c r="AN152" s="150"/>
      <c r="AO152" s="150"/>
      <c r="AP152" s="150"/>
      <c r="AQ152" s="150"/>
      <c r="AR152" s="150"/>
      <c r="AS152" s="150"/>
      <c r="AT152" s="150"/>
      <c r="AU152" s="150"/>
      <c r="AV152" s="150"/>
      <c r="AW152" s="150"/>
      <c r="AX152" s="150"/>
      <c r="AY152" s="150"/>
      <c r="AZ152" s="150"/>
      <c r="BA152" s="150"/>
      <c r="BB152" s="150"/>
      <c r="BC152" s="150"/>
      <c r="BD152" s="150"/>
      <c r="BE152" s="150"/>
      <c r="BF152" s="150"/>
      <c r="BG152" s="150"/>
      <c r="BH152" s="150"/>
    </row>
    <row r="153" spans="1:60" outlineLevel="1" x14ac:dyDescent="0.2">
      <c r="A153" s="170">
        <v>68</v>
      </c>
      <c r="B153" s="171" t="s">
        <v>994</v>
      </c>
      <c r="C153" s="185" t="s">
        <v>995</v>
      </c>
      <c r="D153" s="172" t="s">
        <v>181</v>
      </c>
      <c r="E153" s="173">
        <v>627</v>
      </c>
      <c r="F153" s="174"/>
      <c r="G153" s="175">
        <f>ROUND(E153*F153,2)</f>
        <v>0</v>
      </c>
      <c r="H153" s="160"/>
      <c r="I153" s="159">
        <f>ROUND(E153*H153,2)</f>
        <v>0</v>
      </c>
      <c r="J153" s="160"/>
      <c r="K153" s="159">
        <f>ROUND(E153*J153,2)</f>
        <v>0</v>
      </c>
      <c r="L153" s="159">
        <v>21</v>
      </c>
      <c r="M153" s="159">
        <f>G153*(1+L153/100)</f>
        <v>0</v>
      </c>
      <c r="N153" s="159">
        <v>0</v>
      </c>
      <c r="O153" s="159">
        <f>ROUND(E153*N153,2)</f>
        <v>0</v>
      </c>
      <c r="P153" s="159">
        <v>0</v>
      </c>
      <c r="Q153" s="159">
        <f>ROUND(E153*P153,2)</f>
        <v>0</v>
      </c>
      <c r="R153" s="159"/>
      <c r="S153" s="159" t="s">
        <v>243</v>
      </c>
      <c r="T153" s="159" t="s">
        <v>165</v>
      </c>
      <c r="U153" s="159">
        <v>0.26417000000000002</v>
      </c>
      <c r="V153" s="159">
        <f>ROUND(E153*U153,2)</f>
        <v>165.63</v>
      </c>
      <c r="W153" s="159"/>
      <c r="X153" s="150"/>
      <c r="Y153" s="150"/>
      <c r="Z153" s="150"/>
      <c r="AA153" s="150"/>
      <c r="AB153" s="150"/>
      <c r="AC153" s="150"/>
      <c r="AD153" s="150"/>
      <c r="AE153" s="150"/>
      <c r="AF153" s="150"/>
      <c r="AG153" s="150" t="s">
        <v>858</v>
      </c>
      <c r="AH153" s="150"/>
      <c r="AI153" s="150"/>
      <c r="AJ153" s="150"/>
      <c r="AK153" s="150"/>
      <c r="AL153" s="150"/>
      <c r="AM153" s="150"/>
      <c r="AN153" s="150"/>
      <c r="AO153" s="150"/>
      <c r="AP153" s="150"/>
      <c r="AQ153" s="150"/>
      <c r="AR153" s="150"/>
      <c r="AS153" s="150"/>
      <c r="AT153" s="150"/>
      <c r="AU153" s="150"/>
      <c r="AV153" s="150"/>
      <c r="AW153" s="150"/>
      <c r="AX153" s="150"/>
      <c r="AY153" s="150"/>
      <c r="AZ153" s="150"/>
      <c r="BA153" s="150"/>
      <c r="BB153" s="150"/>
      <c r="BC153" s="150"/>
      <c r="BD153" s="150"/>
      <c r="BE153" s="150"/>
      <c r="BF153" s="150"/>
      <c r="BG153" s="150"/>
      <c r="BH153" s="150"/>
    </row>
    <row r="154" spans="1:60" outlineLevel="1" x14ac:dyDescent="0.2">
      <c r="A154" s="157"/>
      <c r="B154" s="158"/>
      <c r="C154" s="186" t="s">
        <v>996</v>
      </c>
      <c r="D154" s="161"/>
      <c r="E154" s="162">
        <v>627</v>
      </c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0"/>
      <c r="Y154" s="150"/>
      <c r="Z154" s="150"/>
      <c r="AA154" s="150"/>
      <c r="AB154" s="150"/>
      <c r="AC154" s="150"/>
      <c r="AD154" s="150"/>
      <c r="AE154" s="150"/>
      <c r="AF154" s="150"/>
      <c r="AG154" s="150" t="s">
        <v>168</v>
      </c>
      <c r="AH154" s="150">
        <v>0</v>
      </c>
      <c r="AI154" s="150"/>
      <c r="AJ154" s="150"/>
      <c r="AK154" s="150"/>
      <c r="AL154" s="150"/>
      <c r="AM154" s="150"/>
      <c r="AN154" s="150"/>
      <c r="AO154" s="150"/>
      <c r="AP154" s="150"/>
      <c r="AQ154" s="150"/>
      <c r="AR154" s="150"/>
      <c r="AS154" s="150"/>
      <c r="AT154" s="150"/>
      <c r="AU154" s="150"/>
      <c r="AV154" s="150"/>
      <c r="AW154" s="150"/>
      <c r="AX154" s="150"/>
      <c r="AY154" s="150"/>
      <c r="AZ154" s="150"/>
      <c r="BA154" s="150"/>
      <c r="BB154" s="150"/>
      <c r="BC154" s="150"/>
      <c r="BD154" s="150"/>
      <c r="BE154" s="150"/>
      <c r="BF154" s="150"/>
      <c r="BG154" s="150"/>
      <c r="BH154" s="150"/>
    </row>
    <row r="155" spans="1:60" ht="22.5" outlineLevel="1" x14ac:dyDescent="0.2">
      <c r="A155" s="170">
        <v>69</v>
      </c>
      <c r="B155" s="171" t="s">
        <v>997</v>
      </c>
      <c r="C155" s="185" t="s">
        <v>998</v>
      </c>
      <c r="D155" s="172" t="s">
        <v>181</v>
      </c>
      <c r="E155" s="173">
        <v>190</v>
      </c>
      <c r="F155" s="174"/>
      <c r="G155" s="175">
        <f>ROUND(E155*F155,2)</f>
        <v>0</v>
      </c>
      <c r="H155" s="160"/>
      <c r="I155" s="159">
        <f>ROUND(E155*H155,2)</f>
        <v>0</v>
      </c>
      <c r="J155" s="160"/>
      <c r="K155" s="159">
        <f>ROUND(E155*J155,2)</f>
        <v>0</v>
      </c>
      <c r="L155" s="159">
        <v>21</v>
      </c>
      <c r="M155" s="159">
        <f>G155*(1+L155/100)</f>
        <v>0</v>
      </c>
      <c r="N155" s="159">
        <v>2.5000000000000001E-4</v>
      </c>
      <c r="O155" s="159">
        <f>ROUND(E155*N155,2)</f>
        <v>0.05</v>
      </c>
      <c r="P155" s="159">
        <v>0</v>
      </c>
      <c r="Q155" s="159">
        <f>ROUND(E155*P155,2)</f>
        <v>0</v>
      </c>
      <c r="R155" s="159"/>
      <c r="S155" s="159" t="s">
        <v>243</v>
      </c>
      <c r="T155" s="159" t="s">
        <v>165</v>
      </c>
      <c r="U155" s="159">
        <v>0.26417000000000002</v>
      </c>
      <c r="V155" s="159">
        <f>ROUND(E155*U155,2)</f>
        <v>50.19</v>
      </c>
      <c r="W155" s="159"/>
      <c r="X155" s="150"/>
      <c r="Y155" s="150"/>
      <c r="Z155" s="150"/>
      <c r="AA155" s="150"/>
      <c r="AB155" s="150"/>
      <c r="AC155" s="150"/>
      <c r="AD155" s="150"/>
      <c r="AE155" s="150"/>
      <c r="AF155" s="150"/>
      <c r="AG155" s="150" t="s">
        <v>858</v>
      </c>
      <c r="AH155" s="150"/>
      <c r="AI155" s="150"/>
      <c r="AJ155" s="150"/>
      <c r="AK155" s="150"/>
      <c r="AL155" s="150"/>
      <c r="AM155" s="150"/>
      <c r="AN155" s="150"/>
      <c r="AO155" s="150"/>
      <c r="AP155" s="150"/>
      <c r="AQ155" s="150"/>
      <c r="AR155" s="150"/>
      <c r="AS155" s="150"/>
      <c r="AT155" s="150"/>
      <c r="AU155" s="150"/>
      <c r="AV155" s="150"/>
      <c r="AW155" s="150"/>
      <c r="AX155" s="150"/>
      <c r="AY155" s="150"/>
      <c r="AZ155" s="150"/>
      <c r="BA155" s="150"/>
      <c r="BB155" s="150"/>
      <c r="BC155" s="150"/>
      <c r="BD155" s="150"/>
      <c r="BE155" s="150"/>
      <c r="BF155" s="150"/>
      <c r="BG155" s="150"/>
      <c r="BH155" s="150"/>
    </row>
    <row r="156" spans="1:60" outlineLevel="1" x14ac:dyDescent="0.2">
      <c r="A156" s="157"/>
      <c r="B156" s="158"/>
      <c r="C156" s="186" t="s">
        <v>999</v>
      </c>
      <c r="D156" s="161"/>
      <c r="E156" s="162">
        <v>190</v>
      </c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0"/>
      <c r="Y156" s="150"/>
      <c r="Z156" s="150"/>
      <c r="AA156" s="150"/>
      <c r="AB156" s="150"/>
      <c r="AC156" s="150"/>
      <c r="AD156" s="150"/>
      <c r="AE156" s="150"/>
      <c r="AF156" s="150"/>
      <c r="AG156" s="150" t="s">
        <v>168</v>
      </c>
      <c r="AH156" s="150">
        <v>0</v>
      </c>
      <c r="AI156" s="150"/>
      <c r="AJ156" s="150"/>
      <c r="AK156" s="150"/>
      <c r="AL156" s="150"/>
      <c r="AM156" s="150"/>
      <c r="AN156" s="150"/>
      <c r="AO156" s="150"/>
      <c r="AP156" s="150"/>
      <c r="AQ156" s="150"/>
      <c r="AR156" s="150"/>
      <c r="AS156" s="150"/>
      <c r="AT156" s="150"/>
      <c r="AU156" s="150"/>
      <c r="AV156" s="150"/>
      <c r="AW156" s="150"/>
      <c r="AX156" s="150"/>
      <c r="AY156" s="150"/>
      <c r="AZ156" s="150"/>
      <c r="BA156" s="150"/>
      <c r="BB156" s="150"/>
      <c r="BC156" s="150"/>
      <c r="BD156" s="150"/>
      <c r="BE156" s="150"/>
      <c r="BF156" s="150"/>
      <c r="BG156" s="150"/>
      <c r="BH156" s="150"/>
    </row>
    <row r="157" spans="1:60" ht="22.5" outlineLevel="1" x14ac:dyDescent="0.2">
      <c r="A157" s="170">
        <v>70</v>
      </c>
      <c r="B157" s="171" t="s">
        <v>1000</v>
      </c>
      <c r="C157" s="185" t="s">
        <v>1001</v>
      </c>
      <c r="D157" s="172" t="s">
        <v>181</v>
      </c>
      <c r="E157" s="173">
        <v>23</v>
      </c>
      <c r="F157" s="174"/>
      <c r="G157" s="175">
        <f>ROUND(E157*F157,2)</f>
        <v>0</v>
      </c>
      <c r="H157" s="160"/>
      <c r="I157" s="159">
        <f>ROUND(E157*H157,2)</f>
        <v>0</v>
      </c>
      <c r="J157" s="160"/>
      <c r="K157" s="159">
        <f>ROUND(E157*J157,2)</f>
        <v>0</v>
      </c>
      <c r="L157" s="159">
        <v>21</v>
      </c>
      <c r="M157" s="159">
        <f>G157*(1+L157/100)</f>
        <v>0</v>
      </c>
      <c r="N157" s="159">
        <v>3.64E-3</v>
      </c>
      <c r="O157" s="159">
        <f>ROUND(E157*N157,2)</f>
        <v>0.08</v>
      </c>
      <c r="P157" s="159">
        <v>0</v>
      </c>
      <c r="Q157" s="159">
        <f>ROUND(E157*P157,2)</f>
        <v>0</v>
      </c>
      <c r="R157" s="159"/>
      <c r="S157" s="159" t="s">
        <v>243</v>
      </c>
      <c r="T157" s="159" t="s">
        <v>165</v>
      </c>
      <c r="U157" s="159">
        <v>0.871</v>
      </c>
      <c r="V157" s="159">
        <f>ROUND(E157*U157,2)</f>
        <v>20.03</v>
      </c>
      <c r="W157" s="159"/>
      <c r="X157" s="150"/>
      <c r="Y157" s="150"/>
      <c r="Z157" s="150"/>
      <c r="AA157" s="150"/>
      <c r="AB157" s="150"/>
      <c r="AC157" s="150"/>
      <c r="AD157" s="150"/>
      <c r="AE157" s="150"/>
      <c r="AF157" s="150"/>
      <c r="AG157" s="150" t="s">
        <v>858</v>
      </c>
      <c r="AH157" s="150"/>
      <c r="AI157" s="150"/>
      <c r="AJ157" s="150"/>
      <c r="AK157" s="150"/>
      <c r="AL157" s="150"/>
      <c r="AM157" s="150"/>
      <c r="AN157" s="150"/>
      <c r="AO157" s="150"/>
      <c r="AP157" s="150"/>
      <c r="AQ157" s="150"/>
      <c r="AR157" s="150"/>
      <c r="AS157" s="150"/>
      <c r="AT157" s="150"/>
      <c r="AU157" s="150"/>
      <c r="AV157" s="150"/>
      <c r="AW157" s="150"/>
      <c r="AX157" s="150"/>
      <c r="AY157" s="150"/>
      <c r="AZ157" s="150"/>
      <c r="BA157" s="150"/>
      <c r="BB157" s="150"/>
      <c r="BC157" s="150"/>
      <c r="BD157" s="150"/>
      <c r="BE157" s="150"/>
      <c r="BF157" s="150"/>
      <c r="BG157" s="150"/>
      <c r="BH157" s="150"/>
    </row>
    <row r="158" spans="1:60" outlineLevel="1" x14ac:dyDescent="0.2">
      <c r="A158" s="157"/>
      <c r="B158" s="158"/>
      <c r="C158" s="186" t="s">
        <v>950</v>
      </c>
      <c r="D158" s="161"/>
      <c r="E158" s="162">
        <v>23</v>
      </c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 t="s">
        <v>168</v>
      </c>
      <c r="AH158" s="150">
        <v>0</v>
      </c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</row>
    <row r="159" spans="1:60" ht="22.5" outlineLevel="1" x14ac:dyDescent="0.2">
      <c r="A159" s="170">
        <v>71</v>
      </c>
      <c r="B159" s="171" t="s">
        <v>1002</v>
      </c>
      <c r="C159" s="185" t="s">
        <v>1003</v>
      </c>
      <c r="D159" s="172" t="s">
        <v>181</v>
      </c>
      <c r="E159" s="173">
        <v>72</v>
      </c>
      <c r="F159" s="174"/>
      <c r="G159" s="175">
        <f>ROUND(E159*F159,2)</f>
        <v>0</v>
      </c>
      <c r="H159" s="160"/>
      <c r="I159" s="159">
        <f>ROUND(E159*H159,2)</f>
        <v>0</v>
      </c>
      <c r="J159" s="160"/>
      <c r="K159" s="159">
        <f>ROUND(E159*J159,2)</f>
        <v>0</v>
      </c>
      <c r="L159" s="159">
        <v>21</v>
      </c>
      <c r="M159" s="159">
        <f>G159*(1+L159/100)</f>
        <v>0</v>
      </c>
      <c r="N159" s="159">
        <v>0</v>
      </c>
      <c r="O159" s="159">
        <f>ROUND(E159*N159,2)</f>
        <v>0</v>
      </c>
      <c r="P159" s="159">
        <v>0</v>
      </c>
      <c r="Q159" s="159">
        <f>ROUND(E159*P159,2)</f>
        <v>0</v>
      </c>
      <c r="R159" s="159"/>
      <c r="S159" s="159" t="s">
        <v>243</v>
      </c>
      <c r="T159" s="159" t="s">
        <v>165</v>
      </c>
      <c r="U159" s="159">
        <v>0.11</v>
      </c>
      <c r="V159" s="159">
        <f>ROUND(E159*U159,2)</f>
        <v>7.92</v>
      </c>
      <c r="W159" s="159"/>
      <c r="X159" s="150"/>
      <c r="Y159" s="150"/>
      <c r="Z159" s="150"/>
      <c r="AA159" s="150"/>
      <c r="AB159" s="150"/>
      <c r="AC159" s="150"/>
      <c r="AD159" s="150"/>
      <c r="AE159" s="150"/>
      <c r="AF159" s="150"/>
      <c r="AG159" s="150" t="s">
        <v>858</v>
      </c>
      <c r="AH159" s="150"/>
      <c r="AI159" s="150"/>
      <c r="AJ159" s="150"/>
      <c r="AK159" s="150"/>
      <c r="AL159" s="150"/>
      <c r="AM159" s="150"/>
      <c r="AN159" s="150"/>
      <c r="AO159" s="150"/>
      <c r="AP159" s="150"/>
      <c r="AQ159" s="150"/>
      <c r="AR159" s="150"/>
      <c r="AS159" s="150"/>
      <c r="AT159" s="150"/>
      <c r="AU159" s="150"/>
      <c r="AV159" s="150"/>
      <c r="AW159" s="150"/>
      <c r="AX159" s="150"/>
      <c r="AY159" s="150"/>
      <c r="AZ159" s="150"/>
      <c r="BA159" s="150"/>
      <c r="BB159" s="150"/>
      <c r="BC159" s="150"/>
      <c r="BD159" s="150"/>
      <c r="BE159" s="150"/>
      <c r="BF159" s="150"/>
      <c r="BG159" s="150"/>
      <c r="BH159" s="150"/>
    </row>
    <row r="160" spans="1:60" outlineLevel="1" x14ac:dyDescent="0.2">
      <c r="A160" s="157"/>
      <c r="B160" s="158"/>
      <c r="C160" s="186" t="s">
        <v>1004</v>
      </c>
      <c r="D160" s="161"/>
      <c r="E160" s="162">
        <v>72</v>
      </c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0"/>
      <c r="Y160" s="150"/>
      <c r="Z160" s="150"/>
      <c r="AA160" s="150"/>
      <c r="AB160" s="150"/>
      <c r="AC160" s="150"/>
      <c r="AD160" s="150"/>
      <c r="AE160" s="150"/>
      <c r="AF160" s="150"/>
      <c r="AG160" s="150" t="s">
        <v>168</v>
      </c>
      <c r="AH160" s="150">
        <v>0</v>
      </c>
      <c r="AI160" s="150"/>
      <c r="AJ160" s="150"/>
      <c r="AK160" s="150"/>
      <c r="AL160" s="150"/>
      <c r="AM160" s="150"/>
      <c r="AN160" s="150"/>
      <c r="AO160" s="150"/>
      <c r="AP160" s="150"/>
      <c r="AQ160" s="150"/>
      <c r="AR160" s="150"/>
      <c r="AS160" s="150"/>
      <c r="AT160" s="150"/>
      <c r="AU160" s="150"/>
      <c r="AV160" s="150"/>
      <c r="AW160" s="150"/>
      <c r="AX160" s="150"/>
      <c r="AY160" s="150"/>
      <c r="AZ160" s="150"/>
      <c r="BA160" s="150"/>
      <c r="BB160" s="150"/>
      <c r="BC160" s="150"/>
      <c r="BD160" s="150"/>
      <c r="BE160" s="150"/>
      <c r="BF160" s="150"/>
      <c r="BG160" s="150"/>
      <c r="BH160" s="150"/>
    </row>
    <row r="161" spans="1:60" outlineLevel="1" x14ac:dyDescent="0.2">
      <c r="A161" s="170">
        <v>72</v>
      </c>
      <c r="B161" s="171" t="s">
        <v>1005</v>
      </c>
      <c r="C161" s="185" t="s">
        <v>1006</v>
      </c>
      <c r="D161" s="172" t="s">
        <v>181</v>
      </c>
      <c r="E161" s="173">
        <v>1</v>
      </c>
      <c r="F161" s="174"/>
      <c r="G161" s="175">
        <f>ROUND(E161*F161,2)</f>
        <v>0</v>
      </c>
      <c r="H161" s="160"/>
      <c r="I161" s="159">
        <f>ROUND(E161*H161,2)</f>
        <v>0</v>
      </c>
      <c r="J161" s="160"/>
      <c r="K161" s="159">
        <f>ROUND(E161*J161,2)</f>
        <v>0</v>
      </c>
      <c r="L161" s="159">
        <v>21</v>
      </c>
      <c r="M161" s="159">
        <f>G161*(1+L161/100)</f>
        <v>0</v>
      </c>
      <c r="N161" s="159">
        <v>0</v>
      </c>
      <c r="O161" s="159">
        <f>ROUND(E161*N161,2)</f>
        <v>0</v>
      </c>
      <c r="P161" s="159">
        <v>0</v>
      </c>
      <c r="Q161" s="159">
        <f>ROUND(E161*P161,2)</f>
        <v>0</v>
      </c>
      <c r="R161" s="159"/>
      <c r="S161" s="159" t="s">
        <v>243</v>
      </c>
      <c r="T161" s="159" t="s">
        <v>165</v>
      </c>
      <c r="U161" s="159">
        <v>0</v>
      </c>
      <c r="V161" s="159">
        <f>ROUND(E161*U161,2)</f>
        <v>0</v>
      </c>
      <c r="W161" s="159"/>
      <c r="X161" s="150"/>
      <c r="Y161" s="150"/>
      <c r="Z161" s="150"/>
      <c r="AA161" s="150"/>
      <c r="AB161" s="150"/>
      <c r="AC161" s="150"/>
      <c r="AD161" s="150"/>
      <c r="AE161" s="150"/>
      <c r="AF161" s="150"/>
      <c r="AG161" s="150" t="s">
        <v>858</v>
      </c>
      <c r="AH161" s="150"/>
      <c r="AI161" s="150"/>
      <c r="AJ161" s="150"/>
      <c r="AK161" s="150"/>
      <c r="AL161" s="150"/>
      <c r="AM161" s="150"/>
      <c r="AN161" s="150"/>
      <c r="AO161" s="150"/>
      <c r="AP161" s="150"/>
      <c r="AQ161" s="150"/>
      <c r="AR161" s="150"/>
      <c r="AS161" s="150"/>
      <c r="AT161" s="150"/>
      <c r="AU161" s="150"/>
      <c r="AV161" s="150"/>
      <c r="AW161" s="150"/>
      <c r="AX161" s="150"/>
      <c r="AY161" s="150"/>
      <c r="AZ161" s="150"/>
      <c r="BA161" s="150"/>
      <c r="BB161" s="150"/>
      <c r="BC161" s="150"/>
      <c r="BD161" s="150"/>
      <c r="BE161" s="150"/>
      <c r="BF161" s="150"/>
      <c r="BG161" s="150"/>
      <c r="BH161" s="150"/>
    </row>
    <row r="162" spans="1:60" outlineLevel="1" x14ac:dyDescent="0.2">
      <c r="A162" s="157"/>
      <c r="B162" s="158"/>
      <c r="C162" s="186" t="s">
        <v>71</v>
      </c>
      <c r="D162" s="161"/>
      <c r="E162" s="162">
        <v>1</v>
      </c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0"/>
      <c r="Y162" s="150"/>
      <c r="Z162" s="150"/>
      <c r="AA162" s="150"/>
      <c r="AB162" s="150"/>
      <c r="AC162" s="150"/>
      <c r="AD162" s="150"/>
      <c r="AE162" s="150"/>
      <c r="AF162" s="150"/>
      <c r="AG162" s="150" t="s">
        <v>168</v>
      </c>
      <c r="AH162" s="150">
        <v>0</v>
      </c>
      <c r="AI162" s="150"/>
      <c r="AJ162" s="150"/>
      <c r="AK162" s="150"/>
      <c r="AL162" s="150"/>
      <c r="AM162" s="150"/>
      <c r="AN162" s="150"/>
      <c r="AO162" s="150"/>
      <c r="AP162" s="150"/>
      <c r="AQ162" s="150"/>
      <c r="AR162" s="150"/>
      <c r="AS162" s="150"/>
      <c r="AT162" s="150"/>
      <c r="AU162" s="150"/>
      <c r="AV162" s="150"/>
      <c r="AW162" s="150"/>
      <c r="AX162" s="150"/>
      <c r="AY162" s="150"/>
      <c r="AZ162" s="150"/>
      <c r="BA162" s="150"/>
      <c r="BB162" s="150"/>
      <c r="BC162" s="150"/>
      <c r="BD162" s="150"/>
      <c r="BE162" s="150"/>
      <c r="BF162" s="150"/>
      <c r="BG162" s="150"/>
      <c r="BH162" s="150"/>
    </row>
    <row r="163" spans="1:60" outlineLevel="1" x14ac:dyDescent="0.2">
      <c r="A163" s="170">
        <v>73</v>
      </c>
      <c r="B163" s="171" t="s">
        <v>1007</v>
      </c>
      <c r="C163" s="185" t="s">
        <v>1008</v>
      </c>
      <c r="D163" s="172" t="s">
        <v>181</v>
      </c>
      <c r="E163" s="173">
        <v>1</v>
      </c>
      <c r="F163" s="174"/>
      <c r="G163" s="175">
        <f>ROUND(E163*F163,2)</f>
        <v>0</v>
      </c>
      <c r="H163" s="160"/>
      <c r="I163" s="159">
        <f>ROUND(E163*H163,2)</f>
        <v>0</v>
      </c>
      <c r="J163" s="160"/>
      <c r="K163" s="159">
        <f>ROUND(E163*J163,2)</f>
        <v>0</v>
      </c>
      <c r="L163" s="159">
        <v>21</v>
      </c>
      <c r="M163" s="159">
        <f>G163*(1+L163/100)</f>
        <v>0</v>
      </c>
      <c r="N163" s="159">
        <v>0</v>
      </c>
      <c r="O163" s="159">
        <f>ROUND(E163*N163,2)</f>
        <v>0</v>
      </c>
      <c r="P163" s="159">
        <v>0</v>
      </c>
      <c r="Q163" s="159">
        <f>ROUND(E163*P163,2)</f>
        <v>0</v>
      </c>
      <c r="R163" s="159"/>
      <c r="S163" s="159" t="s">
        <v>243</v>
      </c>
      <c r="T163" s="159" t="s">
        <v>165</v>
      </c>
      <c r="U163" s="159">
        <v>0</v>
      </c>
      <c r="V163" s="159">
        <f>ROUND(E163*U163,2)</f>
        <v>0</v>
      </c>
      <c r="W163" s="159"/>
      <c r="X163" s="150"/>
      <c r="Y163" s="150"/>
      <c r="Z163" s="150"/>
      <c r="AA163" s="150"/>
      <c r="AB163" s="150"/>
      <c r="AC163" s="150"/>
      <c r="AD163" s="150"/>
      <c r="AE163" s="150"/>
      <c r="AF163" s="150"/>
      <c r="AG163" s="150" t="s">
        <v>858</v>
      </c>
      <c r="AH163" s="150"/>
      <c r="AI163" s="150"/>
      <c r="AJ163" s="150"/>
      <c r="AK163" s="150"/>
      <c r="AL163" s="150"/>
      <c r="AM163" s="150"/>
      <c r="AN163" s="150"/>
      <c r="AO163" s="150"/>
      <c r="AP163" s="150"/>
      <c r="AQ163" s="150"/>
      <c r="AR163" s="150"/>
      <c r="AS163" s="150"/>
      <c r="AT163" s="150"/>
      <c r="AU163" s="150"/>
      <c r="AV163" s="150"/>
      <c r="AW163" s="150"/>
      <c r="AX163" s="150"/>
      <c r="AY163" s="150"/>
      <c r="AZ163" s="150"/>
      <c r="BA163" s="150"/>
      <c r="BB163" s="150"/>
      <c r="BC163" s="150"/>
      <c r="BD163" s="150"/>
      <c r="BE163" s="150"/>
      <c r="BF163" s="150"/>
      <c r="BG163" s="150"/>
      <c r="BH163" s="150"/>
    </row>
    <row r="164" spans="1:60" outlineLevel="1" x14ac:dyDescent="0.2">
      <c r="A164" s="157"/>
      <c r="B164" s="158"/>
      <c r="C164" s="186" t="s">
        <v>71</v>
      </c>
      <c r="D164" s="161"/>
      <c r="E164" s="162">
        <v>1</v>
      </c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0"/>
      <c r="Y164" s="150"/>
      <c r="Z164" s="150"/>
      <c r="AA164" s="150"/>
      <c r="AB164" s="150"/>
      <c r="AC164" s="150"/>
      <c r="AD164" s="150"/>
      <c r="AE164" s="150"/>
      <c r="AF164" s="150"/>
      <c r="AG164" s="150" t="s">
        <v>168</v>
      </c>
      <c r="AH164" s="150">
        <v>0</v>
      </c>
      <c r="AI164" s="150"/>
      <c r="AJ164" s="150"/>
      <c r="AK164" s="150"/>
      <c r="AL164" s="150"/>
      <c r="AM164" s="150"/>
      <c r="AN164" s="150"/>
      <c r="AO164" s="150"/>
      <c r="AP164" s="150"/>
      <c r="AQ164" s="150"/>
      <c r="AR164" s="150"/>
      <c r="AS164" s="150"/>
      <c r="AT164" s="150"/>
      <c r="AU164" s="150"/>
      <c r="AV164" s="150"/>
      <c r="AW164" s="150"/>
      <c r="AX164" s="150"/>
      <c r="AY164" s="150"/>
      <c r="AZ164" s="150"/>
      <c r="BA164" s="150"/>
      <c r="BB164" s="150"/>
      <c r="BC164" s="150"/>
      <c r="BD164" s="150"/>
      <c r="BE164" s="150"/>
      <c r="BF164" s="150"/>
      <c r="BG164" s="150"/>
      <c r="BH164" s="150"/>
    </row>
    <row r="165" spans="1:60" ht="22.5" outlineLevel="1" x14ac:dyDescent="0.2">
      <c r="A165" s="170">
        <v>74</v>
      </c>
      <c r="B165" s="171" t="s">
        <v>1009</v>
      </c>
      <c r="C165" s="185" t="s">
        <v>1010</v>
      </c>
      <c r="D165" s="172" t="s">
        <v>1011</v>
      </c>
      <c r="E165" s="173">
        <v>65</v>
      </c>
      <c r="F165" s="174"/>
      <c r="G165" s="175">
        <f>ROUND(E165*F165,2)</f>
        <v>0</v>
      </c>
      <c r="H165" s="160"/>
      <c r="I165" s="159">
        <f>ROUND(E165*H165,2)</f>
        <v>0</v>
      </c>
      <c r="J165" s="160"/>
      <c r="K165" s="159">
        <f>ROUND(E165*J165,2)</f>
        <v>0</v>
      </c>
      <c r="L165" s="159">
        <v>21</v>
      </c>
      <c r="M165" s="159">
        <f>G165*(1+L165/100)</f>
        <v>0</v>
      </c>
      <c r="N165" s="159">
        <v>0</v>
      </c>
      <c r="O165" s="159">
        <f>ROUND(E165*N165,2)</f>
        <v>0</v>
      </c>
      <c r="P165" s="159">
        <v>0</v>
      </c>
      <c r="Q165" s="159">
        <f>ROUND(E165*P165,2)</f>
        <v>0</v>
      </c>
      <c r="R165" s="159"/>
      <c r="S165" s="159" t="s">
        <v>243</v>
      </c>
      <c r="T165" s="159" t="s">
        <v>165</v>
      </c>
      <c r="U165" s="159">
        <v>0.25979999999999998</v>
      </c>
      <c r="V165" s="159">
        <f>ROUND(E165*U165,2)</f>
        <v>16.89</v>
      </c>
      <c r="W165" s="159"/>
      <c r="X165" s="150"/>
      <c r="Y165" s="150"/>
      <c r="Z165" s="150"/>
      <c r="AA165" s="150"/>
      <c r="AB165" s="150"/>
      <c r="AC165" s="150"/>
      <c r="AD165" s="150"/>
      <c r="AE165" s="150"/>
      <c r="AF165" s="150"/>
      <c r="AG165" s="150" t="s">
        <v>858</v>
      </c>
      <c r="AH165" s="150"/>
      <c r="AI165" s="150"/>
      <c r="AJ165" s="150"/>
      <c r="AK165" s="150"/>
      <c r="AL165" s="150"/>
      <c r="AM165" s="150"/>
      <c r="AN165" s="150"/>
      <c r="AO165" s="150"/>
      <c r="AP165" s="150"/>
      <c r="AQ165" s="150"/>
      <c r="AR165" s="150"/>
      <c r="AS165" s="150"/>
      <c r="AT165" s="150"/>
      <c r="AU165" s="150"/>
      <c r="AV165" s="150"/>
      <c r="AW165" s="150"/>
      <c r="AX165" s="150"/>
      <c r="AY165" s="150"/>
      <c r="AZ165" s="150"/>
      <c r="BA165" s="150"/>
      <c r="BB165" s="150"/>
      <c r="BC165" s="150"/>
      <c r="BD165" s="150"/>
      <c r="BE165" s="150"/>
      <c r="BF165" s="150"/>
      <c r="BG165" s="150"/>
      <c r="BH165" s="150"/>
    </row>
    <row r="166" spans="1:60" outlineLevel="1" x14ac:dyDescent="0.2">
      <c r="A166" s="157"/>
      <c r="B166" s="158"/>
      <c r="C166" s="186" t="s">
        <v>1012</v>
      </c>
      <c r="D166" s="161"/>
      <c r="E166" s="162">
        <v>65</v>
      </c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0"/>
      <c r="Y166" s="150"/>
      <c r="Z166" s="150"/>
      <c r="AA166" s="150"/>
      <c r="AB166" s="150"/>
      <c r="AC166" s="150"/>
      <c r="AD166" s="150"/>
      <c r="AE166" s="150"/>
      <c r="AF166" s="150"/>
      <c r="AG166" s="150" t="s">
        <v>168</v>
      </c>
      <c r="AH166" s="150">
        <v>0</v>
      </c>
      <c r="AI166" s="150"/>
      <c r="AJ166" s="150"/>
      <c r="AK166" s="150"/>
      <c r="AL166" s="150"/>
      <c r="AM166" s="150"/>
      <c r="AN166" s="150"/>
      <c r="AO166" s="150"/>
      <c r="AP166" s="150"/>
      <c r="AQ166" s="150"/>
      <c r="AR166" s="150"/>
      <c r="AS166" s="150"/>
      <c r="AT166" s="150"/>
      <c r="AU166" s="150"/>
      <c r="AV166" s="150"/>
      <c r="AW166" s="150"/>
      <c r="AX166" s="150"/>
      <c r="AY166" s="150"/>
      <c r="AZ166" s="150"/>
      <c r="BA166" s="150"/>
      <c r="BB166" s="150"/>
      <c r="BC166" s="150"/>
      <c r="BD166" s="150"/>
      <c r="BE166" s="150"/>
      <c r="BF166" s="150"/>
      <c r="BG166" s="150"/>
      <c r="BH166" s="150"/>
    </row>
    <row r="167" spans="1:60" ht="22.5" outlineLevel="1" x14ac:dyDescent="0.2">
      <c r="A167" s="170">
        <v>75</v>
      </c>
      <c r="B167" s="171" t="s">
        <v>1013</v>
      </c>
      <c r="C167" s="185" t="s">
        <v>1014</v>
      </c>
      <c r="D167" s="172" t="s">
        <v>171</v>
      </c>
      <c r="E167" s="173">
        <v>179</v>
      </c>
      <c r="F167" s="174"/>
      <c r="G167" s="175">
        <f>ROUND(E167*F167,2)</f>
        <v>0</v>
      </c>
      <c r="H167" s="160"/>
      <c r="I167" s="159">
        <f>ROUND(E167*H167,2)</f>
        <v>0</v>
      </c>
      <c r="J167" s="160"/>
      <c r="K167" s="159">
        <f>ROUND(E167*J167,2)</f>
        <v>0</v>
      </c>
      <c r="L167" s="159">
        <v>21</v>
      </c>
      <c r="M167" s="159">
        <f>G167*(1+L167/100)</f>
        <v>0</v>
      </c>
      <c r="N167" s="159">
        <v>1.6000000000000001E-4</v>
      </c>
      <c r="O167" s="159">
        <f>ROUND(E167*N167,2)</f>
        <v>0.03</v>
      </c>
      <c r="P167" s="159">
        <v>0</v>
      </c>
      <c r="Q167" s="159">
        <f>ROUND(E167*P167,2)</f>
        <v>0</v>
      </c>
      <c r="R167" s="159"/>
      <c r="S167" s="159" t="s">
        <v>243</v>
      </c>
      <c r="T167" s="159" t="s">
        <v>165</v>
      </c>
      <c r="U167" s="159">
        <v>0</v>
      </c>
      <c r="V167" s="159">
        <f>ROUND(E167*U167,2)</f>
        <v>0</v>
      </c>
      <c r="W167" s="159"/>
      <c r="X167" s="150"/>
      <c r="Y167" s="150"/>
      <c r="Z167" s="150"/>
      <c r="AA167" s="150"/>
      <c r="AB167" s="150"/>
      <c r="AC167" s="150"/>
      <c r="AD167" s="150"/>
      <c r="AE167" s="150"/>
      <c r="AF167" s="150"/>
      <c r="AG167" s="150" t="s">
        <v>858</v>
      </c>
      <c r="AH167" s="150"/>
      <c r="AI167" s="150"/>
      <c r="AJ167" s="150"/>
      <c r="AK167" s="150"/>
      <c r="AL167" s="150"/>
      <c r="AM167" s="150"/>
      <c r="AN167" s="150"/>
      <c r="AO167" s="150"/>
      <c r="AP167" s="150"/>
      <c r="AQ167" s="150"/>
      <c r="AR167" s="150"/>
      <c r="AS167" s="150"/>
      <c r="AT167" s="150"/>
      <c r="AU167" s="150"/>
      <c r="AV167" s="150"/>
      <c r="AW167" s="150"/>
      <c r="AX167" s="150"/>
      <c r="AY167" s="150"/>
      <c r="AZ167" s="150"/>
      <c r="BA167" s="150"/>
      <c r="BB167" s="150"/>
      <c r="BC167" s="150"/>
      <c r="BD167" s="150"/>
      <c r="BE167" s="150"/>
      <c r="BF167" s="150"/>
      <c r="BG167" s="150"/>
      <c r="BH167" s="150"/>
    </row>
    <row r="168" spans="1:60" outlineLevel="1" x14ac:dyDescent="0.2">
      <c r="A168" s="157"/>
      <c r="B168" s="158"/>
      <c r="C168" s="186" t="s">
        <v>1015</v>
      </c>
      <c r="D168" s="161"/>
      <c r="E168" s="162">
        <v>179</v>
      </c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0"/>
      <c r="Y168" s="150"/>
      <c r="Z168" s="150"/>
      <c r="AA168" s="150"/>
      <c r="AB168" s="150"/>
      <c r="AC168" s="150"/>
      <c r="AD168" s="150"/>
      <c r="AE168" s="150"/>
      <c r="AF168" s="150"/>
      <c r="AG168" s="150" t="s">
        <v>168</v>
      </c>
      <c r="AH168" s="150">
        <v>0</v>
      </c>
      <c r="AI168" s="150"/>
      <c r="AJ168" s="150"/>
      <c r="AK168" s="150"/>
      <c r="AL168" s="150"/>
      <c r="AM168" s="150"/>
      <c r="AN168" s="150"/>
      <c r="AO168" s="150"/>
      <c r="AP168" s="150"/>
      <c r="AQ168" s="150"/>
      <c r="AR168" s="150"/>
      <c r="AS168" s="150"/>
      <c r="AT168" s="150"/>
      <c r="AU168" s="150"/>
      <c r="AV168" s="150"/>
      <c r="AW168" s="150"/>
      <c r="AX168" s="150"/>
      <c r="AY168" s="150"/>
      <c r="AZ168" s="150"/>
      <c r="BA168" s="150"/>
      <c r="BB168" s="150"/>
      <c r="BC168" s="150"/>
      <c r="BD168" s="150"/>
      <c r="BE168" s="150"/>
      <c r="BF168" s="150"/>
      <c r="BG168" s="150"/>
      <c r="BH168" s="150"/>
    </row>
    <row r="169" spans="1:60" ht="22.5" outlineLevel="1" x14ac:dyDescent="0.2">
      <c r="A169" s="170">
        <v>76</v>
      </c>
      <c r="B169" s="171" t="s">
        <v>1016</v>
      </c>
      <c r="C169" s="185" t="s">
        <v>1017</v>
      </c>
      <c r="D169" s="172" t="s">
        <v>171</v>
      </c>
      <c r="E169" s="173">
        <v>996</v>
      </c>
      <c r="F169" s="174"/>
      <c r="G169" s="175">
        <f>ROUND(E169*F169,2)</f>
        <v>0</v>
      </c>
      <c r="H169" s="160"/>
      <c r="I169" s="159">
        <f>ROUND(E169*H169,2)</f>
        <v>0</v>
      </c>
      <c r="J169" s="160"/>
      <c r="K169" s="159">
        <f>ROUND(E169*J169,2)</f>
        <v>0</v>
      </c>
      <c r="L169" s="159">
        <v>21</v>
      </c>
      <c r="M169" s="159">
        <f>G169*(1+L169/100)</f>
        <v>0</v>
      </c>
      <c r="N169" s="159">
        <v>1.7000000000000001E-4</v>
      </c>
      <c r="O169" s="159">
        <f>ROUND(E169*N169,2)</f>
        <v>0.17</v>
      </c>
      <c r="P169" s="159">
        <v>0</v>
      </c>
      <c r="Q169" s="159">
        <f>ROUND(E169*P169,2)</f>
        <v>0</v>
      </c>
      <c r="R169" s="159"/>
      <c r="S169" s="159" t="s">
        <v>243</v>
      </c>
      <c r="T169" s="159" t="s">
        <v>165</v>
      </c>
      <c r="U169" s="159">
        <v>0</v>
      </c>
      <c r="V169" s="159">
        <f>ROUND(E169*U169,2)</f>
        <v>0</v>
      </c>
      <c r="W169" s="159"/>
      <c r="X169" s="150"/>
      <c r="Y169" s="150"/>
      <c r="Z169" s="150"/>
      <c r="AA169" s="150"/>
      <c r="AB169" s="150"/>
      <c r="AC169" s="150"/>
      <c r="AD169" s="150"/>
      <c r="AE169" s="150"/>
      <c r="AF169" s="150"/>
      <c r="AG169" s="150" t="s">
        <v>858</v>
      </c>
      <c r="AH169" s="150"/>
      <c r="AI169" s="150"/>
      <c r="AJ169" s="150"/>
      <c r="AK169" s="150"/>
      <c r="AL169" s="150"/>
      <c r="AM169" s="150"/>
      <c r="AN169" s="150"/>
      <c r="AO169" s="150"/>
      <c r="AP169" s="150"/>
      <c r="AQ169" s="150"/>
      <c r="AR169" s="150"/>
      <c r="AS169" s="150"/>
      <c r="AT169" s="150"/>
      <c r="AU169" s="150"/>
      <c r="AV169" s="150"/>
      <c r="AW169" s="150"/>
      <c r="AX169" s="150"/>
      <c r="AY169" s="150"/>
      <c r="AZ169" s="150"/>
      <c r="BA169" s="150"/>
      <c r="BB169" s="150"/>
      <c r="BC169" s="150"/>
      <c r="BD169" s="150"/>
      <c r="BE169" s="150"/>
      <c r="BF169" s="150"/>
      <c r="BG169" s="150"/>
      <c r="BH169" s="150"/>
    </row>
    <row r="170" spans="1:60" ht="22.5" outlineLevel="1" x14ac:dyDescent="0.2">
      <c r="A170" s="157"/>
      <c r="B170" s="158"/>
      <c r="C170" s="186" t="s">
        <v>1018</v>
      </c>
      <c r="D170" s="161"/>
      <c r="E170" s="162">
        <v>996</v>
      </c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0"/>
      <c r="Y170" s="150"/>
      <c r="Z170" s="150"/>
      <c r="AA170" s="150"/>
      <c r="AB170" s="150"/>
      <c r="AC170" s="150"/>
      <c r="AD170" s="150"/>
      <c r="AE170" s="150"/>
      <c r="AF170" s="150"/>
      <c r="AG170" s="150" t="s">
        <v>168</v>
      </c>
      <c r="AH170" s="150">
        <v>0</v>
      </c>
      <c r="AI170" s="150"/>
      <c r="AJ170" s="150"/>
      <c r="AK170" s="150"/>
      <c r="AL170" s="150"/>
      <c r="AM170" s="150"/>
      <c r="AN170" s="150"/>
      <c r="AO170" s="150"/>
      <c r="AP170" s="150"/>
      <c r="AQ170" s="150"/>
      <c r="AR170" s="150"/>
      <c r="AS170" s="150"/>
      <c r="AT170" s="150"/>
      <c r="AU170" s="150"/>
      <c r="AV170" s="150"/>
      <c r="AW170" s="150"/>
      <c r="AX170" s="150"/>
      <c r="AY170" s="150"/>
      <c r="AZ170" s="150"/>
      <c r="BA170" s="150"/>
      <c r="BB170" s="150"/>
      <c r="BC170" s="150"/>
      <c r="BD170" s="150"/>
      <c r="BE170" s="150"/>
      <c r="BF170" s="150"/>
      <c r="BG170" s="150"/>
      <c r="BH170" s="150"/>
    </row>
    <row r="171" spans="1:60" ht="22.5" outlineLevel="1" x14ac:dyDescent="0.2">
      <c r="A171" s="170">
        <v>77</v>
      </c>
      <c r="B171" s="171" t="s">
        <v>1019</v>
      </c>
      <c r="C171" s="185" t="s">
        <v>1020</v>
      </c>
      <c r="D171" s="172" t="s">
        <v>171</v>
      </c>
      <c r="E171" s="173">
        <v>481</v>
      </c>
      <c r="F171" s="174"/>
      <c r="G171" s="175">
        <f>ROUND(E171*F171,2)</f>
        <v>0</v>
      </c>
      <c r="H171" s="160"/>
      <c r="I171" s="159">
        <f>ROUND(E171*H171,2)</f>
        <v>0</v>
      </c>
      <c r="J171" s="160"/>
      <c r="K171" s="159">
        <f>ROUND(E171*J171,2)</f>
        <v>0</v>
      </c>
      <c r="L171" s="159">
        <v>21</v>
      </c>
      <c r="M171" s="159">
        <f>G171*(1+L171/100)</f>
        <v>0</v>
      </c>
      <c r="N171" s="159">
        <v>2.3000000000000001E-4</v>
      </c>
      <c r="O171" s="159">
        <f>ROUND(E171*N171,2)</f>
        <v>0.11</v>
      </c>
      <c r="P171" s="159">
        <v>0</v>
      </c>
      <c r="Q171" s="159">
        <f>ROUND(E171*P171,2)</f>
        <v>0</v>
      </c>
      <c r="R171" s="159"/>
      <c r="S171" s="159" t="s">
        <v>243</v>
      </c>
      <c r="T171" s="159" t="s">
        <v>165</v>
      </c>
      <c r="U171" s="159">
        <v>0</v>
      </c>
      <c r="V171" s="159">
        <f>ROUND(E171*U171,2)</f>
        <v>0</v>
      </c>
      <c r="W171" s="159"/>
      <c r="X171" s="150"/>
      <c r="Y171" s="150"/>
      <c r="Z171" s="150"/>
      <c r="AA171" s="150"/>
      <c r="AB171" s="150"/>
      <c r="AC171" s="150"/>
      <c r="AD171" s="150"/>
      <c r="AE171" s="150"/>
      <c r="AF171" s="150"/>
      <c r="AG171" s="150" t="s">
        <v>858</v>
      </c>
      <c r="AH171" s="150"/>
      <c r="AI171" s="150"/>
      <c r="AJ171" s="150"/>
      <c r="AK171" s="150"/>
      <c r="AL171" s="150"/>
      <c r="AM171" s="150"/>
      <c r="AN171" s="150"/>
      <c r="AO171" s="150"/>
      <c r="AP171" s="150"/>
      <c r="AQ171" s="150"/>
      <c r="AR171" s="150"/>
      <c r="AS171" s="150"/>
      <c r="AT171" s="150"/>
      <c r="AU171" s="150"/>
      <c r="AV171" s="150"/>
      <c r="AW171" s="150"/>
      <c r="AX171" s="150"/>
      <c r="AY171" s="150"/>
      <c r="AZ171" s="150"/>
      <c r="BA171" s="150"/>
      <c r="BB171" s="150"/>
      <c r="BC171" s="150"/>
      <c r="BD171" s="150"/>
      <c r="BE171" s="150"/>
      <c r="BF171" s="150"/>
      <c r="BG171" s="150"/>
      <c r="BH171" s="150"/>
    </row>
    <row r="172" spans="1:60" outlineLevel="1" x14ac:dyDescent="0.2">
      <c r="A172" s="157"/>
      <c r="B172" s="158"/>
      <c r="C172" s="186" t="s">
        <v>1021</v>
      </c>
      <c r="D172" s="161"/>
      <c r="E172" s="162">
        <v>481</v>
      </c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0"/>
      <c r="Y172" s="150"/>
      <c r="Z172" s="150"/>
      <c r="AA172" s="150"/>
      <c r="AB172" s="150"/>
      <c r="AC172" s="150"/>
      <c r="AD172" s="150"/>
      <c r="AE172" s="150"/>
      <c r="AF172" s="150"/>
      <c r="AG172" s="150" t="s">
        <v>168</v>
      </c>
      <c r="AH172" s="150">
        <v>0</v>
      </c>
      <c r="AI172" s="150"/>
      <c r="AJ172" s="150"/>
      <c r="AK172" s="150"/>
      <c r="AL172" s="150"/>
      <c r="AM172" s="150"/>
      <c r="AN172" s="150"/>
      <c r="AO172" s="150"/>
      <c r="AP172" s="150"/>
      <c r="AQ172" s="150"/>
      <c r="AR172" s="150"/>
      <c r="AS172" s="150"/>
      <c r="AT172" s="150"/>
      <c r="AU172" s="150"/>
      <c r="AV172" s="150"/>
      <c r="AW172" s="150"/>
      <c r="AX172" s="150"/>
      <c r="AY172" s="150"/>
      <c r="AZ172" s="150"/>
      <c r="BA172" s="150"/>
      <c r="BB172" s="150"/>
      <c r="BC172" s="150"/>
      <c r="BD172" s="150"/>
      <c r="BE172" s="150"/>
      <c r="BF172" s="150"/>
      <c r="BG172" s="150"/>
      <c r="BH172" s="150"/>
    </row>
    <row r="173" spans="1:60" ht="22.5" outlineLevel="1" x14ac:dyDescent="0.2">
      <c r="A173" s="170">
        <v>78</v>
      </c>
      <c r="B173" s="171" t="s">
        <v>1022</v>
      </c>
      <c r="C173" s="185" t="s">
        <v>1023</v>
      </c>
      <c r="D173" s="172" t="s">
        <v>171</v>
      </c>
      <c r="E173" s="173">
        <v>68</v>
      </c>
      <c r="F173" s="174"/>
      <c r="G173" s="175">
        <f>ROUND(E173*F173,2)</f>
        <v>0</v>
      </c>
      <c r="H173" s="160"/>
      <c r="I173" s="159">
        <f>ROUND(E173*H173,2)</f>
        <v>0</v>
      </c>
      <c r="J173" s="160"/>
      <c r="K173" s="159">
        <f>ROUND(E173*J173,2)</f>
        <v>0</v>
      </c>
      <c r="L173" s="159">
        <v>21</v>
      </c>
      <c r="M173" s="159">
        <f>G173*(1+L173/100)</f>
        <v>0</v>
      </c>
      <c r="N173" s="159">
        <v>6.4000000000000005E-4</v>
      </c>
      <c r="O173" s="159">
        <f>ROUND(E173*N173,2)</f>
        <v>0.04</v>
      </c>
      <c r="P173" s="159">
        <v>0</v>
      </c>
      <c r="Q173" s="159">
        <f>ROUND(E173*P173,2)</f>
        <v>0</v>
      </c>
      <c r="R173" s="159"/>
      <c r="S173" s="159" t="s">
        <v>243</v>
      </c>
      <c r="T173" s="159" t="s">
        <v>165</v>
      </c>
      <c r="U173" s="159">
        <v>0</v>
      </c>
      <c r="V173" s="159">
        <f>ROUND(E173*U173,2)</f>
        <v>0</v>
      </c>
      <c r="W173" s="159"/>
      <c r="X173" s="150"/>
      <c r="Y173" s="150"/>
      <c r="Z173" s="150"/>
      <c r="AA173" s="150"/>
      <c r="AB173" s="150"/>
      <c r="AC173" s="150"/>
      <c r="AD173" s="150"/>
      <c r="AE173" s="150"/>
      <c r="AF173" s="150"/>
      <c r="AG173" s="150" t="s">
        <v>858</v>
      </c>
      <c r="AH173" s="150"/>
      <c r="AI173" s="150"/>
      <c r="AJ173" s="150"/>
      <c r="AK173" s="150"/>
      <c r="AL173" s="150"/>
      <c r="AM173" s="150"/>
      <c r="AN173" s="150"/>
      <c r="AO173" s="150"/>
      <c r="AP173" s="150"/>
      <c r="AQ173" s="150"/>
      <c r="AR173" s="150"/>
      <c r="AS173" s="150"/>
      <c r="AT173" s="150"/>
      <c r="AU173" s="150"/>
      <c r="AV173" s="150"/>
      <c r="AW173" s="150"/>
      <c r="AX173" s="150"/>
      <c r="AY173" s="150"/>
      <c r="AZ173" s="150"/>
      <c r="BA173" s="150"/>
      <c r="BB173" s="150"/>
      <c r="BC173" s="150"/>
      <c r="BD173" s="150"/>
      <c r="BE173" s="150"/>
      <c r="BF173" s="150"/>
      <c r="BG173" s="150"/>
      <c r="BH173" s="150"/>
    </row>
    <row r="174" spans="1:60" outlineLevel="1" x14ac:dyDescent="0.2">
      <c r="A174" s="157"/>
      <c r="B174" s="158"/>
      <c r="C174" s="186" t="s">
        <v>1024</v>
      </c>
      <c r="D174" s="161"/>
      <c r="E174" s="162">
        <v>68</v>
      </c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0"/>
      <c r="Y174" s="150"/>
      <c r="Z174" s="150"/>
      <c r="AA174" s="150"/>
      <c r="AB174" s="150"/>
      <c r="AC174" s="150"/>
      <c r="AD174" s="150"/>
      <c r="AE174" s="150"/>
      <c r="AF174" s="150"/>
      <c r="AG174" s="150" t="s">
        <v>168</v>
      </c>
      <c r="AH174" s="150">
        <v>0</v>
      </c>
      <c r="AI174" s="150"/>
      <c r="AJ174" s="150"/>
      <c r="AK174" s="150"/>
      <c r="AL174" s="150"/>
      <c r="AM174" s="150"/>
      <c r="AN174" s="150"/>
      <c r="AO174" s="150"/>
      <c r="AP174" s="150"/>
      <c r="AQ174" s="150"/>
      <c r="AR174" s="150"/>
      <c r="AS174" s="150"/>
      <c r="AT174" s="150"/>
      <c r="AU174" s="150"/>
      <c r="AV174" s="150"/>
      <c r="AW174" s="150"/>
      <c r="AX174" s="150"/>
      <c r="AY174" s="150"/>
      <c r="AZ174" s="150"/>
      <c r="BA174" s="150"/>
      <c r="BB174" s="150"/>
      <c r="BC174" s="150"/>
      <c r="BD174" s="150"/>
      <c r="BE174" s="150"/>
      <c r="BF174" s="150"/>
      <c r="BG174" s="150"/>
      <c r="BH174" s="150"/>
    </row>
    <row r="175" spans="1:60" ht="22.5" outlineLevel="1" x14ac:dyDescent="0.2">
      <c r="A175" s="170">
        <v>79</v>
      </c>
      <c r="B175" s="171" t="s">
        <v>1025</v>
      </c>
      <c r="C175" s="185" t="s">
        <v>1026</v>
      </c>
      <c r="D175" s="172" t="s">
        <v>171</v>
      </c>
      <c r="E175" s="173">
        <v>119</v>
      </c>
      <c r="F175" s="174"/>
      <c r="G175" s="175">
        <f>ROUND(E175*F175,2)</f>
        <v>0</v>
      </c>
      <c r="H175" s="160"/>
      <c r="I175" s="159">
        <f>ROUND(E175*H175,2)</f>
        <v>0</v>
      </c>
      <c r="J175" s="160"/>
      <c r="K175" s="159">
        <f>ROUND(E175*J175,2)</f>
        <v>0</v>
      </c>
      <c r="L175" s="159">
        <v>21</v>
      </c>
      <c r="M175" s="159">
        <f>G175*(1+L175/100)</f>
        <v>0</v>
      </c>
      <c r="N175" s="159">
        <v>2.2000000000000001E-4</v>
      </c>
      <c r="O175" s="159">
        <f>ROUND(E175*N175,2)</f>
        <v>0.03</v>
      </c>
      <c r="P175" s="159">
        <v>0</v>
      </c>
      <c r="Q175" s="159">
        <f>ROUND(E175*P175,2)</f>
        <v>0</v>
      </c>
      <c r="R175" s="159"/>
      <c r="S175" s="159" t="s">
        <v>243</v>
      </c>
      <c r="T175" s="159" t="s">
        <v>165</v>
      </c>
      <c r="U175" s="159">
        <v>0</v>
      </c>
      <c r="V175" s="159">
        <f>ROUND(E175*U175,2)</f>
        <v>0</v>
      </c>
      <c r="W175" s="159"/>
      <c r="X175" s="150"/>
      <c r="Y175" s="150"/>
      <c r="Z175" s="150"/>
      <c r="AA175" s="150"/>
      <c r="AB175" s="150"/>
      <c r="AC175" s="150"/>
      <c r="AD175" s="150"/>
      <c r="AE175" s="150"/>
      <c r="AF175" s="150"/>
      <c r="AG175" s="150" t="s">
        <v>858</v>
      </c>
      <c r="AH175" s="150"/>
      <c r="AI175" s="150"/>
      <c r="AJ175" s="150"/>
      <c r="AK175" s="150"/>
      <c r="AL175" s="150"/>
      <c r="AM175" s="150"/>
      <c r="AN175" s="150"/>
      <c r="AO175" s="150"/>
      <c r="AP175" s="150"/>
      <c r="AQ175" s="150"/>
      <c r="AR175" s="150"/>
      <c r="AS175" s="150"/>
      <c r="AT175" s="150"/>
      <c r="AU175" s="150"/>
      <c r="AV175" s="150"/>
      <c r="AW175" s="150"/>
      <c r="AX175" s="150"/>
      <c r="AY175" s="150"/>
      <c r="AZ175" s="150"/>
      <c r="BA175" s="150"/>
      <c r="BB175" s="150"/>
      <c r="BC175" s="150"/>
      <c r="BD175" s="150"/>
      <c r="BE175" s="150"/>
      <c r="BF175" s="150"/>
      <c r="BG175" s="150"/>
      <c r="BH175" s="150"/>
    </row>
    <row r="176" spans="1:60" outlineLevel="1" x14ac:dyDescent="0.2">
      <c r="A176" s="157"/>
      <c r="B176" s="158"/>
      <c r="C176" s="186" t="s">
        <v>1027</v>
      </c>
      <c r="D176" s="161"/>
      <c r="E176" s="162">
        <v>119</v>
      </c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0"/>
      <c r="Y176" s="150"/>
      <c r="Z176" s="150"/>
      <c r="AA176" s="150"/>
      <c r="AB176" s="150"/>
      <c r="AC176" s="150"/>
      <c r="AD176" s="150"/>
      <c r="AE176" s="150"/>
      <c r="AF176" s="150"/>
      <c r="AG176" s="150" t="s">
        <v>168</v>
      </c>
      <c r="AH176" s="150">
        <v>0</v>
      </c>
      <c r="AI176" s="150"/>
      <c r="AJ176" s="150"/>
      <c r="AK176" s="150"/>
      <c r="AL176" s="150"/>
      <c r="AM176" s="150"/>
      <c r="AN176" s="150"/>
      <c r="AO176" s="150"/>
      <c r="AP176" s="150"/>
      <c r="AQ176" s="150"/>
      <c r="AR176" s="150"/>
      <c r="AS176" s="150"/>
      <c r="AT176" s="150"/>
      <c r="AU176" s="150"/>
      <c r="AV176" s="150"/>
      <c r="AW176" s="150"/>
      <c r="AX176" s="150"/>
      <c r="AY176" s="150"/>
      <c r="AZ176" s="150"/>
      <c r="BA176" s="150"/>
      <c r="BB176" s="150"/>
      <c r="BC176" s="150"/>
      <c r="BD176" s="150"/>
      <c r="BE176" s="150"/>
      <c r="BF176" s="150"/>
      <c r="BG176" s="150"/>
      <c r="BH176" s="150"/>
    </row>
    <row r="177" spans="1:60" ht="22.5" outlineLevel="1" x14ac:dyDescent="0.2">
      <c r="A177" s="170">
        <v>80</v>
      </c>
      <c r="B177" s="171" t="s">
        <v>1028</v>
      </c>
      <c r="C177" s="185" t="s">
        <v>1029</v>
      </c>
      <c r="D177" s="172" t="s">
        <v>171</v>
      </c>
      <c r="E177" s="173">
        <v>662</v>
      </c>
      <c r="F177" s="174"/>
      <c r="G177" s="175">
        <f>ROUND(E177*F177,2)</f>
        <v>0</v>
      </c>
      <c r="H177" s="160"/>
      <c r="I177" s="159">
        <f>ROUND(E177*H177,2)</f>
        <v>0</v>
      </c>
      <c r="J177" s="160"/>
      <c r="K177" s="159">
        <f>ROUND(E177*J177,2)</f>
        <v>0</v>
      </c>
      <c r="L177" s="159">
        <v>21</v>
      </c>
      <c r="M177" s="159">
        <f>G177*(1+L177/100)</f>
        <v>0</v>
      </c>
      <c r="N177" s="159">
        <v>3.2000000000000003E-4</v>
      </c>
      <c r="O177" s="159">
        <f>ROUND(E177*N177,2)</f>
        <v>0.21</v>
      </c>
      <c r="P177" s="159">
        <v>0</v>
      </c>
      <c r="Q177" s="159">
        <f>ROUND(E177*P177,2)</f>
        <v>0</v>
      </c>
      <c r="R177" s="159"/>
      <c r="S177" s="159" t="s">
        <v>243</v>
      </c>
      <c r="T177" s="159" t="s">
        <v>165</v>
      </c>
      <c r="U177" s="159">
        <v>0</v>
      </c>
      <c r="V177" s="159">
        <f>ROUND(E177*U177,2)</f>
        <v>0</v>
      </c>
      <c r="W177" s="159"/>
      <c r="X177" s="150"/>
      <c r="Y177" s="150"/>
      <c r="Z177" s="150"/>
      <c r="AA177" s="150"/>
      <c r="AB177" s="150"/>
      <c r="AC177" s="150"/>
      <c r="AD177" s="150"/>
      <c r="AE177" s="150"/>
      <c r="AF177" s="150"/>
      <c r="AG177" s="150" t="s">
        <v>858</v>
      </c>
      <c r="AH177" s="150"/>
      <c r="AI177" s="150"/>
      <c r="AJ177" s="150"/>
      <c r="AK177" s="150"/>
      <c r="AL177" s="150"/>
      <c r="AM177" s="150"/>
      <c r="AN177" s="150"/>
      <c r="AO177" s="150"/>
      <c r="AP177" s="150"/>
      <c r="AQ177" s="150"/>
      <c r="AR177" s="150"/>
      <c r="AS177" s="150"/>
      <c r="AT177" s="150"/>
      <c r="AU177" s="150"/>
      <c r="AV177" s="150"/>
      <c r="AW177" s="150"/>
      <c r="AX177" s="150"/>
      <c r="AY177" s="150"/>
      <c r="AZ177" s="150"/>
      <c r="BA177" s="150"/>
      <c r="BB177" s="150"/>
      <c r="BC177" s="150"/>
      <c r="BD177" s="150"/>
      <c r="BE177" s="150"/>
      <c r="BF177" s="150"/>
      <c r="BG177" s="150"/>
      <c r="BH177" s="150"/>
    </row>
    <row r="178" spans="1:60" ht="22.5" outlineLevel="1" x14ac:dyDescent="0.2">
      <c r="A178" s="157"/>
      <c r="B178" s="158"/>
      <c r="C178" s="186" t="s">
        <v>1030</v>
      </c>
      <c r="D178" s="161"/>
      <c r="E178" s="162">
        <v>662</v>
      </c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0"/>
      <c r="Y178" s="150"/>
      <c r="Z178" s="150"/>
      <c r="AA178" s="150"/>
      <c r="AB178" s="150"/>
      <c r="AC178" s="150"/>
      <c r="AD178" s="150"/>
      <c r="AE178" s="150"/>
      <c r="AF178" s="150"/>
      <c r="AG178" s="150" t="s">
        <v>168</v>
      </c>
      <c r="AH178" s="150">
        <v>0</v>
      </c>
      <c r="AI178" s="150"/>
      <c r="AJ178" s="150"/>
      <c r="AK178" s="150"/>
      <c r="AL178" s="150"/>
      <c r="AM178" s="150"/>
      <c r="AN178" s="150"/>
      <c r="AO178" s="150"/>
      <c r="AP178" s="150"/>
      <c r="AQ178" s="150"/>
      <c r="AR178" s="150"/>
      <c r="AS178" s="150"/>
      <c r="AT178" s="150"/>
      <c r="AU178" s="150"/>
      <c r="AV178" s="150"/>
      <c r="AW178" s="150"/>
      <c r="AX178" s="150"/>
      <c r="AY178" s="150"/>
      <c r="AZ178" s="150"/>
      <c r="BA178" s="150"/>
      <c r="BB178" s="150"/>
      <c r="BC178" s="150"/>
      <c r="BD178" s="150"/>
      <c r="BE178" s="150"/>
      <c r="BF178" s="150"/>
      <c r="BG178" s="150"/>
      <c r="BH178" s="150"/>
    </row>
    <row r="179" spans="1:60" ht="22.5" outlineLevel="1" x14ac:dyDescent="0.2">
      <c r="A179" s="170">
        <v>81</v>
      </c>
      <c r="B179" s="171" t="s">
        <v>1031</v>
      </c>
      <c r="C179" s="185" t="s">
        <v>1032</v>
      </c>
      <c r="D179" s="172" t="s">
        <v>171</v>
      </c>
      <c r="E179" s="173">
        <v>657</v>
      </c>
      <c r="F179" s="174"/>
      <c r="G179" s="175">
        <f>ROUND(E179*F179,2)</f>
        <v>0</v>
      </c>
      <c r="H179" s="160"/>
      <c r="I179" s="159">
        <f>ROUND(E179*H179,2)</f>
        <v>0</v>
      </c>
      <c r="J179" s="160"/>
      <c r="K179" s="159">
        <f>ROUND(E179*J179,2)</f>
        <v>0</v>
      </c>
      <c r="L179" s="159">
        <v>21</v>
      </c>
      <c r="M179" s="159">
        <f>G179*(1+L179/100)</f>
        <v>0</v>
      </c>
      <c r="N179" s="159">
        <v>5.5999999999999995E-4</v>
      </c>
      <c r="O179" s="159">
        <f>ROUND(E179*N179,2)</f>
        <v>0.37</v>
      </c>
      <c r="P179" s="159">
        <v>0</v>
      </c>
      <c r="Q179" s="159">
        <f>ROUND(E179*P179,2)</f>
        <v>0</v>
      </c>
      <c r="R179" s="159"/>
      <c r="S179" s="159" t="s">
        <v>243</v>
      </c>
      <c r="T179" s="159" t="s">
        <v>165</v>
      </c>
      <c r="U179" s="159">
        <v>0</v>
      </c>
      <c r="V179" s="159">
        <f>ROUND(E179*U179,2)</f>
        <v>0</v>
      </c>
      <c r="W179" s="159"/>
      <c r="X179" s="150"/>
      <c r="Y179" s="150"/>
      <c r="Z179" s="150"/>
      <c r="AA179" s="150"/>
      <c r="AB179" s="150"/>
      <c r="AC179" s="150"/>
      <c r="AD179" s="150"/>
      <c r="AE179" s="150"/>
      <c r="AF179" s="150"/>
      <c r="AG179" s="150" t="s">
        <v>858</v>
      </c>
      <c r="AH179" s="150"/>
      <c r="AI179" s="150"/>
      <c r="AJ179" s="150"/>
      <c r="AK179" s="150"/>
      <c r="AL179" s="150"/>
      <c r="AM179" s="150"/>
      <c r="AN179" s="150"/>
      <c r="AO179" s="150"/>
      <c r="AP179" s="150"/>
      <c r="AQ179" s="150"/>
      <c r="AR179" s="150"/>
      <c r="AS179" s="150"/>
      <c r="AT179" s="150"/>
      <c r="AU179" s="150"/>
      <c r="AV179" s="150"/>
      <c r="AW179" s="150"/>
      <c r="AX179" s="150"/>
      <c r="AY179" s="150"/>
      <c r="AZ179" s="150"/>
      <c r="BA179" s="150"/>
      <c r="BB179" s="150"/>
      <c r="BC179" s="150"/>
      <c r="BD179" s="150"/>
      <c r="BE179" s="150"/>
      <c r="BF179" s="150"/>
      <c r="BG179" s="150"/>
      <c r="BH179" s="150"/>
    </row>
    <row r="180" spans="1:60" outlineLevel="1" x14ac:dyDescent="0.2">
      <c r="A180" s="157"/>
      <c r="B180" s="158"/>
      <c r="C180" s="186" t="s">
        <v>1033</v>
      </c>
      <c r="D180" s="161"/>
      <c r="E180" s="162">
        <v>289</v>
      </c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0"/>
      <c r="Y180" s="150"/>
      <c r="Z180" s="150"/>
      <c r="AA180" s="150"/>
      <c r="AB180" s="150"/>
      <c r="AC180" s="150"/>
      <c r="AD180" s="150"/>
      <c r="AE180" s="150"/>
      <c r="AF180" s="150"/>
      <c r="AG180" s="150" t="s">
        <v>168</v>
      </c>
      <c r="AH180" s="150">
        <v>0</v>
      </c>
      <c r="AI180" s="150"/>
      <c r="AJ180" s="150"/>
      <c r="AK180" s="150"/>
      <c r="AL180" s="150"/>
      <c r="AM180" s="150"/>
      <c r="AN180" s="150"/>
      <c r="AO180" s="150"/>
      <c r="AP180" s="150"/>
      <c r="AQ180" s="150"/>
      <c r="AR180" s="150"/>
      <c r="AS180" s="150"/>
      <c r="AT180" s="150"/>
      <c r="AU180" s="150"/>
      <c r="AV180" s="150"/>
      <c r="AW180" s="150"/>
      <c r="AX180" s="150"/>
      <c r="AY180" s="150"/>
      <c r="AZ180" s="150"/>
      <c r="BA180" s="150"/>
      <c r="BB180" s="150"/>
      <c r="BC180" s="150"/>
      <c r="BD180" s="150"/>
      <c r="BE180" s="150"/>
      <c r="BF180" s="150"/>
      <c r="BG180" s="150"/>
      <c r="BH180" s="150"/>
    </row>
    <row r="181" spans="1:60" outlineLevel="1" x14ac:dyDescent="0.2">
      <c r="A181" s="157"/>
      <c r="B181" s="158"/>
      <c r="C181" s="186" t="s">
        <v>1034</v>
      </c>
      <c r="D181" s="161"/>
      <c r="E181" s="162">
        <v>368</v>
      </c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0"/>
      <c r="Y181" s="150"/>
      <c r="Z181" s="150"/>
      <c r="AA181" s="150"/>
      <c r="AB181" s="150"/>
      <c r="AC181" s="150"/>
      <c r="AD181" s="150"/>
      <c r="AE181" s="150"/>
      <c r="AF181" s="150"/>
      <c r="AG181" s="150" t="s">
        <v>168</v>
      </c>
      <c r="AH181" s="150">
        <v>0</v>
      </c>
      <c r="AI181" s="150"/>
      <c r="AJ181" s="150"/>
      <c r="AK181" s="150"/>
      <c r="AL181" s="150"/>
      <c r="AM181" s="150"/>
      <c r="AN181" s="150"/>
      <c r="AO181" s="150"/>
      <c r="AP181" s="150"/>
      <c r="AQ181" s="150"/>
      <c r="AR181" s="150"/>
      <c r="AS181" s="150"/>
      <c r="AT181" s="150"/>
      <c r="AU181" s="150"/>
      <c r="AV181" s="150"/>
      <c r="AW181" s="150"/>
      <c r="AX181" s="150"/>
      <c r="AY181" s="150"/>
      <c r="AZ181" s="150"/>
      <c r="BA181" s="150"/>
      <c r="BB181" s="150"/>
      <c r="BC181" s="150"/>
      <c r="BD181" s="150"/>
      <c r="BE181" s="150"/>
      <c r="BF181" s="150"/>
      <c r="BG181" s="150"/>
      <c r="BH181" s="150"/>
    </row>
    <row r="182" spans="1:60" ht="22.5" outlineLevel="1" x14ac:dyDescent="0.2">
      <c r="A182" s="170">
        <v>82</v>
      </c>
      <c r="B182" s="171" t="s">
        <v>1035</v>
      </c>
      <c r="C182" s="185" t="s">
        <v>1036</v>
      </c>
      <c r="D182" s="172" t="s">
        <v>171</v>
      </c>
      <c r="E182" s="173">
        <v>1073</v>
      </c>
      <c r="F182" s="174"/>
      <c r="G182" s="175">
        <f>ROUND(E182*F182,2)</f>
        <v>0</v>
      </c>
      <c r="H182" s="160"/>
      <c r="I182" s="159">
        <f>ROUND(E182*H182,2)</f>
        <v>0</v>
      </c>
      <c r="J182" s="160"/>
      <c r="K182" s="159">
        <f>ROUND(E182*J182,2)</f>
        <v>0</v>
      </c>
      <c r="L182" s="159">
        <v>21</v>
      </c>
      <c r="M182" s="159">
        <f>G182*(1+L182/100)</f>
        <v>0</v>
      </c>
      <c r="N182" s="159">
        <v>6.9999999999999994E-5</v>
      </c>
      <c r="O182" s="159">
        <f>ROUND(E182*N182,2)</f>
        <v>0.08</v>
      </c>
      <c r="P182" s="159">
        <v>0</v>
      </c>
      <c r="Q182" s="159">
        <f>ROUND(E182*P182,2)</f>
        <v>0</v>
      </c>
      <c r="R182" s="159"/>
      <c r="S182" s="159" t="s">
        <v>243</v>
      </c>
      <c r="T182" s="159" t="s">
        <v>165</v>
      </c>
      <c r="U182" s="159">
        <v>0</v>
      </c>
      <c r="V182" s="159">
        <f>ROUND(E182*U182,2)</f>
        <v>0</v>
      </c>
      <c r="W182" s="159"/>
      <c r="X182" s="150"/>
      <c r="Y182" s="150"/>
      <c r="Z182" s="150"/>
      <c r="AA182" s="150"/>
      <c r="AB182" s="150"/>
      <c r="AC182" s="150"/>
      <c r="AD182" s="150"/>
      <c r="AE182" s="150"/>
      <c r="AF182" s="150"/>
      <c r="AG182" s="150" t="s">
        <v>858</v>
      </c>
      <c r="AH182" s="150"/>
      <c r="AI182" s="150"/>
      <c r="AJ182" s="150"/>
      <c r="AK182" s="150"/>
      <c r="AL182" s="150"/>
      <c r="AM182" s="150"/>
      <c r="AN182" s="150"/>
      <c r="AO182" s="150"/>
      <c r="AP182" s="150"/>
      <c r="AQ182" s="150"/>
      <c r="AR182" s="150"/>
      <c r="AS182" s="150"/>
      <c r="AT182" s="150"/>
      <c r="AU182" s="150"/>
      <c r="AV182" s="150"/>
      <c r="AW182" s="150"/>
      <c r="AX182" s="150"/>
      <c r="AY182" s="150"/>
      <c r="AZ182" s="150"/>
      <c r="BA182" s="150"/>
      <c r="BB182" s="150"/>
      <c r="BC182" s="150"/>
      <c r="BD182" s="150"/>
      <c r="BE182" s="150"/>
      <c r="BF182" s="150"/>
      <c r="BG182" s="150"/>
      <c r="BH182" s="150"/>
    </row>
    <row r="183" spans="1:60" outlineLevel="1" x14ac:dyDescent="0.2">
      <c r="A183" s="157"/>
      <c r="B183" s="158"/>
      <c r="C183" s="186" t="s">
        <v>1037</v>
      </c>
      <c r="D183" s="161"/>
      <c r="E183" s="162">
        <v>689</v>
      </c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0"/>
      <c r="Y183" s="150"/>
      <c r="Z183" s="150"/>
      <c r="AA183" s="150"/>
      <c r="AB183" s="150"/>
      <c r="AC183" s="150"/>
      <c r="AD183" s="150"/>
      <c r="AE183" s="150"/>
      <c r="AF183" s="150"/>
      <c r="AG183" s="150" t="s">
        <v>168</v>
      </c>
      <c r="AH183" s="150">
        <v>0</v>
      </c>
      <c r="AI183" s="150"/>
      <c r="AJ183" s="150"/>
      <c r="AK183" s="150"/>
      <c r="AL183" s="150"/>
      <c r="AM183" s="150"/>
      <c r="AN183" s="150"/>
      <c r="AO183" s="150"/>
      <c r="AP183" s="150"/>
      <c r="AQ183" s="150"/>
      <c r="AR183" s="150"/>
      <c r="AS183" s="150"/>
      <c r="AT183" s="150"/>
      <c r="AU183" s="150"/>
      <c r="AV183" s="150"/>
      <c r="AW183" s="150"/>
      <c r="AX183" s="150"/>
      <c r="AY183" s="150"/>
      <c r="AZ183" s="150"/>
      <c r="BA183" s="150"/>
      <c r="BB183" s="150"/>
      <c r="BC183" s="150"/>
      <c r="BD183" s="150"/>
      <c r="BE183" s="150"/>
      <c r="BF183" s="150"/>
      <c r="BG183" s="150"/>
      <c r="BH183" s="150"/>
    </row>
    <row r="184" spans="1:60" outlineLevel="1" x14ac:dyDescent="0.2">
      <c r="A184" s="157"/>
      <c r="B184" s="158"/>
      <c r="C184" s="186" t="s">
        <v>1038</v>
      </c>
      <c r="D184" s="161"/>
      <c r="E184" s="162">
        <v>384</v>
      </c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0"/>
      <c r="Y184" s="150"/>
      <c r="Z184" s="150"/>
      <c r="AA184" s="150"/>
      <c r="AB184" s="150"/>
      <c r="AC184" s="150"/>
      <c r="AD184" s="150"/>
      <c r="AE184" s="150"/>
      <c r="AF184" s="150"/>
      <c r="AG184" s="150" t="s">
        <v>168</v>
      </c>
      <c r="AH184" s="150">
        <v>0</v>
      </c>
      <c r="AI184" s="150"/>
      <c r="AJ184" s="150"/>
      <c r="AK184" s="150"/>
      <c r="AL184" s="150"/>
      <c r="AM184" s="150"/>
      <c r="AN184" s="150"/>
      <c r="AO184" s="150"/>
      <c r="AP184" s="150"/>
      <c r="AQ184" s="150"/>
      <c r="AR184" s="150"/>
      <c r="AS184" s="150"/>
      <c r="AT184" s="150"/>
      <c r="AU184" s="150"/>
      <c r="AV184" s="150"/>
      <c r="AW184" s="150"/>
      <c r="AX184" s="150"/>
      <c r="AY184" s="150"/>
      <c r="AZ184" s="150"/>
      <c r="BA184" s="150"/>
      <c r="BB184" s="150"/>
      <c r="BC184" s="150"/>
      <c r="BD184" s="150"/>
      <c r="BE184" s="150"/>
      <c r="BF184" s="150"/>
      <c r="BG184" s="150"/>
      <c r="BH184" s="150"/>
    </row>
    <row r="185" spans="1:60" ht="22.5" outlineLevel="1" x14ac:dyDescent="0.2">
      <c r="A185" s="170">
        <v>83</v>
      </c>
      <c r="B185" s="171" t="s">
        <v>1039</v>
      </c>
      <c r="C185" s="185" t="s">
        <v>1040</v>
      </c>
      <c r="D185" s="172" t="s">
        <v>171</v>
      </c>
      <c r="E185" s="173">
        <v>163</v>
      </c>
      <c r="F185" s="174"/>
      <c r="G185" s="175">
        <f>ROUND(E185*F185,2)</f>
        <v>0</v>
      </c>
      <c r="H185" s="160"/>
      <c r="I185" s="159">
        <f>ROUND(E185*H185,2)</f>
        <v>0</v>
      </c>
      <c r="J185" s="160"/>
      <c r="K185" s="159">
        <f>ROUND(E185*J185,2)</f>
        <v>0</v>
      </c>
      <c r="L185" s="159">
        <v>21</v>
      </c>
      <c r="M185" s="159">
        <f>G185*(1+L185/100)</f>
        <v>0</v>
      </c>
      <c r="N185" s="159">
        <v>2.9E-4</v>
      </c>
      <c r="O185" s="159">
        <f>ROUND(E185*N185,2)</f>
        <v>0.05</v>
      </c>
      <c r="P185" s="159">
        <v>0</v>
      </c>
      <c r="Q185" s="159">
        <f>ROUND(E185*P185,2)</f>
        <v>0</v>
      </c>
      <c r="R185" s="159"/>
      <c r="S185" s="159" t="s">
        <v>243</v>
      </c>
      <c r="T185" s="159" t="s">
        <v>165</v>
      </c>
      <c r="U185" s="159">
        <v>4.6670000000000003E-2</v>
      </c>
      <c r="V185" s="159">
        <f>ROUND(E185*U185,2)</f>
        <v>7.61</v>
      </c>
      <c r="W185" s="159"/>
      <c r="X185" s="150"/>
      <c r="Y185" s="150"/>
      <c r="Z185" s="150"/>
      <c r="AA185" s="150"/>
      <c r="AB185" s="150"/>
      <c r="AC185" s="150"/>
      <c r="AD185" s="150"/>
      <c r="AE185" s="150"/>
      <c r="AF185" s="150"/>
      <c r="AG185" s="150" t="s">
        <v>858</v>
      </c>
      <c r="AH185" s="150"/>
      <c r="AI185" s="150"/>
      <c r="AJ185" s="150"/>
      <c r="AK185" s="150"/>
      <c r="AL185" s="150"/>
      <c r="AM185" s="150"/>
      <c r="AN185" s="150"/>
      <c r="AO185" s="150"/>
      <c r="AP185" s="150"/>
      <c r="AQ185" s="150"/>
      <c r="AR185" s="150"/>
      <c r="AS185" s="150"/>
      <c r="AT185" s="150"/>
      <c r="AU185" s="150"/>
      <c r="AV185" s="150"/>
      <c r="AW185" s="150"/>
      <c r="AX185" s="150"/>
      <c r="AY185" s="150"/>
      <c r="AZ185" s="150"/>
      <c r="BA185" s="150"/>
      <c r="BB185" s="150"/>
      <c r="BC185" s="150"/>
      <c r="BD185" s="150"/>
      <c r="BE185" s="150"/>
      <c r="BF185" s="150"/>
      <c r="BG185" s="150"/>
      <c r="BH185" s="150"/>
    </row>
    <row r="186" spans="1:60" outlineLevel="1" x14ac:dyDescent="0.2">
      <c r="A186" s="157"/>
      <c r="B186" s="158"/>
      <c r="C186" s="186" t="s">
        <v>1041</v>
      </c>
      <c r="D186" s="161"/>
      <c r="E186" s="162">
        <v>163</v>
      </c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0"/>
      <c r="Y186" s="150"/>
      <c r="Z186" s="150"/>
      <c r="AA186" s="150"/>
      <c r="AB186" s="150"/>
      <c r="AC186" s="150"/>
      <c r="AD186" s="150"/>
      <c r="AE186" s="150"/>
      <c r="AF186" s="150"/>
      <c r="AG186" s="150" t="s">
        <v>168</v>
      </c>
      <c r="AH186" s="150">
        <v>0</v>
      </c>
      <c r="AI186" s="150"/>
      <c r="AJ186" s="150"/>
      <c r="AK186" s="150"/>
      <c r="AL186" s="150"/>
      <c r="AM186" s="150"/>
      <c r="AN186" s="150"/>
      <c r="AO186" s="150"/>
      <c r="AP186" s="150"/>
      <c r="AQ186" s="150"/>
      <c r="AR186" s="150"/>
      <c r="AS186" s="150"/>
      <c r="AT186" s="150"/>
      <c r="AU186" s="150"/>
      <c r="AV186" s="150"/>
      <c r="AW186" s="150"/>
      <c r="AX186" s="150"/>
      <c r="AY186" s="150"/>
      <c r="AZ186" s="150"/>
      <c r="BA186" s="150"/>
      <c r="BB186" s="150"/>
      <c r="BC186" s="150"/>
      <c r="BD186" s="150"/>
      <c r="BE186" s="150"/>
      <c r="BF186" s="150"/>
      <c r="BG186" s="150"/>
      <c r="BH186" s="150"/>
    </row>
    <row r="187" spans="1:60" ht="22.5" outlineLevel="1" x14ac:dyDescent="0.2">
      <c r="A187" s="170">
        <v>84</v>
      </c>
      <c r="B187" s="171" t="s">
        <v>1042</v>
      </c>
      <c r="C187" s="185" t="s">
        <v>1043</v>
      </c>
      <c r="D187" s="172" t="s">
        <v>171</v>
      </c>
      <c r="E187" s="173">
        <v>326</v>
      </c>
      <c r="F187" s="174"/>
      <c r="G187" s="175">
        <f>ROUND(E187*F187,2)</f>
        <v>0</v>
      </c>
      <c r="H187" s="160"/>
      <c r="I187" s="159">
        <f>ROUND(E187*H187,2)</f>
        <v>0</v>
      </c>
      <c r="J187" s="160"/>
      <c r="K187" s="159">
        <f>ROUND(E187*J187,2)</f>
        <v>0</v>
      </c>
      <c r="L187" s="159">
        <v>21</v>
      </c>
      <c r="M187" s="159">
        <f>G187*(1+L187/100)</f>
        <v>0</v>
      </c>
      <c r="N187" s="159">
        <v>3.6000000000000002E-4</v>
      </c>
      <c r="O187" s="159">
        <f>ROUND(E187*N187,2)</f>
        <v>0.12</v>
      </c>
      <c r="P187" s="159">
        <v>0</v>
      </c>
      <c r="Q187" s="159">
        <f>ROUND(E187*P187,2)</f>
        <v>0</v>
      </c>
      <c r="R187" s="159"/>
      <c r="S187" s="159" t="s">
        <v>243</v>
      </c>
      <c r="T187" s="159" t="s">
        <v>165</v>
      </c>
      <c r="U187" s="159">
        <v>0</v>
      </c>
      <c r="V187" s="159">
        <f>ROUND(E187*U187,2)</f>
        <v>0</v>
      </c>
      <c r="W187" s="159"/>
      <c r="X187" s="150"/>
      <c r="Y187" s="150"/>
      <c r="Z187" s="150"/>
      <c r="AA187" s="150"/>
      <c r="AB187" s="150"/>
      <c r="AC187" s="150"/>
      <c r="AD187" s="150"/>
      <c r="AE187" s="150"/>
      <c r="AF187" s="150"/>
      <c r="AG187" s="150" t="s">
        <v>858</v>
      </c>
      <c r="AH187" s="150"/>
      <c r="AI187" s="150"/>
      <c r="AJ187" s="150"/>
      <c r="AK187" s="150"/>
      <c r="AL187" s="150"/>
      <c r="AM187" s="150"/>
      <c r="AN187" s="150"/>
      <c r="AO187" s="150"/>
      <c r="AP187" s="150"/>
      <c r="AQ187" s="150"/>
      <c r="AR187" s="150"/>
      <c r="AS187" s="150"/>
      <c r="AT187" s="150"/>
      <c r="AU187" s="150"/>
      <c r="AV187" s="150"/>
      <c r="AW187" s="150"/>
      <c r="AX187" s="150"/>
      <c r="AY187" s="150"/>
      <c r="AZ187" s="150"/>
      <c r="BA187" s="150"/>
      <c r="BB187" s="150"/>
      <c r="BC187" s="150"/>
      <c r="BD187" s="150"/>
      <c r="BE187" s="150"/>
      <c r="BF187" s="150"/>
      <c r="BG187" s="150"/>
      <c r="BH187" s="150"/>
    </row>
    <row r="188" spans="1:60" outlineLevel="1" x14ac:dyDescent="0.2">
      <c r="A188" s="157"/>
      <c r="B188" s="158"/>
      <c r="C188" s="186" t="s">
        <v>1044</v>
      </c>
      <c r="D188" s="161"/>
      <c r="E188" s="162">
        <v>326</v>
      </c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0"/>
      <c r="Y188" s="150"/>
      <c r="Z188" s="150"/>
      <c r="AA188" s="150"/>
      <c r="AB188" s="150"/>
      <c r="AC188" s="150"/>
      <c r="AD188" s="150"/>
      <c r="AE188" s="150"/>
      <c r="AF188" s="150"/>
      <c r="AG188" s="150" t="s">
        <v>168</v>
      </c>
      <c r="AH188" s="150">
        <v>0</v>
      </c>
      <c r="AI188" s="150"/>
      <c r="AJ188" s="150"/>
      <c r="AK188" s="150"/>
      <c r="AL188" s="150"/>
      <c r="AM188" s="150"/>
      <c r="AN188" s="150"/>
      <c r="AO188" s="150"/>
      <c r="AP188" s="150"/>
      <c r="AQ188" s="150"/>
      <c r="AR188" s="150"/>
      <c r="AS188" s="150"/>
      <c r="AT188" s="150"/>
      <c r="AU188" s="150"/>
      <c r="AV188" s="150"/>
      <c r="AW188" s="150"/>
      <c r="AX188" s="150"/>
      <c r="AY188" s="150"/>
      <c r="AZ188" s="150"/>
      <c r="BA188" s="150"/>
      <c r="BB188" s="150"/>
      <c r="BC188" s="150"/>
      <c r="BD188" s="150"/>
      <c r="BE188" s="150"/>
      <c r="BF188" s="150"/>
      <c r="BG188" s="150"/>
      <c r="BH188" s="150"/>
    </row>
    <row r="189" spans="1:60" ht="22.5" outlineLevel="1" x14ac:dyDescent="0.2">
      <c r="A189" s="170">
        <v>85</v>
      </c>
      <c r="B189" s="171" t="s">
        <v>1045</v>
      </c>
      <c r="C189" s="185" t="s">
        <v>1046</v>
      </c>
      <c r="D189" s="172" t="s">
        <v>171</v>
      </c>
      <c r="E189" s="173">
        <v>105</v>
      </c>
      <c r="F189" s="174"/>
      <c r="G189" s="175">
        <f>ROUND(E189*F189,2)</f>
        <v>0</v>
      </c>
      <c r="H189" s="160"/>
      <c r="I189" s="159">
        <f>ROUND(E189*H189,2)</f>
        <v>0</v>
      </c>
      <c r="J189" s="160"/>
      <c r="K189" s="159">
        <f>ROUND(E189*J189,2)</f>
        <v>0</v>
      </c>
      <c r="L189" s="159">
        <v>21</v>
      </c>
      <c r="M189" s="159">
        <f>G189*(1+L189/100)</f>
        <v>0</v>
      </c>
      <c r="N189" s="159">
        <v>5.0000000000000001E-4</v>
      </c>
      <c r="O189" s="159">
        <f>ROUND(E189*N189,2)</f>
        <v>0.05</v>
      </c>
      <c r="P189" s="159">
        <v>0</v>
      </c>
      <c r="Q189" s="159">
        <f>ROUND(E189*P189,2)</f>
        <v>0</v>
      </c>
      <c r="R189" s="159"/>
      <c r="S189" s="159" t="s">
        <v>243</v>
      </c>
      <c r="T189" s="159" t="s">
        <v>165</v>
      </c>
      <c r="U189" s="159">
        <v>0</v>
      </c>
      <c r="V189" s="159">
        <f>ROUND(E189*U189,2)</f>
        <v>0</v>
      </c>
      <c r="W189" s="159"/>
      <c r="X189" s="150"/>
      <c r="Y189" s="150"/>
      <c r="Z189" s="150"/>
      <c r="AA189" s="150"/>
      <c r="AB189" s="150"/>
      <c r="AC189" s="150"/>
      <c r="AD189" s="150"/>
      <c r="AE189" s="150"/>
      <c r="AF189" s="150"/>
      <c r="AG189" s="150" t="s">
        <v>858</v>
      </c>
      <c r="AH189" s="150"/>
      <c r="AI189" s="150"/>
      <c r="AJ189" s="150"/>
      <c r="AK189" s="150"/>
      <c r="AL189" s="150"/>
      <c r="AM189" s="150"/>
      <c r="AN189" s="150"/>
      <c r="AO189" s="150"/>
      <c r="AP189" s="150"/>
      <c r="AQ189" s="150"/>
      <c r="AR189" s="150"/>
      <c r="AS189" s="150"/>
      <c r="AT189" s="150"/>
      <c r="AU189" s="150"/>
      <c r="AV189" s="150"/>
      <c r="AW189" s="150"/>
      <c r="AX189" s="150"/>
      <c r="AY189" s="150"/>
      <c r="AZ189" s="150"/>
      <c r="BA189" s="150"/>
      <c r="BB189" s="150"/>
      <c r="BC189" s="150"/>
      <c r="BD189" s="150"/>
      <c r="BE189" s="150"/>
      <c r="BF189" s="150"/>
      <c r="BG189" s="150"/>
      <c r="BH189" s="150"/>
    </row>
    <row r="190" spans="1:60" outlineLevel="1" x14ac:dyDescent="0.2">
      <c r="A190" s="157"/>
      <c r="B190" s="158"/>
      <c r="C190" s="186" t="s">
        <v>1047</v>
      </c>
      <c r="D190" s="161"/>
      <c r="E190" s="162">
        <v>105</v>
      </c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0"/>
      <c r="Y190" s="150"/>
      <c r="Z190" s="150"/>
      <c r="AA190" s="150"/>
      <c r="AB190" s="150"/>
      <c r="AC190" s="150"/>
      <c r="AD190" s="150"/>
      <c r="AE190" s="150"/>
      <c r="AF190" s="150"/>
      <c r="AG190" s="150" t="s">
        <v>168</v>
      </c>
      <c r="AH190" s="150">
        <v>0</v>
      </c>
      <c r="AI190" s="150"/>
      <c r="AJ190" s="150"/>
      <c r="AK190" s="150"/>
      <c r="AL190" s="150"/>
      <c r="AM190" s="150"/>
      <c r="AN190" s="150"/>
      <c r="AO190" s="150"/>
      <c r="AP190" s="150"/>
      <c r="AQ190" s="150"/>
      <c r="AR190" s="150"/>
      <c r="AS190" s="150"/>
      <c r="AT190" s="150"/>
      <c r="AU190" s="150"/>
      <c r="AV190" s="150"/>
      <c r="AW190" s="150"/>
      <c r="AX190" s="150"/>
      <c r="AY190" s="150"/>
      <c r="AZ190" s="150"/>
      <c r="BA190" s="150"/>
      <c r="BB190" s="150"/>
      <c r="BC190" s="150"/>
      <c r="BD190" s="150"/>
      <c r="BE190" s="150"/>
      <c r="BF190" s="150"/>
      <c r="BG190" s="150"/>
      <c r="BH190" s="150"/>
    </row>
    <row r="191" spans="1:60" ht="22.5" outlineLevel="1" x14ac:dyDescent="0.2">
      <c r="A191" s="170">
        <v>86</v>
      </c>
      <c r="B191" s="171" t="s">
        <v>1048</v>
      </c>
      <c r="C191" s="185" t="s">
        <v>1049</v>
      </c>
      <c r="D191" s="172" t="s">
        <v>171</v>
      </c>
      <c r="E191" s="173">
        <v>31</v>
      </c>
      <c r="F191" s="174"/>
      <c r="G191" s="175">
        <f>ROUND(E191*F191,2)</f>
        <v>0</v>
      </c>
      <c r="H191" s="160"/>
      <c r="I191" s="159">
        <f>ROUND(E191*H191,2)</f>
        <v>0</v>
      </c>
      <c r="J191" s="160"/>
      <c r="K191" s="159">
        <f>ROUND(E191*J191,2)</f>
        <v>0</v>
      </c>
      <c r="L191" s="159">
        <v>21</v>
      </c>
      <c r="M191" s="159">
        <f>G191*(1+L191/100)</f>
        <v>0</v>
      </c>
      <c r="N191" s="159">
        <v>5.0000000000000001E-4</v>
      </c>
      <c r="O191" s="159">
        <f>ROUND(E191*N191,2)</f>
        <v>0.02</v>
      </c>
      <c r="P191" s="159">
        <v>0</v>
      </c>
      <c r="Q191" s="159">
        <f>ROUND(E191*P191,2)</f>
        <v>0</v>
      </c>
      <c r="R191" s="159"/>
      <c r="S191" s="159" t="s">
        <v>243</v>
      </c>
      <c r="T191" s="159" t="s">
        <v>165</v>
      </c>
      <c r="U191" s="159">
        <v>0</v>
      </c>
      <c r="V191" s="159">
        <f>ROUND(E191*U191,2)</f>
        <v>0</v>
      </c>
      <c r="W191" s="159"/>
      <c r="X191" s="150"/>
      <c r="Y191" s="150"/>
      <c r="Z191" s="150"/>
      <c r="AA191" s="150"/>
      <c r="AB191" s="150"/>
      <c r="AC191" s="150"/>
      <c r="AD191" s="150"/>
      <c r="AE191" s="150"/>
      <c r="AF191" s="150"/>
      <c r="AG191" s="150" t="s">
        <v>858</v>
      </c>
      <c r="AH191" s="150"/>
      <c r="AI191" s="150"/>
      <c r="AJ191" s="150"/>
      <c r="AK191" s="150"/>
      <c r="AL191" s="150"/>
      <c r="AM191" s="150"/>
      <c r="AN191" s="150"/>
      <c r="AO191" s="150"/>
      <c r="AP191" s="150"/>
      <c r="AQ191" s="150"/>
      <c r="AR191" s="150"/>
      <c r="AS191" s="150"/>
      <c r="AT191" s="150"/>
      <c r="AU191" s="150"/>
      <c r="AV191" s="150"/>
      <c r="AW191" s="150"/>
      <c r="AX191" s="150"/>
      <c r="AY191" s="150"/>
      <c r="AZ191" s="150"/>
      <c r="BA191" s="150"/>
      <c r="BB191" s="150"/>
      <c r="BC191" s="150"/>
      <c r="BD191" s="150"/>
      <c r="BE191" s="150"/>
      <c r="BF191" s="150"/>
      <c r="BG191" s="150"/>
      <c r="BH191" s="150"/>
    </row>
    <row r="192" spans="1:60" outlineLevel="1" x14ac:dyDescent="0.2">
      <c r="A192" s="157"/>
      <c r="B192" s="158"/>
      <c r="C192" s="186" t="s">
        <v>1050</v>
      </c>
      <c r="D192" s="161"/>
      <c r="E192" s="162">
        <v>31</v>
      </c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0"/>
      <c r="Y192" s="150"/>
      <c r="Z192" s="150"/>
      <c r="AA192" s="150"/>
      <c r="AB192" s="150"/>
      <c r="AC192" s="150"/>
      <c r="AD192" s="150"/>
      <c r="AE192" s="150"/>
      <c r="AF192" s="150"/>
      <c r="AG192" s="150" t="s">
        <v>168</v>
      </c>
      <c r="AH192" s="150">
        <v>0</v>
      </c>
      <c r="AI192" s="150"/>
      <c r="AJ192" s="150"/>
      <c r="AK192" s="150"/>
      <c r="AL192" s="150"/>
      <c r="AM192" s="150"/>
      <c r="AN192" s="150"/>
      <c r="AO192" s="150"/>
      <c r="AP192" s="150"/>
      <c r="AQ192" s="150"/>
      <c r="AR192" s="150"/>
      <c r="AS192" s="150"/>
      <c r="AT192" s="150"/>
      <c r="AU192" s="150"/>
      <c r="AV192" s="150"/>
      <c r="AW192" s="150"/>
      <c r="AX192" s="150"/>
      <c r="AY192" s="150"/>
      <c r="AZ192" s="150"/>
      <c r="BA192" s="150"/>
      <c r="BB192" s="150"/>
      <c r="BC192" s="150"/>
      <c r="BD192" s="150"/>
      <c r="BE192" s="150"/>
      <c r="BF192" s="150"/>
      <c r="BG192" s="150"/>
      <c r="BH192" s="150"/>
    </row>
    <row r="193" spans="1:60" ht="22.5" outlineLevel="1" x14ac:dyDescent="0.2">
      <c r="A193" s="170">
        <v>87</v>
      </c>
      <c r="B193" s="171" t="s">
        <v>1051</v>
      </c>
      <c r="C193" s="185" t="s">
        <v>1052</v>
      </c>
      <c r="D193" s="172" t="s">
        <v>171</v>
      </c>
      <c r="E193" s="173">
        <v>105</v>
      </c>
      <c r="F193" s="174"/>
      <c r="G193" s="175">
        <f>ROUND(E193*F193,2)</f>
        <v>0</v>
      </c>
      <c r="H193" s="160"/>
      <c r="I193" s="159">
        <f>ROUND(E193*H193,2)</f>
        <v>0</v>
      </c>
      <c r="J193" s="160"/>
      <c r="K193" s="159">
        <f>ROUND(E193*J193,2)</f>
        <v>0</v>
      </c>
      <c r="L193" s="159">
        <v>21</v>
      </c>
      <c r="M193" s="159">
        <f>G193*(1+L193/100)</f>
        <v>0</v>
      </c>
      <c r="N193" s="159">
        <v>1.5499999999999999E-3</v>
      </c>
      <c r="O193" s="159">
        <f>ROUND(E193*N193,2)</f>
        <v>0.16</v>
      </c>
      <c r="P193" s="159">
        <v>0</v>
      </c>
      <c r="Q193" s="159">
        <f>ROUND(E193*P193,2)</f>
        <v>0</v>
      </c>
      <c r="R193" s="159"/>
      <c r="S193" s="159" t="s">
        <v>243</v>
      </c>
      <c r="T193" s="159" t="s">
        <v>165</v>
      </c>
      <c r="U193" s="159">
        <v>6.7330000000000001E-2</v>
      </c>
      <c r="V193" s="159">
        <f>ROUND(E193*U193,2)</f>
        <v>7.07</v>
      </c>
      <c r="W193" s="159"/>
      <c r="X193" s="150"/>
      <c r="Y193" s="150"/>
      <c r="Z193" s="150"/>
      <c r="AA193" s="150"/>
      <c r="AB193" s="150"/>
      <c r="AC193" s="150"/>
      <c r="AD193" s="150"/>
      <c r="AE193" s="150"/>
      <c r="AF193" s="150"/>
      <c r="AG193" s="150" t="s">
        <v>858</v>
      </c>
      <c r="AH193" s="150"/>
      <c r="AI193" s="150"/>
      <c r="AJ193" s="150"/>
      <c r="AK193" s="150"/>
      <c r="AL193" s="150"/>
      <c r="AM193" s="150"/>
      <c r="AN193" s="150"/>
      <c r="AO193" s="150"/>
      <c r="AP193" s="150"/>
      <c r="AQ193" s="150"/>
      <c r="AR193" s="150"/>
      <c r="AS193" s="150"/>
      <c r="AT193" s="150"/>
      <c r="AU193" s="150"/>
      <c r="AV193" s="150"/>
      <c r="AW193" s="150"/>
      <c r="AX193" s="150"/>
      <c r="AY193" s="150"/>
      <c r="AZ193" s="150"/>
      <c r="BA193" s="150"/>
      <c r="BB193" s="150"/>
      <c r="BC193" s="150"/>
      <c r="BD193" s="150"/>
      <c r="BE193" s="150"/>
      <c r="BF193" s="150"/>
      <c r="BG193" s="150"/>
      <c r="BH193" s="150"/>
    </row>
    <row r="194" spans="1:60" outlineLevel="1" x14ac:dyDescent="0.2">
      <c r="A194" s="157"/>
      <c r="B194" s="158"/>
      <c r="C194" s="186" t="s">
        <v>1053</v>
      </c>
      <c r="D194" s="161"/>
      <c r="E194" s="162">
        <v>105</v>
      </c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0"/>
      <c r="Y194" s="150"/>
      <c r="Z194" s="150"/>
      <c r="AA194" s="150"/>
      <c r="AB194" s="150"/>
      <c r="AC194" s="150"/>
      <c r="AD194" s="150"/>
      <c r="AE194" s="150"/>
      <c r="AF194" s="150"/>
      <c r="AG194" s="150" t="s">
        <v>168</v>
      </c>
      <c r="AH194" s="150">
        <v>0</v>
      </c>
      <c r="AI194" s="150"/>
      <c r="AJ194" s="150"/>
      <c r="AK194" s="150"/>
      <c r="AL194" s="150"/>
      <c r="AM194" s="150"/>
      <c r="AN194" s="150"/>
      <c r="AO194" s="150"/>
      <c r="AP194" s="150"/>
      <c r="AQ194" s="150"/>
      <c r="AR194" s="150"/>
      <c r="AS194" s="150"/>
      <c r="AT194" s="150"/>
      <c r="AU194" s="150"/>
      <c r="AV194" s="150"/>
      <c r="AW194" s="150"/>
      <c r="AX194" s="150"/>
      <c r="AY194" s="150"/>
      <c r="AZ194" s="150"/>
      <c r="BA194" s="150"/>
      <c r="BB194" s="150"/>
      <c r="BC194" s="150"/>
      <c r="BD194" s="150"/>
      <c r="BE194" s="150"/>
      <c r="BF194" s="150"/>
      <c r="BG194" s="150"/>
      <c r="BH194" s="150"/>
    </row>
    <row r="195" spans="1:60" ht="22.5" outlineLevel="1" x14ac:dyDescent="0.2">
      <c r="A195" s="170">
        <v>88</v>
      </c>
      <c r="B195" s="171" t="s">
        <v>1054</v>
      </c>
      <c r="C195" s="185" t="s">
        <v>1055</v>
      </c>
      <c r="D195" s="172" t="s">
        <v>171</v>
      </c>
      <c r="E195" s="173">
        <v>58</v>
      </c>
      <c r="F195" s="174"/>
      <c r="G195" s="175">
        <f>ROUND(E195*F195,2)</f>
        <v>0</v>
      </c>
      <c r="H195" s="160"/>
      <c r="I195" s="159">
        <f>ROUND(E195*H195,2)</f>
        <v>0</v>
      </c>
      <c r="J195" s="160"/>
      <c r="K195" s="159">
        <f>ROUND(E195*J195,2)</f>
        <v>0</v>
      </c>
      <c r="L195" s="159">
        <v>21</v>
      </c>
      <c r="M195" s="159">
        <f>G195*(1+L195/100)</f>
        <v>0</v>
      </c>
      <c r="N195" s="159">
        <v>2.3600000000000001E-3</v>
      </c>
      <c r="O195" s="159">
        <f>ROUND(E195*N195,2)</f>
        <v>0.14000000000000001</v>
      </c>
      <c r="P195" s="159">
        <v>0</v>
      </c>
      <c r="Q195" s="159">
        <f>ROUND(E195*P195,2)</f>
        <v>0</v>
      </c>
      <c r="R195" s="159"/>
      <c r="S195" s="159" t="s">
        <v>243</v>
      </c>
      <c r="T195" s="159" t="s">
        <v>165</v>
      </c>
      <c r="U195" s="159">
        <v>0.10532999999999999</v>
      </c>
      <c r="V195" s="159">
        <f>ROUND(E195*U195,2)</f>
        <v>6.11</v>
      </c>
      <c r="W195" s="159"/>
      <c r="X195" s="150"/>
      <c r="Y195" s="150"/>
      <c r="Z195" s="150"/>
      <c r="AA195" s="150"/>
      <c r="AB195" s="150"/>
      <c r="AC195" s="150"/>
      <c r="AD195" s="150"/>
      <c r="AE195" s="150"/>
      <c r="AF195" s="150"/>
      <c r="AG195" s="150" t="s">
        <v>858</v>
      </c>
      <c r="AH195" s="150"/>
      <c r="AI195" s="150"/>
      <c r="AJ195" s="150"/>
      <c r="AK195" s="150"/>
      <c r="AL195" s="150"/>
      <c r="AM195" s="150"/>
      <c r="AN195" s="150"/>
      <c r="AO195" s="150"/>
      <c r="AP195" s="150"/>
      <c r="AQ195" s="150"/>
      <c r="AR195" s="150"/>
      <c r="AS195" s="150"/>
      <c r="AT195" s="150"/>
      <c r="AU195" s="150"/>
      <c r="AV195" s="150"/>
      <c r="AW195" s="150"/>
      <c r="AX195" s="150"/>
      <c r="AY195" s="150"/>
      <c r="AZ195" s="150"/>
      <c r="BA195" s="150"/>
      <c r="BB195" s="150"/>
      <c r="BC195" s="150"/>
      <c r="BD195" s="150"/>
      <c r="BE195" s="150"/>
      <c r="BF195" s="150"/>
      <c r="BG195" s="150"/>
      <c r="BH195" s="150"/>
    </row>
    <row r="196" spans="1:60" outlineLevel="1" x14ac:dyDescent="0.2">
      <c r="A196" s="157"/>
      <c r="B196" s="158"/>
      <c r="C196" s="186" t="s">
        <v>1056</v>
      </c>
      <c r="D196" s="161"/>
      <c r="E196" s="162">
        <v>58</v>
      </c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0"/>
      <c r="Y196" s="150"/>
      <c r="Z196" s="150"/>
      <c r="AA196" s="150"/>
      <c r="AB196" s="150"/>
      <c r="AC196" s="150"/>
      <c r="AD196" s="150"/>
      <c r="AE196" s="150"/>
      <c r="AF196" s="150"/>
      <c r="AG196" s="150" t="s">
        <v>168</v>
      </c>
      <c r="AH196" s="150">
        <v>0</v>
      </c>
      <c r="AI196" s="150"/>
      <c r="AJ196" s="150"/>
      <c r="AK196" s="150"/>
      <c r="AL196" s="150"/>
      <c r="AM196" s="150"/>
      <c r="AN196" s="150"/>
      <c r="AO196" s="150"/>
      <c r="AP196" s="150"/>
      <c r="AQ196" s="150"/>
      <c r="AR196" s="150"/>
      <c r="AS196" s="150"/>
      <c r="AT196" s="150"/>
      <c r="AU196" s="150"/>
      <c r="AV196" s="150"/>
      <c r="AW196" s="150"/>
      <c r="AX196" s="150"/>
      <c r="AY196" s="150"/>
      <c r="AZ196" s="150"/>
      <c r="BA196" s="150"/>
      <c r="BB196" s="150"/>
      <c r="BC196" s="150"/>
      <c r="BD196" s="150"/>
      <c r="BE196" s="150"/>
      <c r="BF196" s="150"/>
      <c r="BG196" s="150"/>
      <c r="BH196" s="150"/>
    </row>
    <row r="197" spans="1:60" ht="22.5" outlineLevel="1" x14ac:dyDescent="0.2">
      <c r="A197" s="170">
        <v>89</v>
      </c>
      <c r="B197" s="171" t="s">
        <v>1057</v>
      </c>
      <c r="C197" s="185" t="s">
        <v>1058</v>
      </c>
      <c r="D197" s="172" t="s">
        <v>181</v>
      </c>
      <c r="E197" s="173">
        <v>936</v>
      </c>
      <c r="F197" s="174"/>
      <c r="G197" s="175">
        <f>ROUND(E197*F197,2)</f>
        <v>0</v>
      </c>
      <c r="H197" s="160"/>
      <c r="I197" s="159">
        <f>ROUND(E197*H197,2)</f>
        <v>0</v>
      </c>
      <c r="J197" s="160"/>
      <c r="K197" s="159">
        <f>ROUND(E197*J197,2)</f>
        <v>0</v>
      </c>
      <c r="L197" s="159">
        <v>21</v>
      </c>
      <c r="M197" s="159">
        <f>G197*(1+L197/100)</f>
        <v>0</v>
      </c>
      <c r="N197" s="159">
        <v>0</v>
      </c>
      <c r="O197" s="159">
        <f>ROUND(E197*N197,2)</f>
        <v>0</v>
      </c>
      <c r="P197" s="159">
        <v>0</v>
      </c>
      <c r="Q197" s="159">
        <f>ROUND(E197*P197,2)</f>
        <v>0</v>
      </c>
      <c r="R197" s="159"/>
      <c r="S197" s="159" t="s">
        <v>243</v>
      </c>
      <c r="T197" s="159" t="s">
        <v>165</v>
      </c>
      <c r="U197" s="159">
        <v>0</v>
      </c>
      <c r="V197" s="159">
        <f>ROUND(E197*U197,2)</f>
        <v>0</v>
      </c>
      <c r="W197" s="159"/>
      <c r="X197" s="150"/>
      <c r="Y197" s="150"/>
      <c r="Z197" s="150"/>
      <c r="AA197" s="150"/>
      <c r="AB197" s="150"/>
      <c r="AC197" s="150"/>
      <c r="AD197" s="150"/>
      <c r="AE197" s="150"/>
      <c r="AF197" s="150"/>
      <c r="AG197" s="150" t="s">
        <v>858</v>
      </c>
      <c r="AH197" s="150"/>
      <c r="AI197" s="150"/>
      <c r="AJ197" s="150"/>
      <c r="AK197" s="150"/>
      <c r="AL197" s="150"/>
      <c r="AM197" s="150"/>
      <c r="AN197" s="150"/>
      <c r="AO197" s="150"/>
      <c r="AP197" s="150"/>
      <c r="AQ197" s="150"/>
      <c r="AR197" s="150"/>
      <c r="AS197" s="150"/>
      <c r="AT197" s="150"/>
      <c r="AU197" s="150"/>
      <c r="AV197" s="150"/>
      <c r="AW197" s="150"/>
      <c r="AX197" s="150"/>
      <c r="AY197" s="150"/>
      <c r="AZ197" s="150"/>
      <c r="BA197" s="150"/>
      <c r="BB197" s="150"/>
      <c r="BC197" s="150"/>
      <c r="BD197" s="150"/>
      <c r="BE197" s="150"/>
      <c r="BF197" s="150"/>
      <c r="BG197" s="150"/>
      <c r="BH197" s="150"/>
    </row>
    <row r="198" spans="1:60" ht="22.5" outlineLevel="1" x14ac:dyDescent="0.2">
      <c r="A198" s="157"/>
      <c r="B198" s="158"/>
      <c r="C198" s="186" t="s">
        <v>1059</v>
      </c>
      <c r="D198" s="161"/>
      <c r="E198" s="162">
        <v>936</v>
      </c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0"/>
      <c r="Y198" s="150"/>
      <c r="Z198" s="150"/>
      <c r="AA198" s="150"/>
      <c r="AB198" s="150"/>
      <c r="AC198" s="150"/>
      <c r="AD198" s="150"/>
      <c r="AE198" s="150"/>
      <c r="AF198" s="150"/>
      <c r="AG198" s="150" t="s">
        <v>168</v>
      </c>
      <c r="AH198" s="150">
        <v>0</v>
      </c>
      <c r="AI198" s="150"/>
      <c r="AJ198" s="150"/>
      <c r="AK198" s="150"/>
      <c r="AL198" s="150"/>
      <c r="AM198" s="150"/>
      <c r="AN198" s="150"/>
      <c r="AO198" s="150"/>
      <c r="AP198" s="150"/>
      <c r="AQ198" s="150"/>
      <c r="AR198" s="150"/>
      <c r="AS198" s="150"/>
      <c r="AT198" s="150"/>
      <c r="AU198" s="150"/>
      <c r="AV198" s="150"/>
      <c r="AW198" s="150"/>
      <c r="AX198" s="150"/>
      <c r="AY198" s="150"/>
      <c r="AZ198" s="150"/>
      <c r="BA198" s="150"/>
      <c r="BB198" s="150"/>
      <c r="BC198" s="150"/>
      <c r="BD198" s="150"/>
      <c r="BE198" s="150"/>
      <c r="BF198" s="150"/>
      <c r="BG198" s="150"/>
      <c r="BH198" s="150"/>
    </row>
    <row r="199" spans="1:60" x14ac:dyDescent="0.2">
      <c r="A199" s="164" t="s">
        <v>159</v>
      </c>
      <c r="B199" s="165" t="s">
        <v>132</v>
      </c>
      <c r="C199" s="184" t="s">
        <v>133</v>
      </c>
      <c r="D199" s="166"/>
      <c r="E199" s="167"/>
      <c r="F199" s="168"/>
      <c r="G199" s="169">
        <f>SUMIF(AG200:AG204,"&lt;&gt;NOR",G200:G204)</f>
        <v>0</v>
      </c>
      <c r="H199" s="163"/>
      <c r="I199" s="163">
        <f>SUM(I200:I204)</f>
        <v>0</v>
      </c>
      <c r="J199" s="163"/>
      <c r="K199" s="163">
        <f>SUM(K200:K204)</f>
        <v>0</v>
      </c>
      <c r="L199" s="163"/>
      <c r="M199" s="163">
        <f>SUM(M200:M204)</f>
        <v>0</v>
      </c>
      <c r="N199" s="163"/>
      <c r="O199" s="163">
        <f>SUM(O200:O204)</f>
        <v>0</v>
      </c>
      <c r="P199" s="163"/>
      <c r="Q199" s="163">
        <f>SUM(Q200:Q204)</f>
        <v>0</v>
      </c>
      <c r="R199" s="163"/>
      <c r="S199" s="163"/>
      <c r="T199" s="163"/>
      <c r="U199" s="163"/>
      <c r="V199" s="163">
        <f>SUM(V200:V204)</f>
        <v>13.06</v>
      </c>
      <c r="W199" s="163"/>
      <c r="AG199" t="s">
        <v>160</v>
      </c>
    </row>
    <row r="200" spans="1:60" outlineLevel="1" x14ac:dyDescent="0.2">
      <c r="A200" s="176">
        <v>90</v>
      </c>
      <c r="B200" s="177" t="s">
        <v>470</v>
      </c>
      <c r="C200" s="187" t="s">
        <v>471</v>
      </c>
      <c r="D200" s="178" t="s">
        <v>258</v>
      </c>
      <c r="E200" s="179">
        <v>8.15</v>
      </c>
      <c r="F200" s="180"/>
      <c r="G200" s="181">
        <f>ROUND(E200*F200,2)</f>
        <v>0</v>
      </c>
      <c r="H200" s="160"/>
      <c r="I200" s="159">
        <f>ROUND(E200*H200,2)</f>
        <v>0</v>
      </c>
      <c r="J200" s="160"/>
      <c r="K200" s="159">
        <f>ROUND(E200*J200,2)</f>
        <v>0</v>
      </c>
      <c r="L200" s="159">
        <v>21</v>
      </c>
      <c r="M200" s="159">
        <f>G200*(1+L200/100)</f>
        <v>0</v>
      </c>
      <c r="N200" s="159">
        <v>0</v>
      </c>
      <c r="O200" s="159">
        <f>ROUND(E200*N200,2)</f>
        <v>0</v>
      </c>
      <c r="P200" s="159">
        <v>0</v>
      </c>
      <c r="Q200" s="159">
        <f>ROUND(E200*P200,2)</f>
        <v>0</v>
      </c>
      <c r="R200" s="159"/>
      <c r="S200" s="159" t="s">
        <v>164</v>
      </c>
      <c r="T200" s="159" t="s">
        <v>165</v>
      </c>
      <c r="U200" s="159">
        <v>0.49</v>
      </c>
      <c r="V200" s="159">
        <f>ROUND(E200*U200,2)</f>
        <v>3.99</v>
      </c>
      <c r="W200" s="159"/>
      <c r="X200" s="150"/>
      <c r="Y200" s="150"/>
      <c r="Z200" s="150"/>
      <c r="AA200" s="150"/>
      <c r="AB200" s="150"/>
      <c r="AC200" s="150"/>
      <c r="AD200" s="150"/>
      <c r="AE200" s="150"/>
      <c r="AF200" s="150"/>
      <c r="AG200" s="150" t="s">
        <v>467</v>
      </c>
      <c r="AH200" s="150"/>
      <c r="AI200" s="150"/>
      <c r="AJ200" s="150"/>
      <c r="AK200" s="150"/>
      <c r="AL200" s="150"/>
      <c r="AM200" s="150"/>
      <c r="AN200" s="150"/>
      <c r="AO200" s="150"/>
      <c r="AP200" s="150"/>
      <c r="AQ200" s="150"/>
      <c r="AR200" s="150"/>
      <c r="AS200" s="150"/>
      <c r="AT200" s="150"/>
      <c r="AU200" s="150"/>
      <c r="AV200" s="150"/>
      <c r="AW200" s="150"/>
      <c r="AX200" s="150"/>
      <c r="AY200" s="150"/>
      <c r="AZ200" s="150"/>
      <c r="BA200" s="150"/>
      <c r="BB200" s="150"/>
      <c r="BC200" s="150"/>
      <c r="BD200" s="150"/>
      <c r="BE200" s="150"/>
      <c r="BF200" s="150"/>
      <c r="BG200" s="150"/>
      <c r="BH200" s="150"/>
    </row>
    <row r="201" spans="1:60" outlineLevel="1" x14ac:dyDescent="0.2">
      <c r="A201" s="176">
        <v>91</v>
      </c>
      <c r="B201" s="177" t="s">
        <v>1060</v>
      </c>
      <c r="C201" s="187" t="s">
        <v>1061</v>
      </c>
      <c r="D201" s="178" t="s">
        <v>258</v>
      </c>
      <c r="E201" s="179">
        <v>8.15</v>
      </c>
      <c r="F201" s="180"/>
      <c r="G201" s="181">
        <f>ROUND(E201*F201,2)</f>
        <v>0</v>
      </c>
      <c r="H201" s="160"/>
      <c r="I201" s="159">
        <f>ROUND(E201*H201,2)</f>
        <v>0</v>
      </c>
      <c r="J201" s="160"/>
      <c r="K201" s="159">
        <f>ROUND(E201*J201,2)</f>
        <v>0</v>
      </c>
      <c r="L201" s="159">
        <v>21</v>
      </c>
      <c r="M201" s="159">
        <f>G201*(1+L201/100)</f>
        <v>0</v>
      </c>
      <c r="N201" s="159">
        <v>0</v>
      </c>
      <c r="O201" s="159">
        <f>ROUND(E201*N201,2)</f>
        <v>0</v>
      </c>
      <c r="P201" s="159">
        <v>0</v>
      </c>
      <c r="Q201" s="159">
        <f>ROUND(E201*P201,2)</f>
        <v>0</v>
      </c>
      <c r="R201" s="159"/>
      <c r="S201" s="159" t="s">
        <v>164</v>
      </c>
      <c r="T201" s="159" t="s">
        <v>165</v>
      </c>
      <c r="U201" s="159">
        <v>0.94199999999999995</v>
      </c>
      <c r="V201" s="159">
        <f>ROUND(E201*U201,2)</f>
        <v>7.68</v>
      </c>
      <c r="W201" s="159"/>
      <c r="X201" s="150"/>
      <c r="Y201" s="150"/>
      <c r="Z201" s="150"/>
      <c r="AA201" s="150"/>
      <c r="AB201" s="150"/>
      <c r="AC201" s="150"/>
      <c r="AD201" s="150"/>
      <c r="AE201" s="150"/>
      <c r="AF201" s="150"/>
      <c r="AG201" s="150" t="s">
        <v>467</v>
      </c>
      <c r="AH201" s="150"/>
      <c r="AI201" s="150"/>
      <c r="AJ201" s="150"/>
      <c r="AK201" s="150"/>
      <c r="AL201" s="150"/>
      <c r="AM201" s="150"/>
      <c r="AN201" s="150"/>
      <c r="AO201" s="150"/>
      <c r="AP201" s="150"/>
      <c r="AQ201" s="150"/>
      <c r="AR201" s="150"/>
      <c r="AS201" s="150"/>
      <c r="AT201" s="150"/>
      <c r="AU201" s="150"/>
      <c r="AV201" s="150"/>
      <c r="AW201" s="150"/>
      <c r="AX201" s="150"/>
      <c r="AY201" s="150"/>
      <c r="AZ201" s="150"/>
      <c r="BA201" s="150"/>
      <c r="BB201" s="150"/>
      <c r="BC201" s="150"/>
      <c r="BD201" s="150"/>
      <c r="BE201" s="150"/>
      <c r="BF201" s="150"/>
      <c r="BG201" s="150"/>
      <c r="BH201" s="150"/>
    </row>
    <row r="202" spans="1:60" outlineLevel="1" x14ac:dyDescent="0.2">
      <c r="A202" s="176">
        <v>92</v>
      </c>
      <c r="B202" s="177" t="s">
        <v>1062</v>
      </c>
      <c r="C202" s="187" t="s">
        <v>1063</v>
      </c>
      <c r="D202" s="178" t="s">
        <v>258</v>
      </c>
      <c r="E202" s="179">
        <v>8.15</v>
      </c>
      <c r="F202" s="180"/>
      <c r="G202" s="181">
        <f>ROUND(E202*F202,2)</f>
        <v>0</v>
      </c>
      <c r="H202" s="160"/>
      <c r="I202" s="159">
        <f>ROUND(E202*H202,2)</f>
        <v>0</v>
      </c>
      <c r="J202" s="160"/>
      <c r="K202" s="159">
        <f>ROUND(E202*J202,2)</f>
        <v>0</v>
      </c>
      <c r="L202" s="159">
        <v>21</v>
      </c>
      <c r="M202" s="159">
        <f>G202*(1+L202/100)</f>
        <v>0</v>
      </c>
      <c r="N202" s="159">
        <v>0</v>
      </c>
      <c r="O202" s="159">
        <f>ROUND(E202*N202,2)</f>
        <v>0</v>
      </c>
      <c r="P202" s="159">
        <v>0</v>
      </c>
      <c r="Q202" s="159">
        <f>ROUND(E202*P202,2)</f>
        <v>0</v>
      </c>
      <c r="R202" s="159"/>
      <c r="S202" s="159" t="s">
        <v>164</v>
      </c>
      <c r="T202" s="159" t="s">
        <v>165</v>
      </c>
      <c r="U202" s="159">
        <v>0.16400000000000001</v>
      </c>
      <c r="V202" s="159">
        <f>ROUND(E202*U202,2)</f>
        <v>1.34</v>
      </c>
      <c r="W202" s="159"/>
      <c r="X202" s="150"/>
      <c r="Y202" s="150"/>
      <c r="Z202" s="150"/>
      <c r="AA202" s="150"/>
      <c r="AB202" s="150"/>
      <c r="AC202" s="150"/>
      <c r="AD202" s="150"/>
      <c r="AE202" s="150"/>
      <c r="AF202" s="150"/>
      <c r="AG202" s="150" t="s">
        <v>467</v>
      </c>
      <c r="AH202" s="150"/>
      <c r="AI202" s="150"/>
      <c r="AJ202" s="150"/>
      <c r="AK202" s="150"/>
      <c r="AL202" s="150"/>
      <c r="AM202" s="150"/>
      <c r="AN202" s="150"/>
      <c r="AO202" s="150"/>
      <c r="AP202" s="150"/>
      <c r="AQ202" s="150"/>
      <c r="AR202" s="150"/>
      <c r="AS202" s="150"/>
      <c r="AT202" s="150"/>
      <c r="AU202" s="150"/>
      <c r="AV202" s="150"/>
      <c r="AW202" s="150"/>
      <c r="AX202" s="150"/>
      <c r="AY202" s="150"/>
      <c r="AZ202" s="150"/>
      <c r="BA202" s="150"/>
      <c r="BB202" s="150"/>
      <c r="BC202" s="150"/>
      <c r="BD202" s="150"/>
      <c r="BE202" s="150"/>
      <c r="BF202" s="150"/>
      <c r="BG202" s="150"/>
      <c r="BH202" s="150"/>
    </row>
    <row r="203" spans="1:60" outlineLevel="1" x14ac:dyDescent="0.2">
      <c r="A203" s="176">
        <v>93</v>
      </c>
      <c r="B203" s="177" t="s">
        <v>1064</v>
      </c>
      <c r="C203" s="187" t="s">
        <v>1065</v>
      </c>
      <c r="D203" s="178" t="s">
        <v>258</v>
      </c>
      <c r="E203" s="179">
        <v>8.15</v>
      </c>
      <c r="F203" s="180"/>
      <c r="G203" s="181">
        <f>ROUND(E203*F203,2)</f>
        <v>0</v>
      </c>
      <c r="H203" s="160"/>
      <c r="I203" s="159">
        <f>ROUND(E203*H203,2)</f>
        <v>0</v>
      </c>
      <c r="J203" s="160"/>
      <c r="K203" s="159">
        <f>ROUND(E203*J203,2)</f>
        <v>0</v>
      </c>
      <c r="L203" s="159">
        <v>21</v>
      </c>
      <c r="M203" s="159">
        <f>G203*(1+L203/100)</f>
        <v>0</v>
      </c>
      <c r="N203" s="159">
        <v>0</v>
      </c>
      <c r="O203" s="159">
        <f>ROUND(E203*N203,2)</f>
        <v>0</v>
      </c>
      <c r="P203" s="159">
        <v>0</v>
      </c>
      <c r="Q203" s="159">
        <f>ROUND(E203*P203,2)</f>
        <v>0</v>
      </c>
      <c r="R203" s="159"/>
      <c r="S203" s="159" t="s">
        <v>164</v>
      </c>
      <c r="T203" s="159" t="s">
        <v>165</v>
      </c>
      <c r="U203" s="159">
        <v>6.0000000000000001E-3</v>
      </c>
      <c r="V203" s="159">
        <f>ROUND(E203*U203,2)</f>
        <v>0.05</v>
      </c>
      <c r="W203" s="159"/>
      <c r="X203" s="150"/>
      <c r="Y203" s="150"/>
      <c r="Z203" s="150"/>
      <c r="AA203" s="150"/>
      <c r="AB203" s="150"/>
      <c r="AC203" s="150"/>
      <c r="AD203" s="150"/>
      <c r="AE203" s="150"/>
      <c r="AF203" s="150"/>
      <c r="AG203" s="150" t="s">
        <v>467</v>
      </c>
      <c r="AH203" s="150"/>
      <c r="AI203" s="150"/>
      <c r="AJ203" s="150"/>
      <c r="AK203" s="150"/>
      <c r="AL203" s="150"/>
      <c r="AM203" s="150"/>
      <c r="AN203" s="150"/>
      <c r="AO203" s="150"/>
      <c r="AP203" s="150"/>
      <c r="AQ203" s="150"/>
      <c r="AR203" s="150"/>
      <c r="AS203" s="150"/>
      <c r="AT203" s="150"/>
      <c r="AU203" s="150"/>
      <c r="AV203" s="150"/>
      <c r="AW203" s="150"/>
      <c r="AX203" s="150"/>
      <c r="AY203" s="150"/>
      <c r="AZ203" s="150"/>
      <c r="BA203" s="150"/>
      <c r="BB203" s="150"/>
      <c r="BC203" s="150"/>
      <c r="BD203" s="150"/>
      <c r="BE203" s="150"/>
      <c r="BF203" s="150"/>
      <c r="BG203" s="150"/>
      <c r="BH203" s="150"/>
    </row>
    <row r="204" spans="1:60" outlineLevel="1" x14ac:dyDescent="0.2">
      <c r="A204" s="170">
        <v>94</v>
      </c>
      <c r="B204" s="171" t="s">
        <v>1066</v>
      </c>
      <c r="C204" s="185" t="s">
        <v>1067</v>
      </c>
      <c r="D204" s="172" t="s">
        <v>258</v>
      </c>
      <c r="E204" s="173">
        <v>8.15</v>
      </c>
      <c r="F204" s="174"/>
      <c r="G204" s="175">
        <f>ROUND(E204*F204,2)</f>
        <v>0</v>
      </c>
      <c r="H204" s="160"/>
      <c r="I204" s="159">
        <f>ROUND(E204*H204,2)</f>
        <v>0</v>
      </c>
      <c r="J204" s="160"/>
      <c r="K204" s="159">
        <f>ROUND(E204*J204,2)</f>
        <v>0</v>
      </c>
      <c r="L204" s="159">
        <v>21</v>
      </c>
      <c r="M204" s="159">
        <f>G204*(1+L204/100)</f>
        <v>0</v>
      </c>
      <c r="N204" s="159">
        <v>0</v>
      </c>
      <c r="O204" s="159">
        <f>ROUND(E204*N204,2)</f>
        <v>0</v>
      </c>
      <c r="P204" s="159">
        <v>0</v>
      </c>
      <c r="Q204" s="159">
        <f>ROUND(E204*P204,2)</f>
        <v>0</v>
      </c>
      <c r="R204" s="159"/>
      <c r="S204" s="159" t="s">
        <v>243</v>
      </c>
      <c r="T204" s="159" t="s">
        <v>165</v>
      </c>
      <c r="U204" s="159">
        <v>0</v>
      </c>
      <c r="V204" s="159">
        <f>ROUND(E204*U204,2)</f>
        <v>0</v>
      </c>
      <c r="W204" s="159"/>
      <c r="X204" s="150"/>
      <c r="Y204" s="150"/>
      <c r="Z204" s="150"/>
      <c r="AA204" s="150"/>
      <c r="AB204" s="150"/>
      <c r="AC204" s="150"/>
      <c r="AD204" s="150"/>
      <c r="AE204" s="150"/>
      <c r="AF204" s="150"/>
      <c r="AG204" s="150" t="s">
        <v>467</v>
      </c>
      <c r="AH204" s="150"/>
      <c r="AI204" s="150"/>
      <c r="AJ204" s="150"/>
      <c r="AK204" s="150"/>
      <c r="AL204" s="150"/>
      <c r="AM204" s="150"/>
      <c r="AN204" s="150"/>
      <c r="AO204" s="150"/>
      <c r="AP204" s="150"/>
      <c r="AQ204" s="150"/>
      <c r="AR204" s="150"/>
      <c r="AS204" s="150"/>
      <c r="AT204" s="150"/>
      <c r="AU204" s="150"/>
      <c r="AV204" s="150"/>
      <c r="AW204" s="150"/>
      <c r="AX204" s="150"/>
      <c r="AY204" s="150"/>
      <c r="AZ204" s="150"/>
      <c r="BA204" s="150"/>
      <c r="BB204" s="150"/>
      <c r="BC204" s="150"/>
      <c r="BD204" s="150"/>
      <c r="BE204" s="150"/>
      <c r="BF204" s="150"/>
      <c r="BG204" s="150"/>
      <c r="BH204" s="150"/>
    </row>
    <row r="205" spans="1:60" x14ac:dyDescent="0.2">
      <c r="A205" s="5"/>
      <c r="B205" s="6"/>
      <c r="C205" s="188"/>
      <c r="D205" s="8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AE205">
        <v>15</v>
      </c>
      <c r="AF205">
        <v>21</v>
      </c>
    </row>
    <row r="206" spans="1:60" x14ac:dyDescent="0.2">
      <c r="A206" s="153"/>
      <c r="B206" s="154" t="s">
        <v>31</v>
      </c>
      <c r="C206" s="189"/>
      <c r="D206" s="155"/>
      <c r="E206" s="156"/>
      <c r="F206" s="156"/>
      <c r="G206" s="183">
        <f>G8+G15+G32+G35+G38+G45+G199</f>
        <v>0</v>
      </c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AE206">
        <f>SUMIF(L7:L204,AE205,G7:G204)</f>
        <v>0</v>
      </c>
      <c r="AF206">
        <f>SUMIF(L7:L204,AF205,G7:G204)</f>
        <v>0</v>
      </c>
      <c r="AG206" t="s">
        <v>662</v>
      </c>
    </row>
    <row r="207" spans="1:60" x14ac:dyDescent="0.2">
      <c r="A207" s="5"/>
      <c r="B207" s="6"/>
      <c r="C207" s="188"/>
      <c r="D207" s="8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60" x14ac:dyDescent="0.2">
      <c r="A208" s="5"/>
      <c r="B208" s="6"/>
      <c r="C208" s="188"/>
      <c r="D208" s="8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</row>
    <row r="209" spans="1:33" x14ac:dyDescent="0.2">
      <c r="A209" s="238" t="s">
        <v>663</v>
      </c>
      <c r="B209" s="238"/>
      <c r="C209" s="239"/>
      <c r="D209" s="8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33" x14ac:dyDescent="0.2">
      <c r="A210" s="240"/>
      <c r="B210" s="241"/>
      <c r="C210" s="242"/>
      <c r="D210" s="241"/>
      <c r="E210" s="241"/>
      <c r="F210" s="241"/>
      <c r="G210" s="243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AG210" t="s">
        <v>664</v>
      </c>
    </row>
    <row r="211" spans="1:33" x14ac:dyDescent="0.2">
      <c r="A211" s="244"/>
      <c r="B211" s="245"/>
      <c r="C211" s="246"/>
      <c r="D211" s="245"/>
      <c r="E211" s="245"/>
      <c r="F211" s="245"/>
      <c r="G211" s="247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33" x14ac:dyDescent="0.2">
      <c r="A212" s="244"/>
      <c r="B212" s="245"/>
      <c r="C212" s="246"/>
      <c r="D212" s="245"/>
      <c r="E212" s="245"/>
      <c r="F212" s="245"/>
      <c r="G212" s="247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</row>
    <row r="213" spans="1:33" x14ac:dyDescent="0.2">
      <c r="A213" s="244"/>
      <c r="B213" s="245"/>
      <c r="C213" s="246"/>
      <c r="D213" s="245"/>
      <c r="E213" s="245"/>
      <c r="F213" s="245"/>
      <c r="G213" s="247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33" x14ac:dyDescent="0.2">
      <c r="A214" s="248"/>
      <c r="B214" s="249"/>
      <c r="C214" s="250"/>
      <c r="D214" s="249"/>
      <c r="E214" s="249"/>
      <c r="F214" s="249"/>
      <c r="G214" s="251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</row>
    <row r="215" spans="1:33" x14ac:dyDescent="0.2">
      <c r="A215" s="5"/>
      <c r="B215" s="6"/>
      <c r="C215" s="188"/>
      <c r="D215" s="8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33" x14ac:dyDescent="0.2">
      <c r="C216" s="190"/>
      <c r="D216" s="141"/>
      <c r="AG216" t="s">
        <v>673</v>
      </c>
    </row>
    <row r="217" spans="1:33" x14ac:dyDescent="0.2">
      <c r="D217" s="141"/>
    </row>
    <row r="218" spans="1:33" x14ac:dyDescent="0.2">
      <c r="D218" s="141"/>
    </row>
    <row r="219" spans="1:33" x14ac:dyDescent="0.2">
      <c r="D219" s="141"/>
    </row>
    <row r="220" spans="1:33" x14ac:dyDescent="0.2">
      <c r="D220" s="141"/>
    </row>
    <row r="221" spans="1:33" x14ac:dyDescent="0.2">
      <c r="D221" s="141"/>
    </row>
    <row r="222" spans="1:33" x14ac:dyDescent="0.2">
      <c r="D222" s="141"/>
    </row>
    <row r="223" spans="1:33" x14ac:dyDescent="0.2">
      <c r="D223" s="141"/>
    </row>
    <row r="224" spans="1:33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10:G214"/>
    <mergeCell ref="A1:G1"/>
    <mergeCell ref="C2:G2"/>
    <mergeCell ref="C3:G3"/>
    <mergeCell ref="C4:G4"/>
    <mergeCell ref="A209:C20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61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SUMIF(AG9:AG16,"&lt;&gt;NOR",G9:G16)</f>
        <v>0</v>
      </c>
      <c r="H8" s="163"/>
      <c r="I8" s="163">
        <f>SUM(I9:I16)</f>
        <v>0</v>
      </c>
      <c r="J8" s="163"/>
      <c r="K8" s="163">
        <f>SUM(K9:K16)</f>
        <v>0</v>
      </c>
      <c r="L8" s="163"/>
      <c r="M8" s="163">
        <f>SUM(M9:M16)</f>
        <v>0</v>
      </c>
      <c r="N8" s="163"/>
      <c r="O8" s="163">
        <f>SUM(O9:O16)</f>
        <v>0.56000000000000005</v>
      </c>
      <c r="P8" s="163"/>
      <c r="Q8" s="163">
        <f>SUM(Q9:Q16)</f>
        <v>0</v>
      </c>
      <c r="R8" s="163"/>
      <c r="S8" s="163"/>
      <c r="T8" s="163"/>
      <c r="U8" s="163"/>
      <c r="V8" s="163">
        <f>SUM(V9:V16)</f>
        <v>60.31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1068</v>
      </c>
      <c r="C9" s="185" t="s">
        <v>1069</v>
      </c>
      <c r="D9" s="172" t="s">
        <v>181</v>
      </c>
      <c r="E9" s="173">
        <v>87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5.0000000000000001E-3</v>
      </c>
      <c r="O9" s="159">
        <f>ROUND(E9*N9,2)</f>
        <v>0.44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0.54817000000000005</v>
      </c>
      <c r="V9" s="159">
        <f>ROUND(E9*U9,2)</f>
        <v>47.69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840</v>
      </c>
      <c r="D10" s="161"/>
      <c r="E10" s="162">
        <v>87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70">
        <v>2</v>
      </c>
      <c r="B11" s="171" t="s">
        <v>1070</v>
      </c>
      <c r="C11" s="185" t="s">
        <v>1071</v>
      </c>
      <c r="D11" s="172" t="s">
        <v>181</v>
      </c>
      <c r="E11" s="173">
        <v>8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5.0000000000000001E-3</v>
      </c>
      <c r="O11" s="159">
        <f>ROUND(E11*N11,2)</f>
        <v>0.04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0.54817000000000005</v>
      </c>
      <c r="V11" s="159">
        <f>ROUND(E11*U11,2)</f>
        <v>4.3899999999999997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858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87</v>
      </c>
      <c r="D12" s="161"/>
      <c r="E12" s="162">
        <v>8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ht="22.5" outlineLevel="1" x14ac:dyDescent="0.2">
      <c r="A13" s="170">
        <v>3</v>
      </c>
      <c r="B13" s="171" t="s">
        <v>1072</v>
      </c>
      <c r="C13" s="185" t="s">
        <v>1073</v>
      </c>
      <c r="D13" s="172" t="s">
        <v>181</v>
      </c>
      <c r="E13" s="173">
        <v>13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5.0000000000000001E-3</v>
      </c>
      <c r="O13" s="159">
        <f>ROUND(E13*N13,2)</f>
        <v>7.0000000000000007E-2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0.54817000000000005</v>
      </c>
      <c r="V13" s="159">
        <f>ROUND(E13*U13,2)</f>
        <v>7.13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858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941</v>
      </c>
      <c r="D14" s="161"/>
      <c r="E14" s="162">
        <v>13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ht="22.5" outlineLevel="1" x14ac:dyDescent="0.2">
      <c r="A15" s="170">
        <v>4</v>
      </c>
      <c r="B15" s="171" t="s">
        <v>1074</v>
      </c>
      <c r="C15" s="185" t="s">
        <v>1075</v>
      </c>
      <c r="D15" s="172" t="s">
        <v>181</v>
      </c>
      <c r="E15" s="173">
        <v>2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5.0000000000000001E-3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0.54817000000000005</v>
      </c>
      <c r="V15" s="159">
        <f>ROUND(E15*U15,2)</f>
        <v>1.1000000000000001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858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73</v>
      </c>
      <c r="D16" s="161"/>
      <c r="E16" s="162">
        <v>2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33" x14ac:dyDescent="0.2">
      <c r="A17" s="5"/>
      <c r="B17" s="6"/>
      <c r="C17" s="188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AE17">
        <v>15</v>
      </c>
      <c r="AF17">
        <v>21</v>
      </c>
    </row>
    <row r="18" spans="1:33" x14ac:dyDescent="0.2">
      <c r="A18" s="153"/>
      <c r="B18" s="154" t="s">
        <v>31</v>
      </c>
      <c r="C18" s="189"/>
      <c r="D18" s="155"/>
      <c r="E18" s="156"/>
      <c r="F18" s="156"/>
      <c r="G18" s="183">
        <f>G8</f>
        <v>0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AE18">
        <f>SUMIF(L7:L16,AE17,G7:G16)</f>
        <v>0</v>
      </c>
      <c r="AF18">
        <f>SUMIF(L7:L16,AF17,G7:G16)</f>
        <v>0</v>
      </c>
      <c r="AG18" t="s">
        <v>662</v>
      </c>
    </row>
    <row r="19" spans="1:33" x14ac:dyDescent="0.2">
      <c r="A19" s="5"/>
      <c r="B19" s="6"/>
      <c r="C19" s="188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5"/>
      <c r="B20" s="6"/>
      <c r="C20" s="188"/>
      <c r="D20" s="8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238" t="s">
        <v>663</v>
      </c>
      <c r="B21" s="238"/>
      <c r="C21" s="239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40"/>
      <c r="B22" s="241"/>
      <c r="C22" s="242"/>
      <c r="D22" s="241"/>
      <c r="E22" s="241"/>
      <c r="F22" s="241"/>
      <c r="G22" s="243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AG22" t="s">
        <v>664</v>
      </c>
    </row>
    <row r="23" spans="1:33" x14ac:dyDescent="0.2">
      <c r="A23" s="244"/>
      <c r="B23" s="245"/>
      <c r="C23" s="246"/>
      <c r="D23" s="245"/>
      <c r="E23" s="245"/>
      <c r="F23" s="245"/>
      <c r="G23" s="24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44"/>
      <c r="B24" s="245"/>
      <c r="C24" s="246"/>
      <c r="D24" s="245"/>
      <c r="E24" s="245"/>
      <c r="F24" s="245"/>
      <c r="G24" s="24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244"/>
      <c r="B25" s="245"/>
      <c r="C25" s="246"/>
      <c r="D25" s="245"/>
      <c r="E25" s="245"/>
      <c r="F25" s="245"/>
      <c r="G25" s="24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A26" s="248"/>
      <c r="B26" s="249"/>
      <c r="C26" s="250"/>
      <c r="D26" s="249"/>
      <c r="E26" s="249"/>
      <c r="F26" s="249"/>
      <c r="G26" s="251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</row>
    <row r="27" spans="1:33" x14ac:dyDescent="0.2">
      <c r="A27" s="5"/>
      <c r="B27" s="6"/>
      <c r="C27" s="18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33" x14ac:dyDescent="0.2">
      <c r="C28" s="190"/>
      <c r="D28" s="141"/>
      <c r="AG28" t="s">
        <v>673</v>
      </c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2:G26"/>
    <mergeCell ref="A1:G1"/>
    <mergeCell ref="C2:G2"/>
    <mergeCell ref="C3:G3"/>
    <mergeCell ref="C4:G4"/>
    <mergeCell ref="A21:C21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57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SUMIF(AG9:AG48,"&lt;&gt;NOR",G9:G48)</f>
        <v>0</v>
      </c>
      <c r="H8" s="163"/>
      <c r="I8" s="163">
        <f>SUM(I9:I48)</f>
        <v>0</v>
      </c>
      <c r="J8" s="163"/>
      <c r="K8" s="163">
        <f>SUM(K9:K48)</f>
        <v>0</v>
      </c>
      <c r="L8" s="163"/>
      <c r="M8" s="163">
        <f>SUM(M9:M48)</f>
        <v>0</v>
      </c>
      <c r="N8" s="163"/>
      <c r="O8" s="163">
        <f>SUM(O9:O48)</f>
        <v>0.10999999999999999</v>
      </c>
      <c r="P8" s="163"/>
      <c r="Q8" s="163">
        <f>SUM(Q9:Q48)</f>
        <v>0</v>
      </c>
      <c r="R8" s="163"/>
      <c r="S8" s="163"/>
      <c r="T8" s="163"/>
      <c r="U8" s="163"/>
      <c r="V8" s="163">
        <f>SUM(V9:V48)</f>
        <v>443.11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1076</v>
      </c>
      <c r="C9" s="185" t="s">
        <v>1077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1078</v>
      </c>
      <c r="C11" s="185" t="s">
        <v>1079</v>
      </c>
      <c r="D11" s="172" t="s">
        <v>181</v>
      </c>
      <c r="E11" s="173">
        <v>2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1.43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858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73</v>
      </c>
      <c r="D12" s="161"/>
      <c r="E12" s="162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1080</v>
      </c>
      <c r="C13" s="185" t="s">
        <v>1081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858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1082</v>
      </c>
      <c r="C15" s="185" t="s">
        <v>1083</v>
      </c>
      <c r="D15" s="172" t="s">
        <v>181</v>
      </c>
      <c r="E15" s="173">
        <v>9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0.03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113.1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858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914</v>
      </c>
      <c r="D16" s="161"/>
      <c r="E16" s="162">
        <v>9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1084</v>
      </c>
      <c r="C17" s="185" t="s">
        <v>1085</v>
      </c>
      <c r="D17" s="172" t="s">
        <v>181</v>
      </c>
      <c r="E17" s="173">
        <v>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37.700000000000003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858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75</v>
      </c>
      <c r="D18" s="161"/>
      <c r="E18" s="162">
        <v>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1086</v>
      </c>
      <c r="C19" s="185" t="s">
        <v>1087</v>
      </c>
      <c r="D19" s="172" t="s">
        <v>181</v>
      </c>
      <c r="E19" s="173">
        <v>7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0.02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87.97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858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1088</v>
      </c>
      <c r="D20" s="161"/>
      <c r="E20" s="162">
        <v>7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1089</v>
      </c>
      <c r="C21" s="185" t="s">
        <v>1090</v>
      </c>
      <c r="D21" s="172" t="s">
        <v>181</v>
      </c>
      <c r="E21" s="173">
        <v>1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12.57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858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71</v>
      </c>
      <c r="D22" s="161"/>
      <c r="E22" s="162">
        <v>1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1091</v>
      </c>
      <c r="C23" s="185" t="s">
        <v>1092</v>
      </c>
      <c r="D23" s="172" t="s">
        <v>181</v>
      </c>
      <c r="E23" s="173">
        <v>3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0.01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37.700000000000003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858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75</v>
      </c>
      <c r="D24" s="161"/>
      <c r="E24" s="162">
        <v>3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1093</v>
      </c>
      <c r="C25" s="185" t="s">
        <v>1094</v>
      </c>
      <c r="D25" s="172" t="s">
        <v>181</v>
      </c>
      <c r="E25" s="173">
        <v>1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12.57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858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71</v>
      </c>
      <c r="D26" s="161"/>
      <c r="E26" s="162">
        <v>1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1095</v>
      </c>
      <c r="C27" s="185" t="s">
        <v>1096</v>
      </c>
      <c r="D27" s="172" t="s">
        <v>181</v>
      </c>
      <c r="E27" s="173">
        <v>4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0.01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50.27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858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77</v>
      </c>
      <c r="D28" s="161"/>
      <c r="E28" s="162">
        <v>4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1097</v>
      </c>
      <c r="C29" s="185" t="s">
        <v>1098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858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1099</v>
      </c>
      <c r="C31" s="185" t="s">
        <v>1100</v>
      </c>
      <c r="D31" s="172" t="s">
        <v>181</v>
      </c>
      <c r="E31" s="173">
        <v>1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12.57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858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71</v>
      </c>
      <c r="D32" s="161"/>
      <c r="E32" s="162">
        <v>1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1101</v>
      </c>
      <c r="C33" s="185" t="s">
        <v>1102</v>
      </c>
      <c r="D33" s="172" t="s">
        <v>181</v>
      </c>
      <c r="E33" s="173">
        <v>2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25.13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858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73</v>
      </c>
      <c r="D34" s="161"/>
      <c r="E34" s="162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0">
        <v>14</v>
      </c>
      <c r="B35" s="171" t="s">
        <v>1103</v>
      </c>
      <c r="C35" s="185" t="s">
        <v>1104</v>
      </c>
      <c r="D35" s="172" t="s">
        <v>181</v>
      </c>
      <c r="E35" s="173">
        <v>2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0.01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25.13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858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73</v>
      </c>
      <c r="D36" s="161"/>
      <c r="E36" s="162">
        <v>2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1105</v>
      </c>
      <c r="C37" s="185" t="s">
        <v>1106</v>
      </c>
      <c r="D37" s="172" t="s">
        <v>181</v>
      </c>
      <c r="E37" s="173">
        <v>1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0.75949999999999995</v>
      </c>
      <c r="V37" s="159">
        <f>ROUND(E37*U37,2)</f>
        <v>0.76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858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71</v>
      </c>
      <c r="D38" s="161"/>
      <c r="E38" s="162">
        <v>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16</v>
      </c>
      <c r="B39" s="171" t="s">
        <v>1107</v>
      </c>
      <c r="C39" s="185" t="s">
        <v>1108</v>
      </c>
      <c r="D39" s="172" t="s">
        <v>181</v>
      </c>
      <c r="E39" s="173">
        <v>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4.2169999999999999E-2</v>
      </c>
      <c r="V39" s="159">
        <f>ROUND(E39*U39,2)</f>
        <v>0.25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858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828</v>
      </c>
      <c r="D40" s="161"/>
      <c r="E40" s="162">
        <v>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1109</v>
      </c>
      <c r="C41" s="185" t="s">
        <v>1110</v>
      </c>
      <c r="D41" s="172" t="s">
        <v>181</v>
      </c>
      <c r="E41" s="173">
        <v>4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0.17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858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77</v>
      </c>
      <c r="D42" s="161"/>
      <c r="E42" s="162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1111</v>
      </c>
      <c r="C43" s="185" t="s">
        <v>1112</v>
      </c>
      <c r="D43" s="172" t="s">
        <v>181</v>
      </c>
      <c r="E43" s="173">
        <v>3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858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75</v>
      </c>
      <c r="D44" s="161"/>
      <c r="E44" s="162">
        <v>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0">
        <v>19</v>
      </c>
      <c r="B45" s="171" t="s">
        <v>1113</v>
      </c>
      <c r="C45" s="185" t="s">
        <v>1114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858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0">
        <v>20</v>
      </c>
      <c r="B47" s="171" t="s">
        <v>1115</v>
      </c>
      <c r="C47" s="185" t="s">
        <v>1116</v>
      </c>
      <c r="D47" s="172" t="s">
        <v>181</v>
      </c>
      <c r="E47" s="173">
        <v>1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0.04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858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71</v>
      </c>
      <c r="D48" s="161"/>
      <c r="E48" s="162">
        <v>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5"/>
      <c r="B49" s="6"/>
      <c r="C49" s="18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153"/>
      <c r="B50" s="154" t="s">
        <v>31</v>
      </c>
      <c r="C50" s="189"/>
      <c r="D50" s="155"/>
      <c r="E50" s="156"/>
      <c r="F50" s="156"/>
      <c r="G50" s="183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662</v>
      </c>
    </row>
    <row r="51" spans="1:33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18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38" t="s">
        <v>663</v>
      </c>
      <c r="B53" s="238"/>
      <c r="C53" s="239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40"/>
      <c r="B54" s="241"/>
      <c r="C54" s="242"/>
      <c r="D54" s="241"/>
      <c r="E54" s="241"/>
      <c r="F54" s="241"/>
      <c r="G54" s="2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664</v>
      </c>
    </row>
    <row r="55" spans="1:33" x14ac:dyDescent="0.2">
      <c r="A55" s="244"/>
      <c r="B55" s="245"/>
      <c r="C55" s="246"/>
      <c r="D55" s="245"/>
      <c r="E55" s="245"/>
      <c r="F55" s="245"/>
      <c r="G55" s="24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44"/>
      <c r="B56" s="245"/>
      <c r="C56" s="246"/>
      <c r="D56" s="245"/>
      <c r="E56" s="245"/>
      <c r="F56" s="245"/>
      <c r="G56" s="24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48"/>
      <c r="B58" s="249"/>
      <c r="C58" s="250"/>
      <c r="D58" s="249"/>
      <c r="E58" s="249"/>
      <c r="F58" s="249"/>
      <c r="G58" s="2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190"/>
      <c r="D60" s="141"/>
      <c r="AG60" t="s">
        <v>673</v>
      </c>
    </row>
    <row r="61" spans="1:33" x14ac:dyDescent="0.2">
      <c r="D61" s="141"/>
    </row>
    <row r="62" spans="1:33" x14ac:dyDescent="0.2">
      <c r="D62" s="141"/>
    </row>
    <row r="63" spans="1:33" x14ac:dyDescent="0.2">
      <c r="D63" s="141"/>
    </row>
    <row r="64" spans="1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58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SUMIF(AG9:AG50,"&lt;&gt;NOR",G9:G50)</f>
        <v>0</v>
      </c>
      <c r="H8" s="163"/>
      <c r="I8" s="163">
        <f>SUM(I9:I50)</f>
        <v>0</v>
      </c>
      <c r="J8" s="163"/>
      <c r="K8" s="163">
        <f>SUM(K9:K50)</f>
        <v>0</v>
      </c>
      <c r="L8" s="163"/>
      <c r="M8" s="163">
        <f>SUM(M9:M50)</f>
        <v>0</v>
      </c>
      <c r="N8" s="163"/>
      <c r="O8" s="163">
        <f>SUM(O9:O50)</f>
        <v>0.14000000000000001</v>
      </c>
      <c r="P8" s="163"/>
      <c r="Q8" s="163">
        <f>SUM(Q9:Q50)</f>
        <v>0</v>
      </c>
      <c r="R8" s="163"/>
      <c r="S8" s="163"/>
      <c r="T8" s="163"/>
      <c r="U8" s="163"/>
      <c r="V8" s="163">
        <f>SUM(V9:V50)</f>
        <v>480.79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1076</v>
      </c>
      <c r="C9" s="185" t="s">
        <v>1077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1117</v>
      </c>
      <c r="C11" s="185" t="s">
        <v>1118</v>
      </c>
      <c r="D11" s="172" t="s">
        <v>181</v>
      </c>
      <c r="E11" s="173">
        <v>2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1.43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858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73</v>
      </c>
      <c r="D12" s="161"/>
      <c r="E12" s="162">
        <v>2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1080</v>
      </c>
      <c r="C13" s="185" t="s">
        <v>1081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858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1082</v>
      </c>
      <c r="C15" s="185" t="s">
        <v>1083</v>
      </c>
      <c r="D15" s="172" t="s">
        <v>181</v>
      </c>
      <c r="E15" s="173">
        <v>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50.27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858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77</v>
      </c>
      <c r="D16" s="161"/>
      <c r="E16" s="162">
        <v>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1086</v>
      </c>
      <c r="C17" s="185" t="s">
        <v>1087</v>
      </c>
      <c r="D17" s="172" t="s">
        <v>181</v>
      </c>
      <c r="E17" s="173">
        <v>3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37.700000000000003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858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75</v>
      </c>
      <c r="D18" s="161"/>
      <c r="E18" s="162">
        <v>3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1089</v>
      </c>
      <c r="C19" s="185" t="s">
        <v>1090</v>
      </c>
      <c r="D19" s="172" t="s">
        <v>181</v>
      </c>
      <c r="E19" s="173">
        <v>2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0.01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25.13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858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73</v>
      </c>
      <c r="D20" s="161"/>
      <c r="E20" s="162">
        <v>2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1091</v>
      </c>
      <c r="C21" s="185" t="s">
        <v>1092</v>
      </c>
      <c r="D21" s="172" t="s">
        <v>181</v>
      </c>
      <c r="E21" s="173">
        <v>9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0.03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113.1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858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914</v>
      </c>
      <c r="D22" s="161"/>
      <c r="E22" s="162">
        <v>9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1119</v>
      </c>
      <c r="C23" s="185" t="s">
        <v>1120</v>
      </c>
      <c r="D23" s="172" t="s">
        <v>181</v>
      </c>
      <c r="E23" s="173">
        <v>6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0.02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75.400000000000006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858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828</v>
      </c>
      <c r="D24" s="161"/>
      <c r="E24" s="162">
        <v>6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1121</v>
      </c>
      <c r="C25" s="185" t="s">
        <v>1122</v>
      </c>
      <c r="D25" s="172" t="s">
        <v>181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0.01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25.13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858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73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1095</v>
      </c>
      <c r="C27" s="185" t="s">
        <v>1096</v>
      </c>
      <c r="D27" s="172" t="s">
        <v>181</v>
      </c>
      <c r="E27" s="173">
        <v>3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0.01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37.700000000000003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858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75</v>
      </c>
      <c r="D28" s="161"/>
      <c r="E28" s="162">
        <v>3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1097</v>
      </c>
      <c r="C29" s="185" t="s">
        <v>1098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858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1099</v>
      </c>
      <c r="C31" s="185" t="s">
        <v>1100</v>
      </c>
      <c r="D31" s="172" t="s">
        <v>181</v>
      </c>
      <c r="E31" s="173">
        <v>2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0.01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25.13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858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73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1101</v>
      </c>
      <c r="C33" s="185" t="s">
        <v>1102</v>
      </c>
      <c r="D33" s="172" t="s">
        <v>181</v>
      </c>
      <c r="E33" s="173">
        <v>2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25.13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858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73</v>
      </c>
      <c r="D34" s="161"/>
      <c r="E34" s="162">
        <v>2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70">
        <v>14</v>
      </c>
      <c r="B35" s="171" t="s">
        <v>1123</v>
      </c>
      <c r="C35" s="185" t="s">
        <v>1124</v>
      </c>
      <c r="D35" s="172" t="s">
        <v>181</v>
      </c>
      <c r="E35" s="173">
        <v>1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12.57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858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71</v>
      </c>
      <c r="D36" s="161"/>
      <c r="E36" s="162">
        <v>1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1103</v>
      </c>
      <c r="C37" s="185" t="s">
        <v>1104</v>
      </c>
      <c r="D37" s="172" t="s">
        <v>181</v>
      </c>
      <c r="E37" s="173">
        <v>2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3.0000000000000001E-3</v>
      </c>
      <c r="O37" s="159">
        <f>ROUND(E37*N37,2)</f>
        <v>0.01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12.56667</v>
      </c>
      <c r="V37" s="159">
        <f>ROUND(E37*U37,2)</f>
        <v>25.13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858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73</v>
      </c>
      <c r="D38" s="161"/>
      <c r="E38" s="162">
        <v>2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ht="22.5" outlineLevel="1" x14ac:dyDescent="0.2">
      <c r="A39" s="170">
        <v>16</v>
      </c>
      <c r="B39" s="171" t="s">
        <v>1105</v>
      </c>
      <c r="C39" s="185" t="s">
        <v>1106</v>
      </c>
      <c r="D39" s="172" t="s">
        <v>181</v>
      </c>
      <c r="E39" s="173">
        <v>1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0.75949999999999995</v>
      </c>
      <c r="V39" s="159">
        <f>ROUND(E39*U39,2)</f>
        <v>0.76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858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71</v>
      </c>
      <c r="D40" s="161"/>
      <c r="E40" s="162">
        <v>1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1107</v>
      </c>
      <c r="C41" s="185" t="s">
        <v>1108</v>
      </c>
      <c r="D41" s="172" t="s">
        <v>181</v>
      </c>
      <c r="E41" s="173">
        <v>6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0.25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858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828</v>
      </c>
      <c r="D42" s="161"/>
      <c r="E42" s="162">
        <v>6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1109</v>
      </c>
      <c r="C43" s="185" t="s">
        <v>1110</v>
      </c>
      <c r="D43" s="172" t="s">
        <v>181</v>
      </c>
      <c r="E43" s="173">
        <v>4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0.17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858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77</v>
      </c>
      <c r="D44" s="161"/>
      <c r="E44" s="162">
        <v>4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70">
        <v>19</v>
      </c>
      <c r="B45" s="171" t="s">
        <v>1111</v>
      </c>
      <c r="C45" s="185" t="s">
        <v>1112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858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ht="22.5" outlineLevel="1" x14ac:dyDescent="0.2">
      <c r="A47" s="170">
        <v>20</v>
      </c>
      <c r="B47" s="171" t="s">
        <v>1113</v>
      </c>
      <c r="C47" s="185" t="s">
        <v>1114</v>
      </c>
      <c r="D47" s="172" t="s">
        <v>181</v>
      </c>
      <c r="E47" s="173">
        <v>3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0.13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858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75</v>
      </c>
      <c r="D48" s="161"/>
      <c r="E48" s="162">
        <v>3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0">
        <v>21</v>
      </c>
      <c r="B49" s="171" t="s">
        <v>1115</v>
      </c>
      <c r="C49" s="185" t="s">
        <v>1116</v>
      </c>
      <c r="D49" s="172" t="s">
        <v>181</v>
      </c>
      <c r="E49" s="173">
        <v>1</v>
      </c>
      <c r="F49" s="174"/>
      <c r="G49" s="175">
        <f>ROUND(E49*F49,2)</f>
        <v>0</v>
      </c>
      <c r="H49" s="160"/>
      <c r="I49" s="159">
        <f>ROUND(E49*H49,2)</f>
        <v>0</v>
      </c>
      <c r="J49" s="160"/>
      <c r="K49" s="159">
        <f>ROUND(E49*J49,2)</f>
        <v>0</v>
      </c>
      <c r="L49" s="159">
        <v>21</v>
      </c>
      <c r="M49" s="159">
        <f>G49*(1+L49/100)</f>
        <v>0</v>
      </c>
      <c r="N49" s="159">
        <v>0</v>
      </c>
      <c r="O49" s="159">
        <f>ROUND(E49*N49,2)</f>
        <v>0</v>
      </c>
      <c r="P49" s="159">
        <v>0</v>
      </c>
      <c r="Q49" s="159">
        <f>ROUND(E49*P49,2)</f>
        <v>0</v>
      </c>
      <c r="R49" s="159"/>
      <c r="S49" s="159" t="s">
        <v>243</v>
      </c>
      <c r="T49" s="159" t="s">
        <v>165</v>
      </c>
      <c r="U49" s="159">
        <v>4.2169999999999999E-2</v>
      </c>
      <c r="V49" s="159">
        <f>ROUND(E49*U49,2)</f>
        <v>0.04</v>
      </c>
      <c r="W49" s="159"/>
      <c r="X49" s="150"/>
      <c r="Y49" s="150"/>
      <c r="Z49" s="150"/>
      <c r="AA49" s="150"/>
      <c r="AB49" s="150"/>
      <c r="AC49" s="150"/>
      <c r="AD49" s="150"/>
      <c r="AE49" s="150"/>
      <c r="AF49" s="150"/>
      <c r="AG49" s="150" t="s">
        <v>858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7"/>
      <c r="B50" s="158"/>
      <c r="C50" s="186" t="s">
        <v>71</v>
      </c>
      <c r="D50" s="161"/>
      <c r="E50" s="162">
        <v>1</v>
      </c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0"/>
      <c r="Y50" s="150"/>
      <c r="Z50" s="150"/>
      <c r="AA50" s="150"/>
      <c r="AB50" s="150"/>
      <c r="AC50" s="150"/>
      <c r="AD50" s="150"/>
      <c r="AE50" s="150"/>
      <c r="AF50" s="150"/>
      <c r="AG50" s="150" t="s">
        <v>168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AE51">
        <v>15</v>
      </c>
      <c r="AF51">
        <v>21</v>
      </c>
    </row>
    <row r="52" spans="1:60" x14ac:dyDescent="0.2">
      <c r="A52" s="153"/>
      <c r="B52" s="154" t="s">
        <v>31</v>
      </c>
      <c r="C52" s="189"/>
      <c r="D52" s="155"/>
      <c r="E52" s="156"/>
      <c r="F52" s="156"/>
      <c r="G52" s="183">
        <f>G8</f>
        <v>0</v>
      </c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AE52">
        <f>SUMIF(L7:L50,AE51,G7:G50)</f>
        <v>0</v>
      </c>
      <c r="AF52">
        <f>SUMIF(L7:L50,AF51,G7:G50)</f>
        <v>0</v>
      </c>
      <c r="AG52" t="s">
        <v>662</v>
      </c>
    </row>
    <row r="53" spans="1:60" x14ac:dyDescent="0.2">
      <c r="A53" s="5"/>
      <c r="B53" s="6"/>
      <c r="C53" s="188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60" x14ac:dyDescent="0.2">
      <c r="A54" s="5"/>
      <c r="B54" s="6"/>
      <c r="C54" s="188"/>
      <c r="D54" s="8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</row>
    <row r="55" spans="1:60" x14ac:dyDescent="0.2">
      <c r="A55" s="238" t="s">
        <v>663</v>
      </c>
      <c r="B55" s="238"/>
      <c r="C55" s="239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60" x14ac:dyDescent="0.2">
      <c r="A56" s="240"/>
      <c r="B56" s="241"/>
      <c r="C56" s="242"/>
      <c r="D56" s="241"/>
      <c r="E56" s="241"/>
      <c r="F56" s="241"/>
      <c r="G56" s="243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AG56" t="s">
        <v>664</v>
      </c>
    </row>
    <row r="57" spans="1:60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60" x14ac:dyDescent="0.2">
      <c r="A58" s="244"/>
      <c r="B58" s="245"/>
      <c r="C58" s="246"/>
      <c r="D58" s="245"/>
      <c r="E58" s="245"/>
      <c r="F58" s="245"/>
      <c r="G58" s="24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60" x14ac:dyDescent="0.2">
      <c r="A59" s="244"/>
      <c r="B59" s="245"/>
      <c r="C59" s="246"/>
      <c r="D59" s="245"/>
      <c r="E59" s="245"/>
      <c r="F59" s="245"/>
      <c r="G59" s="24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60" x14ac:dyDescent="0.2">
      <c r="A60" s="248"/>
      <c r="B60" s="249"/>
      <c r="C60" s="250"/>
      <c r="D60" s="249"/>
      <c r="E60" s="249"/>
      <c r="F60" s="249"/>
      <c r="G60" s="251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</row>
    <row r="61" spans="1:60" x14ac:dyDescent="0.2">
      <c r="A61" s="5"/>
      <c r="B61" s="6"/>
      <c r="C61" s="188"/>
      <c r="D61" s="8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60" x14ac:dyDescent="0.2">
      <c r="C62" s="190"/>
      <c r="D62" s="141"/>
      <c r="AG62" t="s">
        <v>673</v>
      </c>
    </row>
    <row r="63" spans="1:60" x14ac:dyDescent="0.2">
      <c r="D63" s="141"/>
    </row>
    <row r="64" spans="1:60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6:G60"/>
    <mergeCell ref="A1:G1"/>
    <mergeCell ref="C2:G2"/>
    <mergeCell ref="C3:G3"/>
    <mergeCell ref="C4:G4"/>
    <mergeCell ref="A55:C5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59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SUMIF(AG9:AG48,"&lt;&gt;NOR",G9:G48)</f>
        <v>0</v>
      </c>
      <c r="H8" s="163"/>
      <c r="I8" s="163">
        <f>SUM(I9:I48)</f>
        <v>0</v>
      </c>
      <c r="J8" s="163"/>
      <c r="K8" s="163">
        <f>SUM(K9:K48)</f>
        <v>0</v>
      </c>
      <c r="L8" s="163"/>
      <c r="M8" s="163">
        <f>SUM(M9:M48)</f>
        <v>0</v>
      </c>
      <c r="N8" s="163"/>
      <c r="O8" s="163">
        <f>SUM(O9:O48)</f>
        <v>0.16000000000000003</v>
      </c>
      <c r="P8" s="163"/>
      <c r="Q8" s="163">
        <f>SUM(Q9:Q48)</f>
        <v>0</v>
      </c>
      <c r="R8" s="163"/>
      <c r="S8" s="163"/>
      <c r="T8" s="163"/>
      <c r="U8" s="163"/>
      <c r="V8" s="163">
        <f>SUM(V9:V48)</f>
        <v>556.9</v>
      </c>
      <c r="W8" s="163"/>
      <c r="AG8" t="s">
        <v>160</v>
      </c>
    </row>
    <row r="9" spans="1:60" ht="22.5" outlineLevel="1" x14ac:dyDescent="0.2">
      <c r="A9" s="170">
        <v>1</v>
      </c>
      <c r="B9" s="171" t="s">
        <v>1076</v>
      </c>
      <c r="C9" s="185" t="s">
        <v>1077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12.56667</v>
      </c>
      <c r="V9" s="159">
        <f>ROUND(E9*U9,2)</f>
        <v>12.57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0">
        <v>2</v>
      </c>
      <c r="B11" s="171" t="s">
        <v>1078</v>
      </c>
      <c r="C11" s="185" t="s">
        <v>1079</v>
      </c>
      <c r="D11" s="172" t="s">
        <v>181</v>
      </c>
      <c r="E11" s="173">
        <v>3</v>
      </c>
      <c r="F11" s="174"/>
      <c r="G11" s="175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3.0000000000000001E-3</v>
      </c>
      <c r="O11" s="159">
        <f>ROUND(E11*N11,2)</f>
        <v>0.01</v>
      </c>
      <c r="P11" s="159">
        <v>0</v>
      </c>
      <c r="Q11" s="159">
        <f>ROUND(E11*P11,2)</f>
        <v>0</v>
      </c>
      <c r="R11" s="159"/>
      <c r="S11" s="159" t="s">
        <v>243</v>
      </c>
      <c r="T11" s="159" t="s">
        <v>165</v>
      </c>
      <c r="U11" s="159">
        <v>0.71682999999999997</v>
      </c>
      <c r="V11" s="159">
        <f>ROUND(E11*U11,2)</f>
        <v>2.15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858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57"/>
      <c r="B12" s="158"/>
      <c r="C12" s="186" t="s">
        <v>75</v>
      </c>
      <c r="D12" s="161"/>
      <c r="E12" s="162">
        <v>3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168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0">
        <v>3</v>
      </c>
      <c r="B13" s="171" t="s">
        <v>1080</v>
      </c>
      <c r="C13" s="185" t="s">
        <v>1081</v>
      </c>
      <c r="D13" s="172" t="s">
        <v>181</v>
      </c>
      <c r="E13" s="173">
        <v>1</v>
      </c>
      <c r="F13" s="174"/>
      <c r="G13" s="175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3.0000000000000001E-3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12.56667</v>
      </c>
      <c r="V13" s="159">
        <f>ROUND(E13*U13,2)</f>
        <v>12.57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858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7"/>
      <c r="B14" s="158"/>
      <c r="C14" s="186" t="s">
        <v>71</v>
      </c>
      <c r="D14" s="161"/>
      <c r="E14" s="162">
        <v>1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168</v>
      </c>
      <c r="AH14" s="150">
        <v>0</v>
      </c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0">
        <v>4</v>
      </c>
      <c r="B15" s="171" t="s">
        <v>1082</v>
      </c>
      <c r="C15" s="185" t="s">
        <v>1083</v>
      </c>
      <c r="D15" s="172" t="s">
        <v>181</v>
      </c>
      <c r="E15" s="173">
        <v>4</v>
      </c>
      <c r="F15" s="174"/>
      <c r="G15" s="175">
        <f>ROUND(E15*F15,2)</f>
        <v>0</v>
      </c>
      <c r="H15" s="160"/>
      <c r="I15" s="159">
        <f>ROUND(E15*H15,2)</f>
        <v>0</v>
      </c>
      <c r="J15" s="160"/>
      <c r="K15" s="159">
        <f>ROUND(E15*J15,2)</f>
        <v>0</v>
      </c>
      <c r="L15" s="159">
        <v>21</v>
      </c>
      <c r="M15" s="159">
        <f>G15*(1+L15/100)</f>
        <v>0</v>
      </c>
      <c r="N15" s="159">
        <v>3.0000000000000001E-3</v>
      </c>
      <c r="O15" s="159">
        <f>ROUND(E15*N15,2)</f>
        <v>0.01</v>
      </c>
      <c r="P15" s="159">
        <v>0</v>
      </c>
      <c r="Q15" s="159">
        <f>ROUND(E15*P15,2)</f>
        <v>0</v>
      </c>
      <c r="R15" s="159"/>
      <c r="S15" s="159" t="s">
        <v>243</v>
      </c>
      <c r="T15" s="159" t="s">
        <v>165</v>
      </c>
      <c r="U15" s="159">
        <v>12.56667</v>
      </c>
      <c r="V15" s="159">
        <f>ROUND(E15*U15,2)</f>
        <v>50.27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858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7"/>
      <c r="B16" s="158"/>
      <c r="C16" s="186" t="s">
        <v>77</v>
      </c>
      <c r="D16" s="161"/>
      <c r="E16" s="162">
        <v>4</v>
      </c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168</v>
      </c>
      <c r="AH16" s="150">
        <v>0</v>
      </c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0">
        <v>5</v>
      </c>
      <c r="B17" s="171" t="s">
        <v>1084</v>
      </c>
      <c r="C17" s="185" t="s">
        <v>1085</v>
      </c>
      <c r="D17" s="172" t="s">
        <v>181</v>
      </c>
      <c r="E17" s="173">
        <v>2</v>
      </c>
      <c r="F17" s="174"/>
      <c r="G17" s="175">
        <f>ROUND(E17*F17,2)</f>
        <v>0</v>
      </c>
      <c r="H17" s="160"/>
      <c r="I17" s="159">
        <f>ROUND(E17*H17,2)</f>
        <v>0</v>
      </c>
      <c r="J17" s="160"/>
      <c r="K17" s="159">
        <f>ROUND(E17*J17,2)</f>
        <v>0</v>
      </c>
      <c r="L17" s="159">
        <v>21</v>
      </c>
      <c r="M17" s="159">
        <f>G17*(1+L17/100)</f>
        <v>0</v>
      </c>
      <c r="N17" s="159">
        <v>3.0000000000000001E-3</v>
      </c>
      <c r="O17" s="159">
        <f>ROUND(E17*N17,2)</f>
        <v>0.01</v>
      </c>
      <c r="P17" s="159">
        <v>0</v>
      </c>
      <c r="Q17" s="159">
        <f>ROUND(E17*P17,2)</f>
        <v>0</v>
      </c>
      <c r="R17" s="159"/>
      <c r="S17" s="159" t="s">
        <v>243</v>
      </c>
      <c r="T17" s="159" t="s">
        <v>165</v>
      </c>
      <c r="U17" s="159">
        <v>12.56667</v>
      </c>
      <c r="V17" s="159">
        <f>ROUND(E17*U17,2)</f>
        <v>25.13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858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57"/>
      <c r="B18" s="158"/>
      <c r="C18" s="186" t="s">
        <v>73</v>
      </c>
      <c r="D18" s="161"/>
      <c r="E18" s="162">
        <v>2</v>
      </c>
      <c r="F18" s="159"/>
      <c r="G18" s="159"/>
      <c r="H18" s="159"/>
      <c r="I18" s="159"/>
      <c r="J18" s="159"/>
      <c r="K18" s="159"/>
      <c r="L18" s="159"/>
      <c r="M18" s="159"/>
      <c r="N18" s="159"/>
      <c r="O18" s="159"/>
      <c r="P18" s="159"/>
      <c r="Q18" s="159"/>
      <c r="R18" s="159"/>
      <c r="S18" s="159"/>
      <c r="T18" s="159"/>
      <c r="U18" s="159"/>
      <c r="V18" s="159"/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168</v>
      </c>
      <c r="AH18" s="150">
        <v>0</v>
      </c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0">
        <v>6</v>
      </c>
      <c r="B19" s="171" t="s">
        <v>1086</v>
      </c>
      <c r="C19" s="185" t="s">
        <v>1087</v>
      </c>
      <c r="D19" s="172" t="s">
        <v>181</v>
      </c>
      <c r="E19" s="173">
        <v>5</v>
      </c>
      <c r="F19" s="174"/>
      <c r="G19" s="175">
        <f>ROUND(E19*F19,2)</f>
        <v>0</v>
      </c>
      <c r="H19" s="160"/>
      <c r="I19" s="159">
        <f>ROUND(E19*H19,2)</f>
        <v>0</v>
      </c>
      <c r="J19" s="160"/>
      <c r="K19" s="159">
        <f>ROUND(E19*J19,2)</f>
        <v>0</v>
      </c>
      <c r="L19" s="159">
        <v>21</v>
      </c>
      <c r="M19" s="159">
        <f>G19*(1+L19/100)</f>
        <v>0</v>
      </c>
      <c r="N19" s="159">
        <v>3.0000000000000001E-3</v>
      </c>
      <c r="O19" s="159">
        <f>ROUND(E19*N19,2)</f>
        <v>0.02</v>
      </c>
      <c r="P19" s="159">
        <v>0</v>
      </c>
      <c r="Q19" s="159">
        <f>ROUND(E19*P19,2)</f>
        <v>0</v>
      </c>
      <c r="R19" s="159"/>
      <c r="S19" s="159" t="s">
        <v>243</v>
      </c>
      <c r="T19" s="159" t="s">
        <v>165</v>
      </c>
      <c r="U19" s="159">
        <v>12.56667</v>
      </c>
      <c r="V19" s="159">
        <f>ROUND(E19*U19,2)</f>
        <v>62.83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858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7"/>
      <c r="B20" s="158"/>
      <c r="C20" s="186" t="s">
        <v>79</v>
      </c>
      <c r="D20" s="161"/>
      <c r="E20" s="162">
        <v>5</v>
      </c>
      <c r="F20" s="159"/>
      <c r="G20" s="159"/>
      <c r="H20" s="159"/>
      <c r="I20" s="159"/>
      <c r="J20" s="159"/>
      <c r="K20" s="159"/>
      <c r="L20" s="159"/>
      <c r="M20" s="159"/>
      <c r="N20" s="159"/>
      <c r="O20" s="159"/>
      <c r="P20" s="159"/>
      <c r="Q20" s="159"/>
      <c r="R20" s="159"/>
      <c r="S20" s="159"/>
      <c r="T20" s="159"/>
      <c r="U20" s="159"/>
      <c r="V20" s="159"/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168</v>
      </c>
      <c r="AH20" s="150">
        <v>0</v>
      </c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70">
        <v>7</v>
      </c>
      <c r="B21" s="171" t="s">
        <v>1089</v>
      </c>
      <c r="C21" s="185" t="s">
        <v>1090</v>
      </c>
      <c r="D21" s="172" t="s">
        <v>181</v>
      </c>
      <c r="E21" s="173">
        <v>2</v>
      </c>
      <c r="F21" s="174"/>
      <c r="G21" s="175">
        <f>ROUND(E21*F21,2)</f>
        <v>0</v>
      </c>
      <c r="H21" s="160"/>
      <c r="I21" s="159">
        <f>ROUND(E21*H21,2)</f>
        <v>0</v>
      </c>
      <c r="J21" s="160"/>
      <c r="K21" s="159">
        <f>ROUND(E21*J21,2)</f>
        <v>0</v>
      </c>
      <c r="L21" s="159">
        <v>21</v>
      </c>
      <c r="M21" s="159">
        <f>G21*(1+L21/100)</f>
        <v>0</v>
      </c>
      <c r="N21" s="159">
        <v>3.0000000000000001E-3</v>
      </c>
      <c r="O21" s="159">
        <f>ROUND(E21*N21,2)</f>
        <v>0.01</v>
      </c>
      <c r="P21" s="159">
        <v>0</v>
      </c>
      <c r="Q21" s="159">
        <f>ROUND(E21*P21,2)</f>
        <v>0</v>
      </c>
      <c r="R21" s="159"/>
      <c r="S21" s="159" t="s">
        <v>243</v>
      </c>
      <c r="T21" s="159" t="s">
        <v>165</v>
      </c>
      <c r="U21" s="159">
        <v>12.56667</v>
      </c>
      <c r="V21" s="159">
        <f>ROUND(E21*U21,2)</f>
        <v>25.13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858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7"/>
      <c r="B22" s="158"/>
      <c r="C22" s="186" t="s">
        <v>73</v>
      </c>
      <c r="D22" s="161"/>
      <c r="E22" s="162">
        <v>2</v>
      </c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168</v>
      </c>
      <c r="AH22" s="150">
        <v>0</v>
      </c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">
      <c r="A23" s="170">
        <v>8</v>
      </c>
      <c r="B23" s="171" t="s">
        <v>1091</v>
      </c>
      <c r="C23" s="185" t="s">
        <v>1092</v>
      </c>
      <c r="D23" s="172" t="s">
        <v>181</v>
      </c>
      <c r="E23" s="173">
        <v>14</v>
      </c>
      <c r="F23" s="174"/>
      <c r="G23" s="175">
        <f>ROUND(E23*F23,2)</f>
        <v>0</v>
      </c>
      <c r="H23" s="160"/>
      <c r="I23" s="159">
        <f>ROUND(E23*H23,2)</f>
        <v>0</v>
      </c>
      <c r="J23" s="160"/>
      <c r="K23" s="159">
        <f>ROUND(E23*J23,2)</f>
        <v>0</v>
      </c>
      <c r="L23" s="159">
        <v>21</v>
      </c>
      <c r="M23" s="159">
        <f>G23*(1+L23/100)</f>
        <v>0</v>
      </c>
      <c r="N23" s="159">
        <v>3.0000000000000001E-3</v>
      </c>
      <c r="O23" s="159">
        <f>ROUND(E23*N23,2)</f>
        <v>0.04</v>
      </c>
      <c r="P23" s="159">
        <v>0</v>
      </c>
      <c r="Q23" s="159">
        <f>ROUND(E23*P23,2)</f>
        <v>0</v>
      </c>
      <c r="R23" s="159"/>
      <c r="S23" s="159" t="s">
        <v>243</v>
      </c>
      <c r="T23" s="159" t="s">
        <v>165</v>
      </c>
      <c r="U23" s="159">
        <v>12.56667</v>
      </c>
      <c r="V23" s="159">
        <f>ROUND(E23*U23,2)</f>
        <v>175.93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858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">
      <c r="A24" s="157"/>
      <c r="B24" s="158"/>
      <c r="C24" s="186" t="s">
        <v>953</v>
      </c>
      <c r="D24" s="161"/>
      <c r="E24" s="162">
        <v>14</v>
      </c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168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70">
        <v>9</v>
      </c>
      <c r="B25" s="171" t="s">
        <v>1119</v>
      </c>
      <c r="C25" s="185" t="s">
        <v>1120</v>
      </c>
      <c r="D25" s="172" t="s">
        <v>181</v>
      </c>
      <c r="E25" s="173">
        <v>2</v>
      </c>
      <c r="F25" s="174"/>
      <c r="G25" s="175">
        <f>ROUND(E25*F25,2)</f>
        <v>0</v>
      </c>
      <c r="H25" s="160"/>
      <c r="I25" s="159">
        <f>ROUND(E25*H25,2)</f>
        <v>0</v>
      </c>
      <c r="J25" s="160"/>
      <c r="K25" s="159">
        <f>ROUND(E25*J25,2)</f>
        <v>0</v>
      </c>
      <c r="L25" s="159">
        <v>21</v>
      </c>
      <c r="M25" s="159">
        <f>G25*(1+L25/100)</f>
        <v>0</v>
      </c>
      <c r="N25" s="159">
        <v>3.0000000000000001E-3</v>
      </c>
      <c r="O25" s="159">
        <f>ROUND(E25*N25,2)</f>
        <v>0.01</v>
      </c>
      <c r="P25" s="159">
        <v>0</v>
      </c>
      <c r="Q25" s="159">
        <f>ROUND(E25*P25,2)</f>
        <v>0</v>
      </c>
      <c r="R25" s="159"/>
      <c r="S25" s="159" t="s">
        <v>243</v>
      </c>
      <c r="T25" s="159" t="s">
        <v>165</v>
      </c>
      <c r="U25" s="159">
        <v>12.56667</v>
      </c>
      <c r="V25" s="159">
        <f>ROUND(E25*U25,2)</f>
        <v>25.13</v>
      </c>
      <c r="W25" s="159"/>
      <c r="X25" s="150"/>
      <c r="Y25" s="150"/>
      <c r="Z25" s="150"/>
      <c r="AA25" s="150"/>
      <c r="AB25" s="150"/>
      <c r="AC25" s="150"/>
      <c r="AD25" s="150"/>
      <c r="AE25" s="150"/>
      <c r="AF25" s="150"/>
      <c r="AG25" s="150" t="s">
        <v>858</v>
      </c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outlineLevel="1" x14ac:dyDescent="0.2">
      <c r="A26" s="157"/>
      <c r="B26" s="158"/>
      <c r="C26" s="186" t="s">
        <v>73</v>
      </c>
      <c r="D26" s="161"/>
      <c r="E26" s="162">
        <v>2</v>
      </c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0"/>
      <c r="Y26" s="150"/>
      <c r="Z26" s="150"/>
      <c r="AA26" s="150"/>
      <c r="AB26" s="150"/>
      <c r="AC26" s="150"/>
      <c r="AD26" s="150"/>
      <c r="AE26" s="150"/>
      <c r="AF26" s="150"/>
      <c r="AG26" s="150" t="s">
        <v>168</v>
      </c>
      <c r="AH26" s="150">
        <v>0</v>
      </c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ht="22.5" outlineLevel="1" x14ac:dyDescent="0.2">
      <c r="A27" s="170">
        <v>10</v>
      </c>
      <c r="B27" s="171" t="s">
        <v>1095</v>
      </c>
      <c r="C27" s="185" t="s">
        <v>1096</v>
      </c>
      <c r="D27" s="172" t="s">
        <v>181</v>
      </c>
      <c r="E27" s="173">
        <v>5</v>
      </c>
      <c r="F27" s="174"/>
      <c r="G27" s="175">
        <f>ROUND(E27*F27,2)</f>
        <v>0</v>
      </c>
      <c r="H27" s="160"/>
      <c r="I27" s="159">
        <f>ROUND(E27*H27,2)</f>
        <v>0</v>
      </c>
      <c r="J27" s="160"/>
      <c r="K27" s="159">
        <f>ROUND(E27*J27,2)</f>
        <v>0</v>
      </c>
      <c r="L27" s="159">
        <v>21</v>
      </c>
      <c r="M27" s="159">
        <f>G27*(1+L27/100)</f>
        <v>0</v>
      </c>
      <c r="N27" s="159">
        <v>3.0000000000000001E-3</v>
      </c>
      <c r="O27" s="159">
        <f>ROUND(E27*N27,2)</f>
        <v>0.02</v>
      </c>
      <c r="P27" s="159">
        <v>0</v>
      </c>
      <c r="Q27" s="159">
        <f>ROUND(E27*P27,2)</f>
        <v>0</v>
      </c>
      <c r="R27" s="159"/>
      <c r="S27" s="159" t="s">
        <v>243</v>
      </c>
      <c r="T27" s="159" t="s">
        <v>165</v>
      </c>
      <c r="U27" s="159">
        <v>12.56667</v>
      </c>
      <c r="V27" s="159">
        <f>ROUND(E27*U27,2)</f>
        <v>62.83</v>
      </c>
      <c r="W27" s="159"/>
      <c r="X27" s="150"/>
      <c r="Y27" s="150"/>
      <c r="Z27" s="150"/>
      <c r="AA27" s="150"/>
      <c r="AB27" s="150"/>
      <c r="AC27" s="150"/>
      <c r="AD27" s="150"/>
      <c r="AE27" s="150"/>
      <c r="AF27" s="150"/>
      <c r="AG27" s="150" t="s">
        <v>858</v>
      </c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7"/>
      <c r="B28" s="158"/>
      <c r="C28" s="186" t="s">
        <v>79</v>
      </c>
      <c r="D28" s="161"/>
      <c r="E28" s="162">
        <v>5</v>
      </c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59"/>
      <c r="S28" s="159"/>
      <c r="T28" s="159"/>
      <c r="U28" s="159"/>
      <c r="V28" s="159"/>
      <c r="W28" s="159"/>
      <c r="X28" s="150"/>
      <c r="Y28" s="150"/>
      <c r="Z28" s="150"/>
      <c r="AA28" s="150"/>
      <c r="AB28" s="150"/>
      <c r="AC28" s="150"/>
      <c r="AD28" s="150"/>
      <c r="AE28" s="150"/>
      <c r="AF28" s="150"/>
      <c r="AG28" s="150" t="s">
        <v>168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ht="22.5" outlineLevel="1" x14ac:dyDescent="0.2">
      <c r="A29" s="170">
        <v>11</v>
      </c>
      <c r="B29" s="171" t="s">
        <v>1097</v>
      </c>
      <c r="C29" s="185" t="s">
        <v>1098</v>
      </c>
      <c r="D29" s="172" t="s">
        <v>181</v>
      </c>
      <c r="E29" s="173">
        <v>1</v>
      </c>
      <c r="F29" s="174"/>
      <c r="G29" s="175">
        <f>ROUND(E29*F29,2)</f>
        <v>0</v>
      </c>
      <c r="H29" s="160"/>
      <c r="I29" s="159">
        <f>ROUND(E29*H29,2)</f>
        <v>0</v>
      </c>
      <c r="J29" s="160"/>
      <c r="K29" s="159">
        <f>ROUND(E29*J29,2)</f>
        <v>0</v>
      </c>
      <c r="L29" s="159">
        <v>21</v>
      </c>
      <c r="M29" s="159">
        <f>G29*(1+L29/100)</f>
        <v>0</v>
      </c>
      <c r="N29" s="159">
        <v>0</v>
      </c>
      <c r="O29" s="159">
        <f>ROUND(E29*N29,2)</f>
        <v>0</v>
      </c>
      <c r="P29" s="159">
        <v>0</v>
      </c>
      <c r="Q29" s="159">
        <f>ROUND(E29*P29,2)</f>
        <v>0</v>
      </c>
      <c r="R29" s="159"/>
      <c r="S29" s="159" t="s">
        <v>243</v>
      </c>
      <c r="T29" s="159" t="s">
        <v>165</v>
      </c>
      <c r="U29" s="159">
        <v>0.35</v>
      </c>
      <c r="V29" s="159">
        <f>ROUND(E29*U29,2)</f>
        <v>0.35</v>
      </c>
      <c r="W29" s="159"/>
      <c r="X29" s="150"/>
      <c r="Y29" s="150"/>
      <c r="Z29" s="150"/>
      <c r="AA29" s="150"/>
      <c r="AB29" s="150"/>
      <c r="AC29" s="150"/>
      <c r="AD29" s="150"/>
      <c r="AE29" s="150"/>
      <c r="AF29" s="150"/>
      <c r="AG29" s="150" t="s">
        <v>858</v>
      </c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7"/>
      <c r="B30" s="158"/>
      <c r="C30" s="186" t="s">
        <v>71</v>
      </c>
      <c r="D30" s="161"/>
      <c r="E30" s="162">
        <v>1</v>
      </c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59"/>
      <c r="S30" s="159"/>
      <c r="T30" s="159"/>
      <c r="U30" s="159"/>
      <c r="V30" s="159"/>
      <c r="W30" s="159"/>
      <c r="X30" s="150"/>
      <c r="Y30" s="150"/>
      <c r="Z30" s="150"/>
      <c r="AA30" s="150"/>
      <c r="AB30" s="150"/>
      <c r="AC30" s="150"/>
      <c r="AD30" s="150"/>
      <c r="AE30" s="150"/>
      <c r="AF30" s="150"/>
      <c r="AG30" s="150" t="s">
        <v>168</v>
      </c>
      <c r="AH30" s="150">
        <v>0</v>
      </c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ht="22.5" outlineLevel="1" x14ac:dyDescent="0.2">
      <c r="A31" s="170">
        <v>12</v>
      </c>
      <c r="B31" s="171" t="s">
        <v>1099</v>
      </c>
      <c r="C31" s="185" t="s">
        <v>1100</v>
      </c>
      <c r="D31" s="172" t="s">
        <v>181</v>
      </c>
      <c r="E31" s="173">
        <v>2</v>
      </c>
      <c r="F31" s="174"/>
      <c r="G31" s="175">
        <f>ROUND(E31*F31,2)</f>
        <v>0</v>
      </c>
      <c r="H31" s="160"/>
      <c r="I31" s="159">
        <f>ROUND(E31*H31,2)</f>
        <v>0</v>
      </c>
      <c r="J31" s="160"/>
      <c r="K31" s="159">
        <f>ROUND(E31*J31,2)</f>
        <v>0</v>
      </c>
      <c r="L31" s="159">
        <v>21</v>
      </c>
      <c r="M31" s="159">
        <f>G31*(1+L31/100)</f>
        <v>0</v>
      </c>
      <c r="N31" s="159">
        <v>3.0000000000000001E-3</v>
      </c>
      <c r="O31" s="159">
        <f>ROUND(E31*N31,2)</f>
        <v>0.01</v>
      </c>
      <c r="P31" s="159">
        <v>0</v>
      </c>
      <c r="Q31" s="159">
        <f>ROUND(E31*P31,2)</f>
        <v>0</v>
      </c>
      <c r="R31" s="159"/>
      <c r="S31" s="159" t="s">
        <v>243</v>
      </c>
      <c r="T31" s="159" t="s">
        <v>165</v>
      </c>
      <c r="U31" s="159">
        <v>12.56667</v>
      </c>
      <c r="V31" s="159">
        <f>ROUND(E31*U31,2)</f>
        <v>25.13</v>
      </c>
      <c r="W31" s="159"/>
      <c r="X31" s="150"/>
      <c r="Y31" s="150"/>
      <c r="Z31" s="150"/>
      <c r="AA31" s="150"/>
      <c r="AB31" s="150"/>
      <c r="AC31" s="150"/>
      <c r="AD31" s="150"/>
      <c r="AE31" s="150"/>
      <c r="AF31" s="150"/>
      <c r="AG31" s="150" t="s">
        <v>858</v>
      </c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7"/>
      <c r="B32" s="158"/>
      <c r="C32" s="186" t="s">
        <v>73</v>
      </c>
      <c r="D32" s="161"/>
      <c r="E32" s="162">
        <v>2</v>
      </c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0"/>
      <c r="Y32" s="150"/>
      <c r="Z32" s="150"/>
      <c r="AA32" s="150"/>
      <c r="AB32" s="150"/>
      <c r="AC32" s="150"/>
      <c r="AD32" s="150"/>
      <c r="AE32" s="150"/>
      <c r="AF32" s="150"/>
      <c r="AG32" s="150" t="s">
        <v>168</v>
      </c>
      <c r="AH32" s="150">
        <v>0</v>
      </c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ht="22.5" outlineLevel="1" x14ac:dyDescent="0.2">
      <c r="A33" s="170">
        <v>13</v>
      </c>
      <c r="B33" s="171" t="s">
        <v>1101</v>
      </c>
      <c r="C33" s="185" t="s">
        <v>1102</v>
      </c>
      <c r="D33" s="172" t="s">
        <v>181</v>
      </c>
      <c r="E33" s="173">
        <v>3</v>
      </c>
      <c r="F33" s="174"/>
      <c r="G33" s="175">
        <f>ROUND(E33*F33,2)</f>
        <v>0</v>
      </c>
      <c r="H33" s="160"/>
      <c r="I33" s="159">
        <f>ROUND(E33*H33,2)</f>
        <v>0</v>
      </c>
      <c r="J33" s="160"/>
      <c r="K33" s="159">
        <f>ROUND(E33*J33,2)</f>
        <v>0</v>
      </c>
      <c r="L33" s="159">
        <v>21</v>
      </c>
      <c r="M33" s="159">
        <f>G33*(1+L33/100)</f>
        <v>0</v>
      </c>
      <c r="N33" s="159">
        <v>3.0000000000000001E-3</v>
      </c>
      <c r="O33" s="159">
        <f>ROUND(E33*N33,2)</f>
        <v>0.01</v>
      </c>
      <c r="P33" s="159">
        <v>0</v>
      </c>
      <c r="Q33" s="159">
        <f>ROUND(E33*P33,2)</f>
        <v>0</v>
      </c>
      <c r="R33" s="159"/>
      <c r="S33" s="159" t="s">
        <v>243</v>
      </c>
      <c r="T33" s="159" t="s">
        <v>165</v>
      </c>
      <c r="U33" s="159">
        <v>12.56667</v>
      </c>
      <c r="V33" s="159">
        <f>ROUND(E33*U33,2)</f>
        <v>37.700000000000003</v>
      </c>
      <c r="W33" s="159"/>
      <c r="X33" s="150"/>
      <c r="Y33" s="150"/>
      <c r="Z33" s="150"/>
      <c r="AA33" s="150"/>
      <c r="AB33" s="150"/>
      <c r="AC33" s="150"/>
      <c r="AD33" s="150"/>
      <c r="AE33" s="150"/>
      <c r="AF33" s="150"/>
      <c r="AG33" s="150" t="s">
        <v>858</v>
      </c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7"/>
      <c r="B34" s="158"/>
      <c r="C34" s="186" t="s">
        <v>75</v>
      </c>
      <c r="D34" s="161"/>
      <c r="E34" s="162">
        <v>3</v>
      </c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0"/>
      <c r="Y34" s="150"/>
      <c r="Z34" s="150"/>
      <c r="AA34" s="150"/>
      <c r="AB34" s="150"/>
      <c r="AC34" s="150"/>
      <c r="AD34" s="150"/>
      <c r="AE34" s="150"/>
      <c r="AF34" s="150"/>
      <c r="AG34" s="150" t="s">
        <v>168</v>
      </c>
      <c r="AH34" s="150">
        <v>0</v>
      </c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ht="22.5" outlineLevel="1" x14ac:dyDescent="0.2">
      <c r="A35" s="170">
        <v>14</v>
      </c>
      <c r="B35" s="171" t="s">
        <v>1103</v>
      </c>
      <c r="C35" s="185" t="s">
        <v>1104</v>
      </c>
      <c r="D35" s="172" t="s">
        <v>181</v>
      </c>
      <c r="E35" s="173">
        <v>3</v>
      </c>
      <c r="F35" s="174"/>
      <c r="G35" s="175">
        <f>ROUND(E35*F35,2)</f>
        <v>0</v>
      </c>
      <c r="H35" s="160"/>
      <c r="I35" s="159">
        <f>ROUND(E35*H35,2)</f>
        <v>0</v>
      </c>
      <c r="J35" s="160"/>
      <c r="K35" s="159">
        <f>ROUND(E35*J35,2)</f>
        <v>0</v>
      </c>
      <c r="L35" s="159">
        <v>21</v>
      </c>
      <c r="M35" s="159">
        <f>G35*(1+L35/100)</f>
        <v>0</v>
      </c>
      <c r="N35" s="159">
        <v>3.0000000000000001E-3</v>
      </c>
      <c r="O35" s="159">
        <f>ROUND(E35*N35,2)</f>
        <v>0.01</v>
      </c>
      <c r="P35" s="159">
        <v>0</v>
      </c>
      <c r="Q35" s="159">
        <f>ROUND(E35*P35,2)</f>
        <v>0</v>
      </c>
      <c r="R35" s="159"/>
      <c r="S35" s="159" t="s">
        <v>243</v>
      </c>
      <c r="T35" s="159" t="s">
        <v>165</v>
      </c>
      <c r="U35" s="159">
        <v>12.56667</v>
      </c>
      <c r="V35" s="159">
        <f>ROUND(E35*U35,2)</f>
        <v>37.700000000000003</v>
      </c>
      <c r="W35" s="159"/>
      <c r="X35" s="150"/>
      <c r="Y35" s="150"/>
      <c r="Z35" s="150"/>
      <c r="AA35" s="150"/>
      <c r="AB35" s="150"/>
      <c r="AC35" s="150"/>
      <c r="AD35" s="150"/>
      <c r="AE35" s="150"/>
      <c r="AF35" s="150"/>
      <c r="AG35" s="150" t="s">
        <v>858</v>
      </c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outlineLevel="1" x14ac:dyDescent="0.2">
      <c r="A36" s="157"/>
      <c r="B36" s="158"/>
      <c r="C36" s="186" t="s">
        <v>75</v>
      </c>
      <c r="D36" s="161"/>
      <c r="E36" s="162">
        <v>3</v>
      </c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0"/>
      <c r="Y36" s="150"/>
      <c r="Z36" s="150"/>
      <c r="AA36" s="150"/>
      <c r="AB36" s="150"/>
      <c r="AC36" s="150"/>
      <c r="AD36" s="150"/>
      <c r="AE36" s="150"/>
      <c r="AF36" s="150"/>
      <c r="AG36" s="150" t="s">
        <v>168</v>
      </c>
      <c r="AH36" s="150">
        <v>0</v>
      </c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70">
        <v>15</v>
      </c>
      <c r="B37" s="171" t="s">
        <v>1105</v>
      </c>
      <c r="C37" s="185" t="s">
        <v>1106</v>
      </c>
      <c r="D37" s="172" t="s">
        <v>181</v>
      </c>
      <c r="E37" s="173">
        <v>1</v>
      </c>
      <c r="F37" s="174"/>
      <c r="G37" s="175">
        <f>ROUND(E37*F37,2)</f>
        <v>0</v>
      </c>
      <c r="H37" s="160"/>
      <c r="I37" s="159">
        <f>ROUND(E37*H37,2)</f>
        <v>0</v>
      </c>
      <c r="J37" s="160"/>
      <c r="K37" s="159">
        <f>ROUND(E37*J37,2)</f>
        <v>0</v>
      </c>
      <c r="L37" s="159">
        <v>21</v>
      </c>
      <c r="M37" s="159">
        <f>G37*(1+L37/100)</f>
        <v>0</v>
      </c>
      <c r="N37" s="159">
        <v>0</v>
      </c>
      <c r="O37" s="159">
        <f>ROUND(E37*N37,2)</f>
        <v>0</v>
      </c>
      <c r="P37" s="159">
        <v>0</v>
      </c>
      <c r="Q37" s="159">
        <f>ROUND(E37*P37,2)</f>
        <v>0</v>
      </c>
      <c r="R37" s="159"/>
      <c r="S37" s="159" t="s">
        <v>243</v>
      </c>
      <c r="T37" s="159" t="s">
        <v>165</v>
      </c>
      <c r="U37" s="159">
        <v>0.75949999999999995</v>
      </c>
      <c r="V37" s="159">
        <f>ROUND(E37*U37,2)</f>
        <v>0.76</v>
      </c>
      <c r="W37" s="159"/>
      <c r="X37" s="150"/>
      <c r="Y37" s="150"/>
      <c r="Z37" s="150"/>
      <c r="AA37" s="150"/>
      <c r="AB37" s="150"/>
      <c r="AC37" s="150"/>
      <c r="AD37" s="150"/>
      <c r="AE37" s="150"/>
      <c r="AF37" s="150"/>
      <c r="AG37" s="150" t="s">
        <v>858</v>
      </c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7"/>
      <c r="B38" s="158"/>
      <c r="C38" s="186" t="s">
        <v>71</v>
      </c>
      <c r="D38" s="161"/>
      <c r="E38" s="162">
        <v>1</v>
      </c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0"/>
      <c r="Y38" s="150"/>
      <c r="Z38" s="150"/>
      <c r="AA38" s="150"/>
      <c r="AB38" s="150"/>
      <c r="AC38" s="150"/>
      <c r="AD38" s="150"/>
      <c r="AE38" s="150"/>
      <c r="AF38" s="150"/>
      <c r="AG38" s="150" t="s">
        <v>168</v>
      </c>
      <c r="AH38" s="150">
        <v>0</v>
      </c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70">
        <v>16</v>
      </c>
      <c r="B39" s="171" t="s">
        <v>1107</v>
      </c>
      <c r="C39" s="185" t="s">
        <v>1108</v>
      </c>
      <c r="D39" s="172" t="s">
        <v>181</v>
      </c>
      <c r="E39" s="173">
        <v>6</v>
      </c>
      <c r="F39" s="174"/>
      <c r="G39" s="175">
        <f>ROUND(E39*F39,2)</f>
        <v>0</v>
      </c>
      <c r="H39" s="160"/>
      <c r="I39" s="159">
        <f>ROUND(E39*H39,2)</f>
        <v>0</v>
      </c>
      <c r="J39" s="160"/>
      <c r="K39" s="159">
        <f>ROUND(E39*J39,2)</f>
        <v>0</v>
      </c>
      <c r="L39" s="159">
        <v>21</v>
      </c>
      <c r="M39" s="159">
        <f>G39*(1+L39/100)</f>
        <v>0</v>
      </c>
      <c r="N39" s="159">
        <v>0</v>
      </c>
      <c r="O39" s="159">
        <f>ROUND(E39*N39,2)</f>
        <v>0</v>
      </c>
      <c r="P39" s="159">
        <v>0</v>
      </c>
      <c r="Q39" s="159">
        <f>ROUND(E39*P39,2)</f>
        <v>0</v>
      </c>
      <c r="R39" s="159"/>
      <c r="S39" s="159" t="s">
        <v>243</v>
      </c>
      <c r="T39" s="159" t="s">
        <v>165</v>
      </c>
      <c r="U39" s="159">
        <v>4.2169999999999999E-2</v>
      </c>
      <c r="V39" s="159">
        <f>ROUND(E39*U39,2)</f>
        <v>0.25</v>
      </c>
      <c r="W39" s="159"/>
      <c r="X39" s="150"/>
      <c r="Y39" s="150"/>
      <c r="Z39" s="150"/>
      <c r="AA39" s="150"/>
      <c r="AB39" s="150"/>
      <c r="AC39" s="150"/>
      <c r="AD39" s="150"/>
      <c r="AE39" s="150"/>
      <c r="AF39" s="150"/>
      <c r="AG39" s="150" t="s">
        <v>858</v>
      </c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7"/>
      <c r="B40" s="158"/>
      <c r="C40" s="186" t="s">
        <v>828</v>
      </c>
      <c r="D40" s="161"/>
      <c r="E40" s="162">
        <v>6</v>
      </c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0"/>
      <c r="Y40" s="150"/>
      <c r="Z40" s="150"/>
      <c r="AA40" s="150"/>
      <c r="AB40" s="150"/>
      <c r="AC40" s="150"/>
      <c r="AD40" s="150"/>
      <c r="AE40" s="150"/>
      <c r="AF40" s="150"/>
      <c r="AG40" s="150" t="s">
        <v>168</v>
      </c>
      <c r="AH40" s="150">
        <v>0</v>
      </c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outlineLevel="1" x14ac:dyDescent="0.2">
      <c r="A41" s="170">
        <v>17</v>
      </c>
      <c r="B41" s="171" t="s">
        <v>1109</v>
      </c>
      <c r="C41" s="185" t="s">
        <v>1110</v>
      </c>
      <c r="D41" s="172" t="s">
        <v>181</v>
      </c>
      <c r="E41" s="173">
        <v>4</v>
      </c>
      <c r="F41" s="174"/>
      <c r="G41" s="175">
        <f>ROUND(E41*F41,2)</f>
        <v>0</v>
      </c>
      <c r="H41" s="160"/>
      <c r="I41" s="159">
        <f>ROUND(E41*H41,2)</f>
        <v>0</v>
      </c>
      <c r="J41" s="160"/>
      <c r="K41" s="159">
        <f>ROUND(E41*J41,2)</f>
        <v>0</v>
      </c>
      <c r="L41" s="159">
        <v>21</v>
      </c>
      <c r="M41" s="159">
        <f>G41*(1+L41/100)</f>
        <v>0</v>
      </c>
      <c r="N41" s="159">
        <v>0</v>
      </c>
      <c r="O41" s="159">
        <f>ROUND(E41*N41,2)</f>
        <v>0</v>
      </c>
      <c r="P41" s="159">
        <v>0</v>
      </c>
      <c r="Q41" s="159">
        <f>ROUND(E41*P41,2)</f>
        <v>0</v>
      </c>
      <c r="R41" s="159"/>
      <c r="S41" s="159" t="s">
        <v>243</v>
      </c>
      <c r="T41" s="159" t="s">
        <v>165</v>
      </c>
      <c r="U41" s="159">
        <v>4.2169999999999999E-2</v>
      </c>
      <c r="V41" s="159">
        <f>ROUND(E41*U41,2)</f>
        <v>0.17</v>
      </c>
      <c r="W41" s="159"/>
      <c r="X41" s="150"/>
      <c r="Y41" s="150"/>
      <c r="Z41" s="150"/>
      <c r="AA41" s="150"/>
      <c r="AB41" s="150"/>
      <c r="AC41" s="150"/>
      <c r="AD41" s="150"/>
      <c r="AE41" s="150"/>
      <c r="AF41" s="150"/>
      <c r="AG41" s="150" t="s">
        <v>858</v>
      </c>
      <c r="AH41" s="15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57"/>
      <c r="B42" s="158"/>
      <c r="C42" s="186" t="s">
        <v>77</v>
      </c>
      <c r="D42" s="161"/>
      <c r="E42" s="162">
        <v>4</v>
      </c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0"/>
      <c r="Y42" s="150"/>
      <c r="Z42" s="150"/>
      <c r="AA42" s="150"/>
      <c r="AB42" s="150"/>
      <c r="AC42" s="150"/>
      <c r="AD42" s="150"/>
      <c r="AE42" s="150"/>
      <c r="AF42" s="150"/>
      <c r="AG42" s="150" t="s">
        <v>168</v>
      </c>
      <c r="AH42" s="150">
        <v>0</v>
      </c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70">
        <v>18</v>
      </c>
      <c r="B43" s="171" t="s">
        <v>1111</v>
      </c>
      <c r="C43" s="185" t="s">
        <v>1112</v>
      </c>
      <c r="D43" s="172" t="s">
        <v>181</v>
      </c>
      <c r="E43" s="173">
        <v>3</v>
      </c>
      <c r="F43" s="174"/>
      <c r="G43" s="175">
        <f>ROUND(E43*F43,2)</f>
        <v>0</v>
      </c>
      <c r="H43" s="160"/>
      <c r="I43" s="159">
        <f>ROUND(E43*H43,2)</f>
        <v>0</v>
      </c>
      <c r="J43" s="160"/>
      <c r="K43" s="159">
        <f>ROUND(E43*J43,2)</f>
        <v>0</v>
      </c>
      <c r="L43" s="159">
        <v>21</v>
      </c>
      <c r="M43" s="159">
        <f>G43*(1+L43/100)</f>
        <v>0</v>
      </c>
      <c r="N43" s="159">
        <v>0</v>
      </c>
      <c r="O43" s="159">
        <f>ROUND(E43*N43,2)</f>
        <v>0</v>
      </c>
      <c r="P43" s="159">
        <v>0</v>
      </c>
      <c r="Q43" s="159">
        <f>ROUND(E43*P43,2)</f>
        <v>0</v>
      </c>
      <c r="R43" s="159"/>
      <c r="S43" s="159" t="s">
        <v>243</v>
      </c>
      <c r="T43" s="159" t="s">
        <v>165</v>
      </c>
      <c r="U43" s="159">
        <v>4.2169999999999999E-2</v>
      </c>
      <c r="V43" s="159">
        <f>ROUND(E43*U43,2)</f>
        <v>0.13</v>
      </c>
      <c r="W43" s="159"/>
      <c r="X43" s="150"/>
      <c r="Y43" s="150"/>
      <c r="Z43" s="150"/>
      <c r="AA43" s="150"/>
      <c r="AB43" s="150"/>
      <c r="AC43" s="150"/>
      <c r="AD43" s="150"/>
      <c r="AE43" s="150"/>
      <c r="AF43" s="150"/>
      <c r="AG43" s="150" t="s">
        <v>858</v>
      </c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7"/>
      <c r="B44" s="158"/>
      <c r="C44" s="186" t="s">
        <v>75</v>
      </c>
      <c r="D44" s="161"/>
      <c r="E44" s="162">
        <v>3</v>
      </c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0"/>
      <c r="Y44" s="150"/>
      <c r="Z44" s="150"/>
      <c r="AA44" s="150"/>
      <c r="AB44" s="150"/>
      <c r="AC44" s="150"/>
      <c r="AD44" s="150"/>
      <c r="AE44" s="150"/>
      <c r="AF44" s="150"/>
      <c r="AG44" s="150" t="s">
        <v>168</v>
      </c>
      <c r="AH44" s="150">
        <v>0</v>
      </c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ht="22.5" outlineLevel="1" x14ac:dyDescent="0.2">
      <c r="A45" s="170">
        <v>19</v>
      </c>
      <c r="B45" s="171" t="s">
        <v>1113</v>
      </c>
      <c r="C45" s="185" t="s">
        <v>1114</v>
      </c>
      <c r="D45" s="172" t="s">
        <v>181</v>
      </c>
      <c r="E45" s="173">
        <v>3</v>
      </c>
      <c r="F45" s="174"/>
      <c r="G45" s="175">
        <f>ROUND(E45*F45,2)</f>
        <v>0</v>
      </c>
      <c r="H45" s="160"/>
      <c r="I45" s="159">
        <f>ROUND(E45*H45,2)</f>
        <v>0</v>
      </c>
      <c r="J45" s="160"/>
      <c r="K45" s="159">
        <f>ROUND(E45*J45,2)</f>
        <v>0</v>
      </c>
      <c r="L45" s="159">
        <v>21</v>
      </c>
      <c r="M45" s="159">
        <f>G45*(1+L45/100)</f>
        <v>0</v>
      </c>
      <c r="N45" s="159">
        <v>0</v>
      </c>
      <c r="O45" s="159">
        <f>ROUND(E45*N45,2)</f>
        <v>0</v>
      </c>
      <c r="P45" s="159">
        <v>0</v>
      </c>
      <c r="Q45" s="159">
        <f>ROUND(E45*P45,2)</f>
        <v>0</v>
      </c>
      <c r="R45" s="159"/>
      <c r="S45" s="159" t="s">
        <v>243</v>
      </c>
      <c r="T45" s="159" t="s">
        <v>165</v>
      </c>
      <c r="U45" s="159">
        <v>4.2169999999999999E-2</v>
      </c>
      <c r="V45" s="159">
        <f>ROUND(E45*U45,2)</f>
        <v>0.13</v>
      </c>
      <c r="W45" s="159"/>
      <c r="X45" s="150"/>
      <c r="Y45" s="150"/>
      <c r="Z45" s="150"/>
      <c r="AA45" s="150"/>
      <c r="AB45" s="150"/>
      <c r="AC45" s="150"/>
      <c r="AD45" s="150"/>
      <c r="AE45" s="150"/>
      <c r="AF45" s="150"/>
      <c r="AG45" s="150" t="s">
        <v>858</v>
      </c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7"/>
      <c r="B46" s="158"/>
      <c r="C46" s="186" t="s">
        <v>75</v>
      </c>
      <c r="D46" s="161"/>
      <c r="E46" s="162">
        <v>3</v>
      </c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0"/>
      <c r="Y46" s="150"/>
      <c r="Z46" s="150"/>
      <c r="AA46" s="150"/>
      <c r="AB46" s="150"/>
      <c r="AC46" s="150"/>
      <c r="AD46" s="150"/>
      <c r="AE46" s="150"/>
      <c r="AF46" s="150"/>
      <c r="AG46" s="150" t="s">
        <v>168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70">
        <v>20</v>
      </c>
      <c r="B47" s="171" t="s">
        <v>1115</v>
      </c>
      <c r="C47" s="185" t="s">
        <v>1116</v>
      </c>
      <c r="D47" s="172" t="s">
        <v>181</v>
      </c>
      <c r="E47" s="173">
        <v>1</v>
      </c>
      <c r="F47" s="174"/>
      <c r="G47" s="175">
        <f>ROUND(E47*F47,2)</f>
        <v>0</v>
      </c>
      <c r="H47" s="160"/>
      <c r="I47" s="159">
        <f>ROUND(E47*H47,2)</f>
        <v>0</v>
      </c>
      <c r="J47" s="160"/>
      <c r="K47" s="159">
        <f>ROUND(E47*J47,2)</f>
        <v>0</v>
      </c>
      <c r="L47" s="159">
        <v>21</v>
      </c>
      <c r="M47" s="159">
        <f>G47*(1+L47/100)</f>
        <v>0</v>
      </c>
      <c r="N47" s="159">
        <v>0</v>
      </c>
      <c r="O47" s="159">
        <f>ROUND(E47*N47,2)</f>
        <v>0</v>
      </c>
      <c r="P47" s="159">
        <v>0</v>
      </c>
      <c r="Q47" s="159">
        <f>ROUND(E47*P47,2)</f>
        <v>0</v>
      </c>
      <c r="R47" s="159"/>
      <c r="S47" s="159" t="s">
        <v>243</v>
      </c>
      <c r="T47" s="159" t="s">
        <v>165</v>
      </c>
      <c r="U47" s="159">
        <v>4.2169999999999999E-2</v>
      </c>
      <c r="V47" s="159">
        <f>ROUND(E47*U47,2)</f>
        <v>0.04</v>
      </c>
      <c r="W47" s="159"/>
      <c r="X47" s="150"/>
      <c r="Y47" s="150"/>
      <c r="Z47" s="150"/>
      <c r="AA47" s="150"/>
      <c r="AB47" s="150"/>
      <c r="AC47" s="150"/>
      <c r="AD47" s="150"/>
      <c r="AE47" s="150"/>
      <c r="AF47" s="150"/>
      <c r="AG47" s="150" t="s">
        <v>858</v>
      </c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7"/>
      <c r="B48" s="158"/>
      <c r="C48" s="186" t="s">
        <v>71</v>
      </c>
      <c r="D48" s="161"/>
      <c r="E48" s="162">
        <v>1</v>
      </c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0"/>
      <c r="Y48" s="150"/>
      <c r="Z48" s="150"/>
      <c r="AA48" s="150"/>
      <c r="AB48" s="150"/>
      <c r="AC48" s="150"/>
      <c r="AD48" s="150"/>
      <c r="AE48" s="150"/>
      <c r="AF48" s="150"/>
      <c r="AG48" s="150" t="s">
        <v>168</v>
      </c>
      <c r="AH48" s="150">
        <v>0</v>
      </c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33" x14ac:dyDescent="0.2">
      <c r="A49" s="5"/>
      <c r="B49" s="6"/>
      <c r="C49" s="188"/>
      <c r="D49" s="8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AE49">
        <v>15</v>
      </c>
      <c r="AF49">
        <v>21</v>
      </c>
    </row>
    <row r="50" spans="1:33" x14ac:dyDescent="0.2">
      <c r="A50" s="153"/>
      <c r="B50" s="154" t="s">
        <v>31</v>
      </c>
      <c r="C50" s="189"/>
      <c r="D50" s="155"/>
      <c r="E50" s="156"/>
      <c r="F50" s="156"/>
      <c r="G50" s="183">
        <f>G8</f>
        <v>0</v>
      </c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AE50">
        <f>SUMIF(L7:L48,AE49,G7:G48)</f>
        <v>0</v>
      </c>
      <c r="AF50">
        <f>SUMIF(L7:L48,AF49,G7:G48)</f>
        <v>0</v>
      </c>
      <c r="AG50" t="s">
        <v>662</v>
      </c>
    </row>
    <row r="51" spans="1:33" x14ac:dyDescent="0.2">
      <c r="A51" s="5"/>
      <c r="B51" s="6"/>
      <c r="C51" s="188"/>
      <c r="D51" s="8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33" x14ac:dyDescent="0.2">
      <c r="A52" s="5"/>
      <c r="B52" s="6"/>
      <c r="C52" s="188"/>
      <c r="D52" s="8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</row>
    <row r="53" spans="1:33" x14ac:dyDescent="0.2">
      <c r="A53" s="238" t="s">
        <v>663</v>
      </c>
      <c r="B53" s="238"/>
      <c r="C53" s="239"/>
      <c r="D53" s="8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33" x14ac:dyDescent="0.2">
      <c r="A54" s="240"/>
      <c r="B54" s="241"/>
      <c r="C54" s="242"/>
      <c r="D54" s="241"/>
      <c r="E54" s="241"/>
      <c r="F54" s="241"/>
      <c r="G54" s="243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AG54" t="s">
        <v>664</v>
      </c>
    </row>
    <row r="55" spans="1:33" x14ac:dyDescent="0.2">
      <c r="A55" s="244"/>
      <c r="B55" s="245"/>
      <c r="C55" s="246"/>
      <c r="D55" s="245"/>
      <c r="E55" s="245"/>
      <c r="F55" s="245"/>
      <c r="G55" s="24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33" x14ac:dyDescent="0.2">
      <c r="A56" s="244"/>
      <c r="B56" s="245"/>
      <c r="C56" s="246"/>
      <c r="D56" s="245"/>
      <c r="E56" s="245"/>
      <c r="F56" s="245"/>
      <c r="G56" s="24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</row>
    <row r="57" spans="1:33" x14ac:dyDescent="0.2">
      <c r="A57" s="244"/>
      <c r="B57" s="245"/>
      <c r="C57" s="246"/>
      <c r="D57" s="245"/>
      <c r="E57" s="245"/>
      <c r="F57" s="245"/>
      <c r="G57" s="24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33" x14ac:dyDescent="0.2">
      <c r="A58" s="248"/>
      <c r="B58" s="249"/>
      <c r="C58" s="250"/>
      <c r="D58" s="249"/>
      <c r="E58" s="249"/>
      <c r="F58" s="249"/>
      <c r="G58" s="251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</row>
    <row r="59" spans="1:33" x14ac:dyDescent="0.2">
      <c r="A59" s="5"/>
      <c r="B59" s="6"/>
      <c r="C59" s="188"/>
      <c r="D59" s="8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33" x14ac:dyDescent="0.2">
      <c r="C60" s="190"/>
      <c r="D60" s="141"/>
      <c r="AG60" t="s">
        <v>673</v>
      </c>
    </row>
    <row r="61" spans="1:33" x14ac:dyDescent="0.2">
      <c r="D61" s="141"/>
    </row>
    <row r="62" spans="1:33" x14ac:dyDescent="0.2">
      <c r="D62" s="141"/>
    </row>
    <row r="63" spans="1:33" x14ac:dyDescent="0.2">
      <c r="D63" s="141"/>
    </row>
    <row r="64" spans="1:33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54:G58"/>
    <mergeCell ref="A1:G1"/>
    <mergeCell ref="C2:G2"/>
    <mergeCell ref="C3:G3"/>
    <mergeCell ref="C4:G4"/>
    <mergeCell ref="A53:C53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56</v>
      </c>
      <c r="C4" s="260" t="s">
        <v>60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130</v>
      </c>
      <c r="C8" s="184" t="s">
        <v>131</v>
      </c>
      <c r="D8" s="166"/>
      <c r="E8" s="167"/>
      <c r="F8" s="168"/>
      <c r="G8" s="169">
        <f>SUMIF(AG9:AG10,"&lt;&gt;NOR",G9:G10)</f>
        <v>0</v>
      </c>
      <c r="H8" s="163"/>
      <c r="I8" s="163">
        <f>SUM(I9:I10)</f>
        <v>0</v>
      </c>
      <c r="J8" s="163"/>
      <c r="K8" s="163">
        <f>SUM(K9:K10)</f>
        <v>0</v>
      </c>
      <c r="L8" s="163"/>
      <c r="M8" s="163">
        <f>SUM(M9:M10)</f>
        <v>0</v>
      </c>
      <c r="N8" s="163"/>
      <c r="O8" s="163">
        <f>SUM(O9:O10)</f>
        <v>0</v>
      </c>
      <c r="P8" s="163"/>
      <c r="Q8" s="163">
        <f>SUM(Q9:Q10)</f>
        <v>0</v>
      </c>
      <c r="R8" s="163"/>
      <c r="S8" s="163"/>
      <c r="T8" s="163"/>
      <c r="U8" s="163"/>
      <c r="V8" s="163">
        <f>SUM(V9:V10)</f>
        <v>0.04</v>
      </c>
      <c r="W8" s="163"/>
      <c r="AG8" t="s">
        <v>160</v>
      </c>
    </row>
    <row r="9" spans="1:60" outlineLevel="1" x14ac:dyDescent="0.2">
      <c r="A9" s="170">
        <v>1</v>
      </c>
      <c r="B9" s="171" t="s">
        <v>1125</v>
      </c>
      <c r="C9" s="185" t="s">
        <v>60</v>
      </c>
      <c r="D9" s="172" t="s">
        <v>181</v>
      </c>
      <c r="E9" s="173">
        <v>1</v>
      </c>
      <c r="F9" s="174"/>
      <c r="G9" s="175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4.2169999999999999E-2</v>
      </c>
      <c r="V9" s="159">
        <f>ROUND(E9*U9,2)</f>
        <v>0.04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858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57"/>
      <c r="B10" s="158"/>
      <c r="C10" s="186" t="s">
        <v>71</v>
      </c>
      <c r="D10" s="161"/>
      <c r="E10" s="162">
        <v>1</v>
      </c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168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x14ac:dyDescent="0.2">
      <c r="A11" s="5"/>
      <c r="B11" s="6"/>
      <c r="C11" s="188"/>
      <c r="D11" s="8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AE11">
        <v>15</v>
      </c>
      <c r="AF11">
        <v>21</v>
      </c>
    </row>
    <row r="12" spans="1:60" x14ac:dyDescent="0.2">
      <c r="A12" s="153"/>
      <c r="B12" s="154" t="s">
        <v>31</v>
      </c>
      <c r="C12" s="189"/>
      <c r="D12" s="155"/>
      <c r="E12" s="156"/>
      <c r="F12" s="156"/>
      <c r="G12" s="183">
        <f>G8</f>
        <v>0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AE12">
        <f>SUMIF(L7:L10,AE11,G7:G10)</f>
        <v>0</v>
      </c>
      <c r="AF12">
        <f>SUMIF(L7:L10,AF11,G7:G10)</f>
        <v>0</v>
      </c>
      <c r="AG12" t="s">
        <v>662</v>
      </c>
    </row>
    <row r="13" spans="1:60" x14ac:dyDescent="0.2">
      <c r="A13" s="5"/>
      <c r="B13" s="6"/>
      <c r="C13" s="188"/>
      <c r="D13" s="8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60" x14ac:dyDescent="0.2">
      <c r="A14" s="5"/>
      <c r="B14" s="6"/>
      <c r="C14" s="188"/>
      <c r="D14" s="8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60" x14ac:dyDescent="0.2">
      <c r="A15" s="238" t="s">
        <v>663</v>
      </c>
      <c r="B15" s="238"/>
      <c r="C15" s="239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60" x14ac:dyDescent="0.2">
      <c r="A16" s="240"/>
      <c r="B16" s="241"/>
      <c r="C16" s="242"/>
      <c r="D16" s="241"/>
      <c r="E16" s="241"/>
      <c r="F16" s="241"/>
      <c r="G16" s="243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G16" t="s">
        <v>664</v>
      </c>
    </row>
    <row r="17" spans="1:33" x14ac:dyDescent="0.2">
      <c r="A17" s="244"/>
      <c r="B17" s="245"/>
      <c r="C17" s="246"/>
      <c r="D17" s="245"/>
      <c r="E17" s="245"/>
      <c r="F17" s="245"/>
      <c r="G17" s="24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244"/>
      <c r="B18" s="245"/>
      <c r="C18" s="246"/>
      <c r="D18" s="245"/>
      <c r="E18" s="245"/>
      <c r="F18" s="245"/>
      <c r="G18" s="24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44"/>
      <c r="B19" s="245"/>
      <c r="C19" s="246"/>
      <c r="D19" s="245"/>
      <c r="E19" s="245"/>
      <c r="F19" s="245"/>
      <c r="G19" s="24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48"/>
      <c r="B20" s="249"/>
      <c r="C20" s="250"/>
      <c r="D20" s="249"/>
      <c r="E20" s="249"/>
      <c r="F20" s="249"/>
      <c r="G20" s="251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33" x14ac:dyDescent="0.2">
      <c r="A21" s="5"/>
      <c r="B21" s="6"/>
      <c r="C21" s="188"/>
      <c r="D21" s="8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C22" s="190"/>
      <c r="D22" s="141"/>
      <c r="AG22" t="s">
        <v>673</v>
      </c>
    </row>
    <row r="23" spans="1:33" x14ac:dyDescent="0.2">
      <c r="D23" s="141"/>
    </row>
    <row r="24" spans="1:33" x14ac:dyDescent="0.2">
      <c r="D24" s="141"/>
    </row>
    <row r="25" spans="1:33" x14ac:dyDescent="0.2">
      <c r="D25" s="141"/>
    </row>
    <row r="26" spans="1:33" x14ac:dyDescent="0.2">
      <c r="D26" s="141"/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16:G20"/>
    <mergeCell ref="A1:G1"/>
    <mergeCell ref="C2:G2"/>
    <mergeCell ref="C3:G3"/>
    <mergeCell ref="C4:G4"/>
    <mergeCell ref="A15:C15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63</v>
      </c>
      <c r="C4" s="260" t="s">
        <v>64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104</v>
      </c>
      <c r="C8" s="184" t="s">
        <v>105</v>
      </c>
      <c r="D8" s="166"/>
      <c r="E8" s="167"/>
      <c r="F8" s="168"/>
      <c r="G8" s="169">
        <f>SUMIF(AG9:AG24,"&lt;&gt;NOR",G9:G24)</f>
        <v>0</v>
      </c>
      <c r="H8" s="163"/>
      <c r="I8" s="163">
        <f>SUM(I9:I24)</f>
        <v>0</v>
      </c>
      <c r="J8" s="163"/>
      <c r="K8" s="163">
        <f>SUM(K9:K24)</f>
        <v>0</v>
      </c>
      <c r="L8" s="163"/>
      <c r="M8" s="163">
        <f>SUM(M9:M24)</f>
        <v>0</v>
      </c>
      <c r="N8" s="163"/>
      <c r="O8" s="163">
        <f>SUM(O9:O24)</f>
        <v>0.25</v>
      </c>
      <c r="P8" s="163"/>
      <c r="Q8" s="163">
        <f>SUM(Q9:Q24)</f>
        <v>0</v>
      </c>
      <c r="R8" s="163"/>
      <c r="S8" s="163"/>
      <c r="T8" s="163"/>
      <c r="U8" s="163"/>
      <c r="V8" s="163">
        <f>SUM(V9:V24)</f>
        <v>0</v>
      </c>
      <c r="W8" s="163"/>
      <c r="AG8" t="s">
        <v>160</v>
      </c>
    </row>
    <row r="9" spans="1:60" ht="22.5" outlineLevel="1" x14ac:dyDescent="0.2">
      <c r="A9" s="176">
        <v>1</v>
      </c>
      <c r="B9" s="177" t="s">
        <v>1126</v>
      </c>
      <c r="C9" s="187" t="s">
        <v>1127</v>
      </c>
      <c r="D9" s="178" t="s">
        <v>242</v>
      </c>
      <c r="E9" s="179">
        <v>1</v>
      </c>
      <c r="F9" s="180"/>
      <c r="G9" s="181">
        <f t="shared" ref="G9:G24" si="0">ROUND(E9*F9,2)</f>
        <v>0</v>
      </c>
      <c r="H9" s="160"/>
      <c r="I9" s="159">
        <f t="shared" ref="I9:I24" si="1">ROUND(E9*H9,2)</f>
        <v>0</v>
      </c>
      <c r="J9" s="160"/>
      <c r="K9" s="159">
        <f t="shared" ref="K9:K24" si="2">ROUND(E9*J9,2)</f>
        <v>0</v>
      </c>
      <c r="L9" s="159">
        <v>21</v>
      </c>
      <c r="M9" s="159">
        <f t="shared" ref="M9:M24" si="3">G9*(1+L9/100)</f>
        <v>0</v>
      </c>
      <c r="N9" s="159">
        <v>0.17599999999999999</v>
      </c>
      <c r="O9" s="159">
        <f t="shared" ref="O9:O24" si="4">ROUND(E9*N9,2)</f>
        <v>0.18</v>
      </c>
      <c r="P9" s="159">
        <v>0</v>
      </c>
      <c r="Q9" s="159">
        <f t="shared" ref="Q9:Q24" si="5"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 t="shared" ref="V9:V24" si="6"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76">
        <v>2</v>
      </c>
      <c r="B10" s="177" t="s">
        <v>1128</v>
      </c>
      <c r="C10" s="187" t="s">
        <v>1129</v>
      </c>
      <c r="D10" s="178" t="s">
        <v>242</v>
      </c>
      <c r="E10" s="179">
        <v>1</v>
      </c>
      <c r="F10" s="180"/>
      <c r="G10" s="181">
        <f t="shared" si="0"/>
        <v>0</v>
      </c>
      <c r="H10" s="160"/>
      <c r="I10" s="159">
        <f t="shared" si="1"/>
        <v>0</v>
      </c>
      <c r="J10" s="160"/>
      <c r="K10" s="159">
        <f t="shared" si="2"/>
        <v>0</v>
      </c>
      <c r="L10" s="159">
        <v>21</v>
      </c>
      <c r="M10" s="159">
        <f t="shared" si="3"/>
        <v>0</v>
      </c>
      <c r="N10" s="159">
        <v>3.0000000000000001E-3</v>
      </c>
      <c r="O10" s="159">
        <f t="shared" si="4"/>
        <v>0</v>
      </c>
      <c r="P10" s="159">
        <v>0</v>
      </c>
      <c r="Q10" s="159">
        <f t="shared" si="5"/>
        <v>0</v>
      </c>
      <c r="R10" s="159"/>
      <c r="S10" s="159" t="s">
        <v>243</v>
      </c>
      <c r="T10" s="159" t="s">
        <v>165</v>
      </c>
      <c r="U10" s="159">
        <v>0</v>
      </c>
      <c r="V10" s="159">
        <f t="shared" si="6"/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1130</v>
      </c>
      <c r="C11" s="187" t="s">
        <v>1131</v>
      </c>
      <c r="D11" s="178" t="s">
        <v>171</v>
      </c>
      <c r="E11" s="179">
        <v>20</v>
      </c>
      <c r="F11" s="180"/>
      <c r="G11" s="181">
        <f t="shared" si="0"/>
        <v>0</v>
      </c>
      <c r="H11" s="160"/>
      <c r="I11" s="159">
        <f t="shared" si="1"/>
        <v>0</v>
      </c>
      <c r="J11" s="160"/>
      <c r="K11" s="159">
        <f t="shared" si="2"/>
        <v>0</v>
      </c>
      <c r="L11" s="159">
        <v>21</v>
      </c>
      <c r="M11" s="159">
        <f t="shared" si="3"/>
        <v>0</v>
      </c>
      <c r="N11" s="159">
        <v>0</v>
      </c>
      <c r="O11" s="159">
        <f t="shared" si="4"/>
        <v>0</v>
      </c>
      <c r="P11" s="159">
        <v>0</v>
      </c>
      <c r="Q11" s="159">
        <f t="shared" si="5"/>
        <v>0</v>
      </c>
      <c r="R11" s="159"/>
      <c r="S11" s="159" t="s">
        <v>243</v>
      </c>
      <c r="T11" s="159" t="s">
        <v>165</v>
      </c>
      <c r="U11" s="159">
        <v>0</v>
      </c>
      <c r="V11" s="159">
        <f t="shared" si="6"/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166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">
      <c r="A12" s="176">
        <v>4</v>
      </c>
      <c r="B12" s="177" t="s">
        <v>1132</v>
      </c>
      <c r="C12" s="187" t="s">
        <v>1133</v>
      </c>
      <c r="D12" s="178" t="s">
        <v>171</v>
      </c>
      <c r="E12" s="179">
        <v>16</v>
      </c>
      <c r="F12" s="180"/>
      <c r="G12" s="181">
        <f t="shared" si="0"/>
        <v>0</v>
      </c>
      <c r="H12" s="160"/>
      <c r="I12" s="159">
        <f t="shared" si="1"/>
        <v>0</v>
      </c>
      <c r="J12" s="160"/>
      <c r="K12" s="159">
        <f t="shared" si="2"/>
        <v>0</v>
      </c>
      <c r="L12" s="159">
        <v>21</v>
      </c>
      <c r="M12" s="159">
        <f t="shared" si="3"/>
        <v>0</v>
      </c>
      <c r="N12" s="159">
        <v>0</v>
      </c>
      <c r="O12" s="159">
        <f t="shared" si="4"/>
        <v>0</v>
      </c>
      <c r="P12" s="159">
        <v>0</v>
      </c>
      <c r="Q12" s="159">
        <f t="shared" si="5"/>
        <v>0</v>
      </c>
      <c r="R12" s="159"/>
      <c r="S12" s="159" t="s">
        <v>243</v>
      </c>
      <c r="T12" s="159" t="s">
        <v>165</v>
      </c>
      <c r="U12" s="159">
        <v>0</v>
      </c>
      <c r="V12" s="159">
        <f t="shared" si="6"/>
        <v>0</v>
      </c>
      <c r="W12" s="159"/>
      <c r="X12" s="150"/>
      <c r="Y12" s="150"/>
      <c r="Z12" s="150"/>
      <c r="AA12" s="150"/>
      <c r="AB12" s="150"/>
      <c r="AC12" s="150"/>
      <c r="AD12" s="150"/>
      <c r="AE12" s="150"/>
      <c r="AF12" s="150"/>
      <c r="AG12" s="150" t="s">
        <v>166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76">
        <v>5</v>
      </c>
      <c r="B13" s="177" t="s">
        <v>1134</v>
      </c>
      <c r="C13" s="187" t="s">
        <v>1135</v>
      </c>
      <c r="D13" s="178" t="s">
        <v>171</v>
      </c>
      <c r="E13" s="179">
        <v>18</v>
      </c>
      <c r="F13" s="180"/>
      <c r="G13" s="181">
        <f t="shared" si="0"/>
        <v>0</v>
      </c>
      <c r="H13" s="160"/>
      <c r="I13" s="159">
        <f t="shared" si="1"/>
        <v>0</v>
      </c>
      <c r="J13" s="160"/>
      <c r="K13" s="159">
        <f t="shared" si="2"/>
        <v>0</v>
      </c>
      <c r="L13" s="159">
        <v>21</v>
      </c>
      <c r="M13" s="159">
        <f t="shared" si="3"/>
        <v>0</v>
      </c>
      <c r="N13" s="159">
        <v>0</v>
      </c>
      <c r="O13" s="159">
        <f t="shared" si="4"/>
        <v>0</v>
      </c>
      <c r="P13" s="159">
        <v>0</v>
      </c>
      <c r="Q13" s="159">
        <f t="shared" si="5"/>
        <v>0</v>
      </c>
      <c r="R13" s="159"/>
      <c r="S13" s="159" t="s">
        <v>243</v>
      </c>
      <c r="T13" s="159" t="s">
        <v>165</v>
      </c>
      <c r="U13" s="159">
        <v>0</v>
      </c>
      <c r="V13" s="159">
        <f t="shared" si="6"/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166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6">
        <v>6</v>
      </c>
      <c r="B14" s="177" t="s">
        <v>1136</v>
      </c>
      <c r="C14" s="187" t="s">
        <v>1137</v>
      </c>
      <c r="D14" s="178" t="s">
        <v>171</v>
      </c>
      <c r="E14" s="179">
        <v>16</v>
      </c>
      <c r="F14" s="180"/>
      <c r="G14" s="181">
        <f t="shared" si="0"/>
        <v>0</v>
      </c>
      <c r="H14" s="160"/>
      <c r="I14" s="159">
        <f t="shared" si="1"/>
        <v>0</v>
      </c>
      <c r="J14" s="160"/>
      <c r="K14" s="159">
        <f t="shared" si="2"/>
        <v>0</v>
      </c>
      <c r="L14" s="159">
        <v>21</v>
      </c>
      <c r="M14" s="159">
        <f t="shared" si="3"/>
        <v>0</v>
      </c>
      <c r="N14" s="159">
        <v>0</v>
      </c>
      <c r="O14" s="159">
        <f t="shared" si="4"/>
        <v>0</v>
      </c>
      <c r="P14" s="159">
        <v>0</v>
      </c>
      <c r="Q14" s="159">
        <f t="shared" si="5"/>
        <v>0</v>
      </c>
      <c r="R14" s="159"/>
      <c r="S14" s="159" t="s">
        <v>243</v>
      </c>
      <c r="T14" s="159" t="s">
        <v>165</v>
      </c>
      <c r="U14" s="159">
        <v>0</v>
      </c>
      <c r="V14" s="159">
        <f t="shared" si="6"/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166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6">
        <v>7</v>
      </c>
      <c r="B15" s="177" t="s">
        <v>1138</v>
      </c>
      <c r="C15" s="187" t="s">
        <v>1139</v>
      </c>
      <c r="D15" s="178" t="s">
        <v>242</v>
      </c>
      <c r="E15" s="179">
        <v>1</v>
      </c>
      <c r="F15" s="180"/>
      <c r="G15" s="181">
        <f t="shared" si="0"/>
        <v>0</v>
      </c>
      <c r="H15" s="160"/>
      <c r="I15" s="159">
        <f t="shared" si="1"/>
        <v>0</v>
      </c>
      <c r="J15" s="160"/>
      <c r="K15" s="159">
        <f t="shared" si="2"/>
        <v>0</v>
      </c>
      <c r="L15" s="159">
        <v>21</v>
      </c>
      <c r="M15" s="159">
        <f t="shared" si="3"/>
        <v>0</v>
      </c>
      <c r="N15" s="159">
        <v>5.0000000000000001E-4</v>
      </c>
      <c r="O15" s="159">
        <f t="shared" si="4"/>
        <v>0</v>
      </c>
      <c r="P15" s="159">
        <v>0</v>
      </c>
      <c r="Q15" s="159">
        <f t="shared" si="5"/>
        <v>0</v>
      </c>
      <c r="R15" s="159"/>
      <c r="S15" s="159" t="s">
        <v>243</v>
      </c>
      <c r="T15" s="159" t="s">
        <v>165</v>
      </c>
      <c r="U15" s="159">
        <v>0</v>
      </c>
      <c r="V15" s="159">
        <f t="shared" si="6"/>
        <v>0</v>
      </c>
      <c r="W15" s="159"/>
      <c r="X15" s="150"/>
      <c r="Y15" s="150"/>
      <c r="Z15" s="150"/>
      <c r="AA15" s="150"/>
      <c r="AB15" s="150"/>
      <c r="AC15" s="150"/>
      <c r="AD15" s="150"/>
      <c r="AE15" s="150"/>
      <c r="AF15" s="150"/>
      <c r="AG15" s="150" t="s">
        <v>166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6">
        <v>8</v>
      </c>
      <c r="B16" s="177" t="s">
        <v>1140</v>
      </c>
      <c r="C16" s="187" t="s">
        <v>1141</v>
      </c>
      <c r="D16" s="178" t="s">
        <v>242</v>
      </c>
      <c r="E16" s="179">
        <v>4</v>
      </c>
      <c r="F16" s="180"/>
      <c r="G16" s="181">
        <f t="shared" si="0"/>
        <v>0</v>
      </c>
      <c r="H16" s="160"/>
      <c r="I16" s="159">
        <f t="shared" si="1"/>
        <v>0</v>
      </c>
      <c r="J16" s="160"/>
      <c r="K16" s="159">
        <f t="shared" si="2"/>
        <v>0</v>
      </c>
      <c r="L16" s="159">
        <v>21</v>
      </c>
      <c r="M16" s="159">
        <f t="shared" si="3"/>
        <v>0</v>
      </c>
      <c r="N16" s="159">
        <v>5.0000000000000001E-4</v>
      </c>
      <c r="O16" s="159">
        <f t="shared" si="4"/>
        <v>0</v>
      </c>
      <c r="P16" s="159">
        <v>0</v>
      </c>
      <c r="Q16" s="159">
        <f t="shared" si="5"/>
        <v>0</v>
      </c>
      <c r="R16" s="159"/>
      <c r="S16" s="159" t="s">
        <v>243</v>
      </c>
      <c r="T16" s="159" t="s">
        <v>165</v>
      </c>
      <c r="U16" s="159">
        <v>0</v>
      </c>
      <c r="V16" s="159">
        <f t="shared" si="6"/>
        <v>0</v>
      </c>
      <c r="W16" s="159"/>
      <c r="X16" s="150"/>
      <c r="Y16" s="150"/>
      <c r="Z16" s="150"/>
      <c r="AA16" s="150"/>
      <c r="AB16" s="150"/>
      <c r="AC16" s="150"/>
      <c r="AD16" s="150"/>
      <c r="AE16" s="150"/>
      <c r="AF16" s="150"/>
      <c r="AG16" s="150" t="s">
        <v>166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ht="22.5" outlineLevel="1" x14ac:dyDescent="0.2">
      <c r="A17" s="176">
        <v>9</v>
      </c>
      <c r="B17" s="177" t="s">
        <v>1142</v>
      </c>
      <c r="C17" s="187" t="s">
        <v>1143</v>
      </c>
      <c r="D17" s="178" t="s">
        <v>242</v>
      </c>
      <c r="E17" s="179">
        <v>8</v>
      </c>
      <c r="F17" s="180"/>
      <c r="G17" s="181">
        <f t="shared" si="0"/>
        <v>0</v>
      </c>
      <c r="H17" s="160"/>
      <c r="I17" s="159">
        <f t="shared" si="1"/>
        <v>0</v>
      </c>
      <c r="J17" s="160"/>
      <c r="K17" s="159">
        <f t="shared" si="2"/>
        <v>0</v>
      </c>
      <c r="L17" s="159">
        <v>21</v>
      </c>
      <c r="M17" s="159">
        <f t="shared" si="3"/>
        <v>0</v>
      </c>
      <c r="N17" s="159">
        <v>5.0000000000000001E-4</v>
      </c>
      <c r="O17" s="159">
        <f t="shared" si="4"/>
        <v>0</v>
      </c>
      <c r="P17" s="159">
        <v>0</v>
      </c>
      <c r="Q17" s="159">
        <f t="shared" si="5"/>
        <v>0</v>
      </c>
      <c r="R17" s="159"/>
      <c r="S17" s="159" t="s">
        <v>243</v>
      </c>
      <c r="T17" s="159" t="s">
        <v>165</v>
      </c>
      <c r="U17" s="159">
        <v>0</v>
      </c>
      <c r="V17" s="159">
        <f t="shared" si="6"/>
        <v>0</v>
      </c>
      <c r="W17" s="159"/>
      <c r="X17" s="150"/>
      <c r="Y17" s="150"/>
      <c r="Z17" s="150"/>
      <c r="AA17" s="150"/>
      <c r="AB17" s="150"/>
      <c r="AC17" s="150"/>
      <c r="AD17" s="150"/>
      <c r="AE17" s="150"/>
      <c r="AF17" s="150"/>
      <c r="AG17" s="150" t="s">
        <v>166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ht="22.5" outlineLevel="1" x14ac:dyDescent="0.2">
      <c r="A18" s="176">
        <v>10</v>
      </c>
      <c r="B18" s="177" t="s">
        <v>1144</v>
      </c>
      <c r="C18" s="187" t="s">
        <v>1145</v>
      </c>
      <c r="D18" s="178" t="s">
        <v>242</v>
      </c>
      <c r="E18" s="179">
        <v>1</v>
      </c>
      <c r="F18" s="180"/>
      <c r="G18" s="181">
        <f t="shared" si="0"/>
        <v>0</v>
      </c>
      <c r="H18" s="160"/>
      <c r="I18" s="159">
        <f t="shared" si="1"/>
        <v>0</v>
      </c>
      <c r="J18" s="160"/>
      <c r="K18" s="159">
        <f t="shared" si="2"/>
        <v>0</v>
      </c>
      <c r="L18" s="159">
        <v>21</v>
      </c>
      <c r="M18" s="159">
        <f t="shared" si="3"/>
        <v>0</v>
      </c>
      <c r="N18" s="159">
        <v>0.01</v>
      </c>
      <c r="O18" s="159">
        <f t="shared" si="4"/>
        <v>0.01</v>
      </c>
      <c r="P18" s="159">
        <v>0</v>
      </c>
      <c r="Q18" s="159">
        <f t="shared" si="5"/>
        <v>0</v>
      </c>
      <c r="R18" s="159"/>
      <c r="S18" s="159" t="s">
        <v>243</v>
      </c>
      <c r="T18" s="159" t="s">
        <v>165</v>
      </c>
      <c r="U18" s="159">
        <v>0</v>
      </c>
      <c r="V18" s="159">
        <f t="shared" si="6"/>
        <v>0</v>
      </c>
      <c r="W18" s="159"/>
      <c r="X18" s="150"/>
      <c r="Y18" s="150"/>
      <c r="Z18" s="150"/>
      <c r="AA18" s="150"/>
      <c r="AB18" s="150"/>
      <c r="AC18" s="150"/>
      <c r="AD18" s="150"/>
      <c r="AE18" s="150"/>
      <c r="AF18" s="150"/>
      <c r="AG18" s="150" t="s">
        <v>166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6">
        <v>11</v>
      </c>
      <c r="B19" s="177" t="s">
        <v>1146</v>
      </c>
      <c r="C19" s="187" t="s">
        <v>1147</v>
      </c>
      <c r="D19" s="178" t="s">
        <v>242</v>
      </c>
      <c r="E19" s="179">
        <v>4</v>
      </c>
      <c r="F19" s="180"/>
      <c r="G19" s="181">
        <f t="shared" si="0"/>
        <v>0</v>
      </c>
      <c r="H19" s="160"/>
      <c r="I19" s="159">
        <f t="shared" si="1"/>
        <v>0</v>
      </c>
      <c r="J19" s="160"/>
      <c r="K19" s="159">
        <f t="shared" si="2"/>
        <v>0</v>
      </c>
      <c r="L19" s="159">
        <v>21</v>
      </c>
      <c r="M19" s="159">
        <f t="shared" si="3"/>
        <v>0</v>
      </c>
      <c r="N19" s="159">
        <v>1E-3</v>
      </c>
      <c r="O19" s="159">
        <f t="shared" si="4"/>
        <v>0</v>
      </c>
      <c r="P19" s="159">
        <v>0</v>
      </c>
      <c r="Q19" s="159">
        <f t="shared" si="5"/>
        <v>0</v>
      </c>
      <c r="R19" s="159"/>
      <c r="S19" s="159" t="s">
        <v>243</v>
      </c>
      <c r="T19" s="159" t="s">
        <v>165</v>
      </c>
      <c r="U19" s="159">
        <v>0</v>
      </c>
      <c r="V19" s="159">
        <f t="shared" si="6"/>
        <v>0</v>
      </c>
      <c r="W19" s="159"/>
      <c r="X19" s="150"/>
      <c r="Y19" s="150"/>
      <c r="Z19" s="150"/>
      <c r="AA19" s="150"/>
      <c r="AB19" s="150"/>
      <c r="AC19" s="150"/>
      <c r="AD19" s="150"/>
      <c r="AE19" s="150"/>
      <c r="AF19" s="150"/>
      <c r="AG19" s="150" t="s">
        <v>166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ht="22.5" outlineLevel="1" x14ac:dyDescent="0.2">
      <c r="A20" s="176">
        <v>12</v>
      </c>
      <c r="B20" s="177" t="s">
        <v>1148</v>
      </c>
      <c r="C20" s="187" t="s">
        <v>1149</v>
      </c>
      <c r="D20" s="178" t="s">
        <v>242</v>
      </c>
      <c r="E20" s="179">
        <v>1</v>
      </c>
      <c r="F20" s="180"/>
      <c r="G20" s="181">
        <f t="shared" si="0"/>
        <v>0</v>
      </c>
      <c r="H20" s="160"/>
      <c r="I20" s="159">
        <f t="shared" si="1"/>
        <v>0</v>
      </c>
      <c r="J20" s="160"/>
      <c r="K20" s="159">
        <f t="shared" si="2"/>
        <v>0</v>
      </c>
      <c r="L20" s="159">
        <v>21</v>
      </c>
      <c r="M20" s="159">
        <f t="shared" si="3"/>
        <v>0</v>
      </c>
      <c r="N20" s="159">
        <v>5.0000000000000001E-3</v>
      </c>
      <c r="O20" s="159">
        <f t="shared" si="4"/>
        <v>0.01</v>
      </c>
      <c r="P20" s="159">
        <v>0</v>
      </c>
      <c r="Q20" s="159">
        <f t="shared" si="5"/>
        <v>0</v>
      </c>
      <c r="R20" s="159"/>
      <c r="S20" s="159" t="s">
        <v>243</v>
      </c>
      <c r="T20" s="159" t="s">
        <v>165</v>
      </c>
      <c r="U20" s="159">
        <v>0</v>
      </c>
      <c r="V20" s="159">
        <f t="shared" si="6"/>
        <v>0</v>
      </c>
      <c r="W20" s="159"/>
      <c r="X20" s="150"/>
      <c r="Y20" s="150"/>
      <c r="Z20" s="150"/>
      <c r="AA20" s="150"/>
      <c r="AB20" s="150"/>
      <c r="AC20" s="150"/>
      <c r="AD20" s="150"/>
      <c r="AE20" s="150"/>
      <c r="AF20" s="150"/>
      <c r="AG20" s="150" t="s">
        <v>166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22.5" outlineLevel="1" x14ac:dyDescent="0.2">
      <c r="A21" s="176">
        <v>13</v>
      </c>
      <c r="B21" s="177" t="s">
        <v>1150</v>
      </c>
      <c r="C21" s="187" t="s">
        <v>1151</v>
      </c>
      <c r="D21" s="178" t="s">
        <v>242</v>
      </c>
      <c r="E21" s="179">
        <v>4</v>
      </c>
      <c r="F21" s="180"/>
      <c r="G21" s="181">
        <f t="shared" si="0"/>
        <v>0</v>
      </c>
      <c r="H21" s="160"/>
      <c r="I21" s="159">
        <f t="shared" si="1"/>
        <v>0</v>
      </c>
      <c r="J21" s="160"/>
      <c r="K21" s="159">
        <f t="shared" si="2"/>
        <v>0</v>
      </c>
      <c r="L21" s="159">
        <v>21</v>
      </c>
      <c r="M21" s="159">
        <f t="shared" si="3"/>
        <v>0</v>
      </c>
      <c r="N21" s="159">
        <v>1E-3</v>
      </c>
      <c r="O21" s="159">
        <f t="shared" si="4"/>
        <v>0</v>
      </c>
      <c r="P21" s="159">
        <v>0</v>
      </c>
      <c r="Q21" s="159">
        <f t="shared" si="5"/>
        <v>0</v>
      </c>
      <c r="R21" s="159"/>
      <c r="S21" s="159" t="s">
        <v>243</v>
      </c>
      <c r="T21" s="159" t="s">
        <v>165</v>
      </c>
      <c r="U21" s="159">
        <v>0</v>
      </c>
      <c r="V21" s="159">
        <f t="shared" si="6"/>
        <v>0</v>
      </c>
      <c r="W21" s="159"/>
      <c r="X21" s="150"/>
      <c r="Y21" s="150"/>
      <c r="Z21" s="150"/>
      <c r="AA21" s="150"/>
      <c r="AB21" s="150"/>
      <c r="AC21" s="150"/>
      <c r="AD21" s="150"/>
      <c r="AE21" s="150"/>
      <c r="AF21" s="150"/>
      <c r="AG21" s="150" t="s">
        <v>166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ht="22.5" outlineLevel="1" x14ac:dyDescent="0.2">
      <c r="A22" s="176">
        <v>14</v>
      </c>
      <c r="B22" s="177" t="s">
        <v>1152</v>
      </c>
      <c r="C22" s="187" t="s">
        <v>1153</v>
      </c>
      <c r="D22" s="178" t="s">
        <v>242</v>
      </c>
      <c r="E22" s="179">
        <v>4</v>
      </c>
      <c r="F22" s="180"/>
      <c r="G22" s="181">
        <f t="shared" si="0"/>
        <v>0</v>
      </c>
      <c r="H22" s="160"/>
      <c r="I22" s="159">
        <f t="shared" si="1"/>
        <v>0</v>
      </c>
      <c r="J22" s="160"/>
      <c r="K22" s="159">
        <f t="shared" si="2"/>
        <v>0</v>
      </c>
      <c r="L22" s="159">
        <v>21</v>
      </c>
      <c r="M22" s="159">
        <f t="shared" si="3"/>
        <v>0</v>
      </c>
      <c r="N22" s="159">
        <v>5.0000000000000001E-4</v>
      </c>
      <c r="O22" s="159">
        <f t="shared" si="4"/>
        <v>0</v>
      </c>
      <c r="P22" s="159">
        <v>0</v>
      </c>
      <c r="Q22" s="159">
        <f t="shared" si="5"/>
        <v>0</v>
      </c>
      <c r="R22" s="159"/>
      <c r="S22" s="159" t="s">
        <v>243</v>
      </c>
      <c r="T22" s="159" t="s">
        <v>165</v>
      </c>
      <c r="U22" s="159">
        <v>0</v>
      </c>
      <c r="V22" s="159">
        <f t="shared" si="6"/>
        <v>0</v>
      </c>
      <c r="W22" s="159"/>
      <c r="X22" s="150"/>
      <c r="Y22" s="150"/>
      <c r="Z22" s="150"/>
      <c r="AA22" s="150"/>
      <c r="AB22" s="150"/>
      <c r="AC22" s="150"/>
      <c r="AD22" s="150"/>
      <c r="AE22" s="150"/>
      <c r="AF22" s="150"/>
      <c r="AG22" s="150" t="s">
        <v>166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76">
        <v>15</v>
      </c>
      <c r="B23" s="177" t="s">
        <v>1154</v>
      </c>
      <c r="C23" s="187" t="s">
        <v>1155</v>
      </c>
      <c r="D23" s="178" t="s">
        <v>676</v>
      </c>
      <c r="E23" s="179">
        <v>50</v>
      </c>
      <c r="F23" s="180"/>
      <c r="G23" s="181">
        <f t="shared" si="0"/>
        <v>0</v>
      </c>
      <c r="H23" s="160"/>
      <c r="I23" s="159">
        <f t="shared" si="1"/>
        <v>0</v>
      </c>
      <c r="J23" s="160"/>
      <c r="K23" s="159">
        <f t="shared" si="2"/>
        <v>0</v>
      </c>
      <c r="L23" s="159">
        <v>21</v>
      </c>
      <c r="M23" s="159">
        <f t="shared" si="3"/>
        <v>0</v>
      </c>
      <c r="N23" s="159">
        <v>1E-3</v>
      </c>
      <c r="O23" s="159">
        <f t="shared" si="4"/>
        <v>0.05</v>
      </c>
      <c r="P23" s="159">
        <v>0</v>
      </c>
      <c r="Q23" s="159">
        <f t="shared" si="5"/>
        <v>0</v>
      </c>
      <c r="R23" s="159"/>
      <c r="S23" s="159" t="s">
        <v>243</v>
      </c>
      <c r="T23" s="159" t="s">
        <v>165</v>
      </c>
      <c r="U23" s="159">
        <v>0</v>
      </c>
      <c r="V23" s="159">
        <f t="shared" si="6"/>
        <v>0</v>
      </c>
      <c r="W23" s="159"/>
      <c r="X23" s="150"/>
      <c r="Y23" s="150"/>
      <c r="Z23" s="150"/>
      <c r="AA23" s="150"/>
      <c r="AB23" s="150"/>
      <c r="AC23" s="150"/>
      <c r="AD23" s="150"/>
      <c r="AE23" s="150"/>
      <c r="AF23" s="150"/>
      <c r="AG23" s="150" t="s">
        <v>166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70">
        <v>16</v>
      </c>
      <c r="B24" s="171" t="s">
        <v>1156</v>
      </c>
      <c r="C24" s="185" t="s">
        <v>1157</v>
      </c>
      <c r="D24" s="172" t="s">
        <v>175</v>
      </c>
      <c r="E24" s="173">
        <v>15</v>
      </c>
      <c r="F24" s="174"/>
      <c r="G24" s="175">
        <f t="shared" si="0"/>
        <v>0</v>
      </c>
      <c r="H24" s="160"/>
      <c r="I24" s="159">
        <f t="shared" si="1"/>
        <v>0</v>
      </c>
      <c r="J24" s="160"/>
      <c r="K24" s="159">
        <f t="shared" si="2"/>
        <v>0</v>
      </c>
      <c r="L24" s="159">
        <v>21</v>
      </c>
      <c r="M24" s="159">
        <f t="shared" si="3"/>
        <v>0</v>
      </c>
      <c r="N24" s="159">
        <v>0</v>
      </c>
      <c r="O24" s="159">
        <f t="shared" si="4"/>
        <v>0</v>
      </c>
      <c r="P24" s="159">
        <v>0</v>
      </c>
      <c r="Q24" s="159">
        <f t="shared" si="5"/>
        <v>0</v>
      </c>
      <c r="R24" s="159"/>
      <c r="S24" s="159" t="s">
        <v>243</v>
      </c>
      <c r="T24" s="159" t="s">
        <v>165</v>
      </c>
      <c r="U24" s="159">
        <v>0</v>
      </c>
      <c r="V24" s="159">
        <f t="shared" si="6"/>
        <v>0</v>
      </c>
      <c r="W24" s="159"/>
      <c r="X24" s="150"/>
      <c r="Y24" s="150"/>
      <c r="Z24" s="150"/>
      <c r="AA24" s="150"/>
      <c r="AB24" s="150"/>
      <c r="AC24" s="150"/>
      <c r="AD24" s="150"/>
      <c r="AE24" s="150"/>
      <c r="AF24" s="150"/>
      <c r="AG24" s="150" t="s">
        <v>166</v>
      </c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5"/>
      <c r="B25" s="6"/>
      <c r="C25" s="18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AE25">
        <v>15</v>
      </c>
      <c r="AF25">
        <v>21</v>
      </c>
    </row>
    <row r="26" spans="1:60" x14ac:dyDescent="0.2">
      <c r="A26" s="153"/>
      <c r="B26" s="154" t="s">
        <v>31</v>
      </c>
      <c r="C26" s="189"/>
      <c r="D26" s="155"/>
      <c r="E26" s="156"/>
      <c r="F26" s="156"/>
      <c r="G26" s="183">
        <f>G8</f>
        <v>0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AE26">
        <f>SUMIF(L7:L24,AE25,G7:G24)</f>
        <v>0</v>
      </c>
      <c r="AF26">
        <f>SUMIF(L7:L24,AF25,G7:G24)</f>
        <v>0</v>
      </c>
      <c r="AG26" t="s">
        <v>662</v>
      </c>
    </row>
    <row r="27" spans="1:60" x14ac:dyDescent="0.2">
      <c r="A27" s="5"/>
      <c r="B27" s="6"/>
      <c r="C27" s="188"/>
      <c r="D27" s="8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60" x14ac:dyDescent="0.2">
      <c r="A28" s="5"/>
      <c r="B28" s="6"/>
      <c r="C28" s="188"/>
      <c r="D28" s="8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60" x14ac:dyDescent="0.2">
      <c r="A29" s="238" t="s">
        <v>663</v>
      </c>
      <c r="B29" s="238"/>
      <c r="C29" s="239"/>
      <c r="D29" s="8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60" x14ac:dyDescent="0.2">
      <c r="A30" s="240"/>
      <c r="B30" s="241"/>
      <c r="C30" s="242"/>
      <c r="D30" s="241"/>
      <c r="E30" s="241"/>
      <c r="F30" s="241"/>
      <c r="G30" s="243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AG30" t="s">
        <v>664</v>
      </c>
    </row>
    <row r="31" spans="1:60" x14ac:dyDescent="0.2">
      <c r="A31" s="244"/>
      <c r="B31" s="245"/>
      <c r="C31" s="246"/>
      <c r="D31" s="245"/>
      <c r="E31" s="245"/>
      <c r="F31" s="245"/>
      <c r="G31" s="24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60" x14ac:dyDescent="0.2">
      <c r="A32" s="244"/>
      <c r="B32" s="245"/>
      <c r="C32" s="246"/>
      <c r="D32" s="245"/>
      <c r="E32" s="245"/>
      <c r="F32" s="245"/>
      <c r="G32" s="24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</row>
    <row r="33" spans="1:33" x14ac:dyDescent="0.2">
      <c r="A33" s="244"/>
      <c r="B33" s="245"/>
      <c r="C33" s="246"/>
      <c r="D33" s="245"/>
      <c r="E33" s="245"/>
      <c r="F33" s="245"/>
      <c r="G33" s="24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33" x14ac:dyDescent="0.2">
      <c r="A34" s="248"/>
      <c r="B34" s="249"/>
      <c r="C34" s="250"/>
      <c r="D34" s="249"/>
      <c r="E34" s="249"/>
      <c r="F34" s="249"/>
      <c r="G34" s="251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</row>
    <row r="35" spans="1:33" x14ac:dyDescent="0.2">
      <c r="A35" s="5"/>
      <c r="B35" s="6"/>
      <c r="C35" s="188"/>
      <c r="D35" s="8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33" x14ac:dyDescent="0.2">
      <c r="C36" s="190"/>
      <c r="D36" s="141"/>
      <c r="AG36" t="s">
        <v>673</v>
      </c>
    </row>
    <row r="37" spans="1:33" x14ac:dyDescent="0.2">
      <c r="D37" s="141"/>
    </row>
    <row r="38" spans="1:33" x14ac:dyDescent="0.2">
      <c r="D38" s="141"/>
    </row>
    <row r="39" spans="1:33" x14ac:dyDescent="0.2">
      <c r="D39" s="141"/>
    </row>
    <row r="40" spans="1:33" x14ac:dyDescent="0.2">
      <c r="D40" s="141"/>
    </row>
    <row r="41" spans="1:33" x14ac:dyDescent="0.2">
      <c r="D41" s="141"/>
    </row>
    <row r="42" spans="1:33" x14ac:dyDescent="0.2">
      <c r="D42" s="141"/>
    </row>
    <row r="43" spans="1:33" x14ac:dyDescent="0.2">
      <c r="D43" s="141"/>
    </row>
    <row r="44" spans="1:33" x14ac:dyDescent="0.2">
      <c r="D44" s="141"/>
    </row>
    <row r="45" spans="1:33" x14ac:dyDescent="0.2">
      <c r="D45" s="141"/>
    </row>
    <row r="46" spans="1:33" x14ac:dyDescent="0.2">
      <c r="D46" s="141"/>
    </row>
    <row r="47" spans="1:33" x14ac:dyDescent="0.2">
      <c r="D47" s="141"/>
    </row>
    <row r="48" spans="1:33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89" customWidth="1"/>
    <col min="3" max="3" width="38.28515625" style="8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6" t="s">
        <v>7</v>
      </c>
      <c r="B1" s="256"/>
      <c r="C1" s="256"/>
      <c r="D1" s="256"/>
      <c r="E1" s="256"/>
      <c r="F1" s="256"/>
      <c r="G1" s="256"/>
      <c r="AG1" t="s">
        <v>135</v>
      </c>
    </row>
    <row r="2" spans="1:60" ht="24.95" customHeight="1" x14ac:dyDescent="0.2">
      <c r="A2" s="142" t="s">
        <v>8</v>
      </c>
      <c r="B2" s="77" t="s">
        <v>43</v>
      </c>
      <c r="C2" s="257" t="s">
        <v>44</v>
      </c>
      <c r="D2" s="258"/>
      <c r="E2" s="258"/>
      <c r="F2" s="258"/>
      <c r="G2" s="259"/>
      <c r="AG2" t="s">
        <v>136</v>
      </c>
    </row>
    <row r="3" spans="1:60" ht="24.95" customHeight="1" x14ac:dyDescent="0.2">
      <c r="A3" s="142" t="s">
        <v>9</v>
      </c>
      <c r="B3" s="77" t="s">
        <v>43</v>
      </c>
      <c r="C3" s="257" t="s">
        <v>46</v>
      </c>
      <c r="D3" s="258"/>
      <c r="E3" s="258"/>
      <c r="F3" s="258"/>
      <c r="G3" s="259"/>
      <c r="AC3" s="89" t="s">
        <v>136</v>
      </c>
      <c r="AG3" t="s">
        <v>137</v>
      </c>
    </row>
    <row r="4" spans="1:60" ht="24.95" customHeight="1" x14ac:dyDescent="0.2">
      <c r="A4" s="143" t="s">
        <v>10</v>
      </c>
      <c r="B4" s="144" t="s">
        <v>65</v>
      </c>
      <c r="C4" s="260" t="s">
        <v>66</v>
      </c>
      <c r="D4" s="261"/>
      <c r="E4" s="261"/>
      <c r="F4" s="261"/>
      <c r="G4" s="262"/>
      <c r="AG4" t="s">
        <v>138</v>
      </c>
    </row>
    <row r="5" spans="1:60" x14ac:dyDescent="0.2">
      <c r="D5" s="141"/>
    </row>
    <row r="6" spans="1:60" ht="38.25" x14ac:dyDescent="0.2">
      <c r="A6" s="146" t="s">
        <v>139</v>
      </c>
      <c r="B6" s="148" t="s">
        <v>140</v>
      </c>
      <c r="C6" s="148" t="s">
        <v>141</v>
      </c>
      <c r="D6" s="147" t="s">
        <v>142</v>
      </c>
      <c r="E6" s="146" t="s">
        <v>143</v>
      </c>
      <c r="F6" s="145" t="s">
        <v>144</v>
      </c>
      <c r="G6" s="146" t="s">
        <v>31</v>
      </c>
      <c r="H6" s="149" t="s">
        <v>32</v>
      </c>
      <c r="I6" s="149" t="s">
        <v>145</v>
      </c>
      <c r="J6" s="149" t="s">
        <v>33</v>
      </c>
      <c r="K6" s="149" t="s">
        <v>146</v>
      </c>
      <c r="L6" s="149" t="s">
        <v>147</v>
      </c>
      <c r="M6" s="149" t="s">
        <v>148</v>
      </c>
      <c r="N6" s="149" t="s">
        <v>149</v>
      </c>
      <c r="O6" s="149" t="s">
        <v>150</v>
      </c>
      <c r="P6" s="149" t="s">
        <v>151</v>
      </c>
      <c r="Q6" s="149" t="s">
        <v>152</v>
      </c>
      <c r="R6" s="149" t="s">
        <v>153</v>
      </c>
      <c r="S6" s="149" t="s">
        <v>154</v>
      </c>
      <c r="T6" s="149" t="s">
        <v>155</v>
      </c>
      <c r="U6" s="149" t="s">
        <v>156</v>
      </c>
      <c r="V6" s="149" t="s">
        <v>157</v>
      </c>
      <c r="W6" s="149" t="s">
        <v>158</v>
      </c>
    </row>
    <row r="7" spans="1:60" hidden="1" x14ac:dyDescent="0.2">
      <c r="A7" s="5"/>
      <c r="B7" s="6"/>
      <c r="C7" s="6"/>
      <c r="D7" s="8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</row>
    <row r="8" spans="1:60" x14ac:dyDescent="0.2">
      <c r="A8" s="164" t="s">
        <v>159</v>
      </c>
      <c r="B8" s="165" t="s">
        <v>66</v>
      </c>
      <c r="C8" s="184" t="s">
        <v>30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3"/>
      <c r="O8" s="163">
        <f>SUM(O9:O11)</f>
        <v>0</v>
      </c>
      <c r="P8" s="163"/>
      <c r="Q8" s="163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AG8" t="s">
        <v>160</v>
      </c>
    </row>
    <row r="9" spans="1:60" outlineLevel="1" x14ac:dyDescent="0.2">
      <c r="A9" s="176">
        <v>1</v>
      </c>
      <c r="B9" s="177" t="s">
        <v>1158</v>
      </c>
      <c r="C9" s="187" t="s">
        <v>1159</v>
      </c>
      <c r="D9" s="178" t="s">
        <v>717</v>
      </c>
      <c r="E9" s="179">
        <v>1</v>
      </c>
      <c r="F9" s="180"/>
      <c r="G9" s="181">
        <f>ROUND(E9*F9,2)</f>
        <v>0</v>
      </c>
      <c r="H9" s="160"/>
      <c r="I9" s="159">
        <f>ROUND(E9*H9,2)</f>
        <v>0</v>
      </c>
      <c r="J9" s="160"/>
      <c r="K9" s="159">
        <f>ROUND(E9*J9,2)</f>
        <v>0</v>
      </c>
      <c r="L9" s="159">
        <v>21</v>
      </c>
      <c r="M9" s="159">
        <f>G9*(1+L9/100)</f>
        <v>0</v>
      </c>
      <c r="N9" s="159">
        <v>0</v>
      </c>
      <c r="O9" s="159">
        <f>ROUND(E9*N9,2)</f>
        <v>0</v>
      </c>
      <c r="P9" s="159">
        <v>0</v>
      </c>
      <c r="Q9" s="159">
        <f>ROUND(E9*P9,2)</f>
        <v>0</v>
      </c>
      <c r="R9" s="159"/>
      <c r="S9" s="159" t="s">
        <v>243</v>
      </c>
      <c r="T9" s="159" t="s">
        <v>165</v>
      </c>
      <c r="U9" s="159">
        <v>0</v>
      </c>
      <c r="V9" s="159">
        <f>ROUND(E9*U9,2)</f>
        <v>0</v>
      </c>
      <c r="W9" s="159"/>
      <c r="X9" s="150"/>
      <c r="Y9" s="150"/>
      <c r="Z9" s="150"/>
      <c r="AA9" s="150"/>
      <c r="AB9" s="150"/>
      <c r="AC9" s="150"/>
      <c r="AD9" s="150"/>
      <c r="AE9" s="150"/>
      <c r="AF9" s="150"/>
      <c r="AG9" s="150" t="s">
        <v>166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1" x14ac:dyDescent="0.2">
      <c r="A10" s="176">
        <v>2</v>
      </c>
      <c r="B10" s="177" t="s">
        <v>1160</v>
      </c>
      <c r="C10" s="187" t="s">
        <v>1161</v>
      </c>
      <c r="D10" s="178" t="s">
        <v>717</v>
      </c>
      <c r="E10" s="179">
        <v>1</v>
      </c>
      <c r="F10" s="180"/>
      <c r="G10" s="181">
        <f>ROUND(E10*F10,2)</f>
        <v>0</v>
      </c>
      <c r="H10" s="160"/>
      <c r="I10" s="159">
        <f>ROUND(E10*H10,2)</f>
        <v>0</v>
      </c>
      <c r="J10" s="160"/>
      <c r="K10" s="159">
        <f>ROUND(E10*J10,2)</f>
        <v>0</v>
      </c>
      <c r="L10" s="159">
        <v>21</v>
      </c>
      <c r="M10" s="159">
        <f>G10*(1+L10/100)</f>
        <v>0</v>
      </c>
      <c r="N10" s="159">
        <v>0</v>
      </c>
      <c r="O10" s="159">
        <f>ROUND(E10*N10,2)</f>
        <v>0</v>
      </c>
      <c r="P10" s="159">
        <v>0</v>
      </c>
      <c r="Q10" s="159">
        <f>ROUND(E10*P10,2)</f>
        <v>0</v>
      </c>
      <c r="R10" s="159"/>
      <c r="S10" s="159" t="s">
        <v>243</v>
      </c>
      <c r="T10" s="159" t="s">
        <v>165</v>
      </c>
      <c r="U10" s="159">
        <v>0</v>
      </c>
      <c r="V10" s="159">
        <f>ROUND(E10*U10,2)</f>
        <v>0</v>
      </c>
      <c r="W10" s="159"/>
      <c r="X10" s="150"/>
      <c r="Y10" s="150"/>
      <c r="Z10" s="150"/>
      <c r="AA10" s="150"/>
      <c r="AB10" s="150"/>
      <c r="AC10" s="150"/>
      <c r="AD10" s="150"/>
      <c r="AE10" s="150"/>
      <c r="AF10" s="150"/>
      <c r="AG10" s="150" t="s">
        <v>166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6">
        <v>3</v>
      </c>
      <c r="B11" s="177" t="s">
        <v>1162</v>
      </c>
      <c r="C11" s="187" t="s">
        <v>1163</v>
      </c>
      <c r="D11" s="178" t="s">
        <v>717</v>
      </c>
      <c r="E11" s="179">
        <v>1</v>
      </c>
      <c r="F11" s="180"/>
      <c r="G11" s="181">
        <f>ROUND(E11*F11,2)</f>
        <v>0</v>
      </c>
      <c r="H11" s="160"/>
      <c r="I11" s="159">
        <f>ROUND(E11*H11,2)</f>
        <v>0</v>
      </c>
      <c r="J11" s="160"/>
      <c r="K11" s="159">
        <f>ROUND(E11*J11,2)</f>
        <v>0</v>
      </c>
      <c r="L11" s="159">
        <v>21</v>
      </c>
      <c r="M11" s="159">
        <f>G11*(1+L11/100)</f>
        <v>0</v>
      </c>
      <c r="N11" s="159">
        <v>0</v>
      </c>
      <c r="O11" s="159">
        <f>ROUND(E11*N11,2)</f>
        <v>0</v>
      </c>
      <c r="P11" s="159">
        <v>0</v>
      </c>
      <c r="Q11" s="159">
        <f>ROUND(E11*P11,2)</f>
        <v>0</v>
      </c>
      <c r="R11" s="159"/>
      <c r="S11" s="159" t="s">
        <v>164</v>
      </c>
      <c r="T11" s="159" t="s">
        <v>165</v>
      </c>
      <c r="U11" s="159">
        <v>0</v>
      </c>
      <c r="V11" s="159">
        <f>ROUND(E11*U11,2)</f>
        <v>0</v>
      </c>
      <c r="W11" s="159"/>
      <c r="X11" s="150"/>
      <c r="Y11" s="150"/>
      <c r="Z11" s="150"/>
      <c r="AA11" s="150"/>
      <c r="AB11" s="150"/>
      <c r="AC11" s="150"/>
      <c r="AD11" s="150"/>
      <c r="AE11" s="150"/>
      <c r="AF11" s="150"/>
      <c r="AG11" s="150" t="s">
        <v>1164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x14ac:dyDescent="0.2">
      <c r="A12" s="164" t="s">
        <v>159</v>
      </c>
      <c r="B12" s="165" t="s">
        <v>65</v>
      </c>
      <c r="C12" s="184" t="s">
        <v>29</v>
      </c>
      <c r="D12" s="166"/>
      <c r="E12" s="167"/>
      <c r="F12" s="168"/>
      <c r="G12" s="169">
        <f>SUMIF(AG13:AG14,"&lt;&gt;NOR",G13:G14)</f>
        <v>0</v>
      </c>
      <c r="H12" s="163"/>
      <c r="I12" s="163">
        <f>SUM(I13:I14)</f>
        <v>0</v>
      </c>
      <c r="J12" s="163"/>
      <c r="K12" s="163">
        <f>SUM(K13:K14)</f>
        <v>0</v>
      </c>
      <c r="L12" s="163"/>
      <c r="M12" s="163">
        <f>SUM(M13:M14)</f>
        <v>0</v>
      </c>
      <c r="N12" s="163"/>
      <c r="O12" s="163">
        <f>SUM(O13:O14)</f>
        <v>0</v>
      </c>
      <c r="P12" s="163"/>
      <c r="Q12" s="163">
        <f>SUM(Q13:Q14)</f>
        <v>0</v>
      </c>
      <c r="R12" s="163"/>
      <c r="S12" s="163"/>
      <c r="T12" s="163"/>
      <c r="U12" s="163"/>
      <c r="V12" s="163">
        <f>SUM(V13:V14)</f>
        <v>0</v>
      </c>
      <c r="W12" s="163"/>
      <c r="AG12" t="s">
        <v>160</v>
      </c>
    </row>
    <row r="13" spans="1:60" outlineLevel="1" x14ac:dyDescent="0.2">
      <c r="A13" s="176">
        <v>4</v>
      </c>
      <c r="B13" s="177" t="s">
        <v>1165</v>
      </c>
      <c r="C13" s="187" t="s">
        <v>1166</v>
      </c>
      <c r="D13" s="178" t="s">
        <v>717</v>
      </c>
      <c r="E13" s="179">
        <v>1</v>
      </c>
      <c r="F13" s="180"/>
      <c r="G13" s="181">
        <f>ROUND(E13*F13,2)</f>
        <v>0</v>
      </c>
      <c r="H13" s="160"/>
      <c r="I13" s="159">
        <f>ROUND(E13*H13,2)</f>
        <v>0</v>
      </c>
      <c r="J13" s="160"/>
      <c r="K13" s="159">
        <f>ROUND(E13*J13,2)</f>
        <v>0</v>
      </c>
      <c r="L13" s="159">
        <v>21</v>
      </c>
      <c r="M13" s="159">
        <f>G13*(1+L13/100)</f>
        <v>0</v>
      </c>
      <c r="N13" s="159">
        <v>0</v>
      </c>
      <c r="O13" s="159">
        <f>ROUND(E13*N13,2)</f>
        <v>0</v>
      </c>
      <c r="P13" s="159">
        <v>0</v>
      </c>
      <c r="Q13" s="159">
        <f>ROUND(E13*P13,2)</f>
        <v>0</v>
      </c>
      <c r="R13" s="159"/>
      <c r="S13" s="159" t="s">
        <v>243</v>
      </c>
      <c r="T13" s="159" t="s">
        <v>165</v>
      </c>
      <c r="U13" s="159">
        <v>0</v>
      </c>
      <c r="V13" s="159">
        <f>ROUND(E13*U13,2)</f>
        <v>0</v>
      </c>
      <c r="W13" s="159"/>
      <c r="X13" s="150"/>
      <c r="Y13" s="150"/>
      <c r="Z13" s="150"/>
      <c r="AA13" s="150"/>
      <c r="AB13" s="150"/>
      <c r="AC13" s="150"/>
      <c r="AD13" s="150"/>
      <c r="AE13" s="150"/>
      <c r="AF13" s="150"/>
      <c r="AG13" s="150" t="s">
        <v>390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70">
        <v>5</v>
      </c>
      <c r="B14" s="171" t="s">
        <v>1167</v>
      </c>
      <c r="C14" s="185" t="s">
        <v>1168</v>
      </c>
      <c r="D14" s="172" t="s">
        <v>717</v>
      </c>
      <c r="E14" s="173">
        <v>1</v>
      </c>
      <c r="F14" s="174"/>
      <c r="G14" s="175">
        <f>ROUND(E14*F14,2)</f>
        <v>0</v>
      </c>
      <c r="H14" s="160"/>
      <c r="I14" s="159">
        <f>ROUND(E14*H14,2)</f>
        <v>0</v>
      </c>
      <c r="J14" s="160"/>
      <c r="K14" s="159">
        <f>ROUND(E14*J14,2)</f>
        <v>0</v>
      </c>
      <c r="L14" s="159">
        <v>21</v>
      </c>
      <c r="M14" s="159">
        <f>G14*(1+L14/100)</f>
        <v>0</v>
      </c>
      <c r="N14" s="159">
        <v>0</v>
      </c>
      <c r="O14" s="159">
        <f>ROUND(E14*N14,2)</f>
        <v>0</v>
      </c>
      <c r="P14" s="159">
        <v>0</v>
      </c>
      <c r="Q14" s="159">
        <f>ROUND(E14*P14,2)</f>
        <v>0</v>
      </c>
      <c r="R14" s="159"/>
      <c r="S14" s="159" t="s">
        <v>164</v>
      </c>
      <c r="T14" s="159" t="s">
        <v>165</v>
      </c>
      <c r="U14" s="159">
        <v>0</v>
      </c>
      <c r="V14" s="159">
        <f>ROUND(E14*U14,2)</f>
        <v>0</v>
      </c>
      <c r="W14" s="159"/>
      <c r="X14" s="150"/>
      <c r="Y14" s="150"/>
      <c r="Z14" s="150"/>
      <c r="AA14" s="150"/>
      <c r="AB14" s="150"/>
      <c r="AC14" s="150"/>
      <c r="AD14" s="150"/>
      <c r="AE14" s="150"/>
      <c r="AF14" s="150"/>
      <c r="AG14" s="150" t="s">
        <v>1164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x14ac:dyDescent="0.2">
      <c r="A15" s="5"/>
      <c r="B15" s="6"/>
      <c r="C15" s="188"/>
      <c r="D15" s="8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AE15">
        <v>15</v>
      </c>
      <c r="AF15">
        <v>21</v>
      </c>
    </row>
    <row r="16" spans="1:60" x14ac:dyDescent="0.2">
      <c r="A16" s="153"/>
      <c r="B16" s="154" t="s">
        <v>31</v>
      </c>
      <c r="C16" s="189"/>
      <c r="D16" s="155"/>
      <c r="E16" s="156"/>
      <c r="F16" s="156"/>
      <c r="G16" s="183">
        <f>G8+G12</f>
        <v>0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AE16">
        <f>SUMIF(L7:L14,AE15,G7:G14)</f>
        <v>0</v>
      </c>
      <c r="AF16">
        <f>SUMIF(L7:L14,AF15,G7:G14)</f>
        <v>0</v>
      </c>
      <c r="AG16" t="s">
        <v>662</v>
      </c>
    </row>
    <row r="17" spans="1:33" x14ac:dyDescent="0.2">
      <c r="A17" s="5"/>
      <c r="B17" s="6"/>
      <c r="C17" s="188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33" x14ac:dyDescent="0.2">
      <c r="A18" s="5"/>
      <c r="B18" s="6"/>
      <c r="C18" s="188"/>
      <c r="D18" s="8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33" x14ac:dyDescent="0.2">
      <c r="A19" s="238" t="s">
        <v>663</v>
      </c>
      <c r="B19" s="238"/>
      <c r="C19" s="239"/>
      <c r="D19" s="8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33" x14ac:dyDescent="0.2">
      <c r="A20" s="240"/>
      <c r="B20" s="241"/>
      <c r="C20" s="242"/>
      <c r="D20" s="241"/>
      <c r="E20" s="241"/>
      <c r="F20" s="241"/>
      <c r="G20" s="243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AG20" t="s">
        <v>664</v>
      </c>
    </row>
    <row r="21" spans="1:33" x14ac:dyDescent="0.2">
      <c r="A21" s="244"/>
      <c r="B21" s="245"/>
      <c r="C21" s="246"/>
      <c r="D21" s="245"/>
      <c r="E21" s="245"/>
      <c r="F21" s="245"/>
      <c r="G21" s="24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33" x14ac:dyDescent="0.2">
      <c r="A22" s="244"/>
      <c r="B22" s="245"/>
      <c r="C22" s="246"/>
      <c r="D22" s="245"/>
      <c r="E22" s="245"/>
      <c r="F22" s="245"/>
      <c r="G22" s="24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</row>
    <row r="23" spans="1:33" x14ac:dyDescent="0.2">
      <c r="A23" s="244"/>
      <c r="B23" s="245"/>
      <c r="C23" s="246"/>
      <c r="D23" s="245"/>
      <c r="E23" s="245"/>
      <c r="F23" s="245"/>
      <c r="G23" s="24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</row>
    <row r="24" spans="1:33" x14ac:dyDescent="0.2">
      <c r="A24" s="248"/>
      <c r="B24" s="249"/>
      <c r="C24" s="250"/>
      <c r="D24" s="249"/>
      <c r="E24" s="249"/>
      <c r="F24" s="249"/>
      <c r="G24" s="251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</row>
    <row r="25" spans="1:33" x14ac:dyDescent="0.2">
      <c r="A25" s="5"/>
      <c r="B25" s="6"/>
      <c r="C25" s="188"/>
      <c r="D25" s="8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33" x14ac:dyDescent="0.2">
      <c r="C26" s="190"/>
      <c r="D26" s="141"/>
      <c r="AG26" t="s">
        <v>673</v>
      </c>
    </row>
    <row r="27" spans="1:33" x14ac:dyDescent="0.2">
      <c r="D27" s="141"/>
    </row>
    <row r="28" spans="1:33" x14ac:dyDescent="0.2">
      <c r="D28" s="141"/>
    </row>
    <row r="29" spans="1:33" x14ac:dyDescent="0.2">
      <c r="D29" s="141"/>
    </row>
    <row r="30" spans="1:33" x14ac:dyDescent="0.2">
      <c r="D30" s="141"/>
    </row>
    <row r="31" spans="1:33" x14ac:dyDescent="0.2">
      <c r="D31" s="141"/>
    </row>
    <row r="32" spans="1:33" x14ac:dyDescent="0.2">
      <c r="D32" s="141"/>
    </row>
    <row r="33" spans="4:4" x14ac:dyDescent="0.2">
      <c r="D33" s="141"/>
    </row>
    <row r="34" spans="4:4" x14ac:dyDescent="0.2">
      <c r="D34" s="141"/>
    </row>
    <row r="35" spans="4:4" x14ac:dyDescent="0.2">
      <c r="D35" s="141"/>
    </row>
    <row r="36" spans="4:4" x14ac:dyDescent="0.2">
      <c r="D36" s="141"/>
    </row>
    <row r="37" spans="4:4" x14ac:dyDescent="0.2">
      <c r="D37" s="141"/>
    </row>
    <row r="38" spans="4:4" x14ac:dyDescent="0.2">
      <c r="D38" s="141"/>
    </row>
    <row r="39" spans="4:4" x14ac:dyDescent="0.2">
      <c r="D39" s="141"/>
    </row>
    <row r="40" spans="4:4" x14ac:dyDescent="0.2">
      <c r="D40" s="141"/>
    </row>
    <row r="41" spans="4:4" x14ac:dyDescent="0.2">
      <c r="D41" s="141"/>
    </row>
    <row r="42" spans="4:4" x14ac:dyDescent="0.2">
      <c r="D42" s="141"/>
    </row>
    <row r="43" spans="4:4" x14ac:dyDescent="0.2">
      <c r="D43" s="141"/>
    </row>
    <row r="44" spans="4:4" x14ac:dyDescent="0.2">
      <c r="D44" s="141"/>
    </row>
    <row r="45" spans="4:4" x14ac:dyDescent="0.2">
      <c r="D45" s="141"/>
    </row>
    <row r="46" spans="4:4" x14ac:dyDescent="0.2">
      <c r="D46" s="141"/>
    </row>
    <row r="47" spans="4:4" x14ac:dyDescent="0.2">
      <c r="D47" s="141"/>
    </row>
    <row r="48" spans="4:4" x14ac:dyDescent="0.2">
      <c r="D48" s="141"/>
    </row>
    <row r="49" spans="4:4" x14ac:dyDescent="0.2">
      <c r="D49" s="141"/>
    </row>
    <row r="50" spans="4:4" x14ac:dyDescent="0.2">
      <c r="D50" s="141"/>
    </row>
    <row r="51" spans="4:4" x14ac:dyDescent="0.2">
      <c r="D51" s="141"/>
    </row>
    <row r="52" spans="4:4" x14ac:dyDescent="0.2">
      <c r="D52" s="141"/>
    </row>
    <row r="53" spans="4:4" x14ac:dyDescent="0.2">
      <c r="D53" s="141"/>
    </row>
    <row r="54" spans="4:4" x14ac:dyDescent="0.2">
      <c r="D54" s="141"/>
    </row>
    <row r="55" spans="4:4" x14ac:dyDescent="0.2">
      <c r="D55" s="141"/>
    </row>
    <row r="56" spans="4:4" x14ac:dyDescent="0.2">
      <c r="D56" s="141"/>
    </row>
    <row r="57" spans="4:4" x14ac:dyDescent="0.2">
      <c r="D57" s="141"/>
    </row>
    <row r="58" spans="4:4" x14ac:dyDescent="0.2">
      <c r="D58" s="141"/>
    </row>
    <row r="59" spans="4:4" x14ac:dyDescent="0.2">
      <c r="D59" s="141"/>
    </row>
    <row r="60" spans="4:4" x14ac:dyDescent="0.2">
      <c r="D60" s="141"/>
    </row>
    <row r="61" spans="4:4" x14ac:dyDescent="0.2">
      <c r="D61" s="141"/>
    </row>
    <row r="62" spans="4:4" x14ac:dyDescent="0.2">
      <c r="D62" s="141"/>
    </row>
    <row r="63" spans="4:4" x14ac:dyDescent="0.2">
      <c r="D63" s="141"/>
    </row>
    <row r="64" spans="4:4" x14ac:dyDescent="0.2">
      <c r="D64" s="141"/>
    </row>
    <row r="65" spans="4:4" x14ac:dyDescent="0.2">
      <c r="D65" s="141"/>
    </row>
    <row r="66" spans="4:4" x14ac:dyDescent="0.2">
      <c r="D66" s="141"/>
    </row>
    <row r="67" spans="4:4" x14ac:dyDescent="0.2">
      <c r="D67" s="141"/>
    </row>
    <row r="68" spans="4:4" x14ac:dyDescent="0.2">
      <c r="D68" s="141"/>
    </row>
    <row r="69" spans="4:4" x14ac:dyDescent="0.2">
      <c r="D69" s="141"/>
    </row>
    <row r="70" spans="4:4" x14ac:dyDescent="0.2">
      <c r="D70" s="141"/>
    </row>
    <row r="71" spans="4:4" x14ac:dyDescent="0.2">
      <c r="D71" s="141"/>
    </row>
    <row r="72" spans="4:4" x14ac:dyDescent="0.2">
      <c r="D72" s="141"/>
    </row>
    <row r="73" spans="4:4" x14ac:dyDescent="0.2">
      <c r="D73" s="141"/>
    </row>
    <row r="74" spans="4:4" x14ac:dyDescent="0.2">
      <c r="D74" s="141"/>
    </row>
    <row r="75" spans="4:4" x14ac:dyDescent="0.2">
      <c r="D75" s="141"/>
    </row>
    <row r="76" spans="4:4" x14ac:dyDescent="0.2">
      <c r="D76" s="141"/>
    </row>
    <row r="77" spans="4:4" x14ac:dyDescent="0.2">
      <c r="D77" s="141"/>
    </row>
    <row r="78" spans="4:4" x14ac:dyDescent="0.2">
      <c r="D78" s="141"/>
    </row>
    <row r="79" spans="4:4" x14ac:dyDescent="0.2">
      <c r="D79" s="141"/>
    </row>
    <row r="80" spans="4:4" x14ac:dyDescent="0.2">
      <c r="D80" s="141"/>
    </row>
    <row r="81" spans="4:4" x14ac:dyDescent="0.2">
      <c r="D81" s="141"/>
    </row>
    <row r="82" spans="4:4" x14ac:dyDescent="0.2">
      <c r="D82" s="141"/>
    </row>
    <row r="83" spans="4:4" x14ac:dyDescent="0.2">
      <c r="D83" s="141"/>
    </row>
    <row r="84" spans="4:4" x14ac:dyDescent="0.2">
      <c r="D84" s="141"/>
    </row>
    <row r="85" spans="4:4" x14ac:dyDescent="0.2">
      <c r="D85" s="141"/>
    </row>
    <row r="86" spans="4:4" x14ac:dyDescent="0.2">
      <c r="D86" s="141"/>
    </row>
    <row r="87" spans="4:4" x14ac:dyDescent="0.2">
      <c r="D87" s="141"/>
    </row>
    <row r="88" spans="4:4" x14ac:dyDescent="0.2">
      <c r="D88" s="141"/>
    </row>
    <row r="89" spans="4:4" x14ac:dyDescent="0.2">
      <c r="D89" s="141"/>
    </row>
    <row r="90" spans="4:4" x14ac:dyDescent="0.2">
      <c r="D90" s="141"/>
    </row>
    <row r="91" spans="4:4" x14ac:dyDescent="0.2">
      <c r="D91" s="141"/>
    </row>
    <row r="92" spans="4:4" x14ac:dyDescent="0.2">
      <c r="D92" s="141"/>
    </row>
    <row r="93" spans="4:4" x14ac:dyDescent="0.2">
      <c r="D93" s="141"/>
    </row>
    <row r="94" spans="4:4" x14ac:dyDescent="0.2">
      <c r="D94" s="141"/>
    </row>
    <row r="95" spans="4:4" x14ac:dyDescent="0.2">
      <c r="D95" s="141"/>
    </row>
    <row r="96" spans="4:4" x14ac:dyDescent="0.2">
      <c r="D96" s="141"/>
    </row>
    <row r="97" spans="4:4" x14ac:dyDescent="0.2">
      <c r="D97" s="141"/>
    </row>
    <row r="98" spans="4:4" x14ac:dyDescent="0.2">
      <c r="D98" s="141"/>
    </row>
    <row r="99" spans="4:4" x14ac:dyDescent="0.2">
      <c r="D99" s="141"/>
    </row>
    <row r="100" spans="4:4" x14ac:dyDescent="0.2">
      <c r="D100" s="141"/>
    </row>
    <row r="101" spans="4:4" x14ac:dyDescent="0.2">
      <c r="D101" s="141"/>
    </row>
    <row r="102" spans="4:4" x14ac:dyDescent="0.2">
      <c r="D102" s="141"/>
    </row>
    <row r="103" spans="4:4" x14ac:dyDescent="0.2">
      <c r="D103" s="141"/>
    </row>
    <row r="104" spans="4:4" x14ac:dyDescent="0.2">
      <c r="D104" s="141"/>
    </row>
    <row r="105" spans="4:4" x14ac:dyDescent="0.2">
      <c r="D105" s="141"/>
    </row>
    <row r="106" spans="4:4" x14ac:dyDescent="0.2">
      <c r="D106" s="141"/>
    </row>
    <row r="107" spans="4:4" x14ac:dyDescent="0.2">
      <c r="D107" s="141"/>
    </row>
    <row r="108" spans="4:4" x14ac:dyDescent="0.2">
      <c r="D108" s="141"/>
    </row>
    <row r="109" spans="4:4" x14ac:dyDescent="0.2">
      <c r="D109" s="141"/>
    </row>
    <row r="110" spans="4:4" x14ac:dyDescent="0.2">
      <c r="D110" s="141"/>
    </row>
    <row r="111" spans="4:4" x14ac:dyDescent="0.2">
      <c r="D111" s="141"/>
    </row>
    <row r="112" spans="4:4" x14ac:dyDescent="0.2">
      <c r="D112" s="141"/>
    </row>
    <row r="113" spans="4:4" x14ac:dyDescent="0.2">
      <c r="D113" s="141"/>
    </row>
    <row r="114" spans="4:4" x14ac:dyDescent="0.2">
      <c r="D114" s="141"/>
    </row>
    <row r="115" spans="4:4" x14ac:dyDescent="0.2">
      <c r="D115" s="141"/>
    </row>
    <row r="116" spans="4:4" x14ac:dyDescent="0.2">
      <c r="D116" s="141"/>
    </row>
    <row r="117" spans="4:4" x14ac:dyDescent="0.2">
      <c r="D117" s="141"/>
    </row>
    <row r="118" spans="4:4" x14ac:dyDescent="0.2">
      <c r="D118" s="141"/>
    </row>
    <row r="119" spans="4:4" x14ac:dyDescent="0.2">
      <c r="D119" s="141"/>
    </row>
    <row r="120" spans="4:4" x14ac:dyDescent="0.2">
      <c r="D120" s="141"/>
    </row>
    <row r="121" spans="4:4" x14ac:dyDescent="0.2">
      <c r="D121" s="141"/>
    </row>
    <row r="122" spans="4:4" x14ac:dyDescent="0.2">
      <c r="D122" s="141"/>
    </row>
    <row r="123" spans="4:4" x14ac:dyDescent="0.2">
      <c r="D123" s="141"/>
    </row>
    <row r="124" spans="4:4" x14ac:dyDescent="0.2">
      <c r="D124" s="141"/>
    </row>
    <row r="125" spans="4:4" x14ac:dyDescent="0.2">
      <c r="D125" s="141"/>
    </row>
    <row r="126" spans="4:4" x14ac:dyDescent="0.2">
      <c r="D126" s="141"/>
    </row>
    <row r="127" spans="4:4" x14ac:dyDescent="0.2">
      <c r="D127" s="141"/>
    </row>
    <row r="128" spans="4:4" x14ac:dyDescent="0.2">
      <c r="D128" s="141"/>
    </row>
    <row r="129" spans="4:4" x14ac:dyDescent="0.2">
      <c r="D129" s="141"/>
    </row>
    <row r="130" spans="4:4" x14ac:dyDescent="0.2">
      <c r="D130" s="141"/>
    </row>
    <row r="131" spans="4:4" x14ac:dyDescent="0.2">
      <c r="D131" s="141"/>
    </row>
    <row r="132" spans="4:4" x14ac:dyDescent="0.2">
      <c r="D132" s="141"/>
    </row>
    <row r="133" spans="4:4" x14ac:dyDescent="0.2">
      <c r="D133" s="141"/>
    </row>
    <row r="134" spans="4:4" x14ac:dyDescent="0.2">
      <c r="D134" s="141"/>
    </row>
    <row r="135" spans="4:4" x14ac:dyDescent="0.2">
      <c r="D135" s="141"/>
    </row>
    <row r="136" spans="4:4" x14ac:dyDescent="0.2">
      <c r="D136" s="141"/>
    </row>
    <row r="137" spans="4:4" x14ac:dyDescent="0.2">
      <c r="D137" s="141"/>
    </row>
    <row r="138" spans="4:4" x14ac:dyDescent="0.2">
      <c r="D138" s="141"/>
    </row>
    <row r="139" spans="4:4" x14ac:dyDescent="0.2">
      <c r="D139" s="141"/>
    </row>
    <row r="140" spans="4:4" x14ac:dyDescent="0.2">
      <c r="D140" s="141"/>
    </row>
    <row r="141" spans="4:4" x14ac:dyDescent="0.2">
      <c r="D141" s="141"/>
    </row>
    <row r="142" spans="4:4" x14ac:dyDescent="0.2">
      <c r="D142" s="141"/>
    </row>
    <row r="143" spans="4:4" x14ac:dyDescent="0.2">
      <c r="D143" s="141"/>
    </row>
    <row r="144" spans="4:4" x14ac:dyDescent="0.2">
      <c r="D144" s="141"/>
    </row>
    <row r="145" spans="4:4" x14ac:dyDescent="0.2">
      <c r="D145" s="141"/>
    </row>
    <row r="146" spans="4:4" x14ac:dyDescent="0.2">
      <c r="D146" s="141"/>
    </row>
    <row r="147" spans="4:4" x14ac:dyDescent="0.2">
      <c r="D147" s="141"/>
    </row>
    <row r="148" spans="4:4" x14ac:dyDescent="0.2">
      <c r="D148" s="141"/>
    </row>
    <row r="149" spans="4:4" x14ac:dyDescent="0.2">
      <c r="D149" s="141"/>
    </row>
    <row r="150" spans="4:4" x14ac:dyDescent="0.2">
      <c r="D150" s="141"/>
    </row>
    <row r="151" spans="4:4" x14ac:dyDescent="0.2">
      <c r="D151" s="141"/>
    </row>
    <row r="152" spans="4:4" x14ac:dyDescent="0.2">
      <c r="D152" s="141"/>
    </row>
    <row r="153" spans="4:4" x14ac:dyDescent="0.2">
      <c r="D153" s="141"/>
    </row>
    <row r="154" spans="4:4" x14ac:dyDescent="0.2">
      <c r="D154" s="141"/>
    </row>
    <row r="155" spans="4:4" x14ac:dyDescent="0.2">
      <c r="D155" s="141"/>
    </row>
    <row r="156" spans="4:4" x14ac:dyDescent="0.2">
      <c r="D156" s="141"/>
    </row>
    <row r="157" spans="4:4" x14ac:dyDescent="0.2">
      <c r="D157" s="141"/>
    </row>
    <row r="158" spans="4:4" x14ac:dyDescent="0.2">
      <c r="D158" s="141"/>
    </row>
    <row r="159" spans="4:4" x14ac:dyDescent="0.2">
      <c r="D159" s="141"/>
    </row>
    <row r="160" spans="4:4" x14ac:dyDescent="0.2">
      <c r="D160" s="141"/>
    </row>
    <row r="161" spans="4:4" x14ac:dyDescent="0.2">
      <c r="D161" s="141"/>
    </row>
    <row r="162" spans="4:4" x14ac:dyDescent="0.2">
      <c r="D162" s="141"/>
    </row>
    <row r="163" spans="4:4" x14ac:dyDescent="0.2">
      <c r="D163" s="141"/>
    </row>
    <row r="164" spans="4:4" x14ac:dyDescent="0.2">
      <c r="D164" s="141"/>
    </row>
    <row r="165" spans="4:4" x14ac:dyDescent="0.2">
      <c r="D165" s="141"/>
    </row>
    <row r="166" spans="4:4" x14ac:dyDescent="0.2">
      <c r="D166" s="141"/>
    </row>
    <row r="167" spans="4:4" x14ac:dyDescent="0.2">
      <c r="D167" s="141"/>
    </row>
    <row r="168" spans="4:4" x14ac:dyDescent="0.2">
      <c r="D168" s="141"/>
    </row>
    <row r="169" spans="4:4" x14ac:dyDescent="0.2">
      <c r="D169" s="141"/>
    </row>
    <row r="170" spans="4:4" x14ac:dyDescent="0.2">
      <c r="D170" s="141"/>
    </row>
    <row r="171" spans="4:4" x14ac:dyDescent="0.2">
      <c r="D171" s="141"/>
    </row>
    <row r="172" spans="4:4" x14ac:dyDescent="0.2">
      <c r="D172" s="141"/>
    </row>
    <row r="173" spans="4:4" x14ac:dyDescent="0.2">
      <c r="D173" s="141"/>
    </row>
    <row r="174" spans="4:4" x14ac:dyDescent="0.2">
      <c r="D174" s="141"/>
    </row>
    <row r="175" spans="4:4" x14ac:dyDescent="0.2">
      <c r="D175" s="141"/>
    </row>
    <row r="176" spans="4:4" x14ac:dyDescent="0.2">
      <c r="D176" s="141"/>
    </row>
    <row r="177" spans="4:4" x14ac:dyDescent="0.2">
      <c r="D177" s="141"/>
    </row>
    <row r="178" spans="4:4" x14ac:dyDescent="0.2">
      <c r="D178" s="141"/>
    </row>
    <row r="179" spans="4:4" x14ac:dyDescent="0.2">
      <c r="D179" s="141"/>
    </row>
    <row r="180" spans="4:4" x14ac:dyDescent="0.2">
      <c r="D180" s="141"/>
    </row>
    <row r="181" spans="4:4" x14ac:dyDescent="0.2">
      <c r="D181" s="141"/>
    </row>
    <row r="182" spans="4:4" x14ac:dyDescent="0.2">
      <c r="D182" s="141"/>
    </row>
    <row r="183" spans="4:4" x14ac:dyDescent="0.2">
      <c r="D183" s="141"/>
    </row>
    <row r="184" spans="4:4" x14ac:dyDescent="0.2">
      <c r="D184" s="141"/>
    </row>
    <row r="185" spans="4:4" x14ac:dyDescent="0.2">
      <c r="D185" s="141"/>
    </row>
    <row r="186" spans="4:4" x14ac:dyDescent="0.2">
      <c r="D186" s="141"/>
    </row>
    <row r="187" spans="4:4" x14ac:dyDescent="0.2">
      <c r="D187" s="141"/>
    </row>
    <row r="188" spans="4:4" x14ac:dyDescent="0.2">
      <c r="D188" s="141"/>
    </row>
    <row r="189" spans="4:4" x14ac:dyDescent="0.2">
      <c r="D189" s="141"/>
    </row>
    <row r="190" spans="4:4" x14ac:dyDescent="0.2">
      <c r="D190" s="141"/>
    </row>
    <row r="191" spans="4:4" x14ac:dyDescent="0.2">
      <c r="D191" s="141"/>
    </row>
    <row r="192" spans="4:4" x14ac:dyDescent="0.2">
      <c r="D192" s="141"/>
    </row>
    <row r="193" spans="4:4" x14ac:dyDescent="0.2">
      <c r="D193" s="141"/>
    </row>
    <row r="194" spans="4:4" x14ac:dyDescent="0.2">
      <c r="D194" s="141"/>
    </row>
    <row r="195" spans="4:4" x14ac:dyDescent="0.2">
      <c r="D195" s="141"/>
    </row>
    <row r="196" spans="4:4" x14ac:dyDescent="0.2">
      <c r="D196" s="141"/>
    </row>
    <row r="197" spans="4:4" x14ac:dyDescent="0.2">
      <c r="D197" s="141"/>
    </row>
    <row r="198" spans="4:4" x14ac:dyDescent="0.2">
      <c r="D198" s="141"/>
    </row>
    <row r="199" spans="4:4" x14ac:dyDescent="0.2">
      <c r="D199" s="141"/>
    </row>
    <row r="200" spans="4:4" x14ac:dyDescent="0.2">
      <c r="D200" s="141"/>
    </row>
    <row r="201" spans="4:4" x14ac:dyDescent="0.2">
      <c r="D201" s="141"/>
    </row>
    <row r="202" spans="4:4" x14ac:dyDescent="0.2">
      <c r="D202" s="141"/>
    </row>
    <row r="203" spans="4:4" x14ac:dyDescent="0.2">
      <c r="D203" s="141"/>
    </row>
    <row r="204" spans="4:4" x14ac:dyDescent="0.2">
      <c r="D204" s="141"/>
    </row>
    <row r="205" spans="4:4" x14ac:dyDescent="0.2">
      <c r="D205" s="141"/>
    </row>
    <row r="206" spans="4:4" x14ac:dyDescent="0.2">
      <c r="D206" s="141"/>
    </row>
    <row r="207" spans="4:4" x14ac:dyDescent="0.2">
      <c r="D207" s="141"/>
    </row>
    <row r="208" spans="4:4" x14ac:dyDescent="0.2">
      <c r="D208" s="141"/>
    </row>
    <row r="209" spans="4:4" x14ac:dyDescent="0.2">
      <c r="D209" s="141"/>
    </row>
    <row r="210" spans="4:4" x14ac:dyDescent="0.2">
      <c r="D210" s="141"/>
    </row>
    <row r="211" spans="4:4" x14ac:dyDescent="0.2">
      <c r="D211" s="141"/>
    </row>
    <row r="212" spans="4:4" x14ac:dyDescent="0.2">
      <c r="D212" s="141"/>
    </row>
    <row r="213" spans="4:4" x14ac:dyDescent="0.2">
      <c r="D213" s="141"/>
    </row>
    <row r="214" spans="4:4" x14ac:dyDescent="0.2">
      <c r="D214" s="141"/>
    </row>
    <row r="215" spans="4:4" x14ac:dyDescent="0.2">
      <c r="D215" s="141"/>
    </row>
    <row r="216" spans="4:4" x14ac:dyDescent="0.2">
      <c r="D216" s="141"/>
    </row>
    <row r="217" spans="4:4" x14ac:dyDescent="0.2">
      <c r="D217" s="141"/>
    </row>
    <row r="218" spans="4:4" x14ac:dyDescent="0.2">
      <c r="D218" s="141"/>
    </row>
    <row r="219" spans="4:4" x14ac:dyDescent="0.2">
      <c r="D219" s="141"/>
    </row>
    <row r="220" spans="4:4" x14ac:dyDescent="0.2">
      <c r="D220" s="141"/>
    </row>
    <row r="221" spans="4:4" x14ac:dyDescent="0.2">
      <c r="D221" s="141"/>
    </row>
    <row r="222" spans="4:4" x14ac:dyDescent="0.2">
      <c r="D222" s="141"/>
    </row>
    <row r="223" spans="4:4" x14ac:dyDescent="0.2">
      <c r="D223" s="141"/>
    </row>
    <row r="224" spans="4:4" x14ac:dyDescent="0.2">
      <c r="D224" s="141"/>
    </row>
    <row r="225" spans="4:4" x14ac:dyDescent="0.2">
      <c r="D225" s="141"/>
    </row>
    <row r="226" spans="4:4" x14ac:dyDescent="0.2">
      <c r="D226" s="141"/>
    </row>
    <row r="227" spans="4:4" x14ac:dyDescent="0.2">
      <c r="D227" s="141"/>
    </row>
    <row r="228" spans="4:4" x14ac:dyDescent="0.2">
      <c r="D228" s="141"/>
    </row>
    <row r="229" spans="4:4" x14ac:dyDescent="0.2">
      <c r="D229" s="141"/>
    </row>
    <row r="230" spans="4:4" x14ac:dyDescent="0.2">
      <c r="D230" s="141"/>
    </row>
    <row r="231" spans="4:4" x14ac:dyDescent="0.2">
      <c r="D231" s="141"/>
    </row>
    <row r="232" spans="4:4" x14ac:dyDescent="0.2">
      <c r="D232" s="141"/>
    </row>
    <row r="233" spans="4:4" x14ac:dyDescent="0.2">
      <c r="D233" s="141"/>
    </row>
    <row r="234" spans="4:4" x14ac:dyDescent="0.2">
      <c r="D234" s="141"/>
    </row>
    <row r="235" spans="4:4" x14ac:dyDescent="0.2">
      <c r="D235" s="141"/>
    </row>
    <row r="236" spans="4:4" x14ac:dyDescent="0.2">
      <c r="D236" s="141"/>
    </row>
    <row r="237" spans="4:4" x14ac:dyDescent="0.2">
      <c r="D237" s="141"/>
    </row>
    <row r="238" spans="4:4" x14ac:dyDescent="0.2">
      <c r="D238" s="141"/>
    </row>
    <row r="239" spans="4:4" x14ac:dyDescent="0.2">
      <c r="D239" s="141"/>
    </row>
    <row r="240" spans="4:4" x14ac:dyDescent="0.2">
      <c r="D240" s="141"/>
    </row>
    <row r="241" spans="4:4" x14ac:dyDescent="0.2">
      <c r="D241" s="141"/>
    </row>
    <row r="242" spans="4:4" x14ac:dyDescent="0.2">
      <c r="D242" s="141"/>
    </row>
    <row r="243" spans="4:4" x14ac:dyDescent="0.2">
      <c r="D243" s="141"/>
    </row>
    <row r="244" spans="4:4" x14ac:dyDescent="0.2">
      <c r="D244" s="141"/>
    </row>
    <row r="245" spans="4:4" x14ac:dyDescent="0.2">
      <c r="D245" s="141"/>
    </row>
    <row r="246" spans="4:4" x14ac:dyDescent="0.2">
      <c r="D246" s="141"/>
    </row>
    <row r="247" spans="4:4" x14ac:dyDescent="0.2">
      <c r="D247" s="141"/>
    </row>
    <row r="248" spans="4:4" x14ac:dyDescent="0.2">
      <c r="D248" s="141"/>
    </row>
    <row r="249" spans="4:4" x14ac:dyDescent="0.2">
      <c r="D249" s="141"/>
    </row>
    <row r="250" spans="4:4" x14ac:dyDescent="0.2">
      <c r="D250" s="141"/>
    </row>
    <row r="251" spans="4:4" x14ac:dyDescent="0.2">
      <c r="D251" s="141"/>
    </row>
    <row r="252" spans="4:4" x14ac:dyDescent="0.2">
      <c r="D252" s="141"/>
    </row>
    <row r="253" spans="4:4" x14ac:dyDescent="0.2">
      <c r="D253" s="141"/>
    </row>
    <row r="254" spans="4:4" x14ac:dyDescent="0.2">
      <c r="D254" s="141"/>
    </row>
    <row r="255" spans="4:4" x14ac:dyDescent="0.2">
      <c r="D255" s="141"/>
    </row>
    <row r="256" spans="4:4" x14ac:dyDescent="0.2">
      <c r="D256" s="141"/>
    </row>
    <row r="257" spans="4:4" x14ac:dyDescent="0.2">
      <c r="D257" s="141"/>
    </row>
    <row r="258" spans="4:4" x14ac:dyDescent="0.2">
      <c r="D258" s="141"/>
    </row>
    <row r="259" spans="4:4" x14ac:dyDescent="0.2">
      <c r="D259" s="141"/>
    </row>
    <row r="260" spans="4:4" x14ac:dyDescent="0.2">
      <c r="D260" s="141"/>
    </row>
    <row r="261" spans="4:4" x14ac:dyDescent="0.2">
      <c r="D261" s="141"/>
    </row>
    <row r="262" spans="4:4" x14ac:dyDescent="0.2">
      <c r="D262" s="141"/>
    </row>
    <row r="263" spans="4:4" x14ac:dyDescent="0.2">
      <c r="D263" s="141"/>
    </row>
    <row r="264" spans="4:4" x14ac:dyDescent="0.2">
      <c r="D264" s="141"/>
    </row>
    <row r="265" spans="4:4" x14ac:dyDescent="0.2">
      <c r="D265" s="141"/>
    </row>
    <row r="266" spans="4:4" x14ac:dyDescent="0.2">
      <c r="D266" s="141"/>
    </row>
    <row r="267" spans="4:4" x14ac:dyDescent="0.2">
      <c r="D267" s="141"/>
    </row>
    <row r="268" spans="4:4" x14ac:dyDescent="0.2">
      <c r="D268" s="141"/>
    </row>
    <row r="269" spans="4:4" x14ac:dyDescent="0.2">
      <c r="D269" s="141"/>
    </row>
    <row r="270" spans="4:4" x14ac:dyDescent="0.2">
      <c r="D270" s="141"/>
    </row>
    <row r="271" spans="4:4" x14ac:dyDescent="0.2">
      <c r="D271" s="141"/>
    </row>
    <row r="272" spans="4:4" x14ac:dyDescent="0.2">
      <c r="D272" s="141"/>
    </row>
    <row r="273" spans="4:4" x14ac:dyDescent="0.2">
      <c r="D273" s="141"/>
    </row>
    <row r="274" spans="4:4" x14ac:dyDescent="0.2">
      <c r="D274" s="141"/>
    </row>
    <row r="275" spans="4:4" x14ac:dyDescent="0.2">
      <c r="D275" s="141"/>
    </row>
    <row r="276" spans="4:4" x14ac:dyDescent="0.2">
      <c r="D276" s="141"/>
    </row>
    <row r="277" spans="4:4" x14ac:dyDescent="0.2">
      <c r="D277" s="141"/>
    </row>
    <row r="278" spans="4:4" x14ac:dyDescent="0.2">
      <c r="D278" s="141"/>
    </row>
    <row r="279" spans="4:4" x14ac:dyDescent="0.2">
      <c r="D279" s="141"/>
    </row>
    <row r="280" spans="4:4" x14ac:dyDescent="0.2">
      <c r="D280" s="141"/>
    </row>
    <row r="281" spans="4:4" x14ac:dyDescent="0.2">
      <c r="D281" s="141"/>
    </row>
    <row r="282" spans="4:4" x14ac:dyDescent="0.2">
      <c r="D282" s="141"/>
    </row>
    <row r="283" spans="4:4" x14ac:dyDescent="0.2">
      <c r="D283" s="141"/>
    </row>
    <row r="284" spans="4:4" x14ac:dyDescent="0.2">
      <c r="D284" s="141"/>
    </row>
    <row r="285" spans="4:4" x14ac:dyDescent="0.2">
      <c r="D285" s="141"/>
    </row>
    <row r="286" spans="4:4" x14ac:dyDescent="0.2">
      <c r="D286" s="141"/>
    </row>
    <row r="287" spans="4:4" x14ac:dyDescent="0.2">
      <c r="D287" s="141"/>
    </row>
    <row r="288" spans="4:4" x14ac:dyDescent="0.2">
      <c r="D288" s="141"/>
    </row>
    <row r="289" spans="4:4" x14ac:dyDescent="0.2">
      <c r="D289" s="141"/>
    </row>
    <row r="290" spans="4:4" x14ac:dyDescent="0.2">
      <c r="D290" s="141"/>
    </row>
    <row r="291" spans="4:4" x14ac:dyDescent="0.2">
      <c r="D291" s="141"/>
    </row>
    <row r="292" spans="4:4" x14ac:dyDescent="0.2">
      <c r="D292" s="141"/>
    </row>
    <row r="293" spans="4:4" x14ac:dyDescent="0.2">
      <c r="D293" s="141"/>
    </row>
    <row r="294" spans="4:4" x14ac:dyDescent="0.2">
      <c r="D294" s="141"/>
    </row>
    <row r="295" spans="4:4" x14ac:dyDescent="0.2">
      <c r="D295" s="141"/>
    </row>
    <row r="296" spans="4:4" x14ac:dyDescent="0.2">
      <c r="D296" s="141"/>
    </row>
    <row r="297" spans="4:4" x14ac:dyDescent="0.2">
      <c r="D297" s="141"/>
    </row>
    <row r="298" spans="4:4" x14ac:dyDescent="0.2">
      <c r="D298" s="141"/>
    </row>
    <row r="299" spans="4:4" x14ac:dyDescent="0.2">
      <c r="D299" s="141"/>
    </row>
    <row r="300" spans="4:4" x14ac:dyDescent="0.2">
      <c r="D300" s="141"/>
    </row>
    <row r="301" spans="4:4" x14ac:dyDescent="0.2">
      <c r="D301" s="141"/>
    </row>
    <row r="302" spans="4:4" x14ac:dyDescent="0.2">
      <c r="D302" s="141"/>
    </row>
    <row r="303" spans="4:4" x14ac:dyDescent="0.2">
      <c r="D303" s="141"/>
    </row>
    <row r="304" spans="4:4" x14ac:dyDescent="0.2">
      <c r="D304" s="141"/>
    </row>
    <row r="305" spans="4:4" x14ac:dyDescent="0.2">
      <c r="D305" s="141"/>
    </row>
    <row r="306" spans="4:4" x14ac:dyDescent="0.2">
      <c r="D306" s="141"/>
    </row>
    <row r="307" spans="4:4" x14ac:dyDescent="0.2">
      <c r="D307" s="141"/>
    </row>
    <row r="308" spans="4:4" x14ac:dyDescent="0.2">
      <c r="D308" s="141"/>
    </row>
    <row r="309" spans="4:4" x14ac:dyDescent="0.2">
      <c r="D309" s="141"/>
    </row>
    <row r="310" spans="4:4" x14ac:dyDescent="0.2">
      <c r="D310" s="141"/>
    </row>
    <row r="311" spans="4:4" x14ac:dyDescent="0.2">
      <c r="D311" s="141"/>
    </row>
    <row r="312" spans="4:4" x14ac:dyDescent="0.2">
      <c r="D312" s="141"/>
    </row>
    <row r="313" spans="4:4" x14ac:dyDescent="0.2">
      <c r="D313" s="141"/>
    </row>
    <row r="314" spans="4:4" x14ac:dyDescent="0.2">
      <c r="D314" s="141"/>
    </row>
    <row r="315" spans="4:4" x14ac:dyDescent="0.2">
      <c r="D315" s="141"/>
    </row>
    <row r="316" spans="4:4" x14ac:dyDescent="0.2">
      <c r="D316" s="141"/>
    </row>
    <row r="317" spans="4:4" x14ac:dyDescent="0.2">
      <c r="D317" s="141"/>
    </row>
    <row r="318" spans="4:4" x14ac:dyDescent="0.2">
      <c r="D318" s="141"/>
    </row>
    <row r="319" spans="4:4" x14ac:dyDescent="0.2">
      <c r="D319" s="141"/>
    </row>
    <row r="320" spans="4:4" x14ac:dyDescent="0.2">
      <c r="D320" s="141"/>
    </row>
    <row r="321" spans="4:4" x14ac:dyDescent="0.2">
      <c r="D321" s="141"/>
    </row>
    <row r="322" spans="4:4" x14ac:dyDescent="0.2">
      <c r="D322" s="141"/>
    </row>
    <row r="323" spans="4:4" x14ac:dyDescent="0.2">
      <c r="D323" s="141"/>
    </row>
    <row r="324" spans="4:4" x14ac:dyDescent="0.2">
      <c r="D324" s="141"/>
    </row>
    <row r="325" spans="4:4" x14ac:dyDescent="0.2">
      <c r="D325" s="141"/>
    </row>
    <row r="326" spans="4:4" x14ac:dyDescent="0.2">
      <c r="D326" s="141"/>
    </row>
    <row r="327" spans="4:4" x14ac:dyDescent="0.2">
      <c r="D327" s="141"/>
    </row>
    <row r="328" spans="4:4" x14ac:dyDescent="0.2">
      <c r="D328" s="141"/>
    </row>
    <row r="329" spans="4:4" x14ac:dyDescent="0.2">
      <c r="D329" s="141"/>
    </row>
    <row r="330" spans="4:4" x14ac:dyDescent="0.2">
      <c r="D330" s="141"/>
    </row>
    <row r="331" spans="4:4" x14ac:dyDescent="0.2">
      <c r="D331" s="141"/>
    </row>
    <row r="332" spans="4:4" x14ac:dyDescent="0.2">
      <c r="D332" s="141"/>
    </row>
    <row r="333" spans="4:4" x14ac:dyDescent="0.2">
      <c r="D333" s="141"/>
    </row>
    <row r="334" spans="4:4" x14ac:dyDescent="0.2">
      <c r="D334" s="141"/>
    </row>
    <row r="335" spans="4:4" x14ac:dyDescent="0.2">
      <c r="D335" s="141"/>
    </row>
    <row r="336" spans="4:4" x14ac:dyDescent="0.2">
      <c r="D336" s="141"/>
    </row>
    <row r="337" spans="4:4" x14ac:dyDescent="0.2">
      <c r="D337" s="141"/>
    </row>
    <row r="338" spans="4:4" x14ac:dyDescent="0.2">
      <c r="D338" s="141"/>
    </row>
    <row r="339" spans="4:4" x14ac:dyDescent="0.2">
      <c r="D339" s="141"/>
    </row>
    <row r="340" spans="4:4" x14ac:dyDescent="0.2">
      <c r="D340" s="141"/>
    </row>
    <row r="341" spans="4:4" x14ac:dyDescent="0.2">
      <c r="D341" s="141"/>
    </row>
    <row r="342" spans="4:4" x14ac:dyDescent="0.2">
      <c r="D342" s="141"/>
    </row>
    <row r="343" spans="4:4" x14ac:dyDescent="0.2">
      <c r="D343" s="141"/>
    </row>
    <row r="344" spans="4:4" x14ac:dyDescent="0.2">
      <c r="D344" s="141"/>
    </row>
    <row r="345" spans="4:4" x14ac:dyDescent="0.2">
      <c r="D345" s="141"/>
    </row>
    <row r="346" spans="4:4" x14ac:dyDescent="0.2">
      <c r="D346" s="141"/>
    </row>
    <row r="347" spans="4:4" x14ac:dyDescent="0.2">
      <c r="D347" s="141"/>
    </row>
    <row r="348" spans="4:4" x14ac:dyDescent="0.2">
      <c r="D348" s="141"/>
    </row>
    <row r="349" spans="4:4" x14ac:dyDescent="0.2">
      <c r="D349" s="141"/>
    </row>
    <row r="350" spans="4:4" x14ac:dyDescent="0.2">
      <c r="D350" s="141"/>
    </row>
    <row r="351" spans="4:4" x14ac:dyDescent="0.2">
      <c r="D351" s="141"/>
    </row>
    <row r="352" spans="4:4" x14ac:dyDescent="0.2">
      <c r="D352" s="141"/>
    </row>
    <row r="353" spans="4:4" x14ac:dyDescent="0.2">
      <c r="D353" s="141"/>
    </row>
    <row r="354" spans="4:4" x14ac:dyDescent="0.2">
      <c r="D354" s="141"/>
    </row>
    <row r="355" spans="4:4" x14ac:dyDescent="0.2">
      <c r="D355" s="141"/>
    </row>
    <row r="356" spans="4:4" x14ac:dyDescent="0.2">
      <c r="D356" s="141"/>
    </row>
    <row r="357" spans="4:4" x14ac:dyDescent="0.2">
      <c r="D357" s="141"/>
    </row>
    <row r="358" spans="4:4" x14ac:dyDescent="0.2">
      <c r="D358" s="141"/>
    </row>
    <row r="359" spans="4:4" x14ac:dyDescent="0.2">
      <c r="D359" s="141"/>
    </row>
    <row r="360" spans="4:4" x14ac:dyDescent="0.2">
      <c r="D360" s="141"/>
    </row>
    <row r="361" spans="4:4" x14ac:dyDescent="0.2">
      <c r="D361" s="141"/>
    </row>
    <row r="362" spans="4:4" x14ac:dyDescent="0.2">
      <c r="D362" s="141"/>
    </row>
    <row r="363" spans="4:4" x14ac:dyDescent="0.2">
      <c r="D363" s="141"/>
    </row>
    <row r="364" spans="4:4" x14ac:dyDescent="0.2">
      <c r="D364" s="141"/>
    </row>
    <row r="365" spans="4:4" x14ac:dyDescent="0.2">
      <c r="D365" s="141"/>
    </row>
    <row r="366" spans="4:4" x14ac:dyDescent="0.2">
      <c r="D366" s="141"/>
    </row>
    <row r="367" spans="4:4" x14ac:dyDescent="0.2">
      <c r="D367" s="141"/>
    </row>
    <row r="368" spans="4:4" x14ac:dyDescent="0.2">
      <c r="D368" s="141"/>
    </row>
    <row r="369" spans="4:4" x14ac:dyDescent="0.2">
      <c r="D369" s="141"/>
    </row>
    <row r="370" spans="4:4" x14ac:dyDescent="0.2">
      <c r="D370" s="141"/>
    </row>
    <row r="371" spans="4:4" x14ac:dyDescent="0.2">
      <c r="D371" s="141"/>
    </row>
    <row r="372" spans="4:4" x14ac:dyDescent="0.2">
      <c r="D372" s="141"/>
    </row>
    <row r="373" spans="4:4" x14ac:dyDescent="0.2">
      <c r="D373" s="141"/>
    </row>
    <row r="374" spans="4:4" x14ac:dyDescent="0.2">
      <c r="D374" s="141"/>
    </row>
    <row r="375" spans="4:4" x14ac:dyDescent="0.2">
      <c r="D375" s="141"/>
    </row>
    <row r="376" spans="4:4" x14ac:dyDescent="0.2">
      <c r="D376" s="141"/>
    </row>
    <row r="377" spans="4:4" x14ac:dyDescent="0.2">
      <c r="D377" s="141"/>
    </row>
    <row r="378" spans="4:4" x14ac:dyDescent="0.2">
      <c r="D378" s="141"/>
    </row>
    <row r="379" spans="4:4" x14ac:dyDescent="0.2">
      <c r="D379" s="141"/>
    </row>
    <row r="380" spans="4:4" x14ac:dyDescent="0.2">
      <c r="D380" s="141"/>
    </row>
    <row r="381" spans="4:4" x14ac:dyDescent="0.2">
      <c r="D381" s="141"/>
    </row>
    <row r="382" spans="4:4" x14ac:dyDescent="0.2">
      <c r="D382" s="141"/>
    </row>
    <row r="383" spans="4:4" x14ac:dyDescent="0.2">
      <c r="D383" s="141"/>
    </row>
    <row r="384" spans="4:4" x14ac:dyDescent="0.2">
      <c r="D384" s="141"/>
    </row>
    <row r="385" spans="4:4" x14ac:dyDescent="0.2">
      <c r="D385" s="141"/>
    </row>
    <row r="386" spans="4:4" x14ac:dyDescent="0.2">
      <c r="D386" s="141"/>
    </row>
    <row r="387" spans="4:4" x14ac:dyDescent="0.2">
      <c r="D387" s="141"/>
    </row>
    <row r="388" spans="4:4" x14ac:dyDescent="0.2">
      <c r="D388" s="141"/>
    </row>
    <row r="389" spans="4:4" x14ac:dyDescent="0.2">
      <c r="D389" s="141"/>
    </row>
    <row r="390" spans="4:4" x14ac:dyDescent="0.2">
      <c r="D390" s="141"/>
    </row>
    <row r="391" spans="4:4" x14ac:dyDescent="0.2">
      <c r="D391" s="141"/>
    </row>
    <row r="392" spans="4:4" x14ac:dyDescent="0.2">
      <c r="D392" s="141"/>
    </row>
    <row r="393" spans="4:4" x14ac:dyDescent="0.2">
      <c r="D393" s="141"/>
    </row>
    <row r="394" spans="4:4" x14ac:dyDescent="0.2">
      <c r="D394" s="141"/>
    </row>
    <row r="395" spans="4:4" x14ac:dyDescent="0.2">
      <c r="D395" s="141"/>
    </row>
    <row r="396" spans="4:4" x14ac:dyDescent="0.2">
      <c r="D396" s="141"/>
    </row>
    <row r="397" spans="4:4" x14ac:dyDescent="0.2">
      <c r="D397" s="141"/>
    </row>
    <row r="398" spans="4:4" x14ac:dyDescent="0.2">
      <c r="D398" s="141"/>
    </row>
    <row r="399" spans="4:4" x14ac:dyDescent="0.2">
      <c r="D399" s="141"/>
    </row>
    <row r="400" spans="4:4" x14ac:dyDescent="0.2">
      <c r="D400" s="141"/>
    </row>
    <row r="401" spans="4:4" x14ac:dyDescent="0.2">
      <c r="D401" s="141"/>
    </row>
    <row r="402" spans="4:4" x14ac:dyDescent="0.2">
      <c r="D402" s="141"/>
    </row>
    <row r="403" spans="4:4" x14ac:dyDescent="0.2">
      <c r="D403" s="141"/>
    </row>
    <row r="404" spans="4:4" x14ac:dyDescent="0.2">
      <c r="D404" s="141"/>
    </row>
    <row r="405" spans="4:4" x14ac:dyDescent="0.2">
      <c r="D405" s="141"/>
    </row>
    <row r="406" spans="4:4" x14ac:dyDescent="0.2">
      <c r="D406" s="141"/>
    </row>
    <row r="407" spans="4:4" x14ac:dyDescent="0.2">
      <c r="D407" s="141"/>
    </row>
    <row r="408" spans="4:4" x14ac:dyDescent="0.2">
      <c r="D408" s="141"/>
    </row>
    <row r="409" spans="4:4" x14ac:dyDescent="0.2">
      <c r="D409" s="141"/>
    </row>
    <row r="410" spans="4:4" x14ac:dyDescent="0.2">
      <c r="D410" s="141"/>
    </row>
    <row r="411" spans="4:4" x14ac:dyDescent="0.2">
      <c r="D411" s="141"/>
    </row>
    <row r="412" spans="4:4" x14ac:dyDescent="0.2">
      <c r="D412" s="141"/>
    </row>
    <row r="413" spans="4:4" x14ac:dyDescent="0.2">
      <c r="D413" s="141"/>
    </row>
    <row r="414" spans="4:4" x14ac:dyDescent="0.2">
      <c r="D414" s="141"/>
    </row>
    <row r="415" spans="4:4" x14ac:dyDescent="0.2">
      <c r="D415" s="141"/>
    </row>
    <row r="416" spans="4:4" x14ac:dyDescent="0.2">
      <c r="D416" s="141"/>
    </row>
    <row r="417" spans="4:4" x14ac:dyDescent="0.2">
      <c r="D417" s="141"/>
    </row>
    <row r="418" spans="4:4" x14ac:dyDescent="0.2">
      <c r="D418" s="141"/>
    </row>
    <row r="419" spans="4:4" x14ac:dyDescent="0.2">
      <c r="D419" s="141"/>
    </row>
    <row r="420" spans="4:4" x14ac:dyDescent="0.2">
      <c r="D420" s="141"/>
    </row>
    <row r="421" spans="4:4" x14ac:dyDescent="0.2">
      <c r="D421" s="141"/>
    </row>
    <row r="422" spans="4:4" x14ac:dyDescent="0.2">
      <c r="D422" s="141"/>
    </row>
    <row r="423" spans="4:4" x14ac:dyDescent="0.2">
      <c r="D423" s="141"/>
    </row>
    <row r="424" spans="4:4" x14ac:dyDescent="0.2">
      <c r="D424" s="141"/>
    </row>
    <row r="425" spans="4:4" x14ac:dyDescent="0.2">
      <c r="D425" s="141"/>
    </row>
    <row r="426" spans="4:4" x14ac:dyDescent="0.2">
      <c r="D426" s="141"/>
    </row>
    <row r="427" spans="4:4" x14ac:dyDescent="0.2">
      <c r="D427" s="141"/>
    </row>
    <row r="428" spans="4:4" x14ac:dyDescent="0.2">
      <c r="D428" s="141"/>
    </row>
    <row r="429" spans="4:4" x14ac:dyDescent="0.2">
      <c r="D429" s="141"/>
    </row>
    <row r="430" spans="4:4" x14ac:dyDescent="0.2">
      <c r="D430" s="141"/>
    </row>
    <row r="431" spans="4:4" x14ac:dyDescent="0.2">
      <c r="D431" s="141"/>
    </row>
    <row r="432" spans="4:4" x14ac:dyDescent="0.2">
      <c r="D432" s="141"/>
    </row>
    <row r="433" spans="4:4" x14ac:dyDescent="0.2">
      <c r="D433" s="141"/>
    </row>
    <row r="434" spans="4:4" x14ac:dyDescent="0.2">
      <c r="D434" s="141"/>
    </row>
    <row r="435" spans="4:4" x14ac:dyDescent="0.2">
      <c r="D435" s="141"/>
    </row>
    <row r="436" spans="4:4" x14ac:dyDescent="0.2">
      <c r="D436" s="141"/>
    </row>
    <row r="437" spans="4:4" x14ac:dyDescent="0.2">
      <c r="D437" s="141"/>
    </row>
    <row r="438" spans="4:4" x14ac:dyDescent="0.2">
      <c r="D438" s="141"/>
    </row>
    <row r="439" spans="4:4" x14ac:dyDescent="0.2">
      <c r="D439" s="141"/>
    </row>
    <row r="440" spans="4:4" x14ac:dyDescent="0.2">
      <c r="D440" s="141"/>
    </row>
    <row r="441" spans="4:4" x14ac:dyDescent="0.2">
      <c r="D441" s="141"/>
    </row>
    <row r="442" spans="4:4" x14ac:dyDescent="0.2">
      <c r="D442" s="141"/>
    </row>
    <row r="443" spans="4:4" x14ac:dyDescent="0.2">
      <c r="D443" s="141"/>
    </row>
    <row r="444" spans="4:4" x14ac:dyDescent="0.2">
      <c r="D444" s="141"/>
    </row>
    <row r="445" spans="4:4" x14ac:dyDescent="0.2">
      <c r="D445" s="141"/>
    </row>
    <row r="446" spans="4:4" x14ac:dyDescent="0.2">
      <c r="D446" s="141"/>
    </row>
    <row r="447" spans="4:4" x14ac:dyDescent="0.2">
      <c r="D447" s="141"/>
    </row>
    <row r="448" spans="4:4" x14ac:dyDescent="0.2">
      <c r="D448" s="141"/>
    </row>
    <row r="449" spans="4:4" x14ac:dyDescent="0.2">
      <c r="D449" s="141"/>
    </row>
    <row r="450" spans="4:4" x14ac:dyDescent="0.2">
      <c r="D450" s="141"/>
    </row>
    <row r="451" spans="4:4" x14ac:dyDescent="0.2">
      <c r="D451" s="141"/>
    </row>
    <row r="452" spans="4:4" x14ac:dyDescent="0.2">
      <c r="D452" s="141"/>
    </row>
    <row r="453" spans="4:4" x14ac:dyDescent="0.2">
      <c r="D453" s="141"/>
    </row>
    <row r="454" spans="4:4" x14ac:dyDescent="0.2">
      <c r="D454" s="141"/>
    </row>
    <row r="455" spans="4:4" x14ac:dyDescent="0.2">
      <c r="D455" s="141"/>
    </row>
    <row r="456" spans="4:4" x14ac:dyDescent="0.2">
      <c r="D456" s="141"/>
    </row>
    <row r="457" spans="4:4" x14ac:dyDescent="0.2">
      <c r="D457" s="141"/>
    </row>
    <row r="458" spans="4:4" x14ac:dyDescent="0.2">
      <c r="D458" s="141"/>
    </row>
    <row r="459" spans="4:4" x14ac:dyDescent="0.2">
      <c r="D459" s="141"/>
    </row>
    <row r="460" spans="4:4" x14ac:dyDescent="0.2">
      <c r="D460" s="141"/>
    </row>
    <row r="461" spans="4:4" x14ac:dyDescent="0.2">
      <c r="D461" s="141"/>
    </row>
    <row r="462" spans="4:4" x14ac:dyDescent="0.2">
      <c r="D462" s="141"/>
    </row>
    <row r="463" spans="4:4" x14ac:dyDescent="0.2">
      <c r="D463" s="141"/>
    </row>
    <row r="464" spans="4:4" x14ac:dyDescent="0.2">
      <c r="D464" s="141"/>
    </row>
    <row r="465" spans="4:4" x14ac:dyDescent="0.2">
      <c r="D465" s="141"/>
    </row>
    <row r="466" spans="4:4" x14ac:dyDescent="0.2">
      <c r="D466" s="141"/>
    </row>
    <row r="467" spans="4:4" x14ac:dyDescent="0.2">
      <c r="D467" s="141"/>
    </row>
    <row r="468" spans="4:4" x14ac:dyDescent="0.2">
      <c r="D468" s="141"/>
    </row>
    <row r="469" spans="4:4" x14ac:dyDescent="0.2">
      <c r="D469" s="141"/>
    </row>
    <row r="470" spans="4:4" x14ac:dyDescent="0.2">
      <c r="D470" s="141"/>
    </row>
    <row r="471" spans="4:4" x14ac:dyDescent="0.2">
      <c r="D471" s="141"/>
    </row>
    <row r="472" spans="4:4" x14ac:dyDescent="0.2">
      <c r="D472" s="141"/>
    </row>
    <row r="473" spans="4:4" x14ac:dyDescent="0.2">
      <c r="D473" s="141"/>
    </row>
    <row r="474" spans="4:4" x14ac:dyDescent="0.2">
      <c r="D474" s="141"/>
    </row>
    <row r="475" spans="4:4" x14ac:dyDescent="0.2">
      <c r="D475" s="141"/>
    </row>
    <row r="476" spans="4:4" x14ac:dyDescent="0.2">
      <c r="D476" s="141"/>
    </row>
    <row r="477" spans="4:4" x14ac:dyDescent="0.2">
      <c r="D477" s="141"/>
    </row>
    <row r="478" spans="4:4" x14ac:dyDescent="0.2">
      <c r="D478" s="141"/>
    </row>
    <row r="479" spans="4:4" x14ac:dyDescent="0.2">
      <c r="D479" s="141"/>
    </row>
    <row r="480" spans="4:4" x14ac:dyDescent="0.2">
      <c r="D480" s="141"/>
    </row>
    <row r="481" spans="4:4" x14ac:dyDescent="0.2">
      <c r="D481" s="141"/>
    </row>
    <row r="482" spans="4:4" x14ac:dyDescent="0.2">
      <c r="D482" s="141"/>
    </row>
    <row r="483" spans="4:4" x14ac:dyDescent="0.2">
      <c r="D483" s="141"/>
    </row>
    <row r="484" spans="4:4" x14ac:dyDescent="0.2">
      <c r="D484" s="141"/>
    </row>
    <row r="485" spans="4:4" x14ac:dyDescent="0.2">
      <c r="D485" s="141"/>
    </row>
    <row r="486" spans="4:4" x14ac:dyDescent="0.2">
      <c r="D486" s="141"/>
    </row>
    <row r="487" spans="4:4" x14ac:dyDescent="0.2">
      <c r="D487" s="141"/>
    </row>
    <row r="488" spans="4:4" x14ac:dyDescent="0.2">
      <c r="D488" s="141"/>
    </row>
    <row r="489" spans="4:4" x14ac:dyDescent="0.2">
      <c r="D489" s="141"/>
    </row>
    <row r="490" spans="4:4" x14ac:dyDescent="0.2">
      <c r="D490" s="141"/>
    </row>
    <row r="491" spans="4:4" x14ac:dyDescent="0.2">
      <c r="D491" s="141"/>
    </row>
    <row r="492" spans="4:4" x14ac:dyDescent="0.2">
      <c r="D492" s="141"/>
    </row>
    <row r="493" spans="4:4" x14ac:dyDescent="0.2">
      <c r="D493" s="141"/>
    </row>
    <row r="494" spans="4:4" x14ac:dyDescent="0.2">
      <c r="D494" s="141"/>
    </row>
    <row r="495" spans="4:4" x14ac:dyDescent="0.2">
      <c r="D495" s="141"/>
    </row>
    <row r="496" spans="4:4" x14ac:dyDescent="0.2">
      <c r="D496" s="141"/>
    </row>
    <row r="497" spans="4:4" x14ac:dyDescent="0.2">
      <c r="D497" s="141"/>
    </row>
    <row r="498" spans="4:4" x14ac:dyDescent="0.2">
      <c r="D498" s="141"/>
    </row>
    <row r="499" spans="4:4" x14ac:dyDescent="0.2">
      <c r="D499" s="141"/>
    </row>
    <row r="500" spans="4:4" x14ac:dyDescent="0.2">
      <c r="D500" s="141"/>
    </row>
    <row r="501" spans="4:4" x14ac:dyDescent="0.2">
      <c r="D501" s="141"/>
    </row>
    <row r="502" spans="4:4" x14ac:dyDescent="0.2">
      <c r="D502" s="141"/>
    </row>
    <row r="503" spans="4:4" x14ac:dyDescent="0.2">
      <c r="D503" s="141"/>
    </row>
    <row r="504" spans="4:4" x14ac:dyDescent="0.2">
      <c r="D504" s="141"/>
    </row>
    <row r="505" spans="4:4" x14ac:dyDescent="0.2">
      <c r="D505" s="141"/>
    </row>
    <row r="506" spans="4:4" x14ac:dyDescent="0.2">
      <c r="D506" s="141"/>
    </row>
    <row r="507" spans="4:4" x14ac:dyDescent="0.2">
      <c r="D507" s="141"/>
    </row>
    <row r="508" spans="4:4" x14ac:dyDescent="0.2">
      <c r="D508" s="141"/>
    </row>
    <row r="509" spans="4:4" x14ac:dyDescent="0.2">
      <c r="D509" s="141"/>
    </row>
    <row r="510" spans="4:4" x14ac:dyDescent="0.2">
      <c r="D510" s="141"/>
    </row>
    <row r="511" spans="4:4" x14ac:dyDescent="0.2">
      <c r="D511" s="141"/>
    </row>
    <row r="512" spans="4:4" x14ac:dyDescent="0.2">
      <c r="D512" s="141"/>
    </row>
    <row r="513" spans="4:4" x14ac:dyDescent="0.2">
      <c r="D513" s="141"/>
    </row>
    <row r="514" spans="4:4" x14ac:dyDescent="0.2">
      <c r="D514" s="141"/>
    </row>
    <row r="515" spans="4:4" x14ac:dyDescent="0.2">
      <c r="D515" s="141"/>
    </row>
    <row r="516" spans="4:4" x14ac:dyDescent="0.2">
      <c r="D516" s="141"/>
    </row>
    <row r="517" spans="4:4" x14ac:dyDescent="0.2">
      <c r="D517" s="141"/>
    </row>
    <row r="518" spans="4:4" x14ac:dyDescent="0.2">
      <c r="D518" s="141"/>
    </row>
    <row r="519" spans="4:4" x14ac:dyDescent="0.2">
      <c r="D519" s="141"/>
    </row>
    <row r="520" spans="4:4" x14ac:dyDescent="0.2">
      <c r="D520" s="141"/>
    </row>
    <row r="521" spans="4:4" x14ac:dyDescent="0.2">
      <c r="D521" s="141"/>
    </row>
    <row r="522" spans="4:4" x14ac:dyDescent="0.2">
      <c r="D522" s="141"/>
    </row>
    <row r="523" spans="4:4" x14ac:dyDescent="0.2">
      <c r="D523" s="141"/>
    </row>
    <row r="524" spans="4:4" x14ac:dyDescent="0.2">
      <c r="D524" s="141"/>
    </row>
    <row r="525" spans="4:4" x14ac:dyDescent="0.2">
      <c r="D525" s="141"/>
    </row>
    <row r="526" spans="4:4" x14ac:dyDescent="0.2">
      <c r="D526" s="141"/>
    </row>
    <row r="527" spans="4:4" x14ac:dyDescent="0.2">
      <c r="D527" s="141"/>
    </row>
    <row r="528" spans="4:4" x14ac:dyDescent="0.2">
      <c r="D528" s="141"/>
    </row>
    <row r="529" spans="4:4" x14ac:dyDescent="0.2">
      <c r="D529" s="141"/>
    </row>
    <row r="530" spans="4:4" x14ac:dyDescent="0.2">
      <c r="D530" s="141"/>
    </row>
    <row r="531" spans="4:4" x14ac:dyDescent="0.2">
      <c r="D531" s="141"/>
    </row>
    <row r="532" spans="4:4" x14ac:dyDescent="0.2">
      <c r="D532" s="141"/>
    </row>
    <row r="533" spans="4:4" x14ac:dyDescent="0.2">
      <c r="D533" s="141"/>
    </row>
    <row r="534" spans="4:4" x14ac:dyDescent="0.2">
      <c r="D534" s="141"/>
    </row>
    <row r="535" spans="4:4" x14ac:dyDescent="0.2">
      <c r="D535" s="141"/>
    </row>
    <row r="536" spans="4:4" x14ac:dyDescent="0.2">
      <c r="D536" s="141"/>
    </row>
    <row r="537" spans="4:4" x14ac:dyDescent="0.2">
      <c r="D537" s="141"/>
    </row>
    <row r="538" spans="4:4" x14ac:dyDescent="0.2">
      <c r="D538" s="141"/>
    </row>
    <row r="539" spans="4:4" x14ac:dyDescent="0.2">
      <c r="D539" s="141"/>
    </row>
    <row r="540" spans="4:4" x14ac:dyDescent="0.2">
      <c r="D540" s="141"/>
    </row>
    <row r="541" spans="4:4" x14ac:dyDescent="0.2">
      <c r="D541" s="141"/>
    </row>
    <row r="542" spans="4:4" x14ac:dyDescent="0.2">
      <c r="D542" s="141"/>
    </row>
    <row r="543" spans="4:4" x14ac:dyDescent="0.2">
      <c r="D543" s="141"/>
    </row>
    <row r="544" spans="4:4" x14ac:dyDescent="0.2">
      <c r="D544" s="141"/>
    </row>
    <row r="545" spans="4:4" x14ac:dyDescent="0.2">
      <c r="D545" s="141"/>
    </row>
    <row r="546" spans="4:4" x14ac:dyDescent="0.2">
      <c r="D546" s="141"/>
    </row>
    <row r="547" spans="4:4" x14ac:dyDescent="0.2">
      <c r="D547" s="141"/>
    </row>
    <row r="548" spans="4:4" x14ac:dyDescent="0.2">
      <c r="D548" s="141"/>
    </row>
    <row r="549" spans="4:4" x14ac:dyDescent="0.2">
      <c r="D549" s="141"/>
    </row>
    <row r="550" spans="4:4" x14ac:dyDescent="0.2">
      <c r="D550" s="141"/>
    </row>
    <row r="551" spans="4:4" x14ac:dyDescent="0.2">
      <c r="D551" s="141"/>
    </row>
    <row r="552" spans="4:4" x14ac:dyDescent="0.2">
      <c r="D552" s="141"/>
    </row>
    <row r="553" spans="4:4" x14ac:dyDescent="0.2">
      <c r="D553" s="141"/>
    </row>
    <row r="554" spans="4:4" x14ac:dyDescent="0.2">
      <c r="D554" s="141"/>
    </row>
    <row r="555" spans="4:4" x14ac:dyDescent="0.2">
      <c r="D555" s="141"/>
    </row>
    <row r="556" spans="4:4" x14ac:dyDescent="0.2">
      <c r="D556" s="141"/>
    </row>
    <row r="557" spans="4:4" x14ac:dyDescent="0.2">
      <c r="D557" s="141"/>
    </row>
    <row r="558" spans="4:4" x14ac:dyDescent="0.2">
      <c r="D558" s="141"/>
    </row>
    <row r="559" spans="4:4" x14ac:dyDescent="0.2">
      <c r="D559" s="141"/>
    </row>
    <row r="560" spans="4:4" x14ac:dyDescent="0.2">
      <c r="D560" s="141"/>
    </row>
    <row r="561" spans="4:4" x14ac:dyDescent="0.2">
      <c r="D561" s="141"/>
    </row>
    <row r="562" spans="4:4" x14ac:dyDescent="0.2">
      <c r="D562" s="141"/>
    </row>
    <row r="563" spans="4:4" x14ac:dyDescent="0.2">
      <c r="D563" s="141"/>
    </row>
    <row r="564" spans="4:4" x14ac:dyDescent="0.2">
      <c r="D564" s="141"/>
    </row>
    <row r="565" spans="4:4" x14ac:dyDescent="0.2">
      <c r="D565" s="141"/>
    </row>
    <row r="566" spans="4:4" x14ac:dyDescent="0.2">
      <c r="D566" s="141"/>
    </row>
    <row r="567" spans="4:4" x14ac:dyDescent="0.2">
      <c r="D567" s="141"/>
    </row>
    <row r="568" spans="4:4" x14ac:dyDescent="0.2">
      <c r="D568" s="141"/>
    </row>
    <row r="569" spans="4:4" x14ac:dyDescent="0.2">
      <c r="D569" s="141"/>
    </row>
    <row r="570" spans="4:4" x14ac:dyDescent="0.2">
      <c r="D570" s="141"/>
    </row>
    <row r="571" spans="4:4" x14ac:dyDescent="0.2">
      <c r="D571" s="141"/>
    </row>
    <row r="572" spans="4:4" x14ac:dyDescent="0.2">
      <c r="D572" s="141"/>
    </row>
    <row r="573" spans="4:4" x14ac:dyDescent="0.2">
      <c r="D573" s="141"/>
    </row>
    <row r="574" spans="4:4" x14ac:dyDescent="0.2">
      <c r="D574" s="141"/>
    </row>
    <row r="575" spans="4:4" x14ac:dyDescent="0.2">
      <c r="D575" s="141"/>
    </row>
    <row r="576" spans="4:4" x14ac:dyDescent="0.2">
      <c r="D576" s="141"/>
    </row>
    <row r="577" spans="4:4" x14ac:dyDescent="0.2">
      <c r="D577" s="141"/>
    </row>
    <row r="578" spans="4:4" x14ac:dyDescent="0.2">
      <c r="D578" s="141"/>
    </row>
    <row r="579" spans="4:4" x14ac:dyDescent="0.2">
      <c r="D579" s="141"/>
    </row>
    <row r="580" spans="4:4" x14ac:dyDescent="0.2">
      <c r="D580" s="141"/>
    </row>
    <row r="581" spans="4:4" x14ac:dyDescent="0.2">
      <c r="D581" s="141"/>
    </row>
    <row r="582" spans="4:4" x14ac:dyDescent="0.2">
      <c r="D582" s="141"/>
    </row>
    <row r="583" spans="4:4" x14ac:dyDescent="0.2">
      <c r="D583" s="141"/>
    </row>
    <row r="584" spans="4:4" x14ac:dyDescent="0.2">
      <c r="D584" s="141"/>
    </row>
    <row r="585" spans="4:4" x14ac:dyDescent="0.2">
      <c r="D585" s="141"/>
    </row>
    <row r="586" spans="4:4" x14ac:dyDescent="0.2">
      <c r="D586" s="141"/>
    </row>
    <row r="587" spans="4:4" x14ac:dyDescent="0.2">
      <c r="D587" s="141"/>
    </row>
    <row r="588" spans="4:4" x14ac:dyDescent="0.2">
      <c r="D588" s="141"/>
    </row>
    <row r="589" spans="4:4" x14ac:dyDescent="0.2">
      <c r="D589" s="141"/>
    </row>
    <row r="590" spans="4:4" x14ac:dyDescent="0.2">
      <c r="D590" s="141"/>
    </row>
    <row r="591" spans="4:4" x14ac:dyDescent="0.2">
      <c r="D591" s="141"/>
    </row>
    <row r="592" spans="4:4" x14ac:dyDescent="0.2">
      <c r="D592" s="141"/>
    </row>
    <row r="593" spans="4:4" x14ac:dyDescent="0.2">
      <c r="D593" s="141"/>
    </row>
    <row r="594" spans="4:4" x14ac:dyDescent="0.2">
      <c r="D594" s="141"/>
    </row>
    <row r="595" spans="4:4" x14ac:dyDescent="0.2">
      <c r="D595" s="141"/>
    </row>
    <row r="596" spans="4:4" x14ac:dyDescent="0.2">
      <c r="D596" s="141"/>
    </row>
    <row r="597" spans="4:4" x14ac:dyDescent="0.2">
      <c r="D597" s="141"/>
    </row>
    <row r="598" spans="4:4" x14ac:dyDescent="0.2">
      <c r="D598" s="141"/>
    </row>
    <row r="599" spans="4:4" x14ac:dyDescent="0.2">
      <c r="D599" s="141"/>
    </row>
    <row r="600" spans="4:4" x14ac:dyDescent="0.2">
      <c r="D600" s="141"/>
    </row>
    <row r="601" spans="4:4" x14ac:dyDescent="0.2">
      <c r="D601" s="141"/>
    </row>
    <row r="602" spans="4:4" x14ac:dyDescent="0.2">
      <c r="D602" s="141"/>
    </row>
    <row r="603" spans="4:4" x14ac:dyDescent="0.2">
      <c r="D603" s="141"/>
    </row>
    <row r="604" spans="4:4" x14ac:dyDescent="0.2">
      <c r="D604" s="141"/>
    </row>
    <row r="605" spans="4:4" x14ac:dyDescent="0.2">
      <c r="D605" s="141"/>
    </row>
    <row r="606" spans="4:4" x14ac:dyDescent="0.2">
      <c r="D606" s="141"/>
    </row>
    <row r="607" spans="4:4" x14ac:dyDescent="0.2">
      <c r="D607" s="141"/>
    </row>
    <row r="608" spans="4:4" x14ac:dyDescent="0.2">
      <c r="D608" s="141"/>
    </row>
    <row r="609" spans="4:4" x14ac:dyDescent="0.2">
      <c r="D609" s="141"/>
    </row>
    <row r="610" spans="4:4" x14ac:dyDescent="0.2">
      <c r="D610" s="141"/>
    </row>
    <row r="611" spans="4:4" x14ac:dyDescent="0.2">
      <c r="D611" s="141"/>
    </row>
    <row r="612" spans="4:4" x14ac:dyDescent="0.2">
      <c r="D612" s="141"/>
    </row>
    <row r="613" spans="4:4" x14ac:dyDescent="0.2">
      <c r="D613" s="141"/>
    </row>
    <row r="614" spans="4:4" x14ac:dyDescent="0.2">
      <c r="D614" s="141"/>
    </row>
    <row r="615" spans="4:4" x14ac:dyDescent="0.2">
      <c r="D615" s="141"/>
    </row>
    <row r="616" spans="4:4" x14ac:dyDescent="0.2">
      <c r="D616" s="141"/>
    </row>
    <row r="617" spans="4:4" x14ac:dyDescent="0.2">
      <c r="D617" s="141"/>
    </row>
    <row r="618" spans="4:4" x14ac:dyDescent="0.2">
      <c r="D618" s="141"/>
    </row>
    <row r="619" spans="4:4" x14ac:dyDescent="0.2">
      <c r="D619" s="141"/>
    </row>
    <row r="620" spans="4:4" x14ac:dyDescent="0.2">
      <c r="D620" s="141"/>
    </row>
    <row r="621" spans="4:4" x14ac:dyDescent="0.2">
      <c r="D621" s="141"/>
    </row>
    <row r="622" spans="4:4" x14ac:dyDescent="0.2">
      <c r="D622" s="141"/>
    </row>
    <row r="623" spans="4:4" x14ac:dyDescent="0.2">
      <c r="D623" s="141"/>
    </row>
    <row r="624" spans="4:4" x14ac:dyDescent="0.2">
      <c r="D624" s="141"/>
    </row>
    <row r="625" spans="4:4" x14ac:dyDescent="0.2">
      <c r="D625" s="141"/>
    </row>
    <row r="626" spans="4:4" x14ac:dyDescent="0.2">
      <c r="D626" s="141"/>
    </row>
    <row r="627" spans="4:4" x14ac:dyDescent="0.2">
      <c r="D627" s="141"/>
    </row>
    <row r="628" spans="4:4" x14ac:dyDescent="0.2">
      <c r="D628" s="141"/>
    </row>
    <row r="629" spans="4:4" x14ac:dyDescent="0.2">
      <c r="D629" s="141"/>
    </row>
    <row r="630" spans="4:4" x14ac:dyDescent="0.2">
      <c r="D630" s="141"/>
    </row>
    <row r="631" spans="4:4" x14ac:dyDescent="0.2">
      <c r="D631" s="141"/>
    </row>
    <row r="632" spans="4:4" x14ac:dyDescent="0.2">
      <c r="D632" s="141"/>
    </row>
    <row r="633" spans="4:4" x14ac:dyDescent="0.2">
      <c r="D633" s="141"/>
    </row>
    <row r="634" spans="4:4" x14ac:dyDescent="0.2">
      <c r="D634" s="141"/>
    </row>
    <row r="635" spans="4:4" x14ac:dyDescent="0.2">
      <c r="D635" s="141"/>
    </row>
    <row r="636" spans="4:4" x14ac:dyDescent="0.2">
      <c r="D636" s="141"/>
    </row>
    <row r="637" spans="4:4" x14ac:dyDescent="0.2">
      <c r="D637" s="141"/>
    </row>
    <row r="638" spans="4:4" x14ac:dyDescent="0.2">
      <c r="D638" s="141"/>
    </row>
    <row r="639" spans="4:4" x14ac:dyDescent="0.2">
      <c r="D639" s="141"/>
    </row>
    <row r="640" spans="4:4" x14ac:dyDescent="0.2">
      <c r="D640" s="141"/>
    </row>
    <row r="641" spans="4:4" x14ac:dyDescent="0.2">
      <c r="D641" s="141"/>
    </row>
    <row r="642" spans="4:4" x14ac:dyDescent="0.2">
      <c r="D642" s="141"/>
    </row>
    <row r="643" spans="4:4" x14ac:dyDescent="0.2">
      <c r="D643" s="141"/>
    </row>
    <row r="644" spans="4:4" x14ac:dyDescent="0.2">
      <c r="D644" s="141"/>
    </row>
    <row r="645" spans="4:4" x14ac:dyDescent="0.2">
      <c r="D645" s="141"/>
    </row>
    <row r="646" spans="4:4" x14ac:dyDescent="0.2">
      <c r="D646" s="141"/>
    </row>
    <row r="647" spans="4:4" x14ac:dyDescent="0.2">
      <c r="D647" s="141"/>
    </row>
    <row r="648" spans="4:4" x14ac:dyDescent="0.2">
      <c r="D648" s="141"/>
    </row>
    <row r="649" spans="4:4" x14ac:dyDescent="0.2">
      <c r="D649" s="141"/>
    </row>
    <row r="650" spans="4:4" x14ac:dyDescent="0.2">
      <c r="D650" s="141"/>
    </row>
    <row r="651" spans="4:4" x14ac:dyDescent="0.2">
      <c r="D651" s="141"/>
    </row>
    <row r="652" spans="4:4" x14ac:dyDescent="0.2">
      <c r="D652" s="141"/>
    </row>
    <row r="653" spans="4:4" x14ac:dyDescent="0.2">
      <c r="D653" s="141"/>
    </row>
    <row r="654" spans="4:4" x14ac:dyDescent="0.2">
      <c r="D654" s="141"/>
    </row>
    <row r="655" spans="4:4" x14ac:dyDescent="0.2">
      <c r="D655" s="141"/>
    </row>
    <row r="656" spans="4:4" x14ac:dyDescent="0.2">
      <c r="D656" s="141"/>
    </row>
    <row r="657" spans="4:4" x14ac:dyDescent="0.2">
      <c r="D657" s="141"/>
    </row>
    <row r="658" spans="4:4" x14ac:dyDescent="0.2">
      <c r="D658" s="141"/>
    </row>
    <row r="659" spans="4:4" x14ac:dyDescent="0.2">
      <c r="D659" s="141"/>
    </row>
    <row r="660" spans="4:4" x14ac:dyDescent="0.2">
      <c r="D660" s="141"/>
    </row>
    <row r="661" spans="4:4" x14ac:dyDescent="0.2">
      <c r="D661" s="141"/>
    </row>
    <row r="662" spans="4:4" x14ac:dyDescent="0.2">
      <c r="D662" s="141"/>
    </row>
    <row r="663" spans="4:4" x14ac:dyDescent="0.2">
      <c r="D663" s="141"/>
    </row>
    <row r="664" spans="4:4" x14ac:dyDescent="0.2">
      <c r="D664" s="141"/>
    </row>
    <row r="665" spans="4:4" x14ac:dyDescent="0.2">
      <c r="D665" s="141"/>
    </row>
    <row r="666" spans="4:4" x14ac:dyDescent="0.2">
      <c r="D666" s="141"/>
    </row>
    <row r="667" spans="4:4" x14ac:dyDescent="0.2">
      <c r="D667" s="141"/>
    </row>
    <row r="668" spans="4:4" x14ac:dyDescent="0.2">
      <c r="D668" s="141"/>
    </row>
    <row r="669" spans="4:4" x14ac:dyDescent="0.2">
      <c r="D669" s="141"/>
    </row>
    <row r="670" spans="4:4" x14ac:dyDescent="0.2">
      <c r="D670" s="141"/>
    </row>
    <row r="671" spans="4:4" x14ac:dyDescent="0.2">
      <c r="D671" s="141"/>
    </row>
    <row r="672" spans="4:4" x14ac:dyDescent="0.2">
      <c r="D672" s="141"/>
    </row>
    <row r="673" spans="4:4" x14ac:dyDescent="0.2">
      <c r="D673" s="141"/>
    </row>
    <row r="674" spans="4:4" x14ac:dyDescent="0.2">
      <c r="D674" s="141"/>
    </row>
    <row r="675" spans="4:4" x14ac:dyDescent="0.2">
      <c r="D675" s="141"/>
    </row>
    <row r="676" spans="4:4" x14ac:dyDescent="0.2">
      <c r="D676" s="141"/>
    </row>
    <row r="677" spans="4:4" x14ac:dyDescent="0.2">
      <c r="D677" s="141"/>
    </row>
    <row r="678" spans="4:4" x14ac:dyDescent="0.2">
      <c r="D678" s="141"/>
    </row>
    <row r="679" spans="4:4" x14ac:dyDescent="0.2">
      <c r="D679" s="141"/>
    </row>
    <row r="680" spans="4:4" x14ac:dyDescent="0.2">
      <c r="D680" s="141"/>
    </row>
    <row r="681" spans="4:4" x14ac:dyDescent="0.2">
      <c r="D681" s="141"/>
    </row>
    <row r="682" spans="4:4" x14ac:dyDescent="0.2">
      <c r="D682" s="141"/>
    </row>
    <row r="683" spans="4:4" x14ac:dyDescent="0.2">
      <c r="D683" s="141"/>
    </row>
    <row r="684" spans="4:4" x14ac:dyDescent="0.2">
      <c r="D684" s="141"/>
    </row>
    <row r="685" spans="4:4" x14ac:dyDescent="0.2">
      <c r="D685" s="141"/>
    </row>
    <row r="686" spans="4:4" x14ac:dyDescent="0.2">
      <c r="D686" s="141"/>
    </row>
    <row r="687" spans="4:4" x14ac:dyDescent="0.2">
      <c r="D687" s="141"/>
    </row>
    <row r="688" spans="4:4" x14ac:dyDescent="0.2">
      <c r="D688" s="141"/>
    </row>
    <row r="689" spans="4:4" x14ac:dyDescent="0.2">
      <c r="D689" s="141"/>
    </row>
    <row r="690" spans="4:4" x14ac:dyDescent="0.2">
      <c r="D690" s="141"/>
    </row>
    <row r="691" spans="4:4" x14ac:dyDescent="0.2">
      <c r="D691" s="141"/>
    </row>
    <row r="692" spans="4:4" x14ac:dyDescent="0.2">
      <c r="D692" s="141"/>
    </row>
    <row r="693" spans="4:4" x14ac:dyDescent="0.2">
      <c r="D693" s="141"/>
    </row>
    <row r="694" spans="4:4" x14ac:dyDescent="0.2">
      <c r="D694" s="141"/>
    </row>
    <row r="695" spans="4:4" x14ac:dyDescent="0.2">
      <c r="D695" s="141"/>
    </row>
    <row r="696" spans="4:4" x14ac:dyDescent="0.2">
      <c r="D696" s="141"/>
    </row>
    <row r="697" spans="4:4" x14ac:dyDescent="0.2">
      <c r="D697" s="141"/>
    </row>
    <row r="698" spans="4:4" x14ac:dyDescent="0.2">
      <c r="D698" s="141"/>
    </row>
    <row r="699" spans="4:4" x14ac:dyDescent="0.2">
      <c r="D699" s="141"/>
    </row>
    <row r="700" spans="4:4" x14ac:dyDescent="0.2">
      <c r="D700" s="141"/>
    </row>
    <row r="701" spans="4:4" x14ac:dyDescent="0.2">
      <c r="D701" s="141"/>
    </row>
    <row r="702" spans="4:4" x14ac:dyDescent="0.2">
      <c r="D702" s="141"/>
    </row>
    <row r="703" spans="4:4" x14ac:dyDescent="0.2">
      <c r="D703" s="141"/>
    </row>
    <row r="704" spans="4:4" x14ac:dyDescent="0.2">
      <c r="D704" s="141"/>
    </row>
    <row r="705" spans="4:4" x14ac:dyDescent="0.2">
      <c r="D705" s="141"/>
    </row>
    <row r="706" spans="4:4" x14ac:dyDescent="0.2">
      <c r="D706" s="141"/>
    </row>
    <row r="707" spans="4:4" x14ac:dyDescent="0.2">
      <c r="D707" s="141"/>
    </row>
    <row r="708" spans="4:4" x14ac:dyDescent="0.2">
      <c r="D708" s="141"/>
    </row>
    <row r="709" spans="4:4" x14ac:dyDescent="0.2">
      <c r="D709" s="141"/>
    </row>
    <row r="710" spans="4:4" x14ac:dyDescent="0.2">
      <c r="D710" s="141"/>
    </row>
    <row r="711" spans="4:4" x14ac:dyDescent="0.2">
      <c r="D711" s="141"/>
    </row>
    <row r="712" spans="4:4" x14ac:dyDescent="0.2">
      <c r="D712" s="141"/>
    </row>
    <row r="713" spans="4:4" x14ac:dyDescent="0.2">
      <c r="D713" s="141"/>
    </row>
    <row r="714" spans="4:4" x14ac:dyDescent="0.2">
      <c r="D714" s="141"/>
    </row>
    <row r="715" spans="4:4" x14ac:dyDescent="0.2">
      <c r="D715" s="141"/>
    </row>
    <row r="716" spans="4:4" x14ac:dyDescent="0.2">
      <c r="D716" s="141"/>
    </row>
    <row r="717" spans="4:4" x14ac:dyDescent="0.2">
      <c r="D717" s="141"/>
    </row>
    <row r="718" spans="4:4" x14ac:dyDescent="0.2">
      <c r="D718" s="141"/>
    </row>
    <row r="719" spans="4:4" x14ac:dyDescent="0.2">
      <c r="D719" s="141"/>
    </row>
    <row r="720" spans="4:4" x14ac:dyDescent="0.2">
      <c r="D720" s="141"/>
    </row>
    <row r="721" spans="4:4" x14ac:dyDescent="0.2">
      <c r="D721" s="141"/>
    </row>
    <row r="722" spans="4:4" x14ac:dyDescent="0.2">
      <c r="D722" s="141"/>
    </row>
    <row r="723" spans="4:4" x14ac:dyDescent="0.2">
      <c r="D723" s="141"/>
    </row>
    <row r="724" spans="4:4" x14ac:dyDescent="0.2">
      <c r="D724" s="141"/>
    </row>
    <row r="725" spans="4:4" x14ac:dyDescent="0.2">
      <c r="D725" s="141"/>
    </row>
    <row r="726" spans="4:4" x14ac:dyDescent="0.2">
      <c r="D726" s="141"/>
    </row>
    <row r="727" spans="4:4" x14ac:dyDescent="0.2">
      <c r="D727" s="141"/>
    </row>
    <row r="728" spans="4:4" x14ac:dyDescent="0.2">
      <c r="D728" s="141"/>
    </row>
    <row r="729" spans="4:4" x14ac:dyDescent="0.2">
      <c r="D729" s="141"/>
    </row>
    <row r="730" spans="4:4" x14ac:dyDescent="0.2">
      <c r="D730" s="141"/>
    </row>
    <row r="731" spans="4:4" x14ac:dyDescent="0.2">
      <c r="D731" s="141"/>
    </row>
    <row r="732" spans="4:4" x14ac:dyDescent="0.2">
      <c r="D732" s="141"/>
    </row>
    <row r="733" spans="4:4" x14ac:dyDescent="0.2">
      <c r="D733" s="141"/>
    </row>
    <row r="734" spans="4:4" x14ac:dyDescent="0.2">
      <c r="D734" s="141"/>
    </row>
    <row r="735" spans="4:4" x14ac:dyDescent="0.2">
      <c r="D735" s="141"/>
    </row>
    <row r="736" spans="4:4" x14ac:dyDescent="0.2">
      <c r="D736" s="141"/>
    </row>
    <row r="737" spans="4:4" x14ac:dyDescent="0.2">
      <c r="D737" s="141"/>
    </row>
    <row r="738" spans="4:4" x14ac:dyDescent="0.2">
      <c r="D738" s="141"/>
    </row>
    <row r="739" spans="4:4" x14ac:dyDescent="0.2">
      <c r="D739" s="141"/>
    </row>
    <row r="740" spans="4:4" x14ac:dyDescent="0.2">
      <c r="D740" s="141"/>
    </row>
    <row r="741" spans="4:4" x14ac:dyDescent="0.2">
      <c r="D741" s="141"/>
    </row>
    <row r="742" spans="4:4" x14ac:dyDescent="0.2">
      <c r="D742" s="141"/>
    </row>
    <row r="743" spans="4:4" x14ac:dyDescent="0.2">
      <c r="D743" s="141"/>
    </row>
    <row r="744" spans="4:4" x14ac:dyDescent="0.2">
      <c r="D744" s="141"/>
    </row>
    <row r="745" spans="4:4" x14ac:dyDescent="0.2">
      <c r="D745" s="141"/>
    </row>
    <row r="746" spans="4:4" x14ac:dyDescent="0.2">
      <c r="D746" s="141"/>
    </row>
    <row r="747" spans="4:4" x14ac:dyDescent="0.2">
      <c r="D747" s="141"/>
    </row>
    <row r="748" spans="4:4" x14ac:dyDescent="0.2">
      <c r="D748" s="141"/>
    </row>
    <row r="749" spans="4:4" x14ac:dyDescent="0.2">
      <c r="D749" s="141"/>
    </row>
    <row r="750" spans="4:4" x14ac:dyDescent="0.2">
      <c r="D750" s="141"/>
    </row>
    <row r="751" spans="4:4" x14ac:dyDescent="0.2">
      <c r="D751" s="141"/>
    </row>
    <row r="752" spans="4:4" x14ac:dyDescent="0.2">
      <c r="D752" s="141"/>
    </row>
    <row r="753" spans="4:4" x14ac:dyDescent="0.2">
      <c r="D753" s="141"/>
    </row>
    <row r="754" spans="4:4" x14ac:dyDescent="0.2">
      <c r="D754" s="141"/>
    </row>
    <row r="755" spans="4:4" x14ac:dyDescent="0.2">
      <c r="D755" s="141"/>
    </row>
    <row r="756" spans="4:4" x14ac:dyDescent="0.2">
      <c r="D756" s="141"/>
    </row>
    <row r="757" spans="4:4" x14ac:dyDescent="0.2">
      <c r="D757" s="141"/>
    </row>
    <row r="758" spans="4:4" x14ac:dyDescent="0.2">
      <c r="D758" s="141"/>
    </row>
    <row r="759" spans="4:4" x14ac:dyDescent="0.2">
      <c r="D759" s="141"/>
    </row>
    <row r="760" spans="4:4" x14ac:dyDescent="0.2">
      <c r="D760" s="141"/>
    </row>
    <row r="761" spans="4:4" x14ac:dyDescent="0.2">
      <c r="D761" s="141"/>
    </row>
    <row r="762" spans="4:4" x14ac:dyDescent="0.2">
      <c r="D762" s="141"/>
    </row>
    <row r="763" spans="4:4" x14ac:dyDescent="0.2">
      <c r="D763" s="141"/>
    </row>
    <row r="764" spans="4:4" x14ac:dyDescent="0.2">
      <c r="D764" s="141"/>
    </row>
    <row r="765" spans="4:4" x14ac:dyDescent="0.2">
      <c r="D765" s="141"/>
    </row>
    <row r="766" spans="4:4" x14ac:dyDescent="0.2">
      <c r="D766" s="141"/>
    </row>
    <row r="767" spans="4:4" x14ac:dyDescent="0.2">
      <c r="D767" s="141"/>
    </row>
    <row r="768" spans="4:4" x14ac:dyDescent="0.2">
      <c r="D768" s="141"/>
    </row>
    <row r="769" spans="4:4" x14ac:dyDescent="0.2">
      <c r="D769" s="141"/>
    </row>
    <row r="770" spans="4:4" x14ac:dyDescent="0.2">
      <c r="D770" s="141"/>
    </row>
    <row r="771" spans="4:4" x14ac:dyDescent="0.2">
      <c r="D771" s="141"/>
    </row>
    <row r="772" spans="4:4" x14ac:dyDescent="0.2">
      <c r="D772" s="141"/>
    </row>
    <row r="773" spans="4:4" x14ac:dyDescent="0.2">
      <c r="D773" s="141"/>
    </row>
    <row r="774" spans="4:4" x14ac:dyDescent="0.2">
      <c r="D774" s="141"/>
    </row>
    <row r="775" spans="4:4" x14ac:dyDescent="0.2">
      <c r="D775" s="141"/>
    </row>
    <row r="776" spans="4:4" x14ac:dyDescent="0.2">
      <c r="D776" s="141"/>
    </row>
    <row r="777" spans="4:4" x14ac:dyDescent="0.2">
      <c r="D777" s="141"/>
    </row>
    <row r="778" spans="4:4" x14ac:dyDescent="0.2">
      <c r="D778" s="141"/>
    </row>
    <row r="779" spans="4:4" x14ac:dyDescent="0.2">
      <c r="D779" s="141"/>
    </row>
    <row r="780" spans="4:4" x14ac:dyDescent="0.2">
      <c r="D780" s="141"/>
    </row>
    <row r="781" spans="4:4" x14ac:dyDescent="0.2">
      <c r="D781" s="141"/>
    </row>
    <row r="782" spans="4:4" x14ac:dyDescent="0.2">
      <c r="D782" s="141"/>
    </row>
    <row r="783" spans="4:4" x14ac:dyDescent="0.2">
      <c r="D783" s="141"/>
    </row>
    <row r="784" spans="4:4" x14ac:dyDescent="0.2">
      <c r="D784" s="141"/>
    </row>
    <row r="785" spans="4:4" x14ac:dyDescent="0.2">
      <c r="D785" s="141"/>
    </row>
    <row r="786" spans="4:4" x14ac:dyDescent="0.2">
      <c r="D786" s="141"/>
    </row>
    <row r="787" spans="4:4" x14ac:dyDescent="0.2">
      <c r="D787" s="141"/>
    </row>
    <row r="788" spans="4:4" x14ac:dyDescent="0.2">
      <c r="D788" s="141"/>
    </row>
    <row r="789" spans="4:4" x14ac:dyDescent="0.2">
      <c r="D789" s="141"/>
    </row>
    <row r="790" spans="4:4" x14ac:dyDescent="0.2">
      <c r="D790" s="141"/>
    </row>
    <row r="791" spans="4:4" x14ac:dyDescent="0.2">
      <c r="D791" s="141"/>
    </row>
    <row r="792" spans="4:4" x14ac:dyDescent="0.2">
      <c r="D792" s="141"/>
    </row>
    <row r="793" spans="4:4" x14ac:dyDescent="0.2">
      <c r="D793" s="141"/>
    </row>
    <row r="794" spans="4:4" x14ac:dyDescent="0.2">
      <c r="D794" s="141"/>
    </row>
    <row r="795" spans="4:4" x14ac:dyDescent="0.2">
      <c r="D795" s="141"/>
    </row>
    <row r="796" spans="4:4" x14ac:dyDescent="0.2">
      <c r="D796" s="141"/>
    </row>
    <row r="797" spans="4:4" x14ac:dyDescent="0.2">
      <c r="D797" s="141"/>
    </row>
    <row r="798" spans="4:4" x14ac:dyDescent="0.2">
      <c r="D798" s="141"/>
    </row>
    <row r="799" spans="4:4" x14ac:dyDescent="0.2">
      <c r="D799" s="141"/>
    </row>
    <row r="800" spans="4:4" x14ac:dyDescent="0.2">
      <c r="D800" s="141"/>
    </row>
    <row r="801" spans="4:4" x14ac:dyDescent="0.2">
      <c r="D801" s="141"/>
    </row>
    <row r="802" spans="4:4" x14ac:dyDescent="0.2">
      <c r="D802" s="141"/>
    </row>
    <row r="803" spans="4:4" x14ac:dyDescent="0.2">
      <c r="D803" s="141"/>
    </row>
    <row r="804" spans="4:4" x14ac:dyDescent="0.2">
      <c r="D804" s="141"/>
    </row>
    <row r="805" spans="4:4" x14ac:dyDescent="0.2">
      <c r="D805" s="141"/>
    </row>
    <row r="806" spans="4:4" x14ac:dyDescent="0.2">
      <c r="D806" s="141"/>
    </row>
    <row r="807" spans="4:4" x14ac:dyDescent="0.2">
      <c r="D807" s="141"/>
    </row>
    <row r="808" spans="4:4" x14ac:dyDescent="0.2">
      <c r="D808" s="141"/>
    </row>
    <row r="809" spans="4:4" x14ac:dyDescent="0.2">
      <c r="D809" s="141"/>
    </row>
    <row r="810" spans="4:4" x14ac:dyDescent="0.2">
      <c r="D810" s="141"/>
    </row>
    <row r="811" spans="4:4" x14ac:dyDescent="0.2">
      <c r="D811" s="141"/>
    </row>
    <row r="812" spans="4:4" x14ac:dyDescent="0.2">
      <c r="D812" s="141"/>
    </row>
    <row r="813" spans="4:4" x14ac:dyDescent="0.2">
      <c r="D813" s="141"/>
    </row>
    <row r="814" spans="4:4" x14ac:dyDescent="0.2">
      <c r="D814" s="141"/>
    </row>
    <row r="815" spans="4:4" x14ac:dyDescent="0.2">
      <c r="D815" s="141"/>
    </row>
    <row r="816" spans="4:4" x14ac:dyDescent="0.2">
      <c r="D816" s="141"/>
    </row>
    <row r="817" spans="4:4" x14ac:dyDescent="0.2">
      <c r="D817" s="141"/>
    </row>
    <row r="818" spans="4:4" x14ac:dyDescent="0.2">
      <c r="D818" s="141"/>
    </row>
    <row r="819" spans="4:4" x14ac:dyDescent="0.2">
      <c r="D819" s="141"/>
    </row>
    <row r="820" spans="4:4" x14ac:dyDescent="0.2">
      <c r="D820" s="141"/>
    </row>
    <row r="821" spans="4:4" x14ac:dyDescent="0.2">
      <c r="D821" s="141"/>
    </row>
    <row r="822" spans="4:4" x14ac:dyDescent="0.2">
      <c r="D822" s="141"/>
    </row>
    <row r="823" spans="4:4" x14ac:dyDescent="0.2">
      <c r="D823" s="141"/>
    </row>
    <row r="824" spans="4:4" x14ac:dyDescent="0.2">
      <c r="D824" s="141"/>
    </row>
    <row r="825" spans="4:4" x14ac:dyDescent="0.2">
      <c r="D825" s="141"/>
    </row>
    <row r="826" spans="4:4" x14ac:dyDescent="0.2">
      <c r="D826" s="141"/>
    </row>
    <row r="827" spans="4:4" x14ac:dyDescent="0.2">
      <c r="D827" s="141"/>
    </row>
    <row r="828" spans="4:4" x14ac:dyDescent="0.2">
      <c r="D828" s="141"/>
    </row>
    <row r="829" spans="4:4" x14ac:dyDescent="0.2">
      <c r="D829" s="141"/>
    </row>
    <row r="830" spans="4:4" x14ac:dyDescent="0.2">
      <c r="D830" s="141"/>
    </row>
    <row r="831" spans="4:4" x14ac:dyDescent="0.2">
      <c r="D831" s="141"/>
    </row>
    <row r="832" spans="4:4" x14ac:dyDescent="0.2">
      <c r="D832" s="141"/>
    </row>
    <row r="833" spans="4:4" x14ac:dyDescent="0.2">
      <c r="D833" s="141"/>
    </row>
    <row r="834" spans="4:4" x14ac:dyDescent="0.2">
      <c r="D834" s="141"/>
    </row>
    <row r="835" spans="4:4" x14ac:dyDescent="0.2">
      <c r="D835" s="141"/>
    </row>
    <row r="836" spans="4:4" x14ac:dyDescent="0.2">
      <c r="D836" s="141"/>
    </row>
    <row r="837" spans="4:4" x14ac:dyDescent="0.2">
      <c r="D837" s="141"/>
    </row>
    <row r="838" spans="4:4" x14ac:dyDescent="0.2">
      <c r="D838" s="141"/>
    </row>
    <row r="839" spans="4:4" x14ac:dyDescent="0.2">
      <c r="D839" s="141"/>
    </row>
    <row r="840" spans="4:4" x14ac:dyDescent="0.2">
      <c r="D840" s="141"/>
    </row>
    <row r="841" spans="4:4" x14ac:dyDescent="0.2">
      <c r="D841" s="141"/>
    </row>
    <row r="842" spans="4:4" x14ac:dyDescent="0.2">
      <c r="D842" s="141"/>
    </row>
    <row r="843" spans="4:4" x14ac:dyDescent="0.2">
      <c r="D843" s="141"/>
    </row>
    <row r="844" spans="4:4" x14ac:dyDescent="0.2">
      <c r="D844" s="141"/>
    </row>
    <row r="845" spans="4:4" x14ac:dyDescent="0.2">
      <c r="D845" s="141"/>
    </row>
    <row r="846" spans="4:4" x14ac:dyDescent="0.2">
      <c r="D846" s="141"/>
    </row>
    <row r="847" spans="4:4" x14ac:dyDescent="0.2">
      <c r="D847" s="141"/>
    </row>
    <row r="848" spans="4:4" x14ac:dyDescent="0.2">
      <c r="D848" s="141"/>
    </row>
    <row r="849" spans="4:4" x14ac:dyDescent="0.2">
      <c r="D849" s="141"/>
    </row>
    <row r="850" spans="4:4" x14ac:dyDescent="0.2">
      <c r="D850" s="141"/>
    </row>
    <row r="851" spans="4:4" x14ac:dyDescent="0.2">
      <c r="D851" s="141"/>
    </row>
    <row r="852" spans="4:4" x14ac:dyDescent="0.2">
      <c r="D852" s="141"/>
    </row>
    <row r="853" spans="4:4" x14ac:dyDescent="0.2">
      <c r="D853" s="141"/>
    </row>
    <row r="854" spans="4:4" x14ac:dyDescent="0.2">
      <c r="D854" s="141"/>
    </row>
    <row r="855" spans="4:4" x14ac:dyDescent="0.2">
      <c r="D855" s="141"/>
    </row>
    <row r="856" spans="4:4" x14ac:dyDescent="0.2">
      <c r="D856" s="141"/>
    </row>
    <row r="857" spans="4:4" x14ac:dyDescent="0.2">
      <c r="D857" s="141"/>
    </row>
    <row r="858" spans="4:4" x14ac:dyDescent="0.2">
      <c r="D858" s="141"/>
    </row>
    <row r="859" spans="4:4" x14ac:dyDescent="0.2">
      <c r="D859" s="141"/>
    </row>
    <row r="860" spans="4:4" x14ac:dyDescent="0.2">
      <c r="D860" s="141"/>
    </row>
    <row r="861" spans="4:4" x14ac:dyDescent="0.2">
      <c r="D861" s="141"/>
    </row>
    <row r="862" spans="4:4" x14ac:dyDescent="0.2">
      <c r="D862" s="141"/>
    </row>
    <row r="863" spans="4:4" x14ac:dyDescent="0.2">
      <c r="D863" s="141"/>
    </row>
    <row r="864" spans="4:4" x14ac:dyDescent="0.2">
      <c r="D864" s="141"/>
    </row>
    <row r="865" spans="4:4" x14ac:dyDescent="0.2">
      <c r="D865" s="141"/>
    </row>
    <row r="866" spans="4:4" x14ac:dyDescent="0.2">
      <c r="D866" s="141"/>
    </row>
    <row r="867" spans="4:4" x14ac:dyDescent="0.2">
      <c r="D867" s="141"/>
    </row>
    <row r="868" spans="4:4" x14ac:dyDescent="0.2">
      <c r="D868" s="141"/>
    </row>
    <row r="869" spans="4:4" x14ac:dyDescent="0.2">
      <c r="D869" s="141"/>
    </row>
    <row r="870" spans="4:4" x14ac:dyDescent="0.2">
      <c r="D870" s="141"/>
    </row>
    <row r="871" spans="4:4" x14ac:dyDescent="0.2">
      <c r="D871" s="141"/>
    </row>
    <row r="872" spans="4:4" x14ac:dyDescent="0.2">
      <c r="D872" s="141"/>
    </row>
    <row r="873" spans="4:4" x14ac:dyDescent="0.2">
      <c r="D873" s="141"/>
    </row>
    <row r="874" spans="4:4" x14ac:dyDescent="0.2">
      <c r="D874" s="141"/>
    </row>
    <row r="875" spans="4:4" x14ac:dyDescent="0.2">
      <c r="D875" s="141"/>
    </row>
    <row r="876" spans="4:4" x14ac:dyDescent="0.2">
      <c r="D876" s="141"/>
    </row>
    <row r="877" spans="4:4" x14ac:dyDescent="0.2">
      <c r="D877" s="141"/>
    </row>
    <row r="878" spans="4:4" x14ac:dyDescent="0.2">
      <c r="D878" s="141"/>
    </row>
    <row r="879" spans="4:4" x14ac:dyDescent="0.2">
      <c r="D879" s="141"/>
    </row>
    <row r="880" spans="4:4" x14ac:dyDescent="0.2">
      <c r="D880" s="141"/>
    </row>
    <row r="881" spans="4:4" x14ac:dyDescent="0.2">
      <c r="D881" s="141"/>
    </row>
    <row r="882" spans="4:4" x14ac:dyDescent="0.2">
      <c r="D882" s="141"/>
    </row>
    <row r="883" spans="4:4" x14ac:dyDescent="0.2">
      <c r="D883" s="141"/>
    </row>
    <row r="884" spans="4:4" x14ac:dyDescent="0.2">
      <c r="D884" s="141"/>
    </row>
    <row r="885" spans="4:4" x14ac:dyDescent="0.2">
      <c r="D885" s="141"/>
    </row>
    <row r="886" spans="4:4" x14ac:dyDescent="0.2">
      <c r="D886" s="141"/>
    </row>
    <row r="887" spans="4:4" x14ac:dyDescent="0.2">
      <c r="D887" s="141"/>
    </row>
    <row r="888" spans="4:4" x14ac:dyDescent="0.2">
      <c r="D888" s="141"/>
    </row>
    <row r="889" spans="4:4" x14ac:dyDescent="0.2">
      <c r="D889" s="141"/>
    </row>
    <row r="890" spans="4:4" x14ac:dyDescent="0.2">
      <c r="D890" s="141"/>
    </row>
    <row r="891" spans="4:4" x14ac:dyDescent="0.2">
      <c r="D891" s="141"/>
    </row>
    <row r="892" spans="4:4" x14ac:dyDescent="0.2">
      <c r="D892" s="141"/>
    </row>
    <row r="893" spans="4:4" x14ac:dyDescent="0.2">
      <c r="D893" s="141"/>
    </row>
    <row r="894" spans="4:4" x14ac:dyDescent="0.2">
      <c r="D894" s="141"/>
    </row>
    <row r="895" spans="4:4" x14ac:dyDescent="0.2">
      <c r="D895" s="141"/>
    </row>
    <row r="896" spans="4:4" x14ac:dyDescent="0.2">
      <c r="D896" s="141"/>
    </row>
    <row r="897" spans="4:4" x14ac:dyDescent="0.2">
      <c r="D897" s="141"/>
    </row>
    <row r="898" spans="4:4" x14ac:dyDescent="0.2">
      <c r="D898" s="141"/>
    </row>
    <row r="899" spans="4:4" x14ac:dyDescent="0.2">
      <c r="D899" s="141"/>
    </row>
    <row r="900" spans="4:4" x14ac:dyDescent="0.2">
      <c r="D900" s="141"/>
    </row>
    <row r="901" spans="4:4" x14ac:dyDescent="0.2">
      <c r="D901" s="141"/>
    </row>
    <row r="902" spans="4:4" x14ac:dyDescent="0.2">
      <c r="D902" s="141"/>
    </row>
    <row r="903" spans="4:4" x14ac:dyDescent="0.2">
      <c r="D903" s="141"/>
    </row>
    <row r="904" spans="4:4" x14ac:dyDescent="0.2">
      <c r="D904" s="141"/>
    </row>
    <row r="905" spans="4:4" x14ac:dyDescent="0.2">
      <c r="D905" s="141"/>
    </row>
    <row r="906" spans="4:4" x14ac:dyDescent="0.2">
      <c r="D906" s="141"/>
    </row>
    <row r="907" spans="4:4" x14ac:dyDescent="0.2">
      <c r="D907" s="141"/>
    </row>
    <row r="908" spans="4:4" x14ac:dyDescent="0.2">
      <c r="D908" s="141"/>
    </row>
    <row r="909" spans="4:4" x14ac:dyDescent="0.2">
      <c r="D909" s="141"/>
    </row>
    <row r="910" spans="4:4" x14ac:dyDescent="0.2">
      <c r="D910" s="141"/>
    </row>
    <row r="911" spans="4:4" x14ac:dyDescent="0.2">
      <c r="D911" s="141"/>
    </row>
    <row r="912" spans="4:4" x14ac:dyDescent="0.2">
      <c r="D912" s="141"/>
    </row>
    <row r="913" spans="4:4" x14ac:dyDescent="0.2">
      <c r="D913" s="141"/>
    </row>
    <row r="914" spans="4:4" x14ac:dyDescent="0.2">
      <c r="D914" s="141"/>
    </row>
    <row r="915" spans="4:4" x14ac:dyDescent="0.2">
      <c r="D915" s="141"/>
    </row>
    <row r="916" spans="4:4" x14ac:dyDescent="0.2">
      <c r="D916" s="141"/>
    </row>
    <row r="917" spans="4:4" x14ac:dyDescent="0.2">
      <c r="D917" s="141"/>
    </row>
    <row r="918" spans="4:4" x14ac:dyDescent="0.2">
      <c r="D918" s="141"/>
    </row>
    <row r="919" spans="4:4" x14ac:dyDescent="0.2">
      <c r="D919" s="141"/>
    </row>
    <row r="920" spans="4:4" x14ac:dyDescent="0.2">
      <c r="D920" s="141"/>
    </row>
    <row r="921" spans="4:4" x14ac:dyDescent="0.2">
      <c r="D921" s="141"/>
    </row>
    <row r="922" spans="4:4" x14ac:dyDescent="0.2">
      <c r="D922" s="141"/>
    </row>
    <row r="923" spans="4:4" x14ac:dyDescent="0.2">
      <c r="D923" s="141"/>
    </row>
    <row r="924" spans="4:4" x14ac:dyDescent="0.2">
      <c r="D924" s="141"/>
    </row>
    <row r="925" spans="4:4" x14ac:dyDescent="0.2">
      <c r="D925" s="141"/>
    </row>
    <row r="926" spans="4:4" x14ac:dyDescent="0.2">
      <c r="D926" s="141"/>
    </row>
    <row r="927" spans="4:4" x14ac:dyDescent="0.2">
      <c r="D927" s="141"/>
    </row>
    <row r="928" spans="4:4" x14ac:dyDescent="0.2">
      <c r="D928" s="141"/>
    </row>
    <row r="929" spans="4:4" x14ac:dyDescent="0.2">
      <c r="D929" s="141"/>
    </row>
    <row r="930" spans="4:4" x14ac:dyDescent="0.2">
      <c r="D930" s="141"/>
    </row>
    <row r="931" spans="4:4" x14ac:dyDescent="0.2">
      <c r="D931" s="141"/>
    </row>
    <row r="932" spans="4:4" x14ac:dyDescent="0.2">
      <c r="D932" s="141"/>
    </row>
    <row r="933" spans="4:4" x14ac:dyDescent="0.2">
      <c r="D933" s="141"/>
    </row>
    <row r="934" spans="4:4" x14ac:dyDescent="0.2">
      <c r="D934" s="141"/>
    </row>
    <row r="935" spans="4:4" x14ac:dyDescent="0.2">
      <c r="D935" s="141"/>
    </row>
    <row r="936" spans="4:4" x14ac:dyDescent="0.2">
      <c r="D936" s="141"/>
    </row>
    <row r="937" spans="4:4" x14ac:dyDescent="0.2">
      <c r="D937" s="141"/>
    </row>
    <row r="938" spans="4:4" x14ac:dyDescent="0.2">
      <c r="D938" s="141"/>
    </row>
    <row r="939" spans="4:4" x14ac:dyDescent="0.2">
      <c r="D939" s="141"/>
    </row>
    <row r="940" spans="4:4" x14ac:dyDescent="0.2">
      <c r="D940" s="141"/>
    </row>
    <row r="941" spans="4:4" x14ac:dyDescent="0.2">
      <c r="D941" s="141"/>
    </row>
    <row r="942" spans="4:4" x14ac:dyDescent="0.2">
      <c r="D942" s="141"/>
    </row>
    <row r="943" spans="4:4" x14ac:dyDescent="0.2">
      <c r="D943" s="141"/>
    </row>
    <row r="944" spans="4:4" x14ac:dyDescent="0.2">
      <c r="D944" s="141"/>
    </row>
    <row r="945" spans="4:4" x14ac:dyDescent="0.2">
      <c r="D945" s="141"/>
    </row>
    <row r="946" spans="4:4" x14ac:dyDescent="0.2">
      <c r="D946" s="141"/>
    </row>
    <row r="947" spans="4:4" x14ac:dyDescent="0.2">
      <c r="D947" s="141"/>
    </row>
    <row r="948" spans="4:4" x14ac:dyDescent="0.2">
      <c r="D948" s="141"/>
    </row>
    <row r="949" spans="4:4" x14ac:dyDescent="0.2">
      <c r="D949" s="141"/>
    </row>
    <row r="950" spans="4:4" x14ac:dyDescent="0.2">
      <c r="D950" s="141"/>
    </row>
    <row r="951" spans="4:4" x14ac:dyDescent="0.2">
      <c r="D951" s="141"/>
    </row>
    <row r="952" spans="4:4" x14ac:dyDescent="0.2">
      <c r="D952" s="141"/>
    </row>
    <row r="953" spans="4:4" x14ac:dyDescent="0.2">
      <c r="D953" s="141"/>
    </row>
    <row r="954" spans="4:4" x14ac:dyDescent="0.2">
      <c r="D954" s="141"/>
    </row>
    <row r="955" spans="4:4" x14ac:dyDescent="0.2">
      <c r="D955" s="141"/>
    </row>
    <row r="956" spans="4:4" x14ac:dyDescent="0.2">
      <c r="D956" s="141"/>
    </row>
    <row r="957" spans="4:4" x14ac:dyDescent="0.2">
      <c r="D957" s="141"/>
    </row>
    <row r="958" spans="4:4" x14ac:dyDescent="0.2">
      <c r="D958" s="141"/>
    </row>
    <row r="959" spans="4:4" x14ac:dyDescent="0.2">
      <c r="D959" s="141"/>
    </row>
    <row r="960" spans="4:4" x14ac:dyDescent="0.2">
      <c r="D960" s="141"/>
    </row>
    <row r="961" spans="4:4" x14ac:dyDescent="0.2">
      <c r="D961" s="141"/>
    </row>
    <row r="962" spans="4:4" x14ac:dyDescent="0.2">
      <c r="D962" s="141"/>
    </row>
    <row r="963" spans="4:4" x14ac:dyDescent="0.2">
      <c r="D963" s="141"/>
    </row>
    <row r="964" spans="4:4" x14ac:dyDescent="0.2">
      <c r="D964" s="141"/>
    </row>
    <row r="965" spans="4:4" x14ac:dyDescent="0.2">
      <c r="D965" s="141"/>
    </row>
    <row r="966" spans="4:4" x14ac:dyDescent="0.2">
      <c r="D966" s="141"/>
    </row>
    <row r="967" spans="4:4" x14ac:dyDescent="0.2">
      <c r="D967" s="141"/>
    </row>
    <row r="968" spans="4:4" x14ac:dyDescent="0.2">
      <c r="D968" s="141"/>
    </row>
    <row r="969" spans="4:4" x14ac:dyDescent="0.2">
      <c r="D969" s="141"/>
    </row>
    <row r="970" spans="4:4" x14ac:dyDescent="0.2">
      <c r="D970" s="141"/>
    </row>
    <row r="971" spans="4:4" x14ac:dyDescent="0.2">
      <c r="D971" s="141"/>
    </row>
    <row r="972" spans="4:4" x14ac:dyDescent="0.2">
      <c r="D972" s="141"/>
    </row>
    <row r="973" spans="4:4" x14ac:dyDescent="0.2">
      <c r="D973" s="141"/>
    </row>
    <row r="974" spans="4:4" x14ac:dyDescent="0.2">
      <c r="D974" s="141"/>
    </row>
    <row r="975" spans="4:4" x14ac:dyDescent="0.2">
      <c r="D975" s="141"/>
    </row>
    <row r="976" spans="4:4" x14ac:dyDescent="0.2">
      <c r="D976" s="141"/>
    </row>
    <row r="977" spans="4:4" x14ac:dyDescent="0.2">
      <c r="D977" s="141"/>
    </row>
    <row r="978" spans="4:4" x14ac:dyDescent="0.2">
      <c r="D978" s="141"/>
    </row>
    <row r="979" spans="4:4" x14ac:dyDescent="0.2">
      <c r="D979" s="141"/>
    </row>
    <row r="980" spans="4:4" x14ac:dyDescent="0.2">
      <c r="D980" s="141"/>
    </row>
    <row r="981" spans="4:4" x14ac:dyDescent="0.2">
      <c r="D981" s="141"/>
    </row>
    <row r="982" spans="4:4" x14ac:dyDescent="0.2">
      <c r="D982" s="141"/>
    </row>
    <row r="983" spans="4:4" x14ac:dyDescent="0.2">
      <c r="D983" s="141"/>
    </row>
    <row r="984" spans="4:4" x14ac:dyDescent="0.2">
      <c r="D984" s="141"/>
    </row>
    <row r="985" spans="4:4" x14ac:dyDescent="0.2">
      <c r="D985" s="141"/>
    </row>
    <row r="986" spans="4:4" x14ac:dyDescent="0.2">
      <c r="D986" s="141"/>
    </row>
    <row r="987" spans="4:4" x14ac:dyDescent="0.2">
      <c r="D987" s="141"/>
    </row>
    <row r="988" spans="4:4" x14ac:dyDescent="0.2">
      <c r="D988" s="141"/>
    </row>
    <row r="989" spans="4:4" x14ac:dyDescent="0.2">
      <c r="D989" s="141"/>
    </row>
    <row r="990" spans="4:4" x14ac:dyDescent="0.2">
      <c r="D990" s="141"/>
    </row>
    <row r="991" spans="4:4" x14ac:dyDescent="0.2">
      <c r="D991" s="141"/>
    </row>
    <row r="992" spans="4:4" x14ac:dyDescent="0.2">
      <c r="D992" s="141"/>
    </row>
    <row r="993" spans="4:4" x14ac:dyDescent="0.2">
      <c r="D993" s="141"/>
    </row>
    <row r="994" spans="4:4" x14ac:dyDescent="0.2">
      <c r="D994" s="141"/>
    </row>
    <row r="995" spans="4:4" x14ac:dyDescent="0.2">
      <c r="D995" s="141"/>
    </row>
    <row r="996" spans="4:4" x14ac:dyDescent="0.2">
      <c r="D996" s="141"/>
    </row>
    <row r="997" spans="4:4" x14ac:dyDescent="0.2">
      <c r="D997" s="141"/>
    </row>
    <row r="998" spans="4:4" x14ac:dyDescent="0.2">
      <c r="D998" s="141"/>
    </row>
    <row r="999" spans="4:4" x14ac:dyDescent="0.2">
      <c r="D999" s="141"/>
    </row>
    <row r="1000" spans="4:4" x14ac:dyDescent="0.2">
      <c r="D1000" s="141"/>
    </row>
    <row r="1001" spans="4:4" x14ac:dyDescent="0.2">
      <c r="D1001" s="141"/>
    </row>
    <row r="1002" spans="4:4" x14ac:dyDescent="0.2">
      <c r="D1002" s="141"/>
    </row>
    <row r="1003" spans="4:4" x14ac:dyDescent="0.2">
      <c r="D1003" s="141"/>
    </row>
    <row r="1004" spans="4:4" x14ac:dyDescent="0.2">
      <c r="D1004" s="141"/>
    </row>
    <row r="1005" spans="4:4" x14ac:dyDescent="0.2">
      <c r="D1005" s="141"/>
    </row>
    <row r="1006" spans="4:4" x14ac:dyDescent="0.2">
      <c r="D1006" s="141"/>
    </row>
    <row r="1007" spans="4:4" x14ac:dyDescent="0.2">
      <c r="D1007" s="141"/>
    </row>
    <row r="1008" spans="4:4" x14ac:dyDescent="0.2">
      <c r="D1008" s="141"/>
    </row>
    <row r="1009" spans="4:4" x14ac:dyDescent="0.2">
      <c r="D1009" s="141"/>
    </row>
    <row r="1010" spans="4:4" x14ac:dyDescent="0.2">
      <c r="D1010" s="141"/>
    </row>
    <row r="1011" spans="4:4" x14ac:dyDescent="0.2">
      <c r="D1011" s="141"/>
    </row>
    <row r="1012" spans="4:4" x14ac:dyDescent="0.2">
      <c r="D1012" s="141"/>
    </row>
    <row r="1013" spans="4:4" x14ac:dyDescent="0.2">
      <c r="D1013" s="141"/>
    </row>
    <row r="1014" spans="4:4" x14ac:dyDescent="0.2">
      <c r="D1014" s="141"/>
    </row>
    <row r="1015" spans="4:4" x14ac:dyDescent="0.2">
      <c r="D1015" s="141"/>
    </row>
    <row r="1016" spans="4:4" x14ac:dyDescent="0.2">
      <c r="D1016" s="141"/>
    </row>
    <row r="1017" spans="4:4" x14ac:dyDescent="0.2">
      <c r="D1017" s="141"/>
    </row>
    <row r="1018" spans="4:4" x14ac:dyDescent="0.2">
      <c r="D1018" s="141"/>
    </row>
    <row r="1019" spans="4:4" x14ac:dyDescent="0.2">
      <c r="D1019" s="141"/>
    </row>
    <row r="1020" spans="4:4" x14ac:dyDescent="0.2">
      <c r="D1020" s="141"/>
    </row>
    <row r="1021" spans="4:4" x14ac:dyDescent="0.2">
      <c r="D1021" s="141"/>
    </row>
    <row r="1022" spans="4:4" x14ac:dyDescent="0.2">
      <c r="D1022" s="141"/>
    </row>
    <row r="1023" spans="4:4" x14ac:dyDescent="0.2">
      <c r="D1023" s="141"/>
    </row>
    <row r="1024" spans="4:4" x14ac:dyDescent="0.2">
      <c r="D1024" s="141"/>
    </row>
    <row r="1025" spans="4:4" x14ac:dyDescent="0.2">
      <c r="D1025" s="141"/>
    </row>
    <row r="1026" spans="4:4" x14ac:dyDescent="0.2">
      <c r="D1026" s="141"/>
    </row>
    <row r="1027" spans="4:4" x14ac:dyDescent="0.2">
      <c r="D1027" s="141"/>
    </row>
    <row r="1028" spans="4:4" x14ac:dyDescent="0.2">
      <c r="D1028" s="141"/>
    </row>
    <row r="1029" spans="4:4" x14ac:dyDescent="0.2">
      <c r="D1029" s="141"/>
    </row>
    <row r="1030" spans="4:4" x14ac:dyDescent="0.2">
      <c r="D1030" s="141"/>
    </row>
    <row r="1031" spans="4:4" x14ac:dyDescent="0.2">
      <c r="D1031" s="141"/>
    </row>
    <row r="1032" spans="4:4" x14ac:dyDescent="0.2">
      <c r="D1032" s="141"/>
    </row>
    <row r="1033" spans="4:4" x14ac:dyDescent="0.2">
      <c r="D1033" s="141"/>
    </row>
    <row r="1034" spans="4:4" x14ac:dyDescent="0.2">
      <c r="D1034" s="141"/>
    </row>
    <row r="1035" spans="4:4" x14ac:dyDescent="0.2">
      <c r="D1035" s="141"/>
    </row>
    <row r="1036" spans="4:4" x14ac:dyDescent="0.2">
      <c r="D1036" s="141"/>
    </row>
    <row r="1037" spans="4:4" x14ac:dyDescent="0.2">
      <c r="D1037" s="141"/>
    </row>
    <row r="1038" spans="4:4" x14ac:dyDescent="0.2">
      <c r="D1038" s="141"/>
    </row>
    <row r="1039" spans="4:4" x14ac:dyDescent="0.2">
      <c r="D1039" s="141"/>
    </row>
    <row r="1040" spans="4:4" x14ac:dyDescent="0.2">
      <c r="D1040" s="141"/>
    </row>
    <row r="1041" spans="4:4" x14ac:dyDescent="0.2">
      <c r="D1041" s="141"/>
    </row>
    <row r="1042" spans="4:4" x14ac:dyDescent="0.2">
      <c r="D1042" s="141"/>
    </row>
    <row r="1043" spans="4:4" x14ac:dyDescent="0.2">
      <c r="D1043" s="141"/>
    </row>
    <row r="1044" spans="4:4" x14ac:dyDescent="0.2">
      <c r="D1044" s="141"/>
    </row>
    <row r="1045" spans="4:4" x14ac:dyDescent="0.2">
      <c r="D1045" s="141"/>
    </row>
    <row r="1046" spans="4:4" x14ac:dyDescent="0.2">
      <c r="D1046" s="141"/>
    </row>
    <row r="1047" spans="4:4" x14ac:dyDescent="0.2">
      <c r="D1047" s="141"/>
    </row>
    <row r="1048" spans="4:4" x14ac:dyDescent="0.2">
      <c r="D1048" s="141"/>
    </row>
    <row r="1049" spans="4:4" x14ac:dyDescent="0.2">
      <c r="D1049" s="141"/>
    </row>
    <row r="1050" spans="4:4" x14ac:dyDescent="0.2">
      <c r="D1050" s="141"/>
    </row>
    <row r="1051" spans="4:4" x14ac:dyDescent="0.2">
      <c r="D1051" s="141"/>
    </row>
    <row r="1052" spans="4:4" x14ac:dyDescent="0.2">
      <c r="D1052" s="141"/>
    </row>
    <row r="1053" spans="4:4" x14ac:dyDescent="0.2">
      <c r="D1053" s="141"/>
    </row>
    <row r="1054" spans="4:4" x14ac:dyDescent="0.2">
      <c r="D1054" s="141"/>
    </row>
    <row r="1055" spans="4:4" x14ac:dyDescent="0.2">
      <c r="D1055" s="141"/>
    </row>
    <row r="1056" spans="4:4" x14ac:dyDescent="0.2">
      <c r="D1056" s="141"/>
    </row>
    <row r="1057" spans="4:4" x14ac:dyDescent="0.2">
      <c r="D1057" s="141"/>
    </row>
    <row r="1058" spans="4:4" x14ac:dyDescent="0.2">
      <c r="D1058" s="141"/>
    </row>
    <row r="1059" spans="4:4" x14ac:dyDescent="0.2">
      <c r="D1059" s="141"/>
    </row>
    <row r="1060" spans="4:4" x14ac:dyDescent="0.2">
      <c r="D1060" s="141"/>
    </row>
    <row r="1061" spans="4:4" x14ac:dyDescent="0.2">
      <c r="D1061" s="141"/>
    </row>
    <row r="1062" spans="4:4" x14ac:dyDescent="0.2">
      <c r="D1062" s="141"/>
    </row>
    <row r="1063" spans="4:4" x14ac:dyDescent="0.2">
      <c r="D1063" s="141"/>
    </row>
    <row r="1064" spans="4:4" x14ac:dyDescent="0.2">
      <c r="D1064" s="141"/>
    </row>
    <row r="1065" spans="4:4" x14ac:dyDescent="0.2">
      <c r="D1065" s="141"/>
    </row>
    <row r="1066" spans="4:4" x14ac:dyDescent="0.2">
      <c r="D1066" s="141"/>
    </row>
    <row r="1067" spans="4:4" x14ac:dyDescent="0.2">
      <c r="D1067" s="141"/>
    </row>
    <row r="1068" spans="4:4" x14ac:dyDescent="0.2">
      <c r="D1068" s="141"/>
    </row>
    <row r="1069" spans="4:4" x14ac:dyDescent="0.2">
      <c r="D1069" s="141"/>
    </row>
    <row r="1070" spans="4:4" x14ac:dyDescent="0.2">
      <c r="D1070" s="141"/>
    </row>
    <row r="1071" spans="4:4" x14ac:dyDescent="0.2">
      <c r="D1071" s="141"/>
    </row>
    <row r="1072" spans="4:4" x14ac:dyDescent="0.2">
      <c r="D1072" s="141"/>
    </row>
    <row r="1073" spans="4:4" x14ac:dyDescent="0.2">
      <c r="D1073" s="141"/>
    </row>
    <row r="1074" spans="4:4" x14ac:dyDescent="0.2">
      <c r="D1074" s="141"/>
    </row>
    <row r="1075" spans="4:4" x14ac:dyDescent="0.2">
      <c r="D1075" s="141"/>
    </row>
    <row r="1076" spans="4:4" x14ac:dyDescent="0.2">
      <c r="D1076" s="141"/>
    </row>
    <row r="1077" spans="4:4" x14ac:dyDescent="0.2">
      <c r="D1077" s="141"/>
    </row>
    <row r="1078" spans="4:4" x14ac:dyDescent="0.2">
      <c r="D1078" s="141"/>
    </row>
    <row r="1079" spans="4:4" x14ac:dyDescent="0.2">
      <c r="D1079" s="141"/>
    </row>
    <row r="1080" spans="4:4" x14ac:dyDescent="0.2">
      <c r="D1080" s="141"/>
    </row>
    <row r="1081" spans="4:4" x14ac:dyDescent="0.2">
      <c r="D1081" s="141"/>
    </row>
    <row r="1082" spans="4:4" x14ac:dyDescent="0.2">
      <c r="D1082" s="141"/>
    </row>
    <row r="1083" spans="4:4" x14ac:dyDescent="0.2">
      <c r="D1083" s="141"/>
    </row>
    <row r="1084" spans="4:4" x14ac:dyDescent="0.2">
      <c r="D1084" s="141"/>
    </row>
    <row r="1085" spans="4:4" x14ac:dyDescent="0.2">
      <c r="D1085" s="141"/>
    </row>
    <row r="1086" spans="4:4" x14ac:dyDescent="0.2">
      <c r="D1086" s="141"/>
    </row>
    <row r="1087" spans="4:4" x14ac:dyDescent="0.2">
      <c r="D1087" s="141"/>
    </row>
    <row r="1088" spans="4:4" x14ac:dyDescent="0.2">
      <c r="D1088" s="141"/>
    </row>
    <row r="1089" spans="4:4" x14ac:dyDescent="0.2">
      <c r="D1089" s="141"/>
    </row>
    <row r="1090" spans="4:4" x14ac:dyDescent="0.2">
      <c r="D1090" s="141"/>
    </row>
    <row r="1091" spans="4:4" x14ac:dyDescent="0.2">
      <c r="D1091" s="141"/>
    </row>
    <row r="1092" spans="4:4" x14ac:dyDescent="0.2">
      <c r="D1092" s="141"/>
    </row>
    <row r="1093" spans="4:4" x14ac:dyDescent="0.2">
      <c r="D1093" s="141"/>
    </row>
    <row r="1094" spans="4:4" x14ac:dyDescent="0.2">
      <c r="D1094" s="141"/>
    </row>
    <row r="1095" spans="4:4" x14ac:dyDescent="0.2">
      <c r="D1095" s="141"/>
    </row>
    <row r="1096" spans="4:4" x14ac:dyDescent="0.2">
      <c r="D1096" s="141"/>
    </row>
    <row r="1097" spans="4:4" x14ac:dyDescent="0.2">
      <c r="D1097" s="141"/>
    </row>
    <row r="1098" spans="4:4" x14ac:dyDescent="0.2">
      <c r="D1098" s="141"/>
    </row>
    <row r="1099" spans="4:4" x14ac:dyDescent="0.2">
      <c r="D1099" s="141"/>
    </row>
    <row r="1100" spans="4:4" x14ac:dyDescent="0.2">
      <c r="D1100" s="141"/>
    </row>
    <row r="1101" spans="4:4" x14ac:dyDescent="0.2">
      <c r="D1101" s="141"/>
    </row>
    <row r="1102" spans="4:4" x14ac:dyDescent="0.2">
      <c r="D1102" s="141"/>
    </row>
    <row r="1103" spans="4:4" x14ac:dyDescent="0.2">
      <c r="D1103" s="141"/>
    </row>
    <row r="1104" spans="4:4" x14ac:dyDescent="0.2">
      <c r="D1104" s="141"/>
    </row>
    <row r="1105" spans="4:4" x14ac:dyDescent="0.2">
      <c r="D1105" s="141"/>
    </row>
    <row r="1106" spans="4:4" x14ac:dyDescent="0.2">
      <c r="D1106" s="141"/>
    </row>
    <row r="1107" spans="4:4" x14ac:dyDescent="0.2">
      <c r="D1107" s="141"/>
    </row>
    <row r="1108" spans="4:4" x14ac:dyDescent="0.2">
      <c r="D1108" s="141"/>
    </row>
    <row r="1109" spans="4:4" x14ac:dyDescent="0.2">
      <c r="D1109" s="141"/>
    </row>
    <row r="1110" spans="4:4" x14ac:dyDescent="0.2">
      <c r="D1110" s="141"/>
    </row>
    <row r="1111" spans="4:4" x14ac:dyDescent="0.2">
      <c r="D1111" s="141"/>
    </row>
    <row r="1112" spans="4:4" x14ac:dyDescent="0.2">
      <c r="D1112" s="141"/>
    </row>
    <row r="1113" spans="4:4" x14ac:dyDescent="0.2">
      <c r="D1113" s="141"/>
    </row>
    <row r="1114" spans="4:4" x14ac:dyDescent="0.2">
      <c r="D1114" s="141"/>
    </row>
    <row r="1115" spans="4:4" x14ac:dyDescent="0.2">
      <c r="D1115" s="141"/>
    </row>
    <row r="1116" spans="4:4" x14ac:dyDescent="0.2">
      <c r="D1116" s="141"/>
    </row>
    <row r="1117" spans="4:4" x14ac:dyDescent="0.2">
      <c r="D1117" s="141"/>
    </row>
    <row r="1118" spans="4:4" x14ac:dyDescent="0.2">
      <c r="D1118" s="141"/>
    </row>
    <row r="1119" spans="4:4" x14ac:dyDescent="0.2">
      <c r="D1119" s="141"/>
    </row>
    <row r="1120" spans="4:4" x14ac:dyDescent="0.2">
      <c r="D1120" s="141"/>
    </row>
    <row r="1121" spans="4:4" x14ac:dyDescent="0.2">
      <c r="D1121" s="141"/>
    </row>
    <row r="1122" spans="4:4" x14ac:dyDescent="0.2">
      <c r="D1122" s="141"/>
    </row>
    <row r="1123" spans="4:4" x14ac:dyDescent="0.2">
      <c r="D1123" s="141"/>
    </row>
    <row r="1124" spans="4:4" x14ac:dyDescent="0.2">
      <c r="D1124" s="141"/>
    </row>
    <row r="1125" spans="4:4" x14ac:dyDescent="0.2">
      <c r="D1125" s="141"/>
    </row>
    <row r="1126" spans="4:4" x14ac:dyDescent="0.2">
      <c r="D1126" s="141"/>
    </row>
    <row r="1127" spans="4:4" x14ac:dyDescent="0.2">
      <c r="D1127" s="141"/>
    </row>
    <row r="1128" spans="4:4" x14ac:dyDescent="0.2">
      <c r="D1128" s="141"/>
    </row>
    <row r="1129" spans="4:4" x14ac:dyDescent="0.2">
      <c r="D1129" s="141"/>
    </row>
    <row r="1130" spans="4:4" x14ac:dyDescent="0.2">
      <c r="D1130" s="141"/>
    </row>
    <row r="1131" spans="4:4" x14ac:dyDescent="0.2">
      <c r="D1131" s="141"/>
    </row>
    <row r="1132" spans="4:4" x14ac:dyDescent="0.2">
      <c r="D1132" s="141"/>
    </row>
    <row r="1133" spans="4:4" x14ac:dyDescent="0.2">
      <c r="D1133" s="141"/>
    </row>
    <row r="1134" spans="4:4" x14ac:dyDescent="0.2">
      <c r="D1134" s="141"/>
    </row>
    <row r="1135" spans="4:4" x14ac:dyDescent="0.2">
      <c r="D1135" s="141"/>
    </row>
    <row r="1136" spans="4:4" x14ac:dyDescent="0.2">
      <c r="D1136" s="141"/>
    </row>
    <row r="1137" spans="4:4" x14ac:dyDescent="0.2">
      <c r="D1137" s="141"/>
    </row>
    <row r="1138" spans="4:4" x14ac:dyDescent="0.2">
      <c r="D1138" s="141"/>
    </row>
    <row r="1139" spans="4:4" x14ac:dyDescent="0.2">
      <c r="D1139" s="141"/>
    </row>
    <row r="1140" spans="4:4" x14ac:dyDescent="0.2">
      <c r="D1140" s="141"/>
    </row>
    <row r="1141" spans="4:4" x14ac:dyDescent="0.2">
      <c r="D1141" s="141"/>
    </row>
    <row r="1142" spans="4:4" x14ac:dyDescent="0.2">
      <c r="D1142" s="141"/>
    </row>
    <row r="1143" spans="4:4" x14ac:dyDescent="0.2">
      <c r="D1143" s="141"/>
    </row>
    <row r="1144" spans="4:4" x14ac:dyDescent="0.2">
      <c r="D1144" s="141"/>
    </row>
    <row r="1145" spans="4:4" x14ac:dyDescent="0.2">
      <c r="D1145" s="141"/>
    </row>
    <row r="1146" spans="4:4" x14ac:dyDescent="0.2">
      <c r="D1146" s="141"/>
    </row>
    <row r="1147" spans="4:4" x14ac:dyDescent="0.2">
      <c r="D1147" s="141"/>
    </row>
    <row r="1148" spans="4:4" x14ac:dyDescent="0.2">
      <c r="D1148" s="141"/>
    </row>
    <row r="1149" spans="4:4" x14ac:dyDescent="0.2">
      <c r="D1149" s="141"/>
    </row>
    <row r="1150" spans="4:4" x14ac:dyDescent="0.2">
      <c r="D1150" s="141"/>
    </row>
    <row r="1151" spans="4:4" x14ac:dyDescent="0.2">
      <c r="D1151" s="141"/>
    </row>
    <row r="1152" spans="4:4" x14ac:dyDescent="0.2">
      <c r="D1152" s="141"/>
    </row>
    <row r="1153" spans="4:4" x14ac:dyDescent="0.2">
      <c r="D1153" s="141"/>
    </row>
    <row r="1154" spans="4:4" x14ac:dyDescent="0.2">
      <c r="D1154" s="141"/>
    </row>
    <row r="1155" spans="4:4" x14ac:dyDescent="0.2">
      <c r="D1155" s="141"/>
    </row>
    <row r="1156" spans="4:4" x14ac:dyDescent="0.2">
      <c r="D1156" s="141"/>
    </row>
    <row r="1157" spans="4:4" x14ac:dyDescent="0.2">
      <c r="D1157" s="141"/>
    </row>
    <row r="1158" spans="4:4" x14ac:dyDescent="0.2">
      <c r="D1158" s="141"/>
    </row>
    <row r="1159" spans="4:4" x14ac:dyDescent="0.2">
      <c r="D1159" s="141"/>
    </row>
    <row r="1160" spans="4:4" x14ac:dyDescent="0.2">
      <c r="D1160" s="141"/>
    </row>
    <row r="1161" spans="4:4" x14ac:dyDescent="0.2">
      <c r="D1161" s="141"/>
    </row>
    <row r="1162" spans="4:4" x14ac:dyDescent="0.2">
      <c r="D1162" s="141"/>
    </row>
    <row r="1163" spans="4:4" x14ac:dyDescent="0.2">
      <c r="D1163" s="141"/>
    </row>
    <row r="1164" spans="4:4" x14ac:dyDescent="0.2">
      <c r="D1164" s="141"/>
    </row>
    <row r="1165" spans="4:4" x14ac:dyDescent="0.2">
      <c r="D1165" s="141"/>
    </row>
    <row r="1166" spans="4:4" x14ac:dyDescent="0.2">
      <c r="D1166" s="141"/>
    </row>
    <row r="1167" spans="4:4" x14ac:dyDescent="0.2">
      <c r="D1167" s="141"/>
    </row>
    <row r="1168" spans="4:4" x14ac:dyDescent="0.2">
      <c r="D1168" s="141"/>
    </row>
    <row r="1169" spans="4:4" x14ac:dyDescent="0.2">
      <c r="D1169" s="141"/>
    </row>
    <row r="1170" spans="4:4" x14ac:dyDescent="0.2">
      <c r="D1170" s="141"/>
    </row>
    <row r="1171" spans="4:4" x14ac:dyDescent="0.2">
      <c r="D1171" s="141"/>
    </row>
    <row r="1172" spans="4:4" x14ac:dyDescent="0.2">
      <c r="D1172" s="141"/>
    </row>
    <row r="1173" spans="4:4" x14ac:dyDescent="0.2">
      <c r="D1173" s="141"/>
    </row>
    <row r="1174" spans="4:4" x14ac:dyDescent="0.2">
      <c r="D1174" s="141"/>
    </row>
    <row r="1175" spans="4:4" x14ac:dyDescent="0.2">
      <c r="D1175" s="141"/>
    </row>
    <row r="1176" spans="4:4" x14ac:dyDescent="0.2">
      <c r="D1176" s="141"/>
    </row>
    <row r="1177" spans="4:4" x14ac:dyDescent="0.2">
      <c r="D1177" s="141"/>
    </row>
    <row r="1178" spans="4:4" x14ac:dyDescent="0.2">
      <c r="D1178" s="141"/>
    </row>
    <row r="1179" spans="4:4" x14ac:dyDescent="0.2">
      <c r="D1179" s="141"/>
    </row>
    <row r="1180" spans="4:4" x14ac:dyDescent="0.2">
      <c r="D1180" s="141"/>
    </row>
    <row r="1181" spans="4:4" x14ac:dyDescent="0.2">
      <c r="D1181" s="141"/>
    </row>
    <row r="1182" spans="4:4" x14ac:dyDescent="0.2">
      <c r="D1182" s="141"/>
    </row>
    <row r="1183" spans="4:4" x14ac:dyDescent="0.2">
      <c r="D1183" s="141"/>
    </row>
    <row r="1184" spans="4:4" x14ac:dyDescent="0.2">
      <c r="D1184" s="141"/>
    </row>
    <row r="1185" spans="4:4" x14ac:dyDescent="0.2">
      <c r="D1185" s="141"/>
    </row>
    <row r="1186" spans="4:4" x14ac:dyDescent="0.2">
      <c r="D1186" s="141"/>
    </row>
    <row r="1187" spans="4:4" x14ac:dyDescent="0.2">
      <c r="D1187" s="141"/>
    </row>
    <row r="1188" spans="4:4" x14ac:dyDescent="0.2">
      <c r="D1188" s="141"/>
    </row>
    <row r="1189" spans="4:4" x14ac:dyDescent="0.2">
      <c r="D1189" s="141"/>
    </row>
    <row r="1190" spans="4:4" x14ac:dyDescent="0.2">
      <c r="D1190" s="141"/>
    </row>
    <row r="1191" spans="4:4" x14ac:dyDescent="0.2">
      <c r="D1191" s="141"/>
    </row>
    <row r="1192" spans="4:4" x14ac:dyDescent="0.2">
      <c r="D1192" s="141"/>
    </row>
    <row r="1193" spans="4:4" x14ac:dyDescent="0.2">
      <c r="D1193" s="141"/>
    </row>
    <row r="1194" spans="4:4" x14ac:dyDescent="0.2">
      <c r="D1194" s="141"/>
    </row>
    <row r="1195" spans="4:4" x14ac:dyDescent="0.2">
      <c r="D1195" s="141"/>
    </row>
    <row r="1196" spans="4:4" x14ac:dyDescent="0.2">
      <c r="D1196" s="141"/>
    </row>
    <row r="1197" spans="4:4" x14ac:dyDescent="0.2">
      <c r="D1197" s="141"/>
    </row>
    <row r="1198" spans="4:4" x14ac:dyDescent="0.2">
      <c r="D1198" s="141"/>
    </row>
    <row r="1199" spans="4:4" x14ac:dyDescent="0.2">
      <c r="D1199" s="141"/>
    </row>
    <row r="1200" spans="4:4" x14ac:dyDescent="0.2">
      <c r="D1200" s="141"/>
    </row>
    <row r="1201" spans="4:4" x14ac:dyDescent="0.2">
      <c r="D1201" s="141"/>
    </row>
    <row r="1202" spans="4:4" x14ac:dyDescent="0.2">
      <c r="D1202" s="141"/>
    </row>
    <row r="1203" spans="4:4" x14ac:dyDescent="0.2">
      <c r="D1203" s="141"/>
    </row>
    <row r="1204" spans="4:4" x14ac:dyDescent="0.2">
      <c r="D1204" s="141"/>
    </row>
    <row r="1205" spans="4:4" x14ac:dyDescent="0.2">
      <c r="D1205" s="141"/>
    </row>
    <row r="1206" spans="4:4" x14ac:dyDescent="0.2">
      <c r="D1206" s="141"/>
    </row>
    <row r="1207" spans="4:4" x14ac:dyDescent="0.2">
      <c r="D1207" s="141"/>
    </row>
    <row r="1208" spans="4:4" x14ac:dyDescent="0.2">
      <c r="D1208" s="141"/>
    </row>
    <row r="1209" spans="4:4" x14ac:dyDescent="0.2">
      <c r="D1209" s="141"/>
    </row>
    <row r="1210" spans="4:4" x14ac:dyDescent="0.2">
      <c r="D1210" s="141"/>
    </row>
    <row r="1211" spans="4:4" x14ac:dyDescent="0.2">
      <c r="D1211" s="141"/>
    </row>
    <row r="1212" spans="4:4" x14ac:dyDescent="0.2">
      <c r="D1212" s="141"/>
    </row>
    <row r="1213" spans="4:4" x14ac:dyDescent="0.2">
      <c r="D1213" s="141"/>
    </row>
    <row r="1214" spans="4:4" x14ac:dyDescent="0.2">
      <c r="D1214" s="141"/>
    </row>
    <row r="1215" spans="4:4" x14ac:dyDescent="0.2">
      <c r="D1215" s="141"/>
    </row>
    <row r="1216" spans="4:4" x14ac:dyDescent="0.2">
      <c r="D1216" s="141"/>
    </row>
    <row r="1217" spans="4:4" x14ac:dyDescent="0.2">
      <c r="D1217" s="141"/>
    </row>
    <row r="1218" spans="4:4" x14ac:dyDescent="0.2">
      <c r="D1218" s="141"/>
    </row>
    <row r="1219" spans="4:4" x14ac:dyDescent="0.2">
      <c r="D1219" s="141"/>
    </row>
    <row r="1220" spans="4:4" x14ac:dyDescent="0.2">
      <c r="D1220" s="141"/>
    </row>
    <row r="1221" spans="4:4" x14ac:dyDescent="0.2">
      <c r="D1221" s="141"/>
    </row>
    <row r="1222" spans="4:4" x14ac:dyDescent="0.2">
      <c r="D1222" s="141"/>
    </row>
    <row r="1223" spans="4:4" x14ac:dyDescent="0.2">
      <c r="D1223" s="141"/>
    </row>
    <row r="1224" spans="4:4" x14ac:dyDescent="0.2">
      <c r="D1224" s="141"/>
    </row>
    <row r="1225" spans="4:4" x14ac:dyDescent="0.2">
      <c r="D1225" s="141"/>
    </row>
    <row r="1226" spans="4:4" x14ac:dyDescent="0.2">
      <c r="D1226" s="141"/>
    </row>
    <row r="1227" spans="4:4" x14ac:dyDescent="0.2">
      <c r="D1227" s="141"/>
    </row>
    <row r="1228" spans="4:4" x14ac:dyDescent="0.2">
      <c r="D1228" s="141"/>
    </row>
    <row r="1229" spans="4:4" x14ac:dyDescent="0.2">
      <c r="D1229" s="141"/>
    </row>
    <row r="1230" spans="4:4" x14ac:dyDescent="0.2">
      <c r="D1230" s="141"/>
    </row>
    <row r="1231" spans="4:4" x14ac:dyDescent="0.2">
      <c r="D1231" s="141"/>
    </row>
    <row r="1232" spans="4:4" x14ac:dyDescent="0.2">
      <c r="D1232" s="141"/>
    </row>
    <row r="1233" spans="4:4" x14ac:dyDescent="0.2">
      <c r="D1233" s="141"/>
    </row>
    <row r="1234" spans="4:4" x14ac:dyDescent="0.2">
      <c r="D1234" s="141"/>
    </row>
    <row r="1235" spans="4:4" x14ac:dyDescent="0.2">
      <c r="D1235" s="141"/>
    </row>
    <row r="1236" spans="4:4" x14ac:dyDescent="0.2">
      <c r="D1236" s="141"/>
    </row>
    <row r="1237" spans="4:4" x14ac:dyDescent="0.2">
      <c r="D1237" s="141"/>
    </row>
    <row r="1238" spans="4:4" x14ac:dyDescent="0.2">
      <c r="D1238" s="141"/>
    </row>
    <row r="1239" spans="4:4" x14ac:dyDescent="0.2">
      <c r="D1239" s="141"/>
    </row>
    <row r="1240" spans="4:4" x14ac:dyDescent="0.2">
      <c r="D1240" s="141"/>
    </row>
    <row r="1241" spans="4:4" x14ac:dyDescent="0.2">
      <c r="D1241" s="141"/>
    </row>
    <row r="1242" spans="4:4" x14ac:dyDescent="0.2">
      <c r="D1242" s="141"/>
    </row>
    <row r="1243" spans="4:4" x14ac:dyDescent="0.2">
      <c r="D1243" s="141"/>
    </row>
    <row r="1244" spans="4:4" x14ac:dyDescent="0.2">
      <c r="D1244" s="141"/>
    </row>
    <row r="1245" spans="4:4" x14ac:dyDescent="0.2">
      <c r="D1245" s="141"/>
    </row>
    <row r="1246" spans="4:4" x14ac:dyDescent="0.2">
      <c r="D1246" s="141"/>
    </row>
    <row r="1247" spans="4:4" x14ac:dyDescent="0.2">
      <c r="D1247" s="141"/>
    </row>
    <row r="1248" spans="4:4" x14ac:dyDescent="0.2">
      <c r="D1248" s="141"/>
    </row>
    <row r="1249" spans="4:4" x14ac:dyDescent="0.2">
      <c r="D1249" s="141"/>
    </row>
    <row r="1250" spans="4:4" x14ac:dyDescent="0.2">
      <c r="D1250" s="141"/>
    </row>
    <row r="1251" spans="4:4" x14ac:dyDescent="0.2">
      <c r="D1251" s="141"/>
    </row>
    <row r="1252" spans="4:4" x14ac:dyDescent="0.2">
      <c r="D1252" s="141"/>
    </row>
    <row r="1253" spans="4:4" x14ac:dyDescent="0.2">
      <c r="D1253" s="141"/>
    </row>
    <row r="1254" spans="4:4" x14ac:dyDescent="0.2">
      <c r="D1254" s="141"/>
    </row>
    <row r="1255" spans="4:4" x14ac:dyDescent="0.2">
      <c r="D1255" s="141"/>
    </row>
    <row r="1256" spans="4:4" x14ac:dyDescent="0.2">
      <c r="D1256" s="141"/>
    </row>
    <row r="1257" spans="4:4" x14ac:dyDescent="0.2">
      <c r="D1257" s="141"/>
    </row>
    <row r="1258" spans="4:4" x14ac:dyDescent="0.2">
      <c r="D1258" s="141"/>
    </row>
    <row r="1259" spans="4:4" x14ac:dyDescent="0.2">
      <c r="D1259" s="141"/>
    </row>
    <row r="1260" spans="4:4" x14ac:dyDescent="0.2">
      <c r="D1260" s="141"/>
    </row>
    <row r="1261" spans="4:4" x14ac:dyDescent="0.2">
      <c r="D1261" s="141"/>
    </row>
    <row r="1262" spans="4:4" x14ac:dyDescent="0.2">
      <c r="D1262" s="141"/>
    </row>
    <row r="1263" spans="4:4" x14ac:dyDescent="0.2">
      <c r="D1263" s="141"/>
    </row>
    <row r="1264" spans="4:4" x14ac:dyDescent="0.2">
      <c r="D1264" s="141"/>
    </row>
    <row r="1265" spans="4:4" x14ac:dyDescent="0.2">
      <c r="D1265" s="141"/>
    </row>
    <row r="1266" spans="4:4" x14ac:dyDescent="0.2">
      <c r="D1266" s="141"/>
    </row>
    <row r="1267" spans="4:4" x14ac:dyDescent="0.2">
      <c r="D1267" s="141"/>
    </row>
    <row r="1268" spans="4:4" x14ac:dyDescent="0.2">
      <c r="D1268" s="141"/>
    </row>
    <row r="1269" spans="4:4" x14ac:dyDescent="0.2">
      <c r="D1269" s="141"/>
    </row>
    <row r="1270" spans="4:4" x14ac:dyDescent="0.2">
      <c r="D1270" s="141"/>
    </row>
    <row r="1271" spans="4:4" x14ac:dyDescent="0.2">
      <c r="D1271" s="141"/>
    </row>
    <row r="1272" spans="4:4" x14ac:dyDescent="0.2">
      <c r="D1272" s="141"/>
    </row>
    <row r="1273" spans="4:4" x14ac:dyDescent="0.2">
      <c r="D1273" s="141"/>
    </row>
    <row r="1274" spans="4:4" x14ac:dyDescent="0.2">
      <c r="D1274" s="141"/>
    </row>
    <row r="1275" spans="4:4" x14ac:dyDescent="0.2">
      <c r="D1275" s="141"/>
    </row>
    <row r="1276" spans="4:4" x14ac:dyDescent="0.2">
      <c r="D1276" s="141"/>
    </row>
    <row r="1277" spans="4:4" x14ac:dyDescent="0.2">
      <c r="D1277" s="141"/>
    </row>
    <row r="1278" spans="4:4" x14ac:dyDescent="0.2">
      <c r="D1278" s="141"/>
    </row>
    <row r="1279" spans="4:4" x14ac:dyDescent="0.2">
      <c r="D1279" s="141"/>
    </row>
    <row r="1280" spans="4:4" x14ac:dyDescent="0.2">
      <c r="D1280" s="141"/>
    </row>
    <row r="1281" spans="4:4" x14ac:dyDescent="0.2">
      <c r="D1281" s="141"/>
    </row>
    <row r="1282" spans="4:4" x14ac:dyDescent="0.2">
      <c r="D1282" s="141"/>
    </row>
    <row r="1283" spans="4:4" x14ac:dyDescent="0.2">
      <c r="D1283" s="141"/>
    </row>
    <row r="1284" spans="4:4" x14ac:dyDescent="0.2">
      <c r="D1284" s="141"/>
    </row>
    <row r="1285" spans="4:4" x14ac:dyDescent="0.2">
      <c r="D1285" s="141"/>
    </row>
    <row r="1286" spans="4:4" x14ac:dyDescent="0.2">
      <c r="D1286" s="141"/>
    </row>
    <row r="1287" spans="4:4" x14ac:dyDescent="0.2">
      <c r="D1287" s="141"/>
    </row>
    <row r="1288" spans="4:4" x14ac:dyDescent="0.2">
      <c r="D1288" s="141"/>
    </row>
    <row r="1289" spans="4:4" x14ac:dyDescent="0.2">
      <c r="D1289" s="141"/>
    </row>
    <row r="1290" spans="4:4" x14ac:dyDescent="0.2">
      <c r="D1290" s="141"/>
    </row>
    <row r="1291" spans="4:4" x14ac:dyDescent="0.2">
      <c r="D1291" s="141"/>
    </row>
    <row r="1292" spans="4:4" x14ac:dyDescent="0.2">
      <c r="D1292" s="141"/>
    </row>
    <row r="1293" spans="4:4" x14ac:dyDescent="0.2">
      <c r="D1293" s="141"/>
    </row>
    <row r="1294" spans="4:4" x14ac:dyDescent="0.2">
      <c r="D1294" s="141"/>
    </row>
    <row r="1295" spans="4:4" x14ac:dyDescent="0.2">
      <c r="D1295" s="141"/>
    </row>
    <row r="1296" spans="4:4" x14ac:dyDescent="0.2">
      <c r="D1296" s="141"/>
    </row>
    <row r="1297" spans="4:4" x14ac:dyDescent="0.2">
      <c r="D1297" s="141"/>
    </row>
    <row r="1298" spans="4:4" x14ac:dyDescent="0.2">
      <c r="D1298" s="141"/>
    </row>
    <row r="1299" spans="4:4" x14ac:dyDescent="0.2">
      <c r="D1299" s="141"/>
    </row>
    <row r="1300" spans="4:4" x14ac:dyDescent="0.2">
      <c r="D1300" s="141"/>
    </row>
    <row r="1301" spans="4:4" x14ac:dyDescent="0.2">
      <c r="D1301" s="141"/>
    </row>
    <row r="1302" spans="4:4" x14ac:dyDescent="0.2">
      <c r="D1302" s="141"/>
    </row>
    <row r="1303" spans="4:4" x14ac:dyDescent="0.2">
      <c r="D1303" s="141"/>
    </row>
    <row r="1304" spans="4:4" x14ac:dyDescent="0.2">
      <c r="D1304" s="141"/>
    </row>
    <row r="1305" spans="4:4" x14ac:dyDescent="0.2">
      <c r="D1305" s="141"/>
    </row>
    <row r="1306" spans="4:4" x14ac:dyDescent="0.2">
      <c r="D1306" s="141"/>
    </row>
    <row r="1307" spans="4:4" x14ac:dyDescent="0.2">
      <c r="D1307" s="141"/>
    </row>
    <row r="1308" spans="4:4" x14ac:dyDescent="0.2">
      <c r="D1308" s="141"/>
    </row>
    <row r="1309" spans="4:4" x14ac:dyDescent="0.2">
      <c r="D1309" s="141"/>
    </row>
    <row r="1310" spans="4:4" x14ac:dyDescent="0.2">
      <c r="D1310" s="141"/>
    </row>
    <row r="1311" spans="4:4" x14ac:dyDescent="0.2">
      <c r="D1311" s="141"/>
    </row>
    <row r="1312" spans="4:4" x14ac:dyDescent="0.2">
      <c r="D1312" s="141"/>
    </row>
    <row r="1313" spans="4:4" x14ac:dyDescent="0.2">
      <c r="D1313" s="141"/>
    </row>
    <row r="1314" spans="4:4" x14ac:dyDescent="0.2">
      <c r="D1314" s="141"/>
    </row>
    <row r="1315" spans="4:4" x14ac:dyDescent="0.2">
      <c r="D1315" s="141"/>
    </row>
    <row r="1316" spans="4:4" x14ac:dyDescent="0.2">
      <c r="D1316" s="141"/>
    </row>
    <row r="1317" spans="4:4" x14ac:dyDescent="0.2">
      <c r="D1317" s="141"/>
    </row>
    <row r="1318" spans="4:4" x14ac:dyDescent="0.2">
      <c r="D1318" s="141"/>
    </row>
    <row r="1319" spans="4:4" x14ac:dyDescent="0.2">
      <c r="D1319" s="141"/>
    </row>
    <row r="1320" spans="4:4" x14ac:dyDescent="0.2">
      <c r="D1320" s="141"/>
    </row>
    <row r="1321" spans="4:4" x14ac:dyDescent="0.2">
      <c r="D1321" s="141"/>
    </row>
    <row r="1322" spans="4:4" x14ac:dyDescent="0.2">
      <c r="D1322" s="141"/>
    </row>
    <row r="1323" spans="4:4" x14ac:dyDescent="0.2">
      <c r="D1323" s="141"/>
    </row>
    <row r="1324" spans="4:4" x14ac:dyDescent="0.2">
      <c r="D1324" s="141"/>
    </row>
    <row r="1325" spans="4:4" x14ac:dyDescent="0.2">
      <c r="D1325" s="141"/>
    </row>
    <row r="1326" spans="4:4" x14ac:dyDescent="0.2">
      <c r="D1326" s="141"/>
    </row>
    <row r="1327" spans="4:4" x14ac:dyDescent="0.2">
      <c r="D1327" s="141"/>
    </row>
    <row r="1328" spans="4:4" x14ac:dyDescent="0.2">
      <c r="D1328" s="141"/>
    </row>
    <row r="1329" spans="4:4" x14ac:dyDescent="0.2">
      <c r="D1329" s="141"/>
    </row>
    <row r="1330" spans="4:4" x14ac:dyDescent="0.2">
      <c r="D1330" s="141"/>
    </row>
    <row r="1331" spans="4:4" x14ac:dyDescent="0.2">
      <c r="D1331" s="141"/>
    </row>
    <row r="1332" spans="4:4" x14ac:dyDescent="0.2">
      <c r="D1332" s="141"/>
    </row>
    <row r="1333" spans="4:4" x14ac:dyDescent="0.2">
      <c r="D1333" s="141"/>
    </row>
    <row r="1334" spans="4:4" x14ac:dyDescent="0.2">
      <c r="D1334" s="141"/>
    </row>
    <row r="1335" spans="4:4" x14ac:dyDescent="0.2">
      <c r="D1335" s="141"/>
    </row>
    <row r="1336" spans="4:4" x14ac:dyDescent="0.2">
      <c r="D1336" s="141"/>
    </row>
    <row r="1337" spans="4:4" x14ac:dyDescent="0.2">
      <c r="D1337" s="141"/>
    </row>
    <row r="1338" spans="4:4" x14ac:dyDescent="0.2">
      <c r="D1338" s="141"/>
    </row>
    <row r="1339" spans="4:4" x14ac:dyDescent="0.2">
      <c r="D1339" s="141"/>
    </row>
    <row r="1340" spans="4:4" x14ac:dyDescent="0.2">
      <c r="D1340" s="141"/>
    </row>
    <row r="1341" spans="4:4" x14ac:dyDescent="0.2">
      <c r="D1341" s="141"/>
    </row>
    <row r="1342" spans="4:4" x14ac:dyDescent="0.2">
      <c r="D1342" s="141"/>
    </row>
    <row r="1343" spans="4:4" x14ac:dyDescent="0.2">
      <c r="D1343" s="141"/>
    </row>
    <row r="1344" spans="4:4" x14ac:dyDescent="0.2">
      <c r="D1344" s="141"/>
    </row>
    <row r="1345" spans="4:4" x14ac:dyDescent="0.2">
      <c r="D1345" s="141"/>
    </row>
    <row r="1346" spans="4:4" x14ac:dyDescent="0.2">
      <c r="D1346" s="141"/>
    </row>
    <row r="1347" spans="4:4" x14ac:dyDescent="0.2">
      <c r="D1347" s="141"/>
    </row>
    <row r="1348" spans="4:4" x14ac:dyDescent="0.2">
      <c r="D1348" s="141"/>
    </row>
    <row r="1349" spans="4:4" x14ac:dyDescent="0.2">
      <c r="D1349" s="141"/>
    </row>
    <row r="1350" spans="4:4" x14ac:dyDescent="0.2">
      <c r="D1350" s="141"/>
    </row>
    <row r="1351" spans="4:4" x14ac:dyDescent="0.2">
      <c r="D1351" s="141"/>
    </row>
    <row r="1352" spans="4:4" x14ac:dyDescent="0.2">
      <c r="D1352" s="141"/>
    </row>
    <row r="1353" spans="4:4" x14ac:dyDescent="0.2">
      <c r="D1353" s="141"/>
    </row>
    <row r="1354" spans="4:4" x14ac:dyDescent="0.2">
      <c r="D1354" s="141"/>
    </row>
    <row r="1355" spans="4:4" x14ac:dyDescent="0.2">
      <c r="D1355" s="141"/>
    </row>
    <row r="1356" spans="4:4" x14ac:dyDescent="0.2">
      <c r="D1356" s="141"/>
    </row>
    <row r="1357" spans="4:4" x14ac:dyDescent="0.2">
      <c r="D1357" s="141"/>
    </row>
    <row r="1358" spans="4:4" x14ac:dyDescent="0.2">
      <c r="D1358" s="141"/>
    </row>
    <row r="1359" spans="4:4" x14ac:dyDescent="0.2">
      <c r="D1359" s="141"/>
    </row>
    <row r="1360" spans="4:4" x14ac:dyDescent="0.2">
      <c r="D1360" s="141"/>
    </row>
    <row r="1361" spans="4:4" x14ac:dyDescent="0.2">
      <c r="D1361" s="141"/>
    </row>
    <row r="1362" spans="4:4" x14ac:dyDescent="0.2">
      <c r="D1362" s="141"/>
    </row>
    <row r="1363" spans="4:4" x14ac:dyDescent="0.2">
      <c r="D1363" s="141"/>
    </row>
    <row r="1364" spans="4:4" x14ac:dyDescent="0.2">
      <c r="D1364" s="141"/>
    </row>
    <row r="1365" spans="4:4" x14ac:dyDescent="0.2">
      <c r="D1365" s="141"/>
    </row>
    <row r="1366" spans="4:4" x14ac:dyDescent="0.2">
      <c r="D1366" s="141"/>
    </row>
    <row r="1367" spans="4:4" x14ac:dyDescent="0.2">
      <c r="D1367" s="141"/>
    </row>
    <row r="1368" spans="4:4" x14ac:dyDescent="0.2">
      <c r="D1368" s="141"/>
    </row>
    <row r="1369" spans="4:4" x14ac:dyDescent="0.2">
      <c r="D1369" s="141"/>
    </row>
    <row r="1370" spans="4:4" x14ac:dyDescent="0.2">
      <c r="D1370" s="141"/>
    </row>
    <row r="1371" spans="4:4" x14ac:dyDescent="0.2">
      <c r="D1371" s="141"/>
    </row>
    <row r="1372" spans="4:4" x14ac:dyDescent="0.2">
      <c r="D1372" s="141"/>
    </row>
    <row r="1373" spans="4:4" x14ac:dyDescent="0.2">
      <c r="D1373" s="141"/>
    </row>
    <row r="1374" spans="4:4" x14ac:dyDescent="0.2">
      <c r="D1374" s="141"/>
    </row>
    <row r="1375" spans="4:4" x14ac:dyDescent="0.2">
      <c r="D1375" s="141"/>
    </row>
    <row r="1376" spans="4:4" x14ac:dyDescent="0.2">
      <c r="D1376" s="141"/>
    </row>
    <row r="1377" spans="4:4" x14ac:dyDescent="0.2">
      <c r="D1377" s="141"/>
    </row>
    <row r="1378" spans="4:4" x14ac:dyDescent="0.2">
      <c r="D1378" s="141"/>
    </row>
    <row r="1379" spans="4:4" x14ac:dyDescent="0.2">
      <c r="D1379" s="141"/>
    </row>
    <row r="1380" spans="4:4" x14ac:dyDescent="0.2">
      <c r="D1380" s="141"/>
    </row>
    <row r="1381" spans="4:4" x14ac:dyDescent="0.2">
      <c r="D1381" s="141"/>
    </row>
    <row r="1382" spans="4:4" x14ac:dyDescent="0.2">
      <c r="D1382" s="141"/>
    </row>
    <row r="1383" spans="4:4" x14ac:dyDescent="0.2">
      <c r="D1383" s="141"/>
    </row>
    <row r="1384" spans="4:4" x14ac:dyDescent="0.2">
      <c r="D1384" s="141"/>
    </row>
    <row r="1385" spans="4:4" x14ac:dyDescent="0.2">
      <c r="D1385" s="141"/>
    </row>
    <row r="1386" spans="4:4" x14ac:dyDescent="0.2">
      <c r="D1386" s="141"/>
    </row>
    <row r="1387" spans="4:4" x14ac:dyDescent="0.2">
      <c r="D1387" s="141"/>
    </row>
    <row r="1388" spans="4:4" x14ac:dyDescent="0.2">
      <c r="D1388" s="141"/>
    </row>
    <row r="1389" spans="4:4" x14ac:dyDescent="0.2">
      <c r="D1389" s="141"/>
    </row>
    <row r="1390" spans="4:4" x14ac:dyDescent="0.2">
      <c r="D1390" s="141"/>
    </row>
    <row r="1391" spans="4:4" x14ac:dyDescent="0.2">
      <c r="D1391" s="141"/>
    </row>
    <row r="1392" spans="4:4" x14ac:dyDescent="0.2">
      <c r="D1392" s="141"/>
    </row>
    <row r="1393" spans="4:4" x14ac:dyDescent="0.2">
      <c r="D1393" s="141"/>
    </row>
    <row r="1394" spans="4:4" x14ac:dyDescent="0.2">
      <c r="D1394" s="141"/>
    </row>
    <row r="1395" spans="4:4" x14ac:dyDescent="0.2">
      <c r="D1395" s="141"/>
    </row>
    <row r="1396" spans="4:4" x14ac:dyDescent="0.2">
      <c r="D1396" s="141"/>
    </row>
    <row r="1397" spans="4:4" x14ac:dyDescent="0.2">
      <c r="D1397" s="141"/>
    </row>
    <row r="1398" spans="4:4" x14ac:dyDescent="0.2">
      <c r="D1398" s="141"/>
    </row>
    <row r="1399" spans="4:4" x14ac:dyDescent="0.2">
      <c r="D1399" s="141"/>
    </row>
    <row r="1400" spans="4:4" x14ac:dyDescent="0.2">
      <c r="D1400" s="141"/>
    </row>
    <row r="1401" spans="4:4" x14ac:dyDescent="0.2">
      <c r="D1401" s="141"/>
    </row>
    <row r="1402" spans="4:4" x14ac:dyDescent="0.2">
      <c r="D1402" s="141"/>
    </row>
    <row r="1403" spans="4:4" x14ac:dyDescent="0.2">
      <c r="D1403" s="141"/>
    </row>
    <row r="1404" spans="4:4" x14ac:dyDescent="0.2">
      <c r="D1404" s="141"/>
    </row>
    <row r="1405" spans="4:4" x14ac:dyDescent="0.2">
      <c r="D1405" s="141"/>
    </row>
    <row r="1406" spans="4:4" x14ac:dyDescent="0.2">
      <c r="D1406" s="141"/>
    </row>
    <row r="1407" spans="4:4" x14ac:dyDescent="0.2">
      <c r="D1407" s="141"/>
    </row>
    <row r="1408" spans="4:4" x14ac:dyDescent="0.2">
      <c r="D1408" s="141"/>
    </row>
    <row r="1409" spans="4:4" x14ac:dyDescent="0.2">
      <c r="D1409" s="141"/>
    </row>
    <row r="1410" spans="4:4" x14ac:dyDescent="0.2">
      <c r="D1410" s="141"/>
    </row>
    <row r="1411" spans="4:4" x14ac:dyDescent="0.2">
      <c r="D1411" s="141"/>
    </row>
    <row r="1412" spans="4:4" x14ac:dyDescent="0.2">
      <c r="D1412" s="141"/>
    </row>
    <row r="1413" spans="4:4" x14ac:dyDescent="0.2">
      <c r="D1413" s="141"/>
    </row>
    <row r="1414" spans="4:4" x14ac:dyDescent="0.2">
      <c r="D1414" s="141"/>
    </row>
    <row r="1415" spans="4:4" x14ac:dyDescent="0.2">
      <c r="D1415" s="141"/>
    </row>
    <row r="1416" spans="4:4" x14ac:dyDescent="0.2">
      <c r="D1416" s="141"/>
    </row>
    <row r="1417" spans="4:4" x14ac:dyDescent="0.2">
      <c r="D1417" s="141"/>
    </row>
    <row r="1418" spans="4:4" x14ac:dyDescent="0.2">
      <c r="D1418" s="141"/>
    </row>
    <row r="1419" spans="4:4" x14ac:dyDescent="0.2">
      <c r="D1419" s="141"/>
    </row>
    <row r="1420" spans="4:4" x14ac:dyDescent="0.2">
      <c r="D1420" s="141"/>
    </row>
    <row r="1421" spans="4:4" x14ac:dyDescent="0.2">
      <c r="D1421" s="141"/>
    </row>
    <row r="1422" spans="4:4" x14ac:dyDescent="0.2">
      <c r="D1422" s="141"/>
    </row>
    <row r="1423" spans="4:4" x14ac:dyDescent="0.2">
      <c r="D1423" s="141"/>
    </row>
    <row r="1424" spans="4:4" x14ac:dyDescent="0.2">
      <c r="D1424" s="141"/>
    </row>
    <row r="1425" spans="4:4" x14ac:dyDescent="0.2">
      <c r="D1425" s="141"/>
    </row>
    <row r="1426" spans="4:4" x14ac:dyDescent="0.2">
      <c r="D1426" s="141"/>
    </row>
    <row r="1427" spans="4:4" x14ac:dyDescent="0.2">
      <c r="D1427" s="141"/>
    </row>
    <row r="1428" spans="4:4" x14ac:dyDescent="0.2">
      <c r="D1428" s="141"/>
    </row>
    <row r="1429" spans="4:4" x14ac:dyDescent="0.2">
      <c r="D1429" s="141"/>
    </row>
    <row r="1430" spans="4:4" x14ac:dyDescent="0.2">
      <c r="D1430" s="141"/>
    </row>
    <row r="1431" spans="4:4" x14ac:dyDescent="0.2">
      <c r="D1431" s="141"/>
    </row>
    <row r="1432" spans="4:4" x14ac:dyDescent="0.2">
      <c r="D1432" s="141"/>
    </row>
    <row r="1433" spans="4:4" x14ac:dyDescent="0.2">
      <c r="D1433" s="141"/>
    </row>
    <row r="1434" spans="4:4" x14ac:dyDescent="0.2">
      <c r="D1434" s="141"/>
    </row>
    <row r="1435" spans="4:4" x14ac:dyDescent="0.2">
      <c r="D1435" s="141"/>
    </row>
    <row r="1436" spans="4:4" x14ac:dyDescent="0.2">
      <c r="D1436" s="141"/>
    </row>
    <row r="1437" spans="4:4" x14ac:dyDescent="0.2">
      <c r="D1437" s="141"/>
    </row>
    <row r="1438" spans="4:4" x14ac:dyDescent="0.2">
      <c r="D1438" s="141"/>
    </row>
    <row r="1439" spans="4:4" x14ac:dyDescent="0.2">
      <c r="D1439" s="141"/>
    </row>
    <row r="1440" spans="4:4" x14ac:dyDescent="0.2">
      <c r="D1440" s="141"/>
    </row>
    <row r="1441" spans="4:4" x14ac:dyDescent="0.2">
      <c r="D1441" s="141"/>
    </row>
    <row r="1442" spans="4:4" x14ac:dyDescent="0.2">
      <c r="D1442" s="141"/>
    </row>
    <row r="1443" spans="4:4" x14ac:dyDescent="0.2">
      <c r="D1443" s="141"/>
    </row>
    <row r="1444" spans="4:4" x14ac:dyDescent="0.2">
      <c r="D1444" s="141"/>
    </row>
    <row r="1445" spans="4:4" x14ac:dyDescent="0.2">
      <c r="D1445" s="141"/>
    </row>
    <row r="1446" spans="4:4" x14ac:dyDescent="0.2">
      <c r="D1446" s="141"/>
    </row>
    <row r="1447" spans="4:4" x14ac:dyDescent="0.2">
      <c r="D1447" s="141"/>
    </row>
    <row r="1448" spans="4:4" x14ac:dyDescent="0.2">
      <c r="D1448" s="141"/>
    </row>
    <row r="1449" spans="4:4" x14ac:dyDescent="0.2">
      <c r="D1449" s="141"/>
    </row>
    <row r="1450" spans="4:4" x14ac:dyDescent="0.2">
      <c r="D1450" s="141"/>
    </row>
    <row r="1451" spans="4:4" x14ac:dyDescent="0.2">
      <c r="D1451" s="141"/>
    </row>
    <row r="1452" spans="4:4" x14ac:dyDescent="0.2">
      <c r="D1452" s="141"/>
    </row>
    <row r="1453" spans="4:4" x14ac:dyDescent="0.2">
      <c r="D1453" s="141"/>
    </row>
    <row r="1454" spans="4:4" x14ac:dyDescent="0.2">
      <c r="D1454" s="141"/>
    </row>
    <row r="1455" spans="4:4" x14ac:dyDescent="0.2">
      <c r="D1455" s="141"/>
    </row>
    <row r="1456" spans="4:4" x14ac:dyDescent="0.2">
      <c r="D1456" s="141"/>
    </row>
    <row r="1457" spans="4:4" x14ac:dyDescent="0.2">
      <c r="D1457" s="141"/>
    </row>
    <row r="1458" spans="4:4" x14ac:dyDescent="0.2">
      <c r="D1458" s="141"/>
    </row>
    <row r="1459" spans="4:4" x14ac:dyDescent="0.2">
      <c r="D1459" s="141"/>
    </row>
    <row r="1460" spans="4:4" x14ac:dyDescent="0.2">
      <c r="D1460" s="141"/>
    </row>
    <row r="1461" spans="4:4" x14ac:dyDescent="0.2">
      <c r="D1461" s="141"/>
    </row>
    <row r="1462" spans="4:4" x14ac:dyDescent="0.2">
      <c r="D1462" s="141"/>
    </row>
    <row r="1463" spans="4:4" x14ac:dyDescent="0.2">
      <c r="D1463" s="141"/>
    </row>
    <row r="1464" spans="4:4" x14ac:dyDescent="0.2">
      <c r="D1464" s="141"/>
    </row>
    <row r="1465" spans="4:4" x14ac:dyDescent="0.2">
      <c r="D1465" s="141"/>
    </row>
    <row r="1466" spans="4:4" x14ac:dyDescent="0.2">
      <c r="D1466" s="141"/>
    </row>
    <row r="1467" spans="4:4" x14ac:dyDescent="0.2">
      <c r="D1467" s="141"/>
    </row>
    <row r="1468" spans="4:4" x14ac:dyDescent="0.2">
      <c r="D1468" s="141"/>
    </row>
    <row r="1469" spans="4:4" x14ac:dyDescent="0.2">
      <c r="D1469" s="141"/>
    </row>
    <row r="1470" spans="4:4" x14ac:dyDescent="0.2">
      <c r="D1470" s="141"/>
    </row>
    <row r="1471" spans="4:4" x14ac:dyDescent="0.2">
      <c r="D1471" s="141"/>
    </row>
    <row r="1472" spans="4:4" x14ac:dyDescent="0.2">
      <c r="D1472" s="141"/>
    </row>
    <row r="1473" spans="4:4" x14ac:dyDescent="0.2">
      <c r="D1473" s="141"/>
    </row>
    <row r="1474" spans="4:4" x14ac:dyDescent="0.2">
      <c r="D1474" s="141"/>
    </row>
    <row r="1475" spans="4:4" x14ac:dyDescent="0.2">
      <c r="D1475" s="141"/>
    </row>
    <row r="1476" spans="4:4" x14ac:dyDescent="0.2">
      <c r="D1476" s="141"/>
    </row>
    <row r="1477" spans="4:4" x14ac:dyDescent="0.2">
      <c r="D1477" s="141"/>
    </row>
    <row r="1478" spans="4:4" x14ac:dyDescent="0.2">
      <c r="D1478" s="141"/>
    </row>
    <row r="1479" spans="4:4" x14ac:dyDescent="0.2">
      <c r="D1479" s="141"/>
    </row>
    <row r="1480" spans="4:4" x14ac:dyDescent="0.2">
      <c r="D1480" s="141"/>
    </row>
    <row r="1481" spans="4:4" x14ac:dyDescent="0.2">
      <c r="D1481" s="141"/>
    </row>
    <row r="1482" spans="4:4" x14ac:dyDescent="0.2">
      <c r="D1482" s="141"/>
    </row>
    <row r="1483" spans="4:4" x14ac:dyDescent="0.2">
      <c r="D1483" s="141"/>
    </row>
    <row r="1484" spans="4:4" x14ac:dyDescent="0.2">
      <c r="D1484" s="141"/>
    </row>
    <row r="1485" spans="4:4" x14ac:dyDescent="0.2">
      <c r="D1485" s="141"/>
    </row>
    <row r="1486" spans="4:4" x14ac:dyDescent="0.2">
      <c r="D1486" s="141"/>
    </row>
    <row r="1487" spans="4:4" x14ac:dyDescent="0.2">
      <c r="D1487" s="141"/>
    </row>
    <row r="1488" spans="4:4" x14ac:dyDescent="0.2">
      <c r="D1488" s="141"/>
    </row>
    <row r="1489" spans="4:4" x14ac:dyDescent="0.2">
      <c r="D1489" s="141"/>
    </row>
    <row r="1490" spans="4:4" x14ac:dyDescent="0.2">
      <c r="D1490" s="141"/>
    </row>
    <row r="1491" spans="4:4" x14ac:dyDescent="0.2">
      <c r="D1491" s="141"/>
    </row>
    <row r="1492" spans="4:4" x14ac:dyDescent="0.2">
      <c r="D1492" s="141"/>
    </row>
    <row r="1493" spans="4:4" x14ac:dyDescent="0.2">
      <c r="D1493" s="141"/>
    </row>
    <row r="1494" spans="4:4" x14ac:dyDescent="0.2">
      <c r="D1494" s="141"/>
    </row>
    <row r="1495" spans="4:4" x14ac:dyDescent="0.2">
      <c r="D1495" s="141"/>
    </row>
    <row r="1496" spans="4:4" x14ac:dyDescent="0.2">
      <c r="D1496" s="141"/>
    </row>
    <row r="1497" spans="4:4" x14ac:dyDescent="0.2">
      <c r="D1497" s="141"/>
    </row>
    <row r="1498" spans="4:4" x14ac:dyDescent="0.2">
      <c r="D1498" s="141"/>
    </row>
    <row r="1499" spans="4:4" x14ac:dyDescent="0.2">
      <c r="D1499" s="141"/>
    </row>
    <row r="1500" spans="4:4" x14ac:dyDescent="0.2">
      <c r="D1500" s="141"/>
    </row>
    <row r="1501" spans="4:4" x14ac:dyDescent="0.2">
      <c r="D1501" s="141"/>
    </row>
    <row r="1502" spans="4:4" x14ac:dyDescent="0.2">
      <c r="D1502" s="141"/>
    </row>
    <row r="1503" spans="4:4" x14ac:dyDescent="0.2">
      <c r="D1503" s="141"/>
    </row>
    <row r="1504" spans="4:4" x14ac:dyDescent="0.2">
      <c r="D1504" s="141"/>
    </row>
    <row r="1505" spans="4:4" x14ac:dyDescent="0.2">
      <c r="D1505" s="141"/>
    </row>
    <row r="1506" spans="4:4" x14ac:dyDescent="0.2">
      <c r="D1506" s="141"/>
    </row>
    <row r="1507" spans="4:4" x14ac:dyDescent="0.2">
      <c r="D1507" s="141"/>
    </row>
    <row r="1508" spans="4:4" x14ac:dyDescent="0.2">
      <c r="D1508" s="141"/>
    </row>
    <row r="1509" spans="4:4" x14ac:dyDescent="0.2">
      <c r="D1509" s="141"/>
    </row>
    <row r="1510" spans="4:4" x14ac:dyDescent="0.2">
      <c r="D1510" s="141"/>
    </row>
    <row r="1511" spans="4:4" x14ac:dyDescent="0.2">
      <c r="D1511" s="141"/>
    </row>
    <row r="1512" spans="4:4" x14ac:dyDescent="0.2">
      <c r="D1512" s="141"/>
    </row>
    <row r="1513" spans="4:4" x14ac:dyDescent="0.2">
      <c r="D1513" s="141"/>
    </row>
    <row r="1514" spans="4:4" x14ac:dyDescent="0.2">
      <c r="D1514" s="141"/>
    </row>
    <row r="1515" spans="4:4" x14ac:dyDescent="0.2">
      <c r="D1515" s="141"/>
    </row>
    <row r="1516" spans="4:4" x14ac:dyDescent="0.2">
      <c r="D1516" s="141"/>
    </row>
    <row r="1517" spans="4:4" x14ac:dyDescent="0.2">
      <c r="D1517" s="141"/>
    </row>
    <row r="1518" spans="4:4" x14ac:dyDescent="0.2">
      <c r="D1518" s="141"/>
    </row>
    <row r="1519" spans="4:4" x14ac:dyDescent="0.2">
      <c r="D1519" s="141"/>
    </row>
    <row r="1520" spans="4:4" x14ac:dyDescent="0.2">
      <c r="D1520" s="141"/>
    </row>
    <row r="1521" spans="4:4" x14ac:dyDescent="0.2">
      <c r="D1521" s="141"/>
    </row>
    <row r="1522" spans="4:4" x14ac:dyDescent="0.2">
      <c r="D1522" s="141"/>
    </row>
    <row r="1523" spans="4:4" x14ac:dyDescent="0.2">
      <c r="D1523" s="141"/>
    </row>
    <row r="1524" spans="4:4" x14ac:dyDescent="0.2">
      <c r="D1524" s="141"/>
    </row>
    <row r="1525" spans="4:4" x14ac:dyDescent="0.2">
      <c r="D1525" s="141"/>
    </row>
    <row r="1526" spans="4:4" x14ac:dyDescent="0.2">
      <c r="D1526" s="141"/>
    </row>
    <row r="1527" spans="4:4" x14ac:dyDescent="0.2">
      <c r="D1527" s="141"/>
    </row>
    <row r="1528" spans="4:4" x14ac:dyDescent="0.2">
      <c r="D1528" s="141"/>
    </row>
    <row r="1529" spans="4:4" x14ac:dyDescent="0.2">
      <c r="D1529" s="141"/>
    </row>
    <row r="1530" spans="4:4" x14ac:dyDescent="0.2">
      <c r="D1530" s="141"/>
    </row>
    <row r="1531" spans="4:4" x14ac:dyDescent="0.2">
      <c r="D1531" s="141"/>
    </row>
    <row r="1532" spans="4:4" x14ac:dyDescent="0.2">
      <c r="D1532" s="141"/>
    </row>
    <row r="1533" spans="4:4" x14ac:dyDescent="0.2">
      <c r="D1533" s="141"/>
    </row>
    <row r="1534" spans="4:4" x14ac:dyDescent="0.2">
      <c r="D1534" s="141"/>
    </row>
    <row r="1535" spans="4:4" x14ac:dyDescent="0.2">
      <c r="D1535" s="141"/>
    </row>
    <row r="1536" spans="4:4" x14ac:dyDescent="0.2">
      <c r="D1536" s="141"/>
    </row>
    <row r="1537" spans="4:4" x14ac:dyDescent="0.2">
      <c r="D1537" s="141"/>
    </row>
    <row r="1538" spans="4:4" x14ac:dyDescent="0.2">
      <c r="D1538" s="141"/>
    </row>
    <row r="1539" spans="4:4" x14ac:dyDescent="0.2">
      <c r="D1539" s="141"/>
    </row>
    <row r="1540" spans="4:4" x14ac:dyDescent="0.2">
      <c r="D1540" s="141"/>
    </row>
    <row r="1541" spans="4:4" x14ac:dyDescent="0.2">
      <c r="D1541" s="141"/>
    </row>
    <row r="1542" spans="4:4" x14ac:dyDescent="0.2">
      <c r="D1542" s="141"/>
    </row>
    <row r="1543" spans="4:4" x14ac:dyDescent="0.2">
      <c r="D1543" s="141"/>
    </row>
    <row r="1544" spans="4:4" x14ac:dyDescent="0.2">
      <c r="D1544" s="141"/>
    </row>
    <row r="1545" spans="4:4" x14ac:dyDescent="0.2">
      <c r="D1545" s="141"/>
    </row>
    <row r="1546" spans="4:4" x14ac:dyDescent="0.2">
      <c r="D1546" s="141"/>
    </row>
    <row r="1547" spans="4:4" x14ac:dyDescent="0.2">
      <c r="D1547" s="141"/>
    </row>
    <row r="1548" spans="4:4" x14ac:dyDescent="0.2">
      <c r="D1548" s="141"/>
    </row>
    <row r="1549" spans="4:4" x14ac:dyDescent="0.2">
      <c r="D1549" s="141"/>
    </row>
    <row r="1550" spans="4:4" x14ac:dyDescent="0.2">
      <c r="D1550" s="141"/>
    </row>
    <row r="1551" spans="4:4" x14ac:dyDescent="0.2">
      <c r="D1551" s="141"/>
    </row>
    <row r="1552" spans="4:4" x14ac:dyDescent="0.2">
      <c r="D1552" s="141"/>
    </row>
    <row r="1553" spans="4:4" x14ac:dyDescent="0.2">
      <c r="D1553" s="141"/>
    </row>
    <row r="1554" spans="4:4" x14ac:dyDescent="0.2">
      <c r="D1554" s="141"/>
    </row>
    <row r="1555" spans="4:4" x14ac:dyDescent="0.2">
      <c r="D1555" s="141"/>
    </row>
    <row r="1556" spans="4:4" x14ac:dyDescent="0.2">
      <c r="D1556" s="141"/>
    </row>
    <row r="1557" spans="4:4" x14ac:dyDescent="0.2">
      <c r="D1557" s="141"/>
    </row>
    <row r="1558" spans="4:4" x14ac:dyDescent="0.2">
      <c r="D1558" s="141"/>
    </row>
    <row r="1559" spans="4:4" x14ac:dyDescent="0.2">
      <c r="D1559" s="141"/>
    </row>
    <row r="1560" spans="4:4" x14ac:dyDescent="0.2">
      <c r="D1560" s="141"/>
    </row>
    <row r="1561" spans="4:4" x14ac:dyDescent="0.2">
      <c r="D1561" s="141"/>
    </row>
    <row r="1562" spans="4:4" x14ac:dyDescent="0.2">
      <c r="D1562" s="141"/>
    </row>
    <row r="1563" spans="4:4" x14ac:dyDescent="0.2">
      <c r="D1563" s="141"/>
    </row>
    <row r="1564" spans="4:4" x14ac:dyDescent="0.2">
      <c r="D1564" s="141"/>
    </row>
    <row r="1565" spans="4:4" x14ac:dyDescent="0.2">
      <c r="D1565" s="141"/>
    </row>
    <row r="1566" spans="4:4" x14ac:dyDescent="0.2">
      <c r="D1566" s="141"/>
    </row>
    <row r="1567" spans="4:4" x14ac:dyDescent="0.2">
      <c r="D1567" s="141"/>
    </row>
    <row r="1568" spans="4:4" x14ac:dyDescent="0.2">
      <c r="D1568" s="141"/>
    </row>
    <row r="1569" spans="4:4" x14ac:dyDescent="0.2">
      <c r="D1569" s="141"/>
    </row>
    <row r="1570" spans="4:4" x14ac:dyDescent="0.2">
      <c r="D1570" s="141"/>
    </row>
    <row r="1571" spans="4:4" x14ac:dyDescent="0.2">
      <c r="D1571" s="141"/>
    </row>
    <row r="1572" spans="4:4" x14ac:dyDescent="0.2">
      <c r="D1572" s="141"/>
    </row>
    <row r="1573" spans="4:4" x14ac:dyDescent="0.2">
      <c r="D1573" s="141"/>
    </row>
    <row r="1574" spans="4:4" x14ac:dyDescent="0.2">
      <c r="D1574" s="141"/>
    </row>
    <row r="1575" spans="4:4" x14ac:dyDescent="0.2">
      <c r="D1575" s="141"/>
    </row>
    <row r="1576" spans="4:4" x14ac:dyDescent="0.2">
      <c r="D1576" s="141"/>
    </row>
    <row r="1577" spans="4:4" x14ac:dyDescent="0.2">
      <c r="D1577" s="141"/>
    </row>
    <row r="1578" spans="4:4" x14ac:dyDescent="0.2">
      <c r="D1578" s="141"/>
    </row>
    <row r="1579" spans="4:4" x14ac:dyDescent="0.2">
      <c r="D1579" s="141"/>
    </row>
    <row r="1580" spans="4:4" x14ac:dyDescent="0.2">
      <c r="D1580" s="141"/>
    </row>
    <row r="1581" spans="4:4" x14ac:dyDescent="0.2">
      <c r="D1581" s="141"/>
    </row>
    <row r="1582" spans="4:4" x14ac:dyDescent="0.2">
      <c r="D1582" s="141"/>
    </row>
    <row r="1583" spans="4:4" x14ac:dyDescent="0.2">
      <c r="D1583" s="141"/>
    </row>
    <row r="1584" spans="4:4" x14ac:dyDescent="0.2">
      <c r="D1584" s="141"/>
    </row>
    <row r="1585" spans="4:4" x14ac:dyDescent="0.2">
      <c r="D1585" s="141"/>
    </row>
    <row r="1586" spans="4:4" x14ac:dyDescent="0.2">
      <c r="D1586" s="141"/>
    </row>
    <row r="1587" spans="4:4" x14ac:dyDescent="0.2">
      <c r="D1587" s="141"/>
    </row>
    <row r="1588" spans="4:4" x14ac:dyDescent="0.2">
      <c r="D1588" s="141"/>
    </row>
    <row r="1589" spans="4:4" x14ac:dyDescent="0.2">
      <c r="D1589" s="141"/>
    </row>
    <row r="1590" spans="4:4" x14ac:dyDescent="0.2">
      <c r="D1590" s="141"/>
    </row>
    <row r="1591" spans="4:4" x14ac:dyDescent="0.2">
      <c r="D1591" s="141"/>
    </row>
    <row r="1592" spans="4:4" x14ac:dyDescent="0.2">
      <c r="D1592" s="141"/>
    </row>
    <row r="1593" spans="4:4" x14ac:dyDescent="0.2">
      <c r="D1593" s="141"/>
    </row>
    <row r="1594" spans="4:4" x14ac:dyDescent="0.2">
      <c r="D1594" s="141"/>
    </row>
    <row r="1595" spans="4:4" x14ac:dyDescent="0.2">
      <c r="D1595" s="141"/>
    </row>
    <row r="1596" spans="4:4" x14ac:dyDescent="0.2">
      <c r="D1596" s="141"/>
    </row>
    <row r="1597" spans="4:4" x14ac:dyDescent="0.2">
      <c r="D1597" s="141"/>
    </row>
    <row r="1598" spans="4:4" x14ac:dyDescent="0.2">
      <c r="D1598" s="141"/>
    </row>
    <row r="1599" spans="4:4" x14ac:dyDescent="0.2">
      <c r="D1599" s="141"/>
    </row>
    <row r="1600" spans="4:4" x14ac:dyDescent="0.2">
      <c r="D1600" s="141"/>
    </row>
    <row r="1601" spans="4:4" x14ac:dyDescent="0.2">
      <c r="D1601" s="141"/>
    </row>
    <row r="1602" spans="4:4" x14ac:dyDescent="0.2">
      <c r="D1602" s="141"/>
    </row>
    <row r="1603" spans="4:4" x14ac:dyDescent="0.2">
      <c r="D1603" s="141"/>
    </row>
    <row r="1604" spans="4:4" x14ac:dyDescent="0.2">
      <c r="D1604" s="141"/>
    </row>
    <row r="1605" spans="4:4" x14ac:dyDescent="0.2">
      <c r="D1605" s="141"/>
    </row>
    <row r="1606" spans="4:4" x14ac:dyDescent="0.2">
      <c r="D1606" s="141"/>
    </row>
    <row r="1607" spans="4:4" x14ac:dyDescent="0.2">
      <c r="D1607" s="141"/>
    </row>
    <row r="1608" spans="4:4" x14ac:dyDescent="0.2">
      <c r="D1608" s="141"/>
    </row>
    <row r="1609" spans="4:4" x14ac:dyDescent="0.2">
      <c r="D1609" s="141"/>
    </row>
    <row r="1610" spans="4:4" x14ac:dyDescent="0.2">
      <c r="D1610" s="141"/>
    </row>
    <row r="1611" spans="4:4" x14ac:dyDescent="0.2">
      <c r="D1611" s="141"/>
    </row>
    <row r="1612" spans="4:4" x14ac:dyDescent="0.2">
      <c r="D1612" s="141"/>
    </row>
    <row r="1613" spans="4:4" x14ac:dyDescent="0.2">
      <c r="D1613" s="141"/>
    </row>
    <row r="1614" spans="4:4" x14ac:dyDescent="0.2">
      <c r="D1614" s="141"/>
    </row>
    <row r="1615" spans="4:4" x14ac:dyDescent="0.2">
      <c r="D1615" s="141"/>
    </row>
    <row r="1616" spans="4:4" x14ac:dyDescent="0.2">
      <c r="D1616" s="141"/>
    </row>
    <row r="1617" spans="4:4" x14ac:dyDescent="0.2">
      <c r="D1617" s="141"/>
    </row>
    <row r="1618" spans="4:4" x14ac:dyDescent="0.2">
      <c r="D1618" s="141"/>
    </row>
    <row r="1619" spans="4:4" x14ac:dyDescent="0.2">
      <c r="D1619" s="141"/>
    </row>
    <row r="1620" spans="4:4" x14ac:dyDescent="0.2">
      <c r="D1620" s="141"/>
    </row>
    <row r="1621" spans="4:4" x14ac:dyDescent="0.2">
      <c r="D1621" s="141"/>
    </row>
    <row r="1622" spans="4:4" x14ac:dyDescent="0.2">
      <c r="D1622" s="141"/>
    </row>
    <row r="1623" spans="4:4" x14ac:dyDescent="0.2">
      <c r="D1623" s="141"/>
    </row>
    <row r="1624" spans="4:4" x14ac:dyDescent="0.2">
      <c r="D1624" s="141"/>
    </row>
    <row r="1625" spans="4:4" x14ac:dyDescent="0.2">
      <c r="D1625" s="141"/>
    </row>
    <row r="1626" spans="4:4" x14ac:dyDescent="0.2">
      <c r="D1626" s="141"/>
    </row>
    <row r="1627" spans="4:4" x14ac:dyDescent="0.2">
      <c r="D1627" s="141"/>
    </row>
    <row r="1628" spans="4:4" x14ac:dyDescent="0.2">
      <c r="D1628" s="141"/>
    </row>
    <row r="1629" spans="4:4" x14ac:dyDescent="0.2">
      <c r="D1629" s="141"/>
    </row>
    <row r="1630" spans="4:4" x14ac:dyDescent="0.2">
      <c r="D1630" s="141"/>
    </row>
    <row r="1631" spans="4:4" x14ac:dyDescent="0.2">
      <c r="D1631" s="141"/>
    </row>
    <row r="1632" spans="4:4" x14ac:dyDescent="0.2">
      <c r="D1632" s="141"/>
    </row>
    <row r="1633" spans="4:4" x14ac:dyDescent="0.2">
      <c r="D1633" s="141"/>
    </row>
    <row r="1634" spans="4:4" x14ac:dyDescent="0.2">
      <c r="D1634" s="141"/>
    </row>
    <row r="1635" spans="4:4" x14ac:dyDescent="0.2">
      <c r="D1635" s="141"/>
    </row>
    <row r="1636" spans="4:4" x14ac:dyDescent="0.2">
      <c r="D1636" s="141"/>
    </row>
    <row r="1637" spans="4:4" x14ac:dyDescent="0.2">
      <c r="D1637" s="141"/>
    </row>
    <row r="1638" spans="4:4" x14ac:dyDescent="0.2">
      <c r="D1638" s="141"/>
    </row>
    <row r="1639" spans="4:4" x14ac:dyDescent="0.2">
      <c r="D1639" s="141"/>
    </row>
    <row r="1640" spans="4:4" x14ac:dyDescent="0.2">
      <c r="D1640" s="141"/>
    </row>
    <row r="1641" spans="4:4" x14ac:dyDescent="0.2">
      <c r="D1641" s="141"/>
    </row>
    <row r="1642" spans="4:4" x14ac:dyDescent="0.2">
      <c r="D1642" s="141"/>
    </row>
    <row r="1643" spans="4:4" x14ac:dyDescent="0.2">
      <c r="D1643" s="141"/>
    </row>
    <row r="1644" spans="4:4" x14ac:dyDescent="0.2">
      <c r="D1644" s="141"/>
    </row>
    <row r="1645" spans="4:4" x14ac:dyDescent="0.2">
      <c r="D1645" s="141"/>
    </row>
    <row r="1646" spans="4:4" x14ac:dyDescent="0.2">
      <c r="D1646" s="141"/>
    </row>
    <row r="1647" spans="4:4" x14ac:dyDescent="0.2">
      <c r="D1647" s="141"/>
    </row>
    <row r="1648" spans="4:4" x14ac:dyDescent="0.2">
      <c r="D1648" s="141"/>
    </row>
    <row r="1649" spans="4:4" x14ac:dyDescent="0.2">
      <c r="D1649" s="141"/>
    </row>
    <row r="1650" spans="4:4" x14ac:dyDescent="0.2">
      <c r="D1650" s="141"/>
    </row>
    <row r="1651" spans="4:4" x14ac:dyDescent="0.2">
      <c r="D1651" s="141"/>
    </row>
    <row r="1652" spans="4:4" x14ac:dyDescent="0.2">
      <c r="D1652" s="141"/>
    </row>
    <row r="1653" spans="4:4" x14ac:dyDescent="0.2">
      <c r="D1653" s="141"/>
    </row>
    <row r="1654" spans="4:4" x14ac:dyDescent="0.2">
      <c r="D1654" s="141"/>
    </row>
    <row r="1655" spans="4:4" x14ac:dyDescent="0.2">
      <c r="D1655" s="141"/>
    </row>
    <row r="1656" spans="4:4" x14ac:dyDescent="0.2">
      <c r="D1656" s="141"/>
    </row>
    <row r="1657" spans="4:4" x14ac:dyDescent="0.2">
      <c r="D1657" s="141"/>
    </row>
    <row r="1658" spans="4:4" x14ac:dyDescent="0.2">
      <c r="D1658" s="141"/>
    </row>
    <row r="1659" spans="4:4" x14ac:dyDescent="0.2">
      <c r="D1659" s="141"/>
    </row>
    <row r="1660" spans="4:4" x14ac:dyDescent="0.2">
      <c r="D1660" s="141"/>
    </row>
    <row r="1661" spans="4:4" x14ac:dyDescent="0.2">
      <c r="D1661" s="141"/>
    </row>
    <row r="1662" spans="4:4" x14ac:dyDescent="0.2">
      <c r="D1662" s="141"/>
    </row>
    <row r="1663" spans="4:4" x14ac:dyDescent="0.2">
      <c r="D1663" s="141"/>
    </row>
    <row r="1664" spans="4:4" x14ac:dyDescent="0.2">
      <c r="D1664" s="141"/>
    </row>
    <row r="1665" spans="4:4" x14ac:dyDescent="0.2">
      <c r="D1665" s="141"/>
    </row>
    <row r="1666" spans="4:4" x14ac:dyDescent="0.2">
      <c r="D1666" s="141"/>
    </row>
    <row r="1667" spans="4:4" x14ac:dyDescent="0.2">
      <c r="D1667" s="141"/>
    </row>
    <row r="1668" spans="4:4" x14ac:dyDescent="0.2">
      <c r="D1668" s="141"/>
    </row>
    <row r="1669" spans="4:4" x14ac:dyDescent="0.2">
      <c r="D1669" s="141"/>
    </row>
    <row r="1670" spans="4:4" x14ac:dyDescent="0.2">
      <c r="D1670" s="141"/>
    </row>
    <row r="1671" spans="4:4" x14ac:dyDescent="0.2">
      <c r="D1671" s="141"/>
    </row>
    <row r="1672" spans="4:4" x14ac:dyDescent="0.2">
      <c r="D1672" s="141"/>
    </row>
    <row r="1673" spans="4:4" x14ac:dyDescent="0.2">
      <c r="D1673" s="141"/>
    </row>
    <row r="1674" spans="4:4" x14ac:dyDescent="0.2">
      <c r="D1674" s="141"/>
    </row>
    <row r="1675" spans="4:4" x14ac:dyDescent="0.2">
      <c r="D1675" s="141"/>
    </row>
    <row r="1676" spans="4:4" x14ac:dyDescent="0.2">
      <c r="D1676" s="141"/>
    </row>
    <row r="1677" spans="4:4" x14ac:dyDescent="0.2">
      <c r="D1677" s="141"/>
    </row>
    <row r="1678" spans="4:4" x14ac:dyDescent="0.2">
      <c r="D1678" s="141"/>
    </row>
    <row r="1679" spans="4:4" x14ac:dyDescent="0.2">
      <c r="D1679" s="141"/>
    </row>
    <row r="1680" spans="4:4" x14ac:dyDescent="0.2">
      <c r="D1680" s="141"/>
    </row>
    <row r="1681" spans="4:4" x14ac:dyDescent="0.2">
      <c r="D1681" s="141"/>
    </row>
    <row r="1682" spans="4:4" x14ac:dyDescent="0.2">
      <c r="D1682" s="141"/>
    </row>
    <row r="1683" spans="4:4" x14ac:dyDescent="0.2">
      <c r="D1683" s="141"/>
    </row>
    <row r="1684" spans="4:4" x14ac:dyDescent="0.2">
      <c r="D1684" s="141"/>
    </row>
    <row r="1685" spans="4:4" x14ac:dyDescent="0.2">
      <c r="D1685" s="141"/>
    </row>
    <row r="1686" spans="4:4" x14ac:dyDescent="0.2">
      <c r="D1686" s="141"/>
    </row>
    <row r="1687" spans="4:4" x14ac:dyDescent="0.2">
      <c r="D1687" s="141"/>
    </row>
    <row r="1688" spans="4:4" x14ac:dyDescent="0.2">
      <c r="D1688" s="141"/>
    </row>
    <row r="1689" spans="4:4" x14ac:dyDescent="0.2">
      <c r="D1689" s="141"/>
    </row>
    <row r="1690" spans="4:4" x14ac:dyDescent="0.2">
      <c r="D1690" s="141"/>
    </row>
    <row r="1691" spans="4:4" x14ac:dyDescent="0.2">
      <c r="D1691" s="141"/>
    </row>
    <row r="1692" spans="4:4" x14ac:dyDescent="0.2">
      <c r="D1692" s="141"/>
    </row>
    <row r="1693" spans="4:4" x14ac:dyDescent="0.2">
      <c r="D1693" s="141"/>
    </row>
    <row r="1694" spans="4:4" x14ac:dyDescent="0.2">
      <c r="D1694" s="141"/>
    </row>
    <row r="1695" spans="4:4" x14ac:dyDescent="0.2">
      <c r="D1695" s="141"/>
    </row>
    <row r="1696" spans="4:4" x14ac:dyDescent="0.2">
      <c r="D1696" s="141"/>
    </row>
    <row r="1697" spans="4:4" x14ac:dyDescent="0.2">
      <c r="D1697" s="141"/>
    </row>
    <row r="1698" spans="4:4" x14ac:dyDescent="0.2">
      <c r="D1698" s="141"/>
    </row>
    <row r="1699" spans="4:4" x14ac:dyDescent="0.2">
      <c r="D1699" s="141"/>
    </row>
    <row r="1700" spans="4:4" x14ac:dyDescent="0.2">
      <c r="D1700" s="141"/>
    </row>
    <row r="1701" spans="4:4" x14ac:dyDescent="0.2">
      <c r="D1701" s="141"/>
    </row>
    <row r="1702" spans="4:4" x14ac:dyDescent="0.2">
      <c r="D1702" s="141"/>
    </row>
    <row r="1703" spans="4:4" x14ac:dyDescent="0.2">
      <c r="D1703" s="141"/>
    </row>
    <row r="1704" spans="4:4" x14ac:dyDescent="0.2">
      <c r="D1704" s="141"/>
    </row>
    <row r="1705" spans="4:4" x14ac:dyDescent="0.2">
      <c r="D1705" s="141"/>
    </row>
    <row r="1706" spans="4:4" x14ac:dyDescent="0.2">
      <c r="D1706" s="141"/>
    </row>
    <row r="1707" spans="4:4" x14ac:dyDescent="0.2">
      <c r="D1707" s="141"/>
    </row>
    <row r="1708" spans="4:4" x14ac:dyDescent="0.2">
      <c r="D1708" s="141"/>
    </row>
    <row r="1709" spans="4:4" x14ac:dyDescent="0.2">
      <c r="D1709" s="141"/>
    </row>
    <row r="1710" spans="4:4" x14ac:dyDescent="0.2">
      <c r="D1710" s="141"/>
    </row>
    <row r="1711" spans="4:4" x14ac:dyDescent="0.2">
      <c r="D1711" s="141"/>
    </row>
    <row r="1712" spans="4:4" x14ac:dyDescent="0.2">
      <c r="D1712" s="141"/>
    </row>
    <row r="1713" spans="4:4" x14ac:dyDescent="0.2">
      <c r="D1713" s="141"/>
    </row>
    <row r="1714" spans="4:4" x14ac:dyDescent="0.2">
      <c r="D1714" s="141"/>
    </row>
    <row r="1715" spans="4:4" x14ac:dyDescent="0.2">
      <c r="D1715" s="141"/>
    </row>
    <row r="1716" spans="4:4" x14ac:dyDescent="0.2">
      <c r="D1716" s="141"/>
    </row>
    <row r="1717" spans="4:4" x14ac:dyDescent="0.2">
      <c r="D1717" s="141"/>
    </row>
    <row r="1718" spans="4:4" x14ac:dyDescent="0.2">
      <c r="D1718" s="141"/>
    </row>
    <row r="1719" spans="4:4" x14ac:dyDescent="0.2">
      <c r="D1719" s="141"/>
    </row>
    <row r="1720" spans="4:4" x14ac:dyDescent="0.2">
      <c r="D1720" s="141"/>
    </row>
    <row r="1721" spans="4:4" x14ac:dyDescent="0.2">
      <c r="D1721" s="141"/>
    </row>
    <row r="1722" spans="4:4" x14ac:dyDescent="0.2">
      <c r="D1722" s="141"/>
    </row>
    <row r="1723" spans="4:4" x14ac:dyDescent="0.2">
      <c r="D1723" s="141"/>
    </row>
    <row r="1724" spans="4:4" x14ac:dyDescent="0.2">
      <c r="D1724" s="141"/>
    </row>
    <row r="1725" spans="4:4" x14ac:dyDescent="0.2">
      <c r="D1725" s="141"/>
    </row>
    <row r="1726" spans="4:4" x14ac:dyDescent="0.2">
      <c r="D1726" s="141"/>
    </row>
    <row r="1727" spans="4:4" x14ac:dyDescent="0.2">
      <c r="D1727" s="141"/>
    </row>
    <row r="1728" spans="4:4" x14ac:dyDescent="0.2">
      <c r="D1728" s="141"/>
    </row>
    <row r="1729" spans="4:4" x14ac:dyDescent="0.2">
      <c r="D1729" s="141"/>
    </row>
    <row r="1730" spans="4:4" x14ac:dyDescent="0.2">
      <c r="D1730" s="141"/>
    </row>
    <row r="1731" spans="4:4" x14ac:dyDescent="0.2">
      <c r="D1731" s="141"/>
    </row>
    <row r="1732" spans="4:4" x14ac:dyDescent="0.2">
      <c r="D1732" s="141"/>
    </row>
    <row r="1733" spans="4:4" x14ac:dyDescent="0.2">
      <c r="D1733" s="141"/>
    </row>
    <row r="1734" spans="4:4" x14ac:dyDescent="0.2">
      <c r="D1734" s="141"/>
    </row>
    <row r="1735" spans="4:4" x14ac:dyDescent="0.2">
      <c r="D1735" s="141"/>
    </row>
    <row r="1736" spans="4:4" x14ac:dyDescent="0.2">
      <c r="D1736" s="141"/>
    </row>
    <row r="1737" spans="4:4" x14ac:dyDescent="0.2">
      <c r="D1737" s="141"/>
    </row>
    <row r="1738" spans="4:4" x14ac:dyDescent="0.2">
      <c r="D1738" s="141"/>
    </row>
    <row r="1739" spans="4:4" x14ac:dyDescent="0.2">
      <c r="D1739" s="141"/>
    </row>
    <row r="1740" spans="4:4" x14ac:dyDescent="0.2">
      <c r="D1740" s="141"/>
    </row>
    <row r="1741" spans="4:4" x14ac:dyDescent="0.2">
      <c r="D1741" s="141"/>
    </row>
    <row r="1742" spans="4:4" x14ac:dyDescent="0.2">
      <c r="D1742" s="141"/>
    </row>
    <row r="1743" spans="4:4" x14ac:dyDescent="0.2">
      <c r="D1743" s="141"/>
    </row>
    <row r="1744" spans="4:4" x14ac:dyDescent="0.2">
      <c r="D1744" s="141"/>
    </row>
    <row r="1745" spans="4:4" x14ac:dyDescent="0.2">
      <c r="D1745" s="141"/>
    </row>
    <row r="1746" spans="4:4" x14ac:dyDescent="0.2">
      <c r="D1746" s="141"/>
    </row>
    <row r="1747" spans="4:4" x14ac:dyDescent="0.2">
      <c r="D1747" s="141"/>
    </row>
    <row r="1748" spans="4:4" x14ac:dyDescent="0.2">
      <c r="D1748" s="141"/>
    </row>
    <row r="1749" spans="4:4" x14ac:dyDescent="0.2">
      <c r="D1749" s="141"/>
    </row>
    <row r="1750" spans="4:4" x14ac:dyDescent="0.2">
      <c r="D1750" s="141"/>
    </row>
    <row r="1751" spans="4:4" x14ac:dyDescent="0.2">
      <c r="D1751" s="141"/>
    </row>
    <row r="1752" spans="4:4" x14ac:dyDescent="0.2">
      <c r="D1752" s="141"/>
    </row>
    <row r="1753" spans="4:4" x14ac:dyDescent="0.2">
      <c r="D1753" s="141"/>
    </row>
    <row r="1754" spans="4:4" x14ac:dyDescent="0.2">
      <c r="D1754" s="141"/>
    </row>
    <row r="1755" spans="4:4" x14ac:dyDescent="0.2">
      <c r="D1755" s="141"/>
    </row>
    <row r="1756" spans="4:4" x14ac:dyDescent="0.2">
      <c r="D1756" s="141"/>
    </row>
    <row r="1757" spans="4:4" x14ac:dyDescent="0.2">
      <c r="D1757" s="141"/>
    </row>
    <row r="1758" spans="4:4" x14ac:dyDescent="0.2">
      <c r="D1758" s="141"/>
    </row>
    <row r="1759" spans="4:4" x14ac:dyDescent="0.2">
      <c r="D1759" s="141"/>
    </row>
    <row r="1760" spans="4:4" x14ac:dyDescent="0.2">
      <c r="D1760" s="141"/>
    </row>
    <row r="1761" spans="4:4" x14ac:dyDescent="0.2">
      <c r="D1761" s="141"/>
    </row>
    <row r="1762" spans="4:4" x14ac:dyDescent="0.2">
      <c r="D1762" s="141"/>
    </row>
    <row r="1763" spans="4:4" x14ac:dyDescent="0.2">
      <c r="D1763" s="141"/>
    </row>
    <row r="1764" spans="4:4" x14ac:dyDescent="0.2">
      <c r="D1764" s="141"/>
    </row>
    <row r="1765" spans="4:4" x14ac:dyDescent="0.2">
      <c r="D1765" s="141"/>
    </row>
    <row r="1766" spans="4:4" x14ac:dyDescent="0.2">
      <c r="D1766" s="141"/>
    </row>
    <row r="1767" spans="4:4" x14ac:dyDescent="0.2">
      <c r="D1767" s="141"/>
    </row>
    <row r="1768" spans="4:4" x14ac:dyDescent="0.2">
      <c r="D1768" s="141"/>
    </row>
    <row r="1769" spans="4:4" x14ac:dyDescent="0.2">
      <c r="D1769" s="141"/>
    </row>
    <row r="1770" spans="4:4" x14ac:dyDescent="0.2">
      <c r="D1770" s="141"/>
    </row>
    <row r="1771" spans="4:4" x14ac:dyDescent="0.2">
      <c r="D1771" s="141"/>
    </row>
    <row r="1772" spans="4:4" x14ac:dyDescent="0.2">
      <c r="D1772" s="141"/>
    </row>
    <row r="1773" spans="4:4" x14ac:dyDescent="0.2">
      <c r="D1773" s="141"/>
    </row>
    <row r="1774" spans="4:4" x14ac:dyDescent="0.2">
      <c r="D1774" s="141"/>
    </row>
    <row r="1775" spans="4:4" x14ac:dyDescent="0.2">
      <c r="D1775" s="141"/>
    </row>
    <row r="1776" spans="4:4" x14ac:dyDescent="0.2">
      <c r="D1776" s="141"/>
    </row>
    <row r="1777" spans="4:4" x14ac:dyDescent="0.2">
      <c r="D1777" s="141"/>
    </row>
    <row r="1778" spans="4:4" x14ac:dyDescent="0.2">
      <c r="D1778" s="141"/>
    </row>
    <row r="1779" spans="4:4" x14ac:dyDescent="0.2">
      <c r="D1779" s="141"/>
    </row>
    <row r="1780" spans="4:4" x14ac:dyDescent="0.2">
      <c r="D1780" s="141"/>
    </row>
    <row r="1781" spans="4:4" x14ac:dyDescent="0.2">
      <c r="D1781" s="141"/>
    </row>
    <row r="1782" spans="4:4" x14ac:dyDescent="0.2">
      <c r="D1782" s="141"/>
    </row>
    <row r="1783" spans="4:4" x14ac:dyDescent="0.2">
      <c r="D1783" s="141"/>
    </row>
    <row r="1784" spans="4:4" x14ac:dyDescent="0.2">
      <c r="D1784" s="141"/>
    </row>
    <row r="1785" spans="4:4" x14ac:dyDescent="0.2">
      <c r="D1785" s="141"/>
    </row>
    <row r="1786" spans="4:4" x14ac:dyDescent="0.2">
      <c r="D1786" s="141"/>
    </row>
    <row r="1787" spans="4:4" x14ac:dyDescent="0.2">
      <c r="D1787" s="141"/>
    </row>
    <row r="1788" spans="4:4" x14ac:dyDescent="0.2">
      <c r="D1788" s="141"/>
    </row>
    <row r="1789" spans="4:4" x14ac:dyDescent="0.2">
      <c r="D1789" s="141"/>
    </row>
    <row r="1790" spans="4:4" x14ac:dyDescent="0.2">
      <c r="D1790" s="141"/>
    </row>
    <row r="1791" spans="4:4" x14ac:dyDescent="0.2">
      <c r="D1791" s="141"/>
    </row>
    <row r="1792" spans="4:4" x14ac:dyDescent="0.2">
      <c r="D1792" s="141"/>
    </row>
    <row r="1793" spans="4:4" x14ac:dyDescent="0.2">
      <c r="D1793" s="141"/>
    </row>
    <row r="1794" spans="4:4" x14ac:dyDescent="0.2">
      <c r="D1794" s="141"/>
    </row>
    <row r="1795" spans="4:4" x14ac:dyDescent="0.2">
      <c r="D1795" s="141"/>
    </row>
    <row r="1796" spans="4:4" x14ac:dyDescent="0.2">
      <c r="D1796" s="141"/>
    </row>
    <row r="1797" spans="4:4" x14ac:dyDescent="0.2">
      <c r="D1797" s="141"/>
    </row>
    <row r="1798" spans="4:4" x14ac:dyDescent="0.2">
      <c r="D1798" s="141"/>
    </row>
    <row r="1799" spans="4:4" x14ac:dyDescent="0.2">
      <c r="D1799" s="141"/>
    </row>
    <row r="1800" spans="4:4" x14ac:dyDescent="0.2">
      <c r="D1800" s="141"/>
    </row>
    <row r="1801" spans="4:4" x14ac:dyDescent="0.2">
      <c r="D1801" s="141"/>
    </row>
    <row r="1802" spans="4:4" x14ac:dyDescent="0.2">
      <c r="D1802" s="141"/>
    </row>
    <row r="1803" spans="4:4" x14ac:dyDescent="0.2">
      <c r="D1803" s="141"/>
    </row>
    <row r="1804" spans="4:4" x14ac:dyDescent="0.2">
      <c r="D1804" s="141"/>
    </row>
    <row r="1805" spans="4:4" x14ac:dyDescent="0.2">
      <c r="D1805" s="141"/>
    </row>
    <row r="1806" spans="4:4" x14ac:dyDescent="0.2">
      <c r="D1806" s="141"/>
    </row>
    <row r="1807" spans="4:4" x14ac:dyDescent="0.2">
      <c r="D1807" s="141"/>
    </row>
    <row r="1808" spans="4:4" x14ac:dyDescent="0.2">
      <c r="D1808" s="141"/>
    </row>
    <row r="1809" spans="4:4" x14ac:dyDescent="0.2">
      <c r="D1809" s="141"/>
    </row>
    <row r="1810" spans="4:4" x14ac:dyDescent="0.2">
      <c r="D1810" s="141"/>
    </row>
    <row r="1811" spans="4:4" x14ac:dyDescent="0.2">
      <c r="D1811" s="141"/>
    </row>
    <row r="1812" spans="4:4" x14ac:dyDescent="0.2">
      <c r="D1812" s="141"/>
    </row>
    <row r="1813" spans="4:4" x14ac:dyDescent="0.2">
      <c r="D1813" s="141"/>
    </row>
    <row r="1814" spans="4:4" x14ac:dyDescent="0.2">
      <c r="D1814" s="141"/>
    </row>
    <row r="1815" spans="4:4" x14ac:dyDescent="0.2">
      <c r="D1815" s="141"/>
    </row>
    <row r="1816" spans="4:4" x14ac:dyDescent="0.2">
      <c r="D1816" s="141"/>
    </row>
    <row r="1817" spans="4:4" x14ac:dyDescent="0.2">
      <c r="D1817" s="141"/>
    </row>
    <row r="1818" spans="4:4" x14ac:dyDescent="0.2">
      <c r="D1818" s="141"/>
    </row>
    <row r="1819" spans="4:4" x14ac:dyDescent="0.2">
      <c r="D1819" s="141"/>
    </row>
    <row r="1820" spans="4:4" x14ac:dyDescent="0.2">
      <c r="D1820" s="141"/>
    </row>
    <row r="1821" spans="4:4" x14ac:dyDescent="0.2">
      <c r="D1821" s="141"/>
    </row>
    <row r="1822" spans="4:4" x14ac:dyDescent="0.2">
      <c r="D1822" s="141"/>
    </row>
    <row r="1823" spans="4:4" x14ac:dyDescent="0.2">
      <c r="D1823" s="141"/>
    </row>
    <row r="1824" spans="4:4" x14ac:dyDescent="0.2">
      <c r="D1824" s="141"/>
    </row>
    <row r="1825" spans="4:4" x14ac:dyDescent="0.2">
      <c r="D1825" s="141"/>
    </row>
    <row r="1826" spans="4:4" x14ac:dyDescent="0.2">
      <c r="D1826" s="141"/>
    </row>
    <row r="1827" spans="4:4" x14ac:dyDescent="0.2">
      <c r="D1827" s="141"/>
    </row>
    <row r="1828" spans="4:4" x14ac:dyDescent="0.2">
      <c r="D1828" s="141"/>
    </row>
    <row r="1829" spans="4:4" x14ac:dyDescent="0.2">
      <c r="D1829" s="141"/>
    </row>
    <row r="1830" spans="4:4" x14ac:dyDescent="0.2">
      <c r="D1830" s="141"/>
    </row>
    <row r="1831" spans="4:4" x14ac:dyDescent="0.2">
      <c r="D1831" s="141"/>
    </row>
    <row r="1832" spans="4:4" x14ac:dyDescent="0.2">
      <c r="D1832" s="141"/>
    </row>
    <row r="1833" spans="4:4" x14ac:dyDescent="0.2">
      <c r="D1833" s="141"/>
    </row>
    <row r="1834" spans="4:4" x14ac:dyDescent="0.2">
      <c r="D1834" s="141"/>
    </row>
    <row r="1835" spans="4:4" x14ac:dyDescent="0.2">
      <c r="D1835" s="141"/>
    </row>
    <row r="1836" spans="4:4" x14ac:dyDescent="0.2">
      <c r="D1836" s="141"/>
    </row>
    <row r="1837" spans="4:4" x14ac:dyDescent="0.2">
      <c r="D1837" s="141"/>
    </row>
    <row r="1838" spans="4:4" x14ac:dyDescent="0.2">
      <c r="D1838" s="141"/>
    </row>
    <row r="1839" spans="4:4" x14ac:dyDescent="0.2">
      <c r="D1839" s="141"/>
    </row>
    <row r="1840" spans="4:4" x14ac:dyDescent="0.2">
      <c r="D1840" s="141"/>
    </row>
    <row r="1841" spans="4:4" x14ac:dyDescent="0.2">
      <c r="D1841" s="141"/>
    </row>
    <row r="1842" spans="4:4" x14ac:dyDescent="0.2">
      <c r="D1842" s="141"/>
    </row>
    <row r="1843" spans="4:4" x14ac:dyDescent="0.2">
      <c r="D1843" s="141"/>
    </row>
    <row r="1844" spans="4:4" x14ac:dyDescent="0.2">
      <c r="D1844" s="141"/>
    </row>
    <row r="1845" spans="4:4" x14ac:dyDescent="0.2">
      <c r="D1845" s="141"/>
    </row>
    <row r="1846" spans="4:4" x14ac:dyDescent="0.2">
      <c r="D1846" s="141"/>
    </row>
    <row r="1847" spans="4:4" x14ac:dyDescent="0.2">
      <c r="D1847" s="141"/>
    </row>
    <row r="1848" spans="4:4" x14ac:dyDescent="0.2">
      <c r="D1848" s="141"/>
    </row>
    <row r="1849" spans="4:4" x14ac:dyDescent="0.2">
      <c r="D1849" s="141"/>
    </row>
    <row r="1850" spans="4:4" x14ac:dyDescent="0.2">
      <c r="D1850" s="141"/>
    </row>
    <row r="1851" spans="4:4" x14ac:dyDescent="0.2">
      <c r="D1851" s="141"/>
    </row>
    <row r="1852" spans="4:4" x14ac:dyDescent="0.2">
      <c r="D1852" s="141"/>
    </row>
    <row r="1853" spans="4:4" x14ac:dyDescent="0.2">
      <c r="D1853" s="141"/>
    </row>
    <row r="1854" spans="4:4" x14ac:dyDescent="0.2">
      <c r="D1854" s="141"/>
    </row>
    <row r="1855" spans="4:4" x14ac:dyDescent="0.2">
      <c r="D1855" s="141"/>
    </row>
    <row r="1856" spans="4:4" x14ac:dyDescent="0.2">
      <c r="D1856" s="141"/>
    </row>
    <row r="1857" spans="4:4" x14ac:dyDescent="0.2">
      <c r="D1857" s="141"/>
    </row>
    <row r="1858" spans="4:4" x14ac:dyDescent="0.2">
      <c r="D1858" s="141"/>
    </row>
    <row r="1859" spans="4:4" x14ac:dyDescent="0.2">
      <c r="D1859" s="141"/>
    </row>
    <row r="1860" spans="4:4" x14ac:dyDescent="0.2">
      <c r="D1860" s="141"/>
    </row>
    <row r="1861" spans="4:4" x14ac:dyDescent="0.2">
      <c r="D1861" s="141"/>
    </row>
    <row r="1862" spans="4:4" x14ac:dyDescent="0.2">
      <c r="D1862" s="141"/>
    </row>
    <row r="1863" spans="4:4" x14ac:dyDescent="0.2">
      <c r="D1863" s="141"/>
    </row>
    <row r="1864" spans="4:4" x14ac:dyDescent="0.2">
      <c r="D1864" s="141"/>
    </row>
    <row r="1865" spans="4:4" x14ac:dyDescent="0.2">
      <c r="D1865" s="141"/>
    </row>
    <row r="1866" spans="4:4" x14ac:dyDescent="0.2">
      <c r="D1866" s="141"/>
    </row>
    <row r="1867" spans="4:4" x14ac:dyDescent="0.2">
      <c r="D1867" s="141"/>
    </row>
    <row r="1868" spans="4:4" x14ac:dyDescent="0.2">
      <c r="D1868" s="141"/>
    </row>
    <row r="1869" spans="4:4" x14ac:dyDescent="0.2">
      <c r="D1869" s="141"/>
    </row>
    <row r="1870" spans="4:4" x14ac:dyDescent="0.2">
      <c r="D1870" s="141"/>
    </row>
    <row r="1871" spans="4:4" x14ac:dyDescent="0.2">
      <c r="D1871" s="141"/>
    </row>
    <row r="1872" spans="4:4" x14ac:dyDescent="0.2">
      <c r="D1872" s="141"/>
    </row>
    <row r="1873" spans="4:4" x14ac:dyDescent="0.2">
      <c r="D1873" s="141"/>
    </row>
    <row r="1874" spans="4:4" x14ac:dyDescent="0.2">
      <c r="D1874" s="141"/>
    </row>
    <row r="1875" spans="4:4" x14ac:dyDescent="0.2">
      <c r="D1875" s="141"/>
    </row>
    <row r="1876" spans="4:4" x14ac:dyDescent="0.2">
      <c r="D1876" s="141"/>
    </row>
    <row r="1877" spans="4:4" x14ac:dyDescent="0.2">
      <c r="D1877" s="141"/>
    </row>
    <row r="1878" spans="4:4" x14ac:dyDescent="0.2">
      <c r="D1878" s="141"/>
    </row>
    <row r="1879" spans="4:4" x14ac:dyDescent="0.2">
      <c r="D1879" s="141"/>
    </row>
    <row r="1880" spans="4:4" x14ac:dyDescent="0.2">
      <c r="D1880" s="141"/>
    </row>
    <row r="1881" spans="4:4" x14ac:dyDescent="0.2">
      <c r="D1881" s="141"/>
    </row>
    <row r="1882" spans="4:4" x14ac:dyDescent="0.2">
      <c r="D1882" s="141"/>
    </row>
    <row r="1883" spans="4:4" x14ac:dyDescent="0.2">
      <c r="D1883" s="141"/>
    </row>
    <row r="1884" spans="4:4" x14ac:dyDescent="0.2">
      <c r="D1884" s="141"/>
    </row>
    <row r="1885" spans="4:4" x14ac:dyDescent="0.2">
      <c r="D1885" s="141"/>
    </row>
    <row r="1886" spans="4:4" x14ac:dyDescent="0.2">
      <c r="D1886" s="141"/>
    </row>
    <row r="1887" spans="4:4" x14ac:dyDescent="0.2">
      <c r="D1887" s="141"/>
    </row>
    <row r="1888" spans="4:4" x14ac:dyDescent="0.2">
      <c r="D1888" s="141"/>
    </row>
    <row r="1889" spans="4:4" x14ac:dyDescent="0.2">
      <c r="D1889" s="141"/>
    </row>
    <row r="1890" spans="4:4" x14ac:dyDescent="0.2">
      <c r="D1890" s="141"/>
    </row>
    <row r="1891" spans="4:4" x14ac:dyDescent="0.2">
      <c r="D1891" s="141"/>
    </row>
    <row r="1892" spans="4:4" x14ac:dyDescent="0.2">
      <c r="D1892" s="141"/>
    </row>
    <row r="1893" spans="4:4" x14ac:dyDescent="0.2">
      <c r="D1893" s="141"/>
    </row>
    <row r="1894" spans="4:4" x14ac:dyDescent="0.2">
      <c r="D1894" s="141"/>
    </row>
    <row r="1895" spans="4:4" x14ac:dyDescent="0.2">
      <c r="D1895" s="141"/>
    </row>
    <row r="1896" spans="4:4" x14ac:dyDescent="0.2">
      <c r="D1896" s="141"/>
    </row>
    <row r="1897" spans="4:4" x14ac:dyDescent="0.2">
      <c r="D1897" s="141"/>
    </row>
    <row r="1898" spans="4:4" x14ac:dyDescent="0.2">
      <c r="D1898" s="141"/>
    </row>
    <row r="1899" spans="4:4" x14ac:dyDescent="0.2">
      <c r="D1899" s="141"/>
    </row>
    <row r="1900" spans="4:4" x14ac:dyDescent="0.2">
      <c r="D1900" s="141"/>
    </row>
    <row r="1901" spans="4:4" x14ac:dyDescent="0.2">
      <c r="D1901" s="141"/>
    </row>
    <row r="1902" spans="4:4" x14ac:dyDescent="0.2">
      <c r="D1902" s="141"/>
    </row>
    <row r="1903" spans="4:4" x14ac:dyDescent="0.2">
      <c r="D1903" s="141"/>
    </row>
    <row r="1904" spans="4:4" x14ac:dyDescent="0.2">
      <c r="D1904" s="141"/>
    </row>
    <row r="1905" spans="4:4" x14ac:dyDescent="0.2">
      <c r="D1905" s="141"/>
    </row>
    <row r="1906" spans="4:4" x14ac:dyDescent="0.2">
      <c r="D1906" s="141"/>
    </row>
    <row r="1907" spans="4:4" x14ac:dyDescent="0.2">
      <c r="D1907" s="141"/>
    </row>
    <row r="1908" spans="4:4" x14ac:dyDescent="0.2">
      <c r="D1908" s="141"/>
    </row>
    <row r="1909" spans="4:4" x14ac:dyDescent="0.2">
      <c r="D1909" s="141"/>
    </row>
    <row r="1910" spans="4:4" x14ac:dyDescent="0.2">
      <c r="D1910" s="141"/>
    </row>
    <row r="1911" spans="4:4" x14ac:dyDescent="0.2">
      <c r="D1911" s="141"/>
    </row>
    <row r="1912" spans="4:4" x14ac:dyDescent="0.2">
      <c r="D1912" s="141"/>
    </row>
    <row r="1913" spans="4:4" x14ac:dyDescent="0.2">
      <c r="D1913" s="141"/>
    </row>
    <row r="1914" spans="4:4" x14ac:dyDescent="0.2">
      <c r="D1914" s="141"/>
    </row>
    <row r="1915" spans="4:4" x14ac:dyDescent="0.2">
      <c r="D1915" s="141"/>
    </row>
    <row r="1916" spans="4:4" x14ac:dyDescent="0.2">
      <c r="D1916" s="141"/>
    </row>
    <row r="1917" spans="4:4" x14ac:dyDescent="0.2">
      <c r="D1917" s="141"/>
    </row>
    <row r="1918" spans="4:4" x14ac:dyDescent="0.2">
      <c r="D1918" s="141"/>
    </row>
    <row r="1919" spans="4:4" x14ac:dyDescent="0.2">
      <c r="D1919" s="141"/>
    </row>
    <row r="1920" spans="4:4" x14ac:dyDescent="0.2">
      <c r="D1920" s="141"/>
    </row>
    <row r="1921" spans="4:4" x14ac:dyDescent="0.2">
      <c r="D1921" s="141"/>
    </row>
    <row r="1922" spans="4:4" x14ac:dyDescent="0.2">
      <c r="D1922" s="141"/>
    </row>
    <row r="1923" spans="4:4" x14ac:dyDescent="0.2">
      <c r="D1923" s="141"/>
    </row>
    <row r="1924" spans="4:4" x14ac:dyDescent="0.2">
      <c r="D1924" s="141"/>
    </row>
    <row r="1925" spans="4:4" x14ac:dyDescent="0.2">
      <c r="D1925" s="141"/>
    </row>
    <row r="1926" spans="4:4" x14ac:dyDescent="0.2">
      <c r="D1926" s="141"/>
    </row>
    <row r="1927" spans="4:4" x14ac:dyDescent="0.2">
      <c r="D1927" s="141"/>
    </row>
    <row r="1928" spans="4:4" x14ac:dyDescent="0.2">
      <c r="D1928" s="141"/>
    </row>
    <row r="1929" spans="4:4" x14ac:dyDescent="0.2">
      <c r="D1929" s="141"/>
    </row>
    <row r="1930" spans="4:4" x14ac:dyDescent="0.2">
      <c r="D1930" s="141"/>
    </row>
    <row r="1931" spans="4:4" x14ac:dyDescent="0.2">
      <c r="D1931" s="141"/>
    </row>
    <row r="1932" spans="4:4" x14ac:dyDescent="0.2">
      <c r="D1932" s="141"/>
    </row>
    <row r="1933" spans="4:4" x14ac:dyDescent="0.2">
      <c r="D1933" s="141"/>
    </row>
    <row r="1934" spans="4:4" x14ac:dyDescent="0.2">
      <c r="D1934" s="141"/>
    </row>
    <row r="1935" spans="4:4" x14ac:dyDescent="0.2">
      <c r="D1935" s="141"/>
    </row>
    <row r="1936" spans="4:4" x14ac:dyDescent="0.2">
      <c r="D1936" s="141"/>
    </row>
    <row r="1937" spans="4:4" x14ac:dyDescent="0.2">
      <c r="D1937" s="141"/>
    </row>
    <row r="1938" spans="4:4" x14ac:dyDescent="0.2">
      <c r="D1938" s="141"/>
    </row>
    <row r="1939" spans="4:4" x14ac:dyDescent="0.2">
      <c r="D1939" s="141"/>
    </row>
    <row r="1940" spans="4:4" x14ac:dyDescent="0.2">
      <c r="D1940" s="141"/>
    </row>
    <row r="1941" spans="4:4" x14ac:dyDescent="0.2">
      <c r="D1941" s="141"/>
    </row>
    <row r="1942" spans="4:4" x14ac:dyDescent="0.2">
      <c r="D1942" s="141"/>
    </row>
    <row r="1943" spans="4:4" x14ac:dyDescent="0.2">
      <c r="D1943" s="141"/>
    </row>
    <row r="1944" spans="4:4" x14ac:dyDescent="0.2">
      <c r="D1944" s="141"/>
    </row>
    <row r="1945" spans="4:4" x14ac:dyDescent="0.2">
      <c r="D1945" s="141"/>
    </row>
    <row r="1946" spans="4:4" x14ac:dyDescent="0.2">
      <c r="D1946" s="141"/>
    </row>
    <row r="1947" spans="4:4" x14ac:dyDescent="0.2">
      <c r="D1947" s="141"/>
    </row>
    <row r="1948" spans="4:4" x14ac:dyDescent="0.2">
      <c r="D1948" s="141"/>
    </row>
    <row r="1949" spans="4:4" x14ac:dyDescent="0.2">
      <c r="D1949" s="141"/>
    </row>
    <row r="1950" spans="4:4" x14ac:dyDescent="0.2">
      <c r="D1950" s="141"/>
    </row>
    <row r="1951" spans="4:4" x14ac:dyDescent="0.2">
      <c r="D1951" s="141"/>
    </row>
    <row r="1952" spans="4:4" x14ac:dyDescent="0.2">
      <c r="D1952" s="141"/>
    </row>
    <row r="1953" spans="4:4" x14ac:dyDescent="0.2">
      <c r="D1953" s="141"/>
    </row>
    <row r="1954" spans="4:4" x14ac:dyDescent="0.2">
      <c r="D1954" s="141"/>
    </row>
    <row r="1955" spans="4:4" x14ac:dyDescent="0.2">
      <c r="D1955" s="141"/>
    </row>
    <row r="1956" spans="4:4" x14ac:dyDescent="0.2">
      <c r="D1956" s="141"/>
    </row>
    <row r="1957" spans="4:4" x14ac:dyDescent="0.2">
      <c r="D1957" s="141"/>
    </row>
    <row r="1958" spans="4:4" x14ac:dyDescent="0.2">
      <c r="D1958" s="141"/>
    </row>
    <row r="1959" spans="4:4" x14ac:dyDescent="0.2">
      <c r="D1959" s="141"/>
    </row>
    <row r="1960" spans="4:4" x14ac:dyDescent="0.2">
      <c r="D1960" s="141"/>
    </row>
    <row r="1961" spans="4:4" x14ac:dyDescent="0.2">
      <c r="D1961" s="141"/>
    </row>
    <row r="1962" spans="4:4" x14ac:dyDescent="0.2">
      <c r="D1962" s="141"/>
    </row>
    <row r="1963" spans="4:4" x14ac:dyDescent="0.2">
      <c r="D1963" s="141"/>
    </row>
    <row r="1964" spans="4:4" x14ac:dyDescent="0.2">
      <c r="D1964" s="141"/>
    </row>
    <row r="1965" spans="4:4" x14ac:dyDescent="0.2">
      <c r="D1965" s="141"/>
    </row>
    <row r="1966" spans="4:4" x14ac:dyDescent="0.2">
      <c r="D1966" s="141"/>
    </row>
    <row r="1967" spans="4:4" x14ac:dyDescent="0.2">
      <c r="D1967" s="141"/>
    </row>
    <row r="1968" spans="4:4" x14ac:dyDescent="0.2">
      <c r="D1968" s="141"/>
    </row>
    <row r="1969" spans="4:4" x14ac:dyDescent="0.2">
      <c r="D1969" s="141"/>
    </row>
    <row r="1970" spans="4:4" x14ac:dyDescent="0.2">
      <c r="D1970" s="141"/>
    </row>
    <row r="1971" spans="4:4" x14ac:dyDescent="0.2">
      <c r="D1971" s="141"/>
    </row>
    <row r="1972" spans="4:4" x14ac:dyDescent="0.2">
      <c r="D1972" s="141"/>
    </row>
    <row r="1973" spans="4:4" x14ac:dyDescent="0.2">
      <c r="D1973" s="141"/>
    </row>
    <row r="1974" spans="4:4" x14ac:dyDescent="0.2">
      <c r="D1974" s="141"/>
    </row>
    <row r="1975" spans="4:4" x14ac:dyDescent="0.2">
      <c r="D1975" s="141"/>
    </row>
    <row r="1976" spans="4:4" x14ac:dyDescent="0.2">
      <c r="D1976" s="141"/>
    </row>
    <row r="1977" spans="4:4" x14ac:dyDescent="0.2">
      <c r="D1977" s="141"/>
    </row>
    <row r="1978" spans="4:4" x14ac:dyDescent="0.2">
      <c r="D1978" s="141"/>
    </row>
    <row r="1979" spans="4:4" x14ac:dyDescent="0.2">
      <c r="D1979" s="141"/>
    </row>
    <row r="1980" spans="4:4" x14ac:dyDescent="0.2">
      <c r="D1980" s="141"/>
    </row>
    <row r="1981" spans="4:4" x14ac:dyDescent="0.2">
      <c r="D1981" s="141"/>
    </row>
    <row r="1982" spans="4:4" x14ac:dyDescent="0.2">
      <c r="D1982" s="141"/>
    </row>
    <row r="1983" spans="4:4" x14ac:dyDescent="0.2">
      <c r="D1983" s="141"/>
    </row>
    <row r="1984" spans="4:4" x14ac:dyDescent="0.2">
      <c r="D1984" s="141"/>
    </row>
    <row r="1985" spans="4:4" x14ac:dyDescent="0.2">
      <c r="D1985" s="141"/>
    </row>
    <row r="1986" spans="4:4" x14ac:dyDescent="0.2">
      <c r="D1986" s="141"/>
    </row>
    <row r="1987" spans="4:4" x14ac:dyDescent="0.2">
      <c r="D1987" s="141"/>
    </row>
    <row r="1988" spans="4:4" x14ac:dyDescent="0.2">
      <c r="D1988" s="141"/>
    </row>
    <row r="1989" spans="4:4" x14ac:dyDescent="0.2">
      <c r="D1989" s="141"/>
    </row>
    <row r="1990" spans="4:4" x14ac:dyDescent="0.2">
      <c r="D1990" s="141"/>
    </row>
    <row r="1991" spans="4:4" x14ac:dyDescent="0.2">
      <c r="D1991" s="141"/>
    </row>
    <row r="1992" spans="4:4" x14ac:dyDescent="0.2">
      <c r="D1992" s="141"/>
    </row>
    <row r="1993" spans="4:4" x14ac:dyDescent="0.2">
      <c r="D1993" s="141"/>
    </row>
    <row r="1994" spans="4:4" x14ac:dyDescent="0.2">
      <c r="D1994" s="141"/>
    </row>
    <row r="1995" spans="4:4" x14ac:dyDescent="0.2">
      <c r="D1995" s="141"/>
    </row>
    <row r="1996" spans="4:4" x14ac:dyDescent="0.2">
      <c r="D1996" s="141"/>
    </row>
    <row r="1997" spans="4:4" x14ac:dyDescent="0.2">
      <c r="D1997" s="141"/>
    </row>
    <row r="1998" spans="4:4" x14ac:dyDescent="0.2">
      <c r="D1998" s="141"/>
    </row>
    <row r="1999" spans="4:4" x14ac:dyDescent="0.2">
      <c r="D1999" s="141"/>
    </row>
    <row r="2000" spans="4:4" x14ac:dyDescent="0.2">
      <c r="D2000" s="141"/>
    </row>
    <row r="2001" spans="4:4" x14ac:dyDescent="0.2">
      <c r="D2001" s="141"/>
    </row>
    <row r="2002" spans="4:4" x14ac:dyDescent="0.2">
      <c r="D2002" s="141"/>
    </row>
    <row r="2003" spans="4:4" x14ac:dyDescent="0.2">
      <c r="D2003" s="141"/>
    </row>
    <row r="2004" spans="4:4" x14ac:dyDescent="0.2">
      <c r="D2004" s="141"/>
    </row>
    <row r="2005" spans="4:4" x14ac:dyDescent="0.2">
      <c r="D2005" s="141"/>
    </row>
    <row r="2006" spans="4:4" x14ac:dyDescent="0.2">
      <c r="D2006" s="141"/>
    </row>
    <row r="2007" spans="4:4" x14ac:dyDescent="0.2">
      <c r="D2007" s="141"/>
    </row>
    <row r="2008" spans="4:4" x14ac:dyDescent="0.2">
      <c r="D2008" s="141"/>
    </row>
    <row r="2009" spans="4:4" x14ac:dyDescent="0.2">
      <c r="D2009" s="141"/>
    </row>
    <row r="2010" spans="4:4" x14ac:dyDescent="0.2">
      <c r="D2010" s="141"/>
    </row>
    <row r="2011" spans="4:4" x14ac:dyDescent="0.2">
      <c r="D2011" s="141"/>
    </row>
    <row r="2012" spans="4:4" x14ac:dyDescent="0.2">
      <c r="D2012" s="141"/>
    </row>
    <row r="2013" spans="4:4" x14ac:dyDescent="0.2">
      <c r="D2013" s="141"/>
    </row>
    <row r="2014" spans="4:4" x14ac:dyDescent="0.2">
      <c r="D2014" s="141"/>
    </row>
    <row r="2015" spans="4:4" x14ac:dyDescent="0.2">
      <c r="D2015" s="141"/>
    </row>
    <row r="2016" spans="4:4" x14ac:dyDescent="0.2">
      <c r="D2016" s="141"/>
    </row>
    <row r="2017" spans="4:4" x14ac:dyDescent="0.2">
      <c r="D2017" s="141"/>
    </row>
    <row r="2018" spans="4:4" x14ac:dyDescent="0.2">
      <c r="D2018" s="141"/>
    </row>
    <row r="2019" spans="4:4" x14ac:dyDescent="0.2">
      <c r="D2019" s="141"/>
    </row>
    <row r="2020" spans="4:4" x14ac:dyDescent="0.2">
      <c r="D2020" s="141"/>
    </row>
    <row r="2021" spans="4:4" x14ac:dyDescent="0.2">
      <c r="D2021" s="141"/>
    </row>
    <row r="2022" spans="4:4" x14ac:dyDescent="0.2">
      <c r="D2022" s="141"/>
    </row>
    <row r="2023" spans="4:4" x14ac:dyDescent="0.2">
      <c r="D2023" s="141"/>
    </row>
    <row r="2024" spans="4:4" x14ac:dyDescent="0.2">
      <c r="D2024" s="141"/>
    </row>
    <row r="2025" spans="4:4" x14ac:dyDescent="0.2">
      <c r="D2025" s="141"/>
    </row>
    <row r="2026" spans="4:4" x14ac:dyDescent="0.2">
      <c r="D2026" s="141"/>
    </row>
    <row r="2027" spans="4:4" x14ac:dyDescent="0.2">
      <c r="D2027" s="141"/>
    </row>
    <row r="2028" spans="4:4" x14ac:dyDescent="0.2">
      <c r="D2028" s="141"/>
    </row>
    <row r="2029" spans="4:4" x14ac:dyDescent="0.2">
      <c r="D2029" s="141"/>
    </row>
    <row r="2030" spans="4:4" x14ac:dyDescent="0.2">
      <c r="D2030" s="141"/>
    </row>
    <row r="2031" spans="4:4" x14ac:dyDescent="0.2">
      <c r="D2031" s="141"/>
    </row>
    <row r="2032" spans="4:4" x14ac:dyDescent="0.2">
      <c r="D2032" s="141"/>
    </row>
    <row r="2033" spans="4:4" x14ac:dyDescent="0.2">
      <c r="D2033" s="141"/>
    </row>
    <row r="2034" spans="4:4" x14ac:dyDescent="0.2">
      <c r="D2034" s="141"/>
    </row>
    <row r="2035" spans="4:4" x14ac:dyDescent="0.2">
      <c r="D2035" s="141"/>
    </row>
    <row r="2036" spans="4:4" x14ac:dyDescent="0.2">
      <c r="D2036" s="141"/>
    </row>
    <row r="2037" spans="4:4" x14ac:dyDescent="0.2">
      <c r="D2037" s="141"/>
    </row>
    <row r="2038" spans="4:4" x14ac:dyDescent="0.2">
      <c r="D2038" s="141"/>
    </row>
    <row r="2039" spans="4:4" x14ac:dyDescent="0.2">
      <c r="D2039" s="141"/>
    </row>
    <row r="2040" spans="4:4" x14ac:dyDescent="0.2">
      <c r="D2040" s="141"/>
    </row>
    <row r="2041" spans="4:4" x14ac:dyDescent="0.2">
      <c r="D2041" s="141"/>
    </row>
    <row r="2042" spans="4:4" x14ac:dyDescent="0.2">
      <c r="D2042" s="141"/>
    </row>
    <row r="2043" spans="4:4" x14ac:dyDescent="0.2">
      <c r="D2043" s="141"/>
    </row>
    <row r="2044" spans="4:4" x14ac:dyDescent="0.2">
      <c r="D2044" s="141"/>
    </row>
    <row r="2045" spans="4:4" x14ac:dyDescent="0.2">
      <c r="D2045" s="141"/>
    </row>
    <row r="2046" spans="4:4" x14ac:dyDescent="0.2">
      <c r="D2046" s="141"/>
    </row>
    <row r="2047" spans="4:4" x14ac:dyDescent="0.2">
      <c r="D2047" s="141"/>
    </row>
    <row r="2048" spans="4:4" x14ac:dyDescent="0.2">
      <c r="D2048" s="141"/>
    </row>
    <row r="2049" spans="4:4" x14ac:dyDescent="0.2">
      <c r="D2049" s="141"/>
    </row>
    <row r="2050" spans="4:4" x14ac:dyDescent="0.2">
      <c r="D2050" s="141"/>
    </row>
    <row r="2051" spans="4:4" x14ac:dyDescent="0.2">
      <c r="D2051" s="141"/>
    </row>
    <row r="2052" spans="4:4" x14ac:dyDescent="0.2">
      <c r="D2052" s="141"/>
    </row>
    <row r="2053" spans="4:4" x14ac:dyDescent="0.2">
      <c r="D2053" s="141"/>
    </row>
    <row r="2054" spans="4:4" x14ac:dyDescent="0.2">
      <c r="D2054" s="141"/>
    </row>
    <row r="2055" spans="4:4" x14ac:dyDescent="0.2">
      <c r="D2055" s="141"/>
    </row>
    <row r="2056" spans="4:4" x14ac:dyDescent="0.2">
      <c r="D2056" s="141"/>
    </row>
    <row r="2057" spans="4:4" x14ac:dyDescent="0.2">
      <c r="D2057" s="141"/>
    </row>
    <row r="2058" spans="4:4" x14ac:dyDescent="0.2">
      <c r="D2058" s="141"/>
    </row>
    <row r="2059" spans="4:4" x14ac:dyDescent="0.2">
      <c r="D2059" s="141"/>
    </row>
    <row r="2060" spans="4:4" x14ac:dyDescent="0.2">
      <c r="D2060" s="141"/>
    </row>
    <row r="2061" spans="4:4" x14ac:dyDescent="0.2">
      <c r="D2061" s="141"/>
    </row>
    <row r="2062" spans="4:4" x14ac:dyDescent="0.2">
      <c r="D2062" s="141"/>
    </row>
    <row r="2063" spans="4:4" x14ac:dyDescent="0.2">
      <c r="D2063" s="141"/>
    </row>
    <row r="2064" spans="4:4" x14ac:dyDescent="0.2">
      <c r="D2064" s="141"/>
    </row>
    <row r="2065" spans="4:4" x14ac:dyDescent="0.2">
      <c r="D2065" s="141"/>
    </row>
    <row r="2066" spans="4:4" x14ac:dyDescent="0.2">
      <c r="D2066" s="141"/>
    </row>
    <row r="2067" spans="4:4" x14ac:dyDescent="0.2">
      <c r="D2067" s="141"/>
    </row>
    <row r="2068" spans="4:4" x14ac:dyDescent="0.2">
      <c r="D2068" s="141"/>
    </row>
    <row r="2069" spans="4:4" x14ac:dyDescent="0.2">
      <c r="D2069" s="141"/>
    </row>
    <row r="2070" spans="4:4" x14ac:dyDescent="0.2">
      <c r="D2070" s="141"/>
    </row>
    <row r="2071" spans="4:4" x14ac:dyDescent="0.2">
      <c r="D2071" s="141"/>
    </row>
    <row r="2072" spans="4:4" x14ac:dyDescent="0.2">
      <c r="D2072" s="141"/>
    </row>
    <row r="2073" spans="4:4" x14ac:dyDescent="0.2">
      <c r="D2073" s="141"/>
    </row>
    <row r="2074" spans="4:4" x14ac:dyDescent="0.2">
      <c r="D2074" s="141"/>
    </row>
    <row r="2075" spans="4:4" x14ac:dyDescent="0.2">
      <c r="D2075" s="141"/>
    </row>
    <row r="2076" spans="4:4" x14ac:dyDescent="0.2">
      <c r="D2076" s="141"/>
    </row>
    <row r="2077" spans="4:4" x14ac:dyDescent="0.2">
      <c r="D2077" s="141"/>
    </row>
    <row r="2078" spans="4:4" x14ac:dyDescent="0.2">
      <c r="D2078" s="141"/>
    </row>
    <row r="2079" spans="4:4" x14ac:dyDescent="0.2">
      <c r="D2079" s="141"/>
    </row>
    <row r="2080" spans="4:4" x14ac:dyDescent="0.2">
      <c r="D2080" s="141"/>
    </row>
    <row r="2081" spans="4:4" x14ac:dyDescent="0.2">
      <c r="D2081" s="141"/>
    </row>
    <row r="2082" spans="4:4" x14ac:dyDescent="0.2">
      <c r="D2082" s="141"/>
    </row>
    <row r="2083" spans="4:4" x14ac:dyDescent="0.2">
      <c r="D2083" s="141"/>
    </row>
    <row r="2084" spans="4:4" x14ac:dyDescent="0.2">
      <c r="D2084" s="141"/>
    </row>
    <row r="2085" spans="4:4" x14ac:dyDescent="0.2">
      <c r="D2085" s="141"/>
    </row>
    <row r="2086" spans="4:4" x14ac:dyDescent="0.2">
      <c r="D2086" s="141"/>
    </row>
    <row r="2087" spans="4:4" x14ac:dyDescent="0.2">
      <c r="D2087" s="141"/>
    </row>
    <row r="2088" spans="4:4" x14ac:dyDescent="0.2">
      <c r="D2088" s="141"/>
    </row>
    <row r="2089" spans="4:4" x14ac:dyDescent="0.2">
      <c r="D2089" s="141"/>
    </row>
    <row r="2090" spans="4:4" x14ac:dyDescent="0.2">
      <c r="D2090" s="141"/>
    </row>
    <row r="2091" spans="4:4" x14ac:dyDescent="0.2">
      <c r="D2091" s="141"/>
    </row>
    <row r="2092" spans="4:4" x14ac:dyDescent="0.2">
      <c r="D2092" s="141"/>
    </row>
    <row r="2093" spans="4:4" x14ac:dyDescent="0.2">
      <c r="D2093" s="141"/>
    </row>
    <row r="2094" spans="4:4" x14ac:dyDescent="0.2">
      <c r="D2094" s="141"/>
    </row>
    <row r="2095" spans="4:4" x14ac:dyDescent="0.2">
      <c r="D2095" s="141"/>
    </row>
    <row r="2096" spans="4:4" x14ac:dyDescent="0.2">
      <c r="D2096" s="141"/>
    </row>
    <row r="2097" spans="4:4" x14ac:dyDescent="0.2">
      <c r="D2097" s="141"/>
    </row>
    <row r="2098" spans="4:4" x14ac:dyDescent="0.2">
      <c r="D2098" s="141"/>
    </row>
    <row r="2099" spans="4:4" x14ac:dyDescent="0.2">
      <c r="D2099" s="141"/>
    </row>
    <row r="2100" spans="4:4" x14ac:dyDescent="0.2">
      <c r="D2100" s="141"/>
    </row>
    <row r="2101" spans="4:4" x14ac:dyDescent="0.2">
      <c r="D2101" s="141"/>
    </row>
    <row r="2102" spans="4:4" x14ac:dyDescent="0.2">
      <c r="D2102" s="141"/>
    </row>
    <row r="2103" spans="4:4" x14ac:dyDescent="0.2">
      <c r="D2103" s="141"/>
    </row>
    <row r="2104" spans="4:4" x14ac:dyDescent="0.2">
      <c r="D2104" s="141"/>
    </row>
    <row r="2105" spans="4:4" x14ac:dyDescent="0.2">
      <c r="D2105" s="141"/>
    </row>
    <row r="2106" spans="4:4" x14ac:dyDescent="0.2">
      <c r="D2106" s="141"/>
    </row>
    <row r="2107" spans="4:4" x14ac:dyDescent="0.2">
      <c r="D2107" s="141"/>
    </row>
    <row r="2108" spans="4:4" x14ac:dyDescent="0.2">
      <c r="D2108" s="141"/>
    </row>
    <row r="2109" spans="4:4" x14ac:dyDescent="0.2">
      <c r="D2109" s="141"/>
    </row>
    <row r="2110" spans="4:4" x14ac:dyDescent="0.2">
      <c r="D2110" s="141"/>
    </row>
    <row r="2111" spans="4:4" x14ac:dyDescent="0.2">
      <c r="D2111" s="141"/>
    </row>
    <row r="2112" spans="4:4" x14ac:dyDescent="0.2">
      <c r="D2112" s="141"/>
    </row>
    <row r="2113" spans="4:4" x14ac:dyDescent="0.2">
      <c r="D2113" s="141"/>
    </row>
    <row r="2114" spans="4:4" x14ac:dyDescent="0.2">
      <c r="D2114" s="141"/>
    </row>
    <row r="2115" spans="4:4" x14ac:dyDescent="0.2">
      <c r="D2115" s="141"/>
    </row>
    <row r="2116" spans="4:4" x14ac:dyDescent="0.2">
      <c r="D2116" s="141"/>
    </row>
    <row r="2117" spans="4:4" x14ac:dyDescent="0.2">
      <c r="D2117" s="141"/>
    </row>
    <row r="2118" spans="4:4" x14ac:dyDescent="0.2">
      <c r="D2118" s="141"/>
    </row>
    <row r="2119" spans="4:4" x14ac:dyDescent="0.2">
      <c r="D2119" s="141"/>
    </row>
    <row r="2120" spans="4:4" x14ac:dyDescent="0.2">
      <c r="D2120" s="141"/>
    </row>
    <row r="2121" spans="4:4" x14ac:dyDescent="0.2">
      <c r="D2121" s="141"/>
    </row>
    <row r="2122" spans="4:4" x14ac:dyDescent="0.2">
      <c r="D2122" s="141"/>
    </row>
    <row r="2123" spans="4:4" x14ac:dyDescent="0.2">
      <c r="D2123" s="141"/>
    </row>
    <row r="2124" spans="4:4" x14ac:dyDescent="0.2">
      <c r="D2124" s="141"/>
    </row>
    <row r="2125" spans="4:4" x14ac:dyDescent="0.2">
      <c r="D2125" s="141"/>
    </row>
    <row r="2126" spans="4:4" x14ac:dyDescent="0.2">
      <c r="D2126" s="141"/>
    </row>
    <row r="2127" spans="4:4" x14ac:dyDescent="0.2">
      <c r="D2127" s="141"/>
    </row>
    <row r="2128" spans="4:4" x14ac:dyDescent="0.2">
      <c r="D2128" s="141"/>
    </row>
    <row r="2129" spans="4:4" x14ac:dyDescent="0.2">
      <c r="D2129" s="141"/>
    </row>
    <row r="2130" spans="4:4" x14ac:dyDescent="0.2">
      <c r="D2130" s="141"/>
    </row>
    <row r="2131" spans="4:4" x14ac:dyDescent="0.2">
      <c r="D2131" s="141"/>
    </row>
    <row r="2132" spans="4:4" x14ac:dyDescent="0.2">
      <c r="D2132" s="141"/>
    </row>
    <row r="2133" spans="4:4" x14ac:dyDescent="0.2">
      <c r="D2133" s="141"/>
    </row>
    <row r="2134" spans="4:4" x14ac:dyDescent="0.2">
      <c r="D2134" s="141"/>
    </row>
    <row r="2135" spans="4:4" x14ac:dyDescent="0.2">
      <c r="D2135" s="141"/>
    </row>
    <row r="2136" spans="4:4" x14ac:dyDescent="0.2">
      <c r="D2136" s="141"/>
    </row>
    <row r="2137" spans="4:4" x14ac:dyDescent="0.2">
      <c r="D2137" s="141"/>
    </row>
    <row r="2138" spans="4:4" x14ac:dyDescent="0.2">
      <c r="D2138" s="141"/>
    </row>
    <row r="2139" spans="4:4" x14ac:dyDescent="0.2">
      <c r="D2139" s="141"/>
    </row>
    <row r="2140" spans="4:4" x14ac:dyDescent="0.2">
      <c r="D2140" s="141"/>
    </row>
    <row r="2141" spans="4:4" x14ac:dyDescent="0.2">
      <c r="D2141" s="141"/>
    </row>
    <row r="2142" spans="4:4" x14ac:dyDescent="0.2">
      <c r="D2142" s="141"/>
    </row>
    <row r="2143" spans="4:4" x14ac:dyDescent="0.2">
      <c r="D2143" s="141"/>
    </row>
    <row r="2144" spans="4:4" x14ac:dyDescent="0.2">
      <c r="D2144" s="141"/>
    </row>
    <row r="2145" spans="4:4" x14ac:dyDescent="0.2">
      <c r="D2145" s="141"/>
    </row>
    <row r="2146" spans="4:4" x14ac:dyDescent="0.2">
      <c r="D2146" s="141"/>
    </row>
    <row r="2147" spans="4:4" x14ac:dyDescent="0.2">
      <c r="D2147" s="141"/>
    </row>
    <row r="2148" spans="4:4" x14ac:dyDescent="0.2">
      <c r="D2148" s="141"/>
    </row>
    <row r="2149" spans="4:4" x14ac:dyDescent="0.2">
      <c r="D2149" s="141"/>
    </row>
    <row r="2150" spans="4:4" x14ac:dyDescent="0.2">
      <c r="D2150" s="141"/>
    </row>
    <row r="2151" spans="4:4" x14ac:dyDescent="0.2">
      <c r="D2151" s="141"/>
    </row>
    <row r="2152" spans="4:4" x14ac:dyDescent="0.2">
      <c r="D2152" s="141"/>
    </row>
    <row r="2153" spans="4:4" x14ac:dyDescent="0.2">
      <c r="D2153" s="141"/>
    </row>
    <row r="2154" spans="4:4" x14ac:dyDescent="0.2">
      <c r="D2154" s="141"/>
    </row>
    <row r="2155" spans="4:4" x14ac:dyDescent="0.2">
      <c r="D2155" s="141"/>
    </row>
    <row r="2156" spans="4:4" x14ac:dyDescent="0.2">
      <c r="D2156" s="141"/>
    </row>
    <row r="2157" spans="4:4" x14ac:dyDescent="0.2">
      <c r="D2157" s="141"/>
    </row>
    <row r="2158" spans="4:4" x14ac:dyDescent="0.2">
      <c r="D2158" s="141"/>
    </row>
    <row r="2159" spans="4:4" x14ac:dyDescent="0.2">
      <c r="D2159" s="141"/>
    </row>
    <row r="2160" spans="4:4" x14ac:dyDescent="0.2">
      <c r="D2160" s="141"/>
    </row>
    <row r="2161" spans="4:4" x14ac:dyDescent="0.2">
      <c r="D2161" s="141"/>
    </row>
    <row r="2162" spans="4:4" x14ac:dyDescent="0.2">
      <c r="D2162" s="141"/>
    </row>
    <row r="2163" spans="4:4" x14ac:dyDescent="0.2">
      <c r="D2163" s="141"/>
    </row>
    <row r="2164" spans="4:4" x14ac:dyDescent="0.2">
      <c r="D2164" s="141"/>
    </row>
    <row r="2165" spans="4:4" x14ac:dyDescent="0.2">
      <c r="D2165" s="141"/>
    </row>
    <row r="2166" spans="4:4" x14ac:dyDescent="0.2">
      <c r="D2166" s="141"/>
    </row>
    <row r="2167" spans="4:4" x14ac:dyDescent="0.2">
      <c r="D2167" s="141"/>
    </row>
    <row r="2168" spans="4:4" x14ac:dyDescent="0.2">
      <c r="D2168" s="141"/>
    </row>
    <row r="2169" spans="4:4" x14ac:dyDescent="0.2">
      <c r="D2169" s="141"/>
    </row>
    <row r="2170" spans="4:4" x14ac:dyDescent="0.2">
      <c r="D2170" s="141"/>
    </row>
    <row r="2171" spans="4:4" x14ac:dyDescent="0.2">
      <c r="D2171" s="141"/>
    </row>
    <row r="2172" spans="4:4" x14ac:dyDescent="0.2">
      <c r="D2172" s="141"/>
    </row>
    <row r="2173" spans="4:4" x14ac:dyDescent="0.2">
      <c r="D2173" s="141"/>
    </row>
    <row r="2174" spans="4:4" x14ac:dyDescent="0.2">
      <c r="D2174" s="141"/>
    </row>
    <row r="2175" spans="4:4" x14ac:dyDescent="0.2">
      <c r="D2175" s="141"/>
    </row>
    <row r="2176" spans="4:4" x14ac:dyDescent="0.2">
      <c r="D2176" s="141"/>
    </row>
    <row r="2177" spans="4:4" x14ac:dyDescent="0.2">
      <c r="D2177" s="141"/>
    </row>
    <row r="2178" spans="4:4" x14ac:dyDescent="0.2">
      <c r="D2178" s="141"/>
    </row>
    <row r="2179" spans="4:4" x14ac:dyDescent="0.2">
      <c r="D2179" s="141"/>
    </row>
    <row r="2180" spans="4:4" x14ac:dyDescent="0.2">
      <c r="D2180" s="141"/>
    </row>
    <row r="2181" spans="4:4" x14ac:dyDescent="0.2">
      <c r="D2181" s="141"/>
    </row>
    <row r="2182" spans="4:4" x14ac:dyDescent="0.2">
      <c r="D2182" s="141"/>
    </row>
    <row r="2183" spans="4:4" x14ac:dyDescent="0.2">
      <c r="D2183" s="141"/>
    </row>
    <row r="2184" spans="4:4" x14ac:dyDescent="0.2">
      <c r="D2184" s="141"/>
    </row>
    <row r="2185" spans="4:4" x14ac:dyDescent="0.2">
      <c r="D2185" s="141"/>
    </row>
    <row r="2186" spans="4:4" x14ac:dyDescent="0.2">
      <c r="D2186" s="141"/>
    </row>
    <row r="2187" spans="4:4" x14ac:dyDescent="0.2">
      <c r="D2187" s="141"/>
    </row>
    <row r="2188" spans="4:4" x14ac:dyDescent="0.2">
      <c r="D2188" s="141"/>
    </row>
    <row r="2189" spans="4:4" x14ac:dyDescent="0.2">
      <c r="D2189" s="141"/>
    </row>
    <row r="2190" spans="4:4" x14ac:dyDescent="0.2">
      <c r="D2190" s="141"/>
    </row>
    <row r="2191" spans="4:4" x14ac:dyDescent="0.2">
      <c r="D2191" s="141"/>
    </row>
    <row r="2192" spans="4:4" x14ac:dyDescent="0.2">
      <c r="D2192" s="141"/>
    </row>
    <row r="2193" spans="4:4" x14ac:dyDescent="0.2">
      <c r="D2193" s="141"/>
    </row>
    <row r="2194" spans="4:4" x14ac:dyDescent="0.2">
      <c r="D2194" s="141"/>
    </row>
    <row r="2195" spans="4:4" x14ac:dyDescent="0.2">
      <c r="D2195" s="141"/>
    </row>
    <row r="2196" spans="4:4" x14ac:dyDescent="0.2">
      <c r="D2196" s="141"/>
    </row>
    <row r="2197" spans="4:4" x14ac:dyDescent="0.2">
      <c r="D2197" s="141"/>
    </row>
    <row r="2198" spans="4:4" x14ac:dyDescent="0.2">
      <c r="D2198" s="141"/>
    </row>
    <row r="2199" spans="4:4" x14ac:dyDescent="0.2">
      <c r="D2199" s="141"/>
    </row>
    <row r="2200" spans="4:4" x14ac:dyDescent="0.2">
      <c r="D2200" s="141"/>
    </row>
    <row r="2201" spans="4:4" x14ac:dyDescent="0.2">
      <c r="D2201" s="141"/>
    </row>
    <row r="2202" spans="4:4" x14ac:dyDescent="0.2">
      <c r="D2202" s="141"/>
    </row>
    <row r="2203" spans="4:4" x14ac:dyDescent="0.2">
      <c r="D2203" s="141"/>
    </row>
    <row r="2204" spans="4:4" x14ac:dyDescent="0.2">
      <c r="D2204" s="141"/>
    </row>
    <row r="2205" spans="4:4" x14ac:dyDescent="0.2">
      <c r="D2205" s="141"/>
    </row>
    <row r="2206" spans="4:4" x14ac:dyDescent="0.2">
      <c r="D2206" s="141"/>
    </row>
    <row r="2207" spans="4:4" x14ac:dyDescent="0.2">
      <c r="D2207" s="141"/>
    </row>
    <row r="2208" spans="4:4" x14ac:dyDescent="0.2">
      <c r="D2208" s="141"/>
    </row>
    <row r="2209" spans="4:4" x14ac:dyDescent="0.2">
      <c r="D2209" s="141"/>
    </row>
    <row r="2210" spans="4:4" x14ac:dyDescent="0.2">
      <c r="D2210" s="141"/>
    </row>
    <row r="2211" spans="4:4" x14ac:dyDescent="0.2">
      <c r="D2211" s="141"/>
    </row>
    <row r="2212" spans="4:4" x14ac:dyDescent="0.2">
      <c r="D2212" s="141"/>
    </row>
    <row r="2213" spans="4:4" x14ac:dyDescent="0.2">
      <c r="D2213" s="141"/>
    </row>
    <row r="2214" spans="4:4" x14ac:dyDescent="0.2">
      <c r="D2214" s="141"/>
    </row>
    <row r="2215" spans="4:4" x14ac:dyDescent="0.2">
      <c r="D2215" s="141"/>
    </row>
    <row r="2216" spans="4:4" x14ac:dyDescent="0.2">
      <c r="D2216" s="141"/>
    </row>
    <row r="2217" spans="4:4" x14ac:dyDescent="0.2">
      <c r="D2217" s="141"/>
    </row>
    <row r="2218" spans="4:4" x14ac:dyDescent="0.2">
      <c r="D2218" s="141"/>
    </row>
    <row r="2219" spans="4:4" x14ac:dyDescent="0.2">
      <c r="D2219" s="141"/>
    </row>
    <row r="2220" spans="4:4" x14ac:dyDescent="0.2">
      <c r="D2220" s="141"/>
    </row>
    <row r="2221" spans="4:4" x14ac:dyDescent="0.2">
      <c r="D2221" s="141"/>
    </row>
    <row r="2222" spans="4:4" x14ac:dyDescent="0.2">
      <c r="D2222" s="141"/>
    </row>
    <row r="2223" spans="4:4" x14ac:dyDescent="0.2">
      <c r="D2223" s="141"/>
    </row>
    <row r="2224" spans="4:4" x14ac:dyDescent="0.2">
      <c r="D2224" s="141"/>
    </row>
    <row r="2225" spans="4:4" x14ac:dyDescent="0.2">
      <c r="D2225" s="141"/>
    </row>
    <row r="2226" spans="4:4" x14ac:dyDescent="0.2">
      <c r="D2226" s="141"/>
    </row>
    <row r="2227" spans="4:4" x14ac:dyDescent="0.2">
      <c r="D2227" s="141"/>
    </row>
    <row r="2228" spans="4:4" x14ac:dyDescent="0.2">
      <c r="D2228" s="141"/>
    </row>
    <row r="2229" spans="4:4" x14ac:dyDescent="0.2">
      <c r="D2229" s="141"/>
    </row>
    <row r="2230" spans="4:4" x14ac:dyDescent="0.2">
      <c r="D2230" s="141"/>
    </row>
    <row r="2231" spans="4:4" x14ac:dyDescent="0.2">
      <c r="D2231" s="141"/>
    </row>
    <row r="2232" spans="4:4" x14ac:dyDescent="0.2">
      <c r="D2232" s="141"/>
    </row>
    <row r="2233" spans="4:4" x14ac:dyDescent="0.2">
      <c r="D2233" s="141"/>
    </row>
    <row r="2234" spans="4:4" x14ac:dyDescent="0.2">
      <c r="D2234" s="141"/>
    </row>
    <row r="2235" spans="4:4" x14ac:dyDescent="0.2">
      <c r="D2235" s="141"/>
    </row>
    <row r="2236" spans="4:4" x14ac:dyDescent="0.2">
      <c r="D2236" s="141"/>
    </row>
    <row r="2237" spans="4:4" x14ac:dyDescent="0.2">
      <c r="D2237" s="141"/>
    </row>
    <row r="2238" spans="4:4" x14ac:dyDescent="0.2">
      <c r="D2238" s="141"/>
    </row>
    <row r="2239" spans="4:4" x14ac:dyDescent="0.2">
      <c r="D2239" s="141"/>
    </row>
    <row r="2240" spans="4:4" x14ac:dyDescent="0.2">
      <c r="D2240" s="141"/>
    </row>
    <row r="2241" spans="4:4" x14ac:dyDescent="0.2">
      <c r="D2241" s="141"/>
    </row>
    <row r="2242" spans="4:4" x14ac:dyDescent="0.2">
      <c r="D2242" s="141"/>
    </row>
    <row r="2243" spans="4:4" x14ac:dyDescent="0.2">
      <c r="D2243" s="141"/>
    </row>
    <row r="2244" spans="4:4" x14ac:dyDescent="0.2">
      <c r="D2244" s="141"/>
    </row>
    <row r="2245" spans="4:4" x14ac:dyDescent="0.2">
      <c r="D2245" s="141"/>
    </row>
    <row r="2246" spans="4:4" x14ac:dyDescent="0.2">
      <c r="D2246" s="141"/>
    </row>
    <row r="2247" spans="4:4" x14ac:dyDescent="0.2">
      <c r="D2247" s="141"/>
    </row>
    <row r="2248" spans="4:4" x14ac:dyDescent="0.2">
      <c r="D2248" s="141"/>
    </row>
    <row r="2249" spans="4:4" x14ac:dyDescent="0.2">
      <c r="D2249" s="141"/>
    </row>
    <row r="2250" spans="4:4" x14ac:dyDescent="0.2">
      <c r="D2250" s="141"/>
    </row>
    <row r="2251" spans="4:4" x14ac:dyDescent="0.2">
      <c r="D2251" s="141"/>
    </row>
    <row r="2252" spans="4:4" x14ac:dyDescent="0.2">
      <c r="D2252" s="141"/>
    </row>
    <row r="2253" spans="4:4" x14ac:dyDescent="0.2">
      <c r="D2253" s="141"/>
    </row>
    <row r="2254" spans="4:4" x14ac:dyDescent="0.2">
      <c r="D2254" s="141"/>
    </row>
    <row r="2255" spans="4:4" x14ac:dyDescent="0.2">
      <c r="D2255" s="141"/>
    </row>
    <row r="2256" spans="4:4" x14ac:dyDescent="0.2">
      <c r="D2256" s="141"/>
    </row>
    <row r="2257" spans="4:4" x14ac:dyDescent="0.2">
      <c r="D2257" s="141"/>
    </row>
    <row r="2258" spans="4:4" x14ac:dyDescent="0.2">
      <c r="D2258" s="141"/>
    </row>
    <row r="2259" spans="4:4" x14ac:dyDescent="0.2">
      <c r="D2259" s="141"/>
    </row>
    <row r="2260" spans="4:4" x14ac:dyDescent="0.2">
      <c r="D2260" s="141"/>
    </row>
    <row r="2261" spans="4:4" x14ac:dyDescent="0.2">
      <c r="D2261" s="141"/>
    </row>
    <row r="2262" spans="4:4" x14ac:dyDescent="0.2">
      <c r="D2262" s="141"/>
    </row>
    <row r="2263" spans="4:4" x14ac:dyDescent="0.2">
      <c r="D2263" s="141"/>
    </row>
    <row r="2264" spans="4:4" x14ac:dyDescent="0.2">
      <c r="D2264" s="141"/>
    </row>
    <row r="2265" spans="4:4" x14ac:dyDescent="0.2">
      <c r="D2265" s="141"/>
    </row>
    <row r="2266" spans="4:4" x14ac:dyDescent="0.2">
      <c r="D2266" s="141"/>
    </row>
    <row r="2267" spans="4:4" x14ac:dyDescent="0.2">
      <c r="D2267" s="141"/>
    </row>
    <row r="2268" spans="4:4" x14ac:dyDescent="0.2">
      <c r="D2268" s="141"/>
    </row>
    <row r="2269" spans="4:4" x14ac:dyDescent="0.2">
      <c r="D2269" s="141"/>
    </row>
    <row r="2270" spans="4:4" x14ac:dyDescent="0.2">
      <c r="D2270" s="141"/>
    </row>
    <row r="2271" spans="4:4" x14ac:dyDescent="0.2">
      <c r="D2271" s="141"/>
    </row>
    <row r="2272" spans="4:4" x14ac:dyDescent="0.2">
      <c r="D2272" s="141"/>
    </row>
    <row r="2273" spans="4:4" x14ac:dyDescent="0.2">
      <c r="D2273" s="141"/>
    </row>
    <row r="2274" spans="4:4" x14ac:dyDescent="0.2">
      <c r="D2274" s="141"/>
    </row>
    <row r="2275" spans="4:4" x14ac:dyDescent="0.2">
      <c r="D2275" s="141"/>
    </row>
    <row r="2276" spans="4:4" x14ac:dyDescent="0.2">
      <c r="D2276" s="141"/>
    </row>
    <row r="2277" spans="4:4" x14ac:dyDescent="0.2">
      <c r="D2277" s="141"/>
    </row>
    <row r="2278" spans="4:4" x14ac:dyDescent="0.2">
      <c r="D2278" s="141"/>
    </row>
    <row r="2279" spans="4:4" x14ac:dyDescent="0.2">
      <c r="D2279" s="141"/>
    </row>
    <row r="2280" spans="4:4" x14ac:dyDescent="0.2">
      <c r="D2280" s="141"/>
    </row>
    <row r="2281" spans="4:4" x14ac:dyDescent="0.2">
      <c r="D2281" s="141"/>
    </row>
    <row r="2282" spans="4:4" x14ac:dyDescent="0.2">
      <c r="D2282" s="141"/>
    </row>
    <row r="2283" spans="4:4" x14ac:dyDescent="0.2">
      <c r="D2283" s="141"/>
    </row>
    <row r="2284" spans="4:4" x14ac:dyDescent="0.2">
      <c r="D2284" s="141"/>
    </row>
    <row r="2285" spans="4:4" x14ac:dyDescent="0.2">
      <c r="D2285" s="141"/>
    </row>
    <row r="2286" spans="4:4" x14ac:dyDescent="0.2">
      <c r="D2286" s="141"/>
    </row>
    <row r="2287" spans="4:4" x14ac:dyDescent="0.2">
      <c r="D2287" s="141"/>
    </row>
    <row r="2288" spans="4:4" x14ac:dyDescent="0.2">
      <c r="D2288" s="141"/>
    </row>
    <row r="2289" spans="4:4" x14ac:dyDescent="0.2">
      <c r="D2289" s="141"/>
    </row>
    <row r="2290" spans="4:4" x14ac:dyDescent="0.2">
      <c r="D2290" s="141"/>
    </row>
    <row r="2291" spans="4:4" x14ac:dyDescent="0.2">
      <c r="D2291" s="141"/>
    </row>
    <row r="2292" spans="4:4" x14ac:dyDescent="0.2">
      <c r="D2292" s="141"/>
    </row>
    <row r="2293" spans="4:4" x14ac:dyDescent="0.2">
      <c r="D2293" s="141"/>
    </row>
    <row r="2294" spans="4:4" x14ac:dyDescent="0.2">
      <c r="D2294" s="141"/>
    </row>
    <row r="2295" spans="4:4" x14ac:dyDescent="0.2">
      <c r="D2295" s="141"/>
    </row>
    <row r="2296" spans="4:4" x14ac:dyDescent="0.2">
      <c r="D2296" s="141"/>
    </row>
    <row r="2297" spans="4:4" x14ac:dyDescent="0.2">
      <c r="D2297" s="141"/>
    </row>
    <row r="2298" spans="4:4" x14ac:dyDescent="0.2">
      <c r="D2298" s="141"/>
    </row>
    <row r="2299" spans="4:4" x14ac:dyDescent="0.2">
      <c r="D2299" s="141"/>
    </row>
    <row r="2300" spans="4:4" x14ac:dyDescent="0.2">
      <c r="D2300" s="141"/>
    </row>
    <row r="2301" spans="4:4" x14ac:dyDescent="0.2">
      <c r="D2301" s="141"/>
    </row>
    <row r="2302" spans="4:4" x14ac:dyDescent="0.2">
      <c r="D2302" s="141"/>
    </row>
    <row r="2303" spans="4:4" x14ac:dyDescent="0.2">
      <c r="D2303" s="141"/>
    </row>
    <row r="2304" spans="4:4" x14ac:dyDescent="0.2">
      <c r="D2304" s="141"/>
    </row>
    <row r="2305" spans="4:4" x14ac:dyDescent="0.2">
      <c r="D2305" s="141"/>
    </row>
    <row r="2306" spans="4:4" x14ac:dyDescent="0.2">
      <c r="D2306" s="141"/>
    </row>
    <row r="2307" spans="4:4" x14ac:dyDescent="0.2">
      <c r="D2307" s="141"/>
    </row>
    <row r="2308" spans="4:4" x14ac:dyDescent="0.2">
      <c r="D2308" s="141"/>
    </row>
    <row r="2309" spans="4:4" x14ac:dyDescent="0.2">
      <c r="D2309" s="141"/>
    </row>
    <row r="2310" spans="4:4" x14ac:dyDescent="0.2">
      <c r="D2310" s="141"/>
    </row>
    <row r="2311" spans="4:4" x14ac:dyDescent="0.2">
      <c r="D2311" s="141"/>
    </row>
    <row r="2312" spans="4:4" x14ac:dyDescent="0.2">
      <c r="D2312" s="141"/>
    </row>
    <row r="2313" spans="4:4" x14ac:dyDescent="0.2">
      <c r="D2313" s="141"/>
    </row>
    <row r="2314" spans="4:4" x14ac:dyDescent="0.2">
      <c r="D2314" s="141"/>
    </row>
    <row r="2315" spans="4:4" x14ac:dyDescent="0.2">
      <c r="D2315" s="141"/>
    </row>
    <row r="2316" spans="4:4" x14ac:dyDescent="0.2">
      <c r="D2316" s="141"/>
    </row>
    <row r="2317" spans="4:4" x14ac:dyDescent="0.2">
      <c r="D2317" s="141"/>
    </row>
    <row r="2318" spans="4:4" x14ac:dyDescent="0.2">
      <c r="D2318" s="141"/>
    </row>
    <row r="2319" spans="4:4" x14ac:dyDescent="0.2">
      <c r="D2319" s="141"/>
    </row>
    <row r="2320" spans="4:4" x14ac:dyDescent="0.2">
      <c r="D2320" s="141"/>
    </row>
    <row r="2321" spans="4:4" x14ac:dyDescent="0.2">
      <c r="D2321" s="141"/>
    </row>
    <row r="2322" spans="4:4" x14ac:dyDescent="0.2">
      <c r="D2322" s="141"/>
    </row>
    <row r="2323" spans="4:4" x14ac:dyDescent="0.2">
      <c r="D2323" s="141"/>
    </row>
    <row r="2324" spans="4:4" x14ac:dyDescent="0.2">
      <c r="D2324" s="141"/>
    </row>
    <row r="2325" spans="4:4" x14ac:dyDescent="0.2">
      <c r="D2325" s="141"/>
    </row>
    <row r="2326" spans="4:4" x14ac:dyDescent="0.2">
      <c r="D2326" s="141"/>
    </row>
    <row r="2327" spans="4:4" x14ac:dyDescent="0.2">
      <c r="D2327" s="141"/>
    </row>
    <row r="2328" spans="4:4" x14ac:dyDescent="0.2">
      <c r="D2328" s="141"/>
    </row>
    <row r="2329" spans="4:4" x14ac:dyDescent="0.2">
      <c r="D2329" s="141"/>
    </row>
    <row r="2330" spans="4:4" x14ac:dyDescent="0.2">
      <c r="D2330" s="141"/>
    </row>
    <row r="2331" spans="4:4" x14ac:dyDescent="0.2">
      <c r="D2331" s="141"/>
    </row>
    <row r="2332" spans="4:4" x14ac:dyDescent="0.2">
      <c r="D2332" s="141"/>
    </row>
    <row r="2333" spans="4:4" x14ac:dyDescent="0.2">
      <c r="D2333" s="141"/>
    </row>
    <row r="2334" spans="4:4" x14ac:dyDescent="0.2">
      <c r="D2334" s="141"/>
    </row>
    <row r="2335" spans="4:4" x14ac:dyDescent="0.2">
      <c r="D2335" s="141"/>
    </row>
    <row r="2336" spans="4:4" x14ac:dyDescent="0.2">
      <c r="D2336" s="141"/>
    </row>
    <row r="2337" spans="4:4" x14ac:dyDescent="0.2">
      <c r="D2337" s="141"/>
    </row>
    <row r="2338" spans="4:4" x14ac:dyDescent="0.2">
      <c r="D2338" s="141"/>
    </row>
    <row r="2339" spans="4:4" x14ac:dyDescent="0.2">
      <c r="D2339" s="141"/>
    </row>
    <row r="2340" spans="4:4" x14ac:dyDescent="0.2">
      <c r="D2340" s="141"/>
    </row>
    <row r="2341" spans="4:4" x14ac:dyDescent="0.2">
      <c r="D2341" s="141"/>
    </row>
    <row r="2342" spans="4:4" x14ac:dyDescent="0.2">
      <c r="D2342" s="141"/>
    </row>
    <row r="2343" spans="4:4" x14ac:dyDescent="0.2">
      <c r="D2343" s="141"/>
    </row>
    <row r="2344" spans="4:4" x14ac:dyDescent="0.2">
      <c r="D2344" s="141"/>
    </row>
    <row r="2345" spans="4:4" x14ac:dyDescent="0.2">
      <c r="D2345" s="141"/>
    </row>
    <row r="2346" spans="4:4" x14ac:dyDescent="0.2">
      <c r="D2346" s="141"/>
    </row>
    <row r="2347" spans="4:4" x14ac:dyDescent="0.2">
      <c r="D2347" s="141"/>
    </row>
    <row r="2348" spans="4:4" x14ac:dyDescent="0.2">
      <c r="D2348" s="141"/>
    </row>
    <row r="2349" spans="4:4" x14ac:dyDescent="0.2">
      <c r="D2349" s="141"/>
    </row>
    <row r="2350" spans="4:4" x14ac:dyDescent="0.2">
      <c r="D2350" s="141"/>
    </row>
    <row r="2351" spans="4:4" x14ac:dyDescent="0.2">
      <c r="D2351" s="141"/>
    </row>
    <row r="2352" spans="4:4" x14ac:dyDescent="0.2">
      <c r="D2352" s="141"/>
    </row>
    <row r="2353" spans="4:4" x14ac:dyDescent="0.2">
      <c r="D2353" s="141"/>
    </row>
    <row r="2354" spans="4:4" x14ac:dyDescent="0.2">
      <c r="D2354" s="141"/>
    </row>
    <row r="2355" spans="4:4" x14ac:dyDescent="0.2">
      <c r="D2355" s="141"/>
    </row>
    <row r="2356" spans="4:4" x14ac:dyDescent="0.2">
      <c r="D2356" s="141"/>
    </row>
    <row r="2357" spans="4:4" x14ac:dyDescent="0.2">
      <c r="D2357" s="141"/>
    </row>
    <row r="2358" spans="4:4" x14ac:dyDescent="0.2">
      <c r="D2358" s="141"/>
    </row>
    <row r="2359" spans="4:4" x14ac:dyDescent="0.2">
      <c r="D2359" s="141"/>
    </row>
    <row r="2360" spans="4:4" x14ac:dyDescent="0.2">
      <c r="D2360" s="141"/>
    </row>
    <row r="2361" spans="4:4" x14ac:dyDescent="0.2">
      <c r="D2361" s="141"/>
    </row>
    <row r="2362" spans="4:4" x14ac:dyDescent="0.2">
      <c r="D2362" s="141"/>
    </row>
    <row r="2363" spans="4:4" x14ac:dyDescent="0.2">
      <c r="D2363" s="141"/>
    </row>
    <row r="2364" spans="4:4" x14ac:dyDescent="0.2">
      <c r="D2364" s="141"/>
    </row>
    <row r="2365" spans="4:4" x14ac:dyDescent="0.2">
      <c r="D2365" s="141"/>
    </row>
    <row r="2366" spans="4:4" x14ac:dyDescent="0.2">
      <c r="D2366" s="141"/>
    </row>
    <row r="2367" spans="4:4" x14ac:dyDescent="0.2">
      <c r="D2367" s="141"/>
    </row>
    <row r="2368" spans="4:4" x14ac:dyDescent="0.2">
      <c r="D2368" s="141"/>
    </row>
    <row r="2369" spans="4:4" x14ac:dyDescent="0.2">
      <c r="D2369" s="141"/>
    </row>
    <row r="2370" spans="4:4" x14ac:dyDescent="0.2">
      <c r="D2370" s="141"/>
    </row>
    <row r="2371" spans="4:4" x14ac:dyDescent="0.2">
      <c r="D2371" s="141"/>
    </row>
    <row r="2372" spans="4:4" x14ac:dyDescent="0.2">
      <c r="D2372" s="141"/>
    </row>
    <row r="2373" spans="4:4" x14ac:dyDescent="0.2">
      <c r="D2373" s="141"/>
    </row>
    <row r="2374" spans="4:4" x14ac:dyDescent="0.2">
      <c r="D2374" s="141"/>
    </row>
    <row r="2375" spans="4:4" x14ac:dyDescent="0.2">
      <c r="D2375" s="141"/>
    </row>
    <row r="2376" spans="4:4" x14ac:dyDescent="0.2">
      <c r="D2376" s="141"/>
    </row>
    <row r="2377" spans="4:4" x14ac:dyDescent="0.2">
      <c r="D2377" s="141"/>
    </row>
    <row r="2378" spans="4:4" x14ac:dyDescent="0.2">
      <c r="D2378" s="141"/>
    </row>
    <row r="2379" spans="4:4" x14ac:dyDescent="0.2">
      <c r="D2379" s="141"/>
    </row>
    <row r="2380" spans="4:4" x14ac:dyDescent="0.2">
      <c r="D2380" s="141"/>
    </row>
    <row r="2381" spans="4:4" x14ac:dyDescent="0.2">
      <c r="D2381" s="141"/>
    </row>
    <row r="2382" spans="4:4" x14ac:dyDescent="0.2">
      <c r="D2382" s="141"/>
    </row>
    <row r="2383" spans="4:4" x14ac:dyDescent="0.2">
      <c r="D2383" s="141"/>
    </row>
    <row r="2384" spans="4:4" x14ac:dyDescent="0.2">
      <c r="D2384" s="141"/>
    </row>
    <row r="2385" spans="4:4" x14ac:dyDescent="0.2">
      <c r="D2385" s="141"/>
    </row>
    <row r="2386" spans="4:4" x14ac:dyDescent="0.2">
      <c r="D2386" s="141"/>
    </row>
    <row r="2387" spans="4:4" x14ac:dyDescent="0.2">
      <c r="D2387" s="141"/>
    </row>
    <row r="2388" spans="4:4" x14ac:dyDescent="0.2">
      <c r="D2388" s="141"/>
    </row>
    <row r="2389" spans="4:4" x14ac:dyDescent="0.2">
      <c r="D2389" s="141"/>
    </row>
    <row r="2390" spans="4:4" x14ac:dyDescent="0.2">
      <c r="D2390" s="141"/>
    </row>
    <row r="2391" spans="4:4" x14ac:dyDescent="0.2">
      <c r="D2391" s="141"/>
    </row>
    <row r="2392" spans="4:4" x14ac:dyDescent="0.2">
      <c r="D2392" s="141"/>
    </row>
    <row r="2393" spans="4:4" x14ac:dyDescent="0.2">
      <c r="D2393" s="141"/>
    </row>
    <row r="2394" spans="4:4" x14ac:dyDescent="0.2">
      <c r="D2394" s="141"/>
    </row>
    <row r="2395" spans="4:4" x14ac:dyDescent="0.2">
      <c r="D2395" s="141"/>
    </row>
    <row r="2396" spans="4:4" x14ac:dyDescent="0.2">
      <c r="D2396" s="141"/>
    </row>
    <row r="2397" spans="4:4" x14ac:dyDescent="0.2">
      <c r="D2397" s="141"/>
    </row>
    <row r="2398" spans="4:4" x14ac:dyDescent="0.2">
      <c r="D2398" s="141"/>
    </row>
    <row r="2399" spans="4:4" x14ac:dyDescent="0.2">
      <c r="D2399" s="141"/>
    </row>
    <row r="2400" spans="4:4" x14ac:dyDescent="0.2">
      <c r="D2400" s="141"/>
    </row>
    <row r="2401" spans="4:4" x14ac:dyDescent="0.2">
      <c r="D2401" s="141"/>
    </row>
    <row r="2402" spans="4:4" x14ac:dyDescent="0.2">
      <c r="D2402" s="141"/>
    </row>
    <row r="2403" spans="4:4" x14ac:dyDescent="0.2">
      <c r="D2403" s="141"/>
    </row>
    <row r="2404" spans="4:4" x14ac:dyDescent="0.2">
      <c r="D2404" s="141"/>
    </row>
    <row r="2405" spans="4:4" x14ac:dyDescent="0.2">
      <c r="D2405" s="141"/>
    </row>
    <row r="2406" spans="4:4" x14ac:dyDescent="0.2">
      <c r="D2406" s="141"/>
    </row>
    <row r="2407" spans="4:4" x14ac:dyDescent="0.2">
      <c r="D2407" s="141"/>
    </row>
    <row r="2408" spans="4:4" x14ac:dyDescent="0.2">
      <c r="D2408" s="141"/>
    </row>
    <row r="2409" spans="4:4" x14ac:dyDescent="0.2">
      <c r="D2409" s="141"/>
    </row>
    <row r="2410" spans="4:4" x14ac:dyDescent="0.2">
      <c r="D2410" s="141"/>
    </row>
    <row r="2411" spans="4:4" x14ac:dyDescent="0.2">
      <c r="D2411" s="141"/>
    </row>
    <row r="2412" spans="4:4" x14ac:dyDescent="0.2">
      <c r="D2412" s="141"/>
    </row>
    <row r="2413" spans="4:4" x14ac:dyDescent="0.2">
      <c r="D2413" s="141"/>
    </row>
    <row r="2414" spans="4:4" x14ac:dyDescent="0.2">
      <c r="D2414" s="141"/>
    </row>
    <row r="2415" spans="4:4" x14ac:dyDescent="0.2">
      <c r="D2415" s="141"/>
    </row>
    <row r="2416" spans="4:4" x14ac:dyDescent="0.2">
      <c r="D2416" s="141"/>
    </row>
    <row r="2417" spans="4:4" x14ac:dyDescent="0.2">
      <c r="D2417" s="141"/>
    </row>
    <row r="2418" spans="4:4" x14ac:dyDescent="0.2">
      <c r="D2418" s="141"/>
    </row>
    <row r="2419" spans="4:4" x14ac:dyDescent="0.2">
      <c r="D2419" s="141"/>
    </row>
    <row r="2420" spans="4:4" x14ac:dyDescent="0.2">
      <c r="D2420" s="141"/>
    </row>
    <row r="2421" spans="4:4" x14ac:dyDescent="0.2">
      <c r="D2421" s="141"/>
    </row>
    <row r="2422" spans="4:4" x14ac:dyDescent="0.2">
      <c r="D2422" s="141"/>
    </row>
    <row r="2423" spans="4:4" x14ac:dyDescent="0.2">
      <c r="D2423" s="141"/>
    </row>
    <row r="2424" spans="4:4" x14ac:dyDescent="0.2">
      <c r="D2424" s="141"/>
    </row>
    <row r="2425" spans="4:4" x14ac:dyDescent="0.2">
      <c r="D2425" s="141"/>
    </row>
    <row r="2426" spans="4:4" x14ac:dyDescent="0.2">
      <c r="D2426" s="141"/>
    </row>
    <row r="2427" spans="4:4" x14ac:dyDescent="0.2">
      <c r="D2427" s="141"/>
    </row>
    <row r="2428" spans="4:4" x14ac:dyDescent="0.2">
      <c r="D2428" s="141"/>
    </row>
    <row r="2429" spans="4:4" x14ac:dyDescent="0.2">
      <c r="D2429" s="141"/>
    </row>
    <row r="2430" spans="4:4" x14ac:dyDescent="0.2">
      <c r="D2430" s="141"/>
    </row>
    <row r="2431" spans="4:4" x14ac:dyDescent="0.2">
      <c r="D2431" s="141"/>
    </row>
    <row r="2432" spans="4:4" x14ac:dyDescent="0.2">
      <c r="D2432" s="141"/>
    </row>
    <row r="2433" spans="4:4" x14ac:dyDescent="0.2">
      <c r="D2433" s="141"/>
    </row>
    <row r="2434" spans="4:4" x14ac:dyDescent="0.2">
      <c r="D2434" s="141"/>
    </row>
    <row r="2435" spans="4:4" x14ac:dyDescent="0.2">
      <c r="D2435" s="141"/>
    </row>
    <row r="2436" spans="4:4" x14ac:dyDescent="0.2">
      <c r="D2436" s="141"/>
    </row>
    <row r="2437" spans="4:4" x14ac:dyDescent="0.2">
      <c r="D2437" s="141"/>
    </row>
    <row r="2438" spans="4:4" x14ac:dyDescent="0.2">
      <c r="D2438" s="141"/>
    </row>
    <row r="2439" spans="4:4" x14ac:dyDescent="0.2">
      <c r="D2439" s="141"/>
    </row>
    <row r="2440" spans="4:4" x14ac:dyDescent="0.2">
      <c r="D2440" s="141"/>
    </row>
    <row r="2441" spans="4:4" x14ac:dyDescent="0.2">
      <c r="D2441" s="141"/>
    </row>
    <row r="2442" spans="4:4" x14ac:dyDescent="0.2">
      <c r="D2442" s="141"/>
    </row>
    <row r="2443" spans="4:4" x14ac:dyDescent="0.2">
      <c r="D2443" s="141"/>
    </row>
    <row r="2444" spans="4:4" x14ac:dyDescent="0.2">
      <c r="D2444" s="141"/>
    </row>
    <row r="2445" spans="4:4" x14ac:dyDescent="0.2">
      <c r="D2445" s="141"/>
    </row>
    <row r="2446" spans="4:4" x14ac:dyDescent="0.2">
      <c r="D2446" s="141"/>
    </row>
    <row r="2447" spans="4:4" x14ac:dyDescent="0.2">
      <c r="D2447" s="141"/>
    </row>
    <row r="2448" spans="4:4" x14ac:dyDescent="0.2">
      <c r="D2448" s="141"/>
    </row>
    <row r="2449" spans="4:4" x14ac:dyDescent="0.2">
      <c r="D2449" s="141"/>
    </row>
    <row r="2450" spans="4:4" x14ac:dyDescent="0.2">
      <c r="D2450" s="141"/>
    </row>
    <row r="2451" spans="4:4" x14ac:dyDescent="0.2">
      <c r="D2451" s="141"/>
    </row>
    <row r="2452" spans="4:4" x14ac:dyDescent="0.2">
      <c r="D2452" s="141"/>
    </row>
    <row r="2453" spans="4:4" x14ac:dyDescent="0.2">
      <c r="D2453" s="141"/>
    </row>
    <row r="2454" spans="4:4" x14ac:dyDescent="0.2">
      <c r="D2454" s="141"/>
    </row>
    <row r="2455" spans="4:4" x14ac:dyDescent="0.2">
      <c r="D2455" s="141"/>
    </row>
    <row r="2456" spans="4:4" x14ac:dyDescent="0.2">
      <c r="D2456" s="141"/>
    </row>
    <row r="2457" spans="4:4" x14ac:dyDescent="0.2">
      <c r="D2457" s="141"/>
    </row>
    <row r="2458" spans="4:4" x14ac:dyDescent="0.2">
      <c r="D2458" s="141"/>
    </row>
    <row r="2459" spans="4:4" x14ac:dyDescent="0.2">
      <c r="D2459" s="141"/>
    </row>
    <row r="2460" spans="4:4" x14ac:dyDescent="0.2">
      <c r="D2460" s="141"/>
    </row>
    <row r="2461" spans="4:4" x14ac:dyDescent="0.2">
      <c r="D2461" s="141"/>
    </row>
    <row r="2462" spans="4:4" x14ac:dyDescent="0.2">
      <c r="D2462" s="141"/>
    </row>
    <row r="2463" spans="4:4" x14ac:dyDescent="0.2">
      <c r="D2463" s="141"/>
    </row>
    <row r="2464" spans="4:4" x14ac:dyDescent="0.2">
      <c r="D2464" s="141"/>
    </row>
    <row r="2465" spans="4:4" x14ac:dyDescent="0.2">
      <c r="D2465" s="141"/>
    </row>
    <row r="2466" spans="4:4" x14ac:dyDescent="0.2">
      <c r="D2466" s="141"/>
    </row>
    <row r="2467" spans="4:4" x14ac:dyDescent="0.2">
      <c r="D2467" s="141"/>
    </row>
    <row r="2468" spans="4:4" x14ac:dyDescent="0.2">
      <c r="D2468" s="141"/>
    </row>
    <row r="2469" spans="4:4" x14ac:dyDescent="0.2">
      <c r="D2469" s="141"/>
    </row>
    <row r="2470" spans="4:4" x14ac:dyDescent="0.2">
      <c r="D2470" s="141"/>
    </row>
    <row r="2471" spans="4:4" x14ac:dyDescent="0.2">
      <c r="D2471" s="141"/>
    </row>
    <row r="2472" spans="4:4" x14ac:dyDescent="0.2">
      <c r="D2472" s="141"/>
    </row>
    <row r="2473" spans="4:4" x14ac:dyDescent="0.2">
      <c r="D2473" s="141"/>
    </row>
    <row r="2474" spans="4:4" x14ac:dyDescent="0.2">
      <c r="D2474" s="141"/>
    </row>
    <row r="2475" spans="4:4" x14ac:dyDescent="0.2">
      <c r="D2475" s="141"/>
    </row>
    <row r="2476" spans="4:4" x14ac:dyDescent="0.2">
      <c r="D2476" s="141"/>
    </row>
    <row r="2477" spans="4:4" x14ac:dyDescent="0.2">
      <c r="D2477" s="141"/>
    </row>
    <row r="2478" spans="4:4" x14ac:dyDescent="0.2">
      <c r="D2478" s="141"/>
    </row>
    <row r="2479" spans="4:4" x14ac:dyDescent="0.2">
      <c r="D2479" s="141"/>
    </row>
    <row r="2480" spans="4:4" x14ac:dyDescent="0.2">
      <c r="D2480" s="141"/>
    </row>
    <row r="2481" spans="4:4" x14ac:dyDescent="0.2">
      <c r="D2481" s="141"/>
    </row>
    <row r="2482" spans="4:4" x14ac:dyDescent="0.2">
      <c r="D2482" s="141"/>
    </row>
    <row r="2483" spans="4:4" x14ac:dyDescent="0.2">
      <c r="D2483" s="141"/>
    </row>
    <row r="2484" spans="4:4" x14ac:dyDescent="0.2">
      <c r="D2484" s="141"/>
    </row>
    <row r="2485" spans="4:4" x14ac:dyDescent="0.2">
      <c r="D2485" s="141"/>
    </row>
    <row r="2486" spans="4:4" x14ac:dyDescent="0.2">
      <c r="D2486" s="141"/>
    </row>
    <row r="2487" spans="4:4" x14ac:dyDescent="0.2">
      <c r="D2487" s="141"/>
    </row>
    <row r="2488" spans="4:4" x14ac:dyDescent="0.2">
      <c r="D2488" s="141"/>
    </row>
    <row r="2489" spans="4:4" x14ac:dyDescent="0.2">
      <c r="D2489" s="141"/>
    </row>
    <row r="2490" spans="4:4" x14ac:dyDescent="0.2">
      <c r="D2490" s="141"/>
    </row>
    <row r="2491" spans="4:4" x14ac:dyDescent="0.2">
      <c r="D2491" s="141"/>
    </row>
    <row r="2492" spans="4:4" x14ac:dyDescent="0.2">
      <c r="D2492" s="141"/>
    </row>
    <row r="2493" spans="4:4" x14ac:dyDescent="0.2">
      <c r="D2493" s="141"/>
    </row>
    <row r="2494" spans="4:4" x14ac:dyDescent="0.2">
      <c r="D2494" s="141"/>
    </row>
    <row r="2495" spans="4:4" x14ac:dyDescent="0.2">
      <c r="D2495" s="141"/>
    </row>
    <row r="2496" spans="4:4" x14ac:dyDescent="0.2">
      <c r="D2496" s="141"/>
    </row>
    <row r="2497" spans="4:4" x14ac:dyDescent="0.2">
      <c r="D2497" s="141"/>
    </row>
    <row r="2498" spans="4:4" x14ac:dyDescent="0.2">
      <c r="D2498" s="141"/>
    </row>
    <row r="2499" spans="4:4" x14ac:dyDescent="0.2">
      <c r="D2499" s="141"/>
    </row>
    <row r="2500" spans="4:4" x14ac:dyDescent="0.2">
      <c r="D2500" s="141"/>
    </row>
    <row r="2501" spans="4:4" x14ac:dyDescent="0.2">
      <c r="D2501" s="141"/>
    </row>
    <row r="2502" spans="4:4" x14ac:dyDescent="0.2">
      <c r="D2502" s="141"/>
    </row>
    <row r="2503" spans="4:4" x14ac:dyDescent="0.2">
      <c r="D2503" s="141"/>
    </row>
    <row r="2504" spans="4:4" x14ac:dyDescent="0.2">
      <c r="D2504" s="141"/>
    </row>
    <row r="2505" spans="4:4" x14ac:dyDescent="0.2">
      <c r="D2505" s="141"/>
    </row>
    <row r="2506" spans="4:4" x14ac:dyDescent="0.2">
      <c r="D2506" s="141"/>
    </row>
    <row r="2507" spans="4:4" x14ac:dyDescent="0.2">
      <c r="D2507" s="141"/>
    </row>
    <row r="2508" spans="4:4" x14ac:dyDescent="0.2">
      <c r="D2508" s="141"/>
    </row>
    <row r="2509" spans="4:4" x14ac:dyDescent="0.2">
      <c r="D2509" s="141"/>
    </row>
    <row r="2510" spans="4:4" x14ac:dyDescent="0.2">
      <c r="D2510" s="141"/>
    </row>
    <row r="2511" spans="4:4" x14ac:dyDescent="0.2">
      <c r="D2511" s="141"/>
    </row>
    <row r="2512" spans="4:4" x14ac:dyDescent="0.2">
      <c r="D2512" s="141"/>
    </row>
    <row r="2513" spans="4:4" x14ac:dyDescent="0.2">
      <c r="D2513" s="141"/>
    </row>
    <row r="2514" spans="4:4" x14ac:dyDescent="0.2">
      <c r="D2514" s="141"/>
    </row>
    <row r="2515" spans="4:4" x14ac:dyDescent="0.2">
      <c r="D2515" s="141"/>
    </row>
    <row r="2516" spans="4:4" x14ac:dyDescent="0.2">
      <c r="D2516" s="141"/>
    </row>
    <row r="2517" spans="4:4" x14ac:dyDescent="0.2">
      <c r="D2517" s="141"/>
    </row>
    <row r="2518" spans="4:4" x14ac:dyDescent="0.2">
      <c r="D2518" s="141"/>
    </row>
    <row r="2519" spans="4:4" x14ac:dyDescent="0.2">
      <c r="D2519" s="141"/>
    </row>
    <row r="2520" spans="4:4" x14ac:dyDescent="0.2">
      <c r="D2520" s="141"/>
    </row>
    <row r="2521" spans="4:4" x14ac:dyDescent="0.2">
      <c r="D2521" s="141"/>
    </row>
    <row r="2522" spans="4:4" x14ac:dyDescent="0.2">
      <c r="D2522" s="141"/>
    </row>
    <row r="2523" spans="4:4" x14ac:dyDescent="0.2">
      <c r="D2523" s="141"/>
    </row>
    <row r="2524" spans="4:4" x14ac:dyDescent="0.2">
      <c r="D2524" s="141"/>
    </row>
    <row r="2525" spans="4:4" x14ac:dyDescent="0.2">
      <c r="D2525" s="141"/>
    </row>
    <row r="2526" spans="4:4" x14ac:dyDescent="0.2">
      <c r="D2526" s="141"/>
    </row>
    <row r="2527" spans="4:4" x14ac:dyDescent="0.2">
      <c r="D2527" s="141"/>
    </row>
    <row r="2528" spans="4:4" x14ac:dyDescent="0.2">
      <c r="D2528" s="141"/>
    </row>
    <row r="2529" spans="4:4" x14ac:dyDescent="0.2">
      <c r="D2529" s="141"/>
    </row>
    <row r="2530" spans="4:4" x14ac:dyDescent="0.2">
      <c r="D2530" s="141"/>
    </row>
    <row r="2531" spans="4:4" x14ac:dyDescent="0.2">
      <c r="D2531" s="141"/>
    </row>
    <row r="2532" spans="4:4" x14ac:dyDescent="0.2">
      <c r="D2532" s="141"/>
    </row>
    <row r="2533" spans="4:4" x14ac:dyDescent="0.2">
      <c r="D2533" s="141"/>
    </row>
    <row r="2534" spans="4:4" x14ac:dyDescent="0.2">
      <c r="D2534" s="141"/>
    </row>
    <row r="2535" spans="4:4" x14ac:dyDescent="0.2">
      <c r="D2535" s="141"/>
    </row>
    <row r="2536" spans="4:4" x14ac:dyDescent="0.2">
      <c r="D2536" s="141"/>
    </row>
    <row r="2537" spans="4:4" x14ac:dyDescent="0.2">
      <c r="D2537" s="141"/>
    </row>
    <row r="2538" spans="4:4" x14ac:dyDescent="0.2">
      <c r="D2538" s="141"/>
    </row>
    <row r="2539" spans="4:4" x14ac:dyDescent="0.2">
      <c r="D2539" s="141"/>
    </row>
    <row r="2540" spans="4:4" x14ac:dyDescent="0.2">
      <c r="D2540" s="141"/>
    </row>
    <row r="2541" spans="4:4" x14ac:dyDescent="0.2">
      <c r="D2541" s="141"/>
    </row>
    <row r="2542" spans="4:4" x14ac:dyDescent="0.2">
      <c r="D2542" s="141"/>
    </row>
    <row r="2543" spans="4:4" x14ac:dyDescent="0.2">
      <c r="D2543" s="141"/>
    </row>
    <row r="2544" spans="4:4" x14ac:dyDescent="0.2">
      <c r="D2544" s="141"/>
    </row>
    <row r="2545" spans="4:4" x14ac:dyDescent="0.2">
      <c r="D2545" s="141"/>
    </row>
    <row r="2546" spans="4:4" x14ac:dyDescent="0.2">
      <c r="D2546" s="141"/>
    </row>
    <row r="2547" spans="4:4" x14ac:dyDescent="0.2">
      <c r="D2547" s="141"/>
    </row>
    <row r="2548" spans="4:4" x14ac:dyDescent="0.2">
      <c r="D2548" s="141"/>
    </row>
    <row r="2549" spans="4:4" x14ac:dyDescent="0.2">
      <c r="D2549" s="141"/>
    </row>
    <row r="2550" spans="4:4" x14ac:dyDescent="0.2">
      <c r="D2550" s="141"/>
    </row>
    <row r="2551" spans="4:4" x14ac:dyDescent="0.2">
      <c r="D2551" s="141"/>
    </row>
    <row r="2552" spans="4:4" x14ac:dyDescent="0.2">
      <c r="D2552" s="141"/>
    </row>
    <row r="2553" spans="4:4" x14ac:dyDescent="0.2">
      <c r="D2553" s="141"/>
    </row>
    <row r="2554" spans="4:4" x14ac:dyDescent="0.2">
      <c r="D2554" s="141"/>
    </row>
    <row r="2555" spans="4:4" x14ac:dyDescent="0.2">
      <c r="D2555" s="141"/>
    </row>
    <row r="2556" spans="4:4" x14ac:dyDescent="0.2">
      <c r="D2556" s="141"/>
    </row>
    <row r="2557" spans="4:4" x14ac:dyDescent="0.2">
      <c r="D2557" s="141"/>
    </row>
    <row r="2558" spans="4:4" x14ac:dyDescent="0.2">
      <c r="D2558" s="141"/>
    </row>
    <row r="2559" spans="4:4" x14ac:dyDescent="0.2">
      <c r="D2559" s="141"/>
    </row>
    <row r="2560" spans="4:4" x14ac:dyDescent="0.2">
      <c r="D2560" s="141"/>
    </row>
    <row r="2561" spans="4:4" x14ac:dyDescent="0.2">
      <c r="D2561" s="141"/>
    </row>
    <row r="2562" spans="4:4" x14ac:dyDescent="0.2">
      <c r="D2562" s="141"/>
    </row>
    <row r="2563" spans="4:4" x14ac:dyDescent="0.2">
      <c r="D2563" s="141"/>
    </row>
    <row r="2564" spans="4:4" x14ac:dyDescent="0.2">
      <c r="D2564" s="141"/>
    </row>
    <row r="2565" spans="4:4" x14ac:dyDescent="0.2">
      <c r="D2565" s="141"/>
    </row>
    <row r="2566" spans="4:4" x14ac:dyDescent="0.2">
      <c r="D2566" s="141"/>
    </row>
    <row r="2567" spans="4:4" x14ac:dyDescent="0.2">
      <c r="D2567" s="141"/>
    </row>
    <row r="2568" spans="4:4" x14ac:dyDescent="0.2">
      <c r="D2568" s="141"/>
    </row>
    <row r="2569" spans="4:4" x14ac:dyDescent="0.2">
      <c r="D2569" s="141"/>
    </row>
    <row r="2570" spans="4:4" x14ac:dyDescent="0.2">
      <c r="D2570" s="141"/>
    </row>
    <row r="2571" spans="4:4" x14ac:dyDescent="0.2">
      <c r="D2571" s="141"/>
    </row>
    <row r="2572" spans="4:4" x14ac:dyDescent="0.2">
      <c r="D2572" s="141"/>
    </row>
    <row r="2573" spans="4:4" x14ac:dyDescent="0.2">
      <c r="D2573" s="141"/>
    </row>
    <row r="2574" spans="4:4" x14ac:dyDescent="0.2">
      <c r="D2574" s="141"/>
    </row>
    <row r="2575" spans="4:4" x14ac:dyDescent="0.2">
      <c r="D2575" s="141"/>
    </row>
    <row r="2576" spans="4:4" x14ac:dyDescent="0.2">
      <c r="D2576" s="141"/>
    </row>
    <row r="2577" spans="4:4" x14ac:dyDescent="0.2">
      <c r="D2577" s="141"/>
    </row>
    <row r="2578" spans="4:4" x14ac:dyDescent="0.2">
      <c r="D2578" s="141"/>
    </row>
    <row r="2579" spans="4:4" x14ac:dyDescent="0.2">
      <c r="D2579" s="141"/>
    </row>
    <row r="2580" spans="4:4" x14ac:dyDescent="0.2">
      <c r="D2580" s="141"/>
    </row>
    <row r="2581" spans="4:4" x14ac:dyDescent="0.2">
      <c r="D2581" s="141"/>
    </row>
    <row r="2582" spans="4:4" x14ac:dyDescent="0.2">
      <c r="D2582" s="141"/>
    </row>
    <row r="2583" spans="4:4" x14ac:dyDescent="0.2">
      <c r="D2583" s="141"/>
    </row>
    <row r="2584" spans="4:4" x14ac:dyDescent="0.2">
      <c r="D2584" s="141"/>
    </row>
    <row r="2585" spans="4:4" x14ac:dyDescent="0.2">
      <c r="D2585" s="141"/>
    </row>
    <row r="2586" spans="4:4" x14ac:dyDescent="0.2">
      <c r="D2586" s="141"/>
    </row>
    <row r="2587" spans="4:4" x14ac:dyDescent="0.2">
      <c r="D2587" s="141"/>
    </row>
    <row r="2588" spans="4:4" x14ac:dyDescent="0.2">
      <c r="D2588" s="141"/>
    </row>
    <row r="2589" spans="4:4" x14ac:dyDescent="0.2">
      <c r="D2589" s="141"/>
    </row>
    <row r="2590" spans="4:4" x14ac:dyDescent="0.2">
      <c r="D2590" s="141"/>
    </row>
    <row r="2591" spans="4:4" x14ac:dyDescent="0.2">
      <c r="D2591" s="141"/>
    </row>
    <row r="2592" spans="4:4" x14ac:dyDescent="0.2">
      <c r="D2592" s="141"/>
    </row>
    <row r="2593" spans="4:4" x14ac:dyDescent="0.2">
      <c r="D2593" s="141"/>
    </row>
    <row r="2594" spans="4:4" x14ac:dyDescent="0.2">
      <c r="D2594" s="141"/>
    </row>
    <row r="2595" spans="4:4" x14ac:dyDescent="0.2">
      <c r="D2595" s="141"/>
    </row>
    <row r="2596" spans="4:4" x14ac:dyDescent="0.2">
      <c r="D2596" s="141"/>
    </row>
    <row r="2597" spans="4:4" x14ac:dyDescent="0.2">
      <c r="D2597" s="141"/>
    </row>
    <row r="2598" spans="4:4" x14ac:dyDescent="0.2">
      <c r="D2598" s="141"/>
    </row>
    <row r="2599" spans="4:4" x14ac:dyDescent="0.2">
      <c r="D2599" s="141"/>
    </row>
    <row r="2600" spans="4:4" x14ac:dyDescent="0.2">
      <c r="D2600" s="141"/>
    </row>
    <row r="2601" spans="4:4" x14ac:dyDescent="0.2">
      <c r="D2601" s="141"/>
    </row>
    <row r="2602" spans="4:4" x14ac:dyDescent="0.2">
      <c r="D2602" s="141"/>
    </row>
    <row r="2603" spans="4:4" x14ac:dyDescent="0.2">
      <c r="D2603" s="141"/>
    </row>
    <row r="2604" spans="4:4" x14ac:dyDescent="0.2">
      <c r="D2604" s="141"/>
    </row>
    <row r="2605" spans="4:4" x14ac:dyDescent="0.2">
      <c r="D2605" s="141"/>
    </row>
    <row r="2606" spans="4:4" x14ac:dyDescent="0.2">
      <c r="D2606" s="141"/>
    </row>
    <row r="2607" spans="4:4" x14ac:dyDescent="0.2">
      <c r="D2607" s="141"/>
    </row>
    <row r="2608" spans="4:4" x14ac:dyDescent="0.2">
      <c r="D2608" s="141"/>
    </row>
    <row r="2609" spans="4:4" x14ac:dyDescent="0.2">
      <c r="D2609" s="141"/>
    </row>
    <row r="2610" spans="4:4" x14ac:dyDescent="0.2">
      <c r="D2610" s="141"/>
    </row>
    <row r="2611" spans="4:4" x14ac:dyDescent="0.2">
      <c r="D2611" s="141"/>
    </row>
    <row r="2612" spans="4:4" x14ac:dyDescent="0.2">
      <c r="D2612" s="141"/>
    </row>
    <row r="2613" spans="4:4" x14ac:dyDescent="0.2">
      <c r="D2613" s="141"/>
    </row>
    <row r="2614" spans="4:4" x14ac:dyDescent="0.2">
      <c r="D2614" s="141"/>
    </row>
    <row r="2615" spans="4:4" x14ac:dyDescent="0.2">
      <c r="D2615" s="141"/>
    </row>
    <row r="2616" spans="4:4" x14ac:dyDescent="0.2">
      <c r="D2616" s="141"/>
    </row>
    <row r="2617" spans="4:4" x14ac:dyDescent="0.2">
      <c r="D2617" s="141"/>
    </row>
    <row r="2618" spans="4:4" x14ac:dyDescent="0.2">
      <c r="D2618" s="141"/>
    </row>
    <row r="2619" spans="4:4" x14ac:dyDescent="0.2">
      <c r="D2619" s="141"/>
    </row>
    <row r="2620" spans="4:4" x14ac:dyDescent="0.2">
      <c r="D2620" s="141"/>
    </row>
    <row r="2621" spans="4:4" x14ac:dyDescent="0.2">
      <c r="D2621" s="141"/>
    </row>
    <row r="2622" spans="4:4" x14ac:dyDescent="0.2">
      <c r="D2622" s="141"/>
    </row>
    <row r="2623" spans="4:4" x14ac:dyDescent="0.2">
      <c r="D2623" s="141"/>
    </row>
    <row r="2624" spans="4:4" x14ac:dyDescent="0.2">
      <c r="D2624" s="141"/>
    </row>
    <row r="2625" spans="4:4" x14ac:dyDescent="0.2">
      <c r="D2625" s="141"/>
    </row>
    <row r="2626" spans="4:4" x14ac:dyDescent="0.2">
      <c r="D2626" s="141"/>
    </row>
    <row r="2627" spans="4:4" x14ac:dyDescent="0.2">
      <c r="D2627" s="141"/>
    </row>
    <row r="2628" spans="4:4" x14ac:dyDescent="0.2">
      <c r="D2628" s="141"/>
    </row>
    <row r="2629" spans="4:4" x14ac:dyDescent="0.2">
      <c r="D2629" s="141"/>
    </row>
    <row r="2630" spans="4:4" x14ac:dyDescent="0.2">
      <c r="D2630" s="141"/>
    </row>
    <row r="2631" spans="4:4" x14ac:dyDescent="0.2">
      <c r="D2631" s="141"/>
    </row>
    <row r="2632" spans="4:4" x14ac:dyDescent="0.2">
      <c r="D2632" s="141"/>
    </row>
    <row r="2633" spans="4:4" x14ac:dyDescent="0.2">
      <c r="D2633" s="141"/>
    </row>
    <row r="2634" spans="4:4" x14ac:dyDescent="0.2">
      <c r="D2634" s="141"/>
    </row>
    <row r="2635" spans="4:4" x14ac:dyDescent="0.2">
      <c r="D2635" s="141"/>
    </row>
    <row r="2636" spans="4:4" x14ac:dyDescent="0.2">
      <c r="D2636" s="141"/>
    </row>
    <row r="2637" spans="4:4" x14ac:dyDescent="0.2">
      <c r="D2637" s="141"/>
    </row>
    <row r="2638" spans="4:4" x14ac:dyDescent="0.2">
      <c r="D2638" s="141"/>
    </row>
    <row r="2639" spans="4:4" x14ac:dyDescent="0.2">
      <c r="D2639" s="141"/>
    </row>
    <row r="2640" spans="4:4" x14ac:dyDescent="0.2">
      <c r="D2640" s="141"/>
    </row>
    <row r="2641" spans="4:4" x14ac:dyDescent="0.2">
      <c r="D2641" s="141"/>
    </row>
    <row r="2642" spans="4:4" x14ac:dyDescent="0.2">
      <c r="D2642" s="141"/>
    </row>
    <row r="2643" spans="4:4" x14ac:dyDescent="0.2">
      <c r="D2643" s="141"/>
    </row>
    <row r="2644" spans="4:4" x14ac:dyDescent="0.2">
      <c r="D2644" s="141"/>
    </row>
    <row r="2645" spans="4:4" x14ac:dyDescent="0.2">
      <c r="D2645" s="141"/>
    </row>
    <row r="2646" spans="4:4" x14ac:dyDescent="0.2">
      <c r="D2646" s="141"/>
    </row>
    <row r="2647" spans="4:4" x14ac:dyDescent="0.2">
      <c r="D2647" s="141"/>
    </row>
    <row r="2648" spans="4:4" x14ac:dyDescent="0.2">
      <c r="D2648" s="141"/>
    </row>
    <row r="2649" spans="4:4" x14ac:dyDescent="0.2">
      <c r="D2649" s="141"/>
    </row>
    <row r="2650" spans="4:4" x14ac:dyDescent="0.2">
      <c r="D2650" s="141"/>
    </row>
    <row r="2651" spans="4:4" x14ac:dyDescent="0.2">
      <c r="D2651" s="141"/>
    </row>
    <row r="2652" spans="4:4" x14ac:dyDescent="0.2">
      <c r="D2652" s="141"/>
    </row>
    <row r="2653" spans="4:4" x14ac:dyDescent="0.2">
      <c r="D2653" s="141"/>
    </row>
    <row r="2654" spans="4:4" x14ac:dyDescent="0.2">
      <c r="D2654" s="141"/>
    </row>
    <row r="2655" spans="4:4" x14ac:dyDescent="0.2">
      <c r="D2655" s="141"/>
    </row>
    <row r="2656" spans="4:4" x14ac:dyDescent="0.2">
      <c r="D2656" s="141"/>
    </row>
    <row r="2657" spans="4:4" x14ac:dyDescent="0.2">
      <c r="D2657" s="141"/>
    </row>
    <row r="2658" spans="4:4" x14ac:dyDescent="0.2">
      <c r="D2658" s="141"/>
    </row>
    <row r="2659" spans="4:4" x14ac:dyDescent="0.2">
      <c r="D2659" s="141"/>
    </row>
    <row r="2660" spans="4:4" x14ac:dyDescent="0.2">
      <c r="D2660" s="141"/>
    </row>
    <row r="2661" spans="4:4" x14ac:dyDescent="0.2">
      <c r="D2661" s="141"/>
    </row>
    <row r="2662" spans="4:4" x14ac:dyDescent="0.2">
      <c r="D2662" s="141"/>
    </row>
    <row r="2663" spans="4:4" x14ac:dyDescent="0.2">
      <c r="D2663" s="141"/>
    </row>
    <row r="2664" spans="4:4" x14ac:dyDescent="0.2">
      <c r="D2664" s="141"/>
    </row>
    <row r="2665" spans="4:4" x14ac:dyDescent="0.2">
      <c r="D2665" s="141"/>
    </row>
    <row r="2666" spans="4:4" x14ac:dyDescent="0.2">
      <c r="D2666" s="141"/>
    </row>
    <row r="2667" spans="4:4" x14ac:dyDescent="0.2">
      <c r="D2667" s="141"/>
    </row>
    <row r="2668" spans="4:4" x14ac:dyDescent="0.2">
      <c r="D2668" s="141"/>
    </row>
    <row r="2669" spans="4:4" x14ac:dyDescent="0.2">
      <c r="D2669" s="141"/>
    </row>
    <row r="2670" spans="4:4" x14ac:dyDescent="0.2">
      <c r="D2670" s="141"/>
    </row>
    <row r="2671" spans="4:4" x14ac:dyDescent="0.2">
      <c r="D2671" s="141"/>
    </row>
    <row r="2672" spans="4:4" x14ac:dyDescent="0.2">
      <c r="D2672" s="141"/>
    </row>
    <row r="2673" spans="4:4" x14ac:dyDescent="0.2">
      <c r="D2673" s="141"/>
    </row>
    <row r="2674" spans="4:4" x14ac:dyDescent="0.2">
      <c r="D2674" s="141"/>
    </row>
    <row r="2675" spans="4:4" x14ac:dyDescent="0.2">
      <c r="D2675" s="141"/>
    </row>
    <row r="2676" spans="4:4" x14ac:dyDescent="0.2">
      <c r="D2676" s="141"/>
    </row>
    <row r="2677" spans="4:4" x14ac:dyDescent="0.2">
      <c r="D2677" s="141"/>
    </row>
    <row r="2678" spans="4:4" x14ac:dyDescent="0.2">
      <c r="D2678" s="141"/>
    </row>
    <row r="2679" spans="4:4" x14ac:dyDescent="0.2">
      <c r="D2679" s="141"/>
    </row>
    <row r="2680" spans="4:4" x14ac:dyDescent="0.2">
      <c r="D2680" s="141"/>
    </row>
    <row r="2681" spans="4:4" x14ac:dyDescent="0.2">
      <c r="D2681" s="141"/>
    </row>
    <row r="2682" spans="4:4" x14ac:dyDescent="0.2">
      <c r="D2682" s="141"/>
    </row>
    <row r="2683" spans="4:4" x14ac:dyDescent="0.2">
      <c r="D2683" s="141"/>
    </row>
    <row r="2684" spans="4:4" x14ac:dyDescent="0.2">
      <c r="D2684" s="141"/>
    </row>
    <row r="2685" spans="4:4" x14ac:dyDescent="0.2">
      <c r="D2685" s="141"/>
    </row>
    <row r="2686" spans="4:4" x14ac:dyDescent="0.2">
      <c r="D2686" s="141"/>
    </row>
    <row r="2687" spans="4:4" x14ac:dyDescent="0.2">
      <c r="D2687" s="141"/>
    </row>
    <row r="2688" spans="4:4" x14ac:dyDescent="0.2">
      <c r="D2688" s="141"/>
    </row>
    <row r="2689" spans="4:4" x14ac:dyDescent="0.2">
      <c r="D2689" s="141"/>
    </row>
    <row r="2690" spans="4:4" x14ac:dyDescent="0.2">
      <c r="D2690" s="141"/>
    </row>
    <row r="2691" spans="4:4" x14ac:dyDescent="0.2">
      <c r="D2691" s="141"/>
    </row>
    <row r="2692" spans="4:4" x14ac:dyDescent="0.2">
      <c r="D2692" s="141"/>
    </row>
    <row r="2693" spans="4:4" x14ac:dyDescent="0.2">
      <c r="D2693" s="141"/>
    </row>
    <row r="2694" spans="4:4" x14ac:dyDescent="0.2">
      <c r="D2694" s="141"/>
    </row>
    <row r="2695" spans="4:4" x14ac:dyDescent="0.2">
      <c r="D2695" s="141"/>
    </row>
    <row r="2696" spans="4:4" x14ac:dyDescent="0.2">
      <c r="D2696" s="141"/>
    </row>
    <row r="2697" spans="4:4" x14ac:dyDescent="0.2">
      <c r="D2697" s="141"/>
    </row>
    <row r="2698" spans="4:4" x14ac:dyDescent="0.2">
      <c r="D2698" s="141"/>
    </row>
    <row r="2699" spans="4:4" x14ac:dyDescent="0.2">
      <c r="D2699" s="141"/>
    </row>
    <row r="2700" spans="4:4" x14ac:dyDescent="0.2">
      <c r="D2700" s="141"/>
    </row>
    <row r="2701" spans="4:4" x14ac:dyDescent="0.2">
      <c r="D2701" s="141"/>
    </row>
    <row r="2702" spans="4:4" x14ac:dyDescent="0.2">
      <c r="D2702" s="141"/>
    </row>
    <row r="2703" spans="4:4" x14ac:dyDescent="0.2">
      <c r="D2703" s="141"/>
    </row>
    <row r="2704" spans="4:4" x14ac:dyDescent="0.2">
      <c r="D2704" s="141"/>
    </row>
    <row r="2705" spans="4:4" x14ac:dyDescent="0.2">
      <c r="D2705" s="141"/>
    </row>
    <row r="2706" spans="4:4" x14ac:dyDescent="0.2">
      <c r="D2706" s="141"/>
    </row>
    <row r="2707" spans="4:4" x14ac:dyDescent="0.2">
      <c r="D2707" s="141"/>
    </row>
    <row r="2708" spans="4:4" x14ac:dyDescent="0.2">
      <c r="D2708" s="141"/>
    </row>
    <row r="2709" spans="4:4" x14ac:dyDescent="0.2">
      <c r="D2709" s="141"/>
    </row>
    <row r="2710" spans="4:4" x14ac:dyDescent="0.2">
      <c r="D2710" s="141"/>
    </row>
    <row r="2711" spans="4:4" x14ac:dyDescent="0.2">
      <c r="D2711" s="141"/>
    </row>
    <row r="2712" spans="4:4" x14ac:dyDescent="0.2">
      <c r="D2712" s="141"/>
    </row>
    <row r="2713" spans="4:4" x14ac:dyDescent="0.2">
      <c r="D2713" s="141"/>
    </row>
    <row r="2714" spans="4:4" x14ac:dyDescent="0.2">
      <c r="D2714" s="141"/>
    </row>
    <row r="2715" spans="4:4" x14ac:dyDescent="0.2">
      <c r="D2715" s="141"/>
    </row>
    <row r="2716" spans="4:4" x14ac:dyDescent="0.2">
      <c r="D2716" s="141"/>
    </row>
    <row r="2717" spans="4:4" x14ac:dyDescent="0.2">
      <c r="D2717" s="141"/>
    </row>
    <row r="2718" spans="4:4" x14ac:dyDescent="0.2">
      <c r="D2718" s="141"/>
    </row>
    <row r="2719" spans="4:4" x14ac:dyDescent="0.2">
      <c r="D2719" s="141"/>
    </row>
    <row r="2720" spans="4:4" x14ac:dyDescent="0.2">
      <c r="D2720" s="141"/>
    </row>
    <row r="2721" spans="4:4" x14ac:dyDescent="0.2">
      <c r="D2721" s="141"/>
    </row>
    <row r="2722" spans="4:4" x14ac:dyDescent="0.2">
      <c r="D2722" s="141"/>
    </row>
    <row r="2723" spans="4:4" x14ac:dyDescent="0.2">
      <c r="D2723" s="141"/>
    </row>
    <row r="2724" spans="4:4" x14ac:dyDescent="0.2">
      <c r="D2724" s="141"/>
    </row>
    <row r="2725" spans="4:4" x14ac:dyDescent="0.2">
      <c r="D2725" s="141"/>
    </row>
    <row r="2726" spans="4:4" x14ac:dyDescent="0.2">
      <c r="D2726" s="141"/>
    </row>
    <row r="2727" spans="4:4" x14ac:dyDescent="0.2">
      <c r="D2727" s="141"/>
    </row>
    <row r="2728" spans="4:4" x14ac:dyDescent="0.2">
      <c r="D2728" s="141"/>
    </row>
    <row r="2729" spans="4:4" x14ac:dyDescent="0.2">
      <c r="D2729" s="141"/>
    </row>
    <row r="2730" spans="4:4" x14ac:dyDescent="0.2">
      <c r="D2730" s="141"/>
    </row>
    <row r="2731" spans="4:4" x14ac:dyDescent="0.2">
      <c r="D2731" s="141"/>
    </row>
    <row r="2732" spans="4:4" x14ac:dyDescent="0.2">
      <c r="D2732" s="141"/>
    </row>
    <row r="2733" spans="4:4" x14ac:dyDescent="0.2">
      <c r="D2733" s="141"/>
    </row>
    <row r="2734" spans="4:4" x14ac:dyDescent="0.2">
      <c r="D2734" s="141"/>
    </row>
    <row r="2735" spans="4:4" x14ac:dyDescent="0.2">
      <c r="D2735" s="141"/>
    </row>
    <row r="2736" spans="4:4" x14ac:dyDescent="0.2">
      <c r="D2736" s="141"/>
    </row>
    <row r="2737" spans="4:4" x14ac:dyDescent="0.2">
      <c r="D2737" s="141"/>
    </row>
    <row r="2738" spans="4:4" x14ac:dyDescent="0.2">
      <c r="D2738" s="141"/>
    </row>
    <row r="2739" spans="4:4" x14ac:dyDescent="0.2">
      <c r="D2739" s="141"/>
    </row>
    <row r="2740" spans="4:4" x14ac:dyDescent="0.2">
      <c r="D2740" s="141"/>
    </row>
    <row r="2741" spans="4:4" x14ac:dyDescent="0.2">
      <c r="D2741" s="141"/>
    </row>
    <row r="2742" spans="4:4" x14ac:dyDescent="0.2">
      <c r="D2742" s="141"/>
    </row>
    <row r="2743" spans="4:4" x14ac:dyDescent="0.2">
      <c r="D2743" s="141"/>
    </row>
    <row r="2744" spans="4:4" x14ac:dyDescent="0.2">
      <c r="D2744" s="141"/>
    </row>
    <row r="2745" spans="4:4" x14ac:dyDescent="0.2">
      <c r="D2745" s="141"/>
    </row>
    <row r="2746" spans="4:4" x14ac:dyDescent="0.2">
      <c r="D2746" s="141"/>
    </row>
    <row r="2747" spans="4:4" x14ac:dyDescent="0.2">
      <c r="D2747" s="141"/>
    </row>
    <row r="2748" spans="4:4" x14ac:dyDescent="0.2">
      <c r="D2748" s="141"/>
    </row>
    <row r="2749" spans="4:4" x14ac:dyDescent="0.2">
      <c r="D2749" s="141"/>
    </row>
    <row r="2750" spans="4:4" x14ac:dyDescent="0.2">
      <c r="D2750" s="141"/>
    </row>
    <row r="2751" spans="4:4" x14ac:dyDescent="0.2">
      <c r="D2751" s="141"/>
    </row>
    <row r="2752" spans="4:4" x14ac:dyDescent="0.2">
      <c r="D2752" s="141"/>
    </row>
    <row r="2753" spans="4:4" x14ac:dyDescent="0.2">
      <c r="D2753" s="141"/>
    </row>
    <row r="2754" spans="4:4" x14ac:dyDescent="0.2">
      <c r="D2754" s="141"/>
    </row>
    <row r="2755" spans="4:4" x14ac:dyDescent="0.2">
      <c r="D2755" s="141"/>
    </row>
    <row r="2756" spans="4:4" x14ac:dyDescent="0.2">
      <c r="D2756" s="141"/>
    </row>
    <row r="2757" spans="4:4" x14ac:dyDescent="0.2">
      <c r="D2757" s="141"/>
    </row>
    <row r="2758" spans="4:4" x14ac:dyDescent="0.2">
      <c r="D2758" s="141"/>
    </row>
    <row r="2759" spans="4:4" x14ac:dyDescent="0.2">
      <c r="D2759" s="141"/>
    </row>
    <row r="2760" spans="4:4" x14ac:dyDescent="0.2">
      <c r="D2760" s="141"/>
    </row>
    <row r="2761" spans="4:4" x14ac:dyDescent="0.2">
      <c r="D2761" s="141"/>
    </row>
    <row r="2762" spans="4:4" x14ac:dyDescent="0.2">
      <c r="D2762" s="141"/>
    </row>
    <row r="2763" spans="4:4" x14ac:dyDescent="0.2">
      <c r="D2763" s="141"/>
    </row>
    <row r="2764" spans="4:4" x14ac:dyDescent="0.2">
      <c r="D2764" s="141"/>
    </row>
    <row r="2765" spans="4:4" x14ac:dyDescent="0.2">
      <c r="D2765" s="141"/>
    </row>
    <row r="2766" spans="4:4" x14ac:dyDescent="0.2">
      <c r="D2766" s="141"/>
    </row>
    <row r="2767" spans="4:4" x14ac:dyDescent="0.2">
      <c r="D2767" s="141"/>
    </row>
    <row r="2768" spans="4:4" x14ac:dyDescent="0.2">
      <c r="D2768" s="141"/>
    </row>
    <row r="2769" spans="4:4" x14ac:dyDescent="0.2">
      <c r="D2769" s="141"/>
    </row>
    <row r="2770" spans="4:4" x14ac:dyDescent="0.2">
      <c r="D2770" s="141"/>
    </row>
    <row r="2771" spans="4:4" x14ac:dyDescent="0.2">
      <c r="D2771" s="141"/>
    </row>
    <row r="2772" spans="4:4" x14ac:dyDescent="0.2">
      <c r="D2772" s="141"/>
    </row>
    <row r="2773" spans="4:4" x14ac:dyDescent="0.2">
      <c r="D2773" s="141"/>
    </row>
    <row r="2774" spans="4:4" x14ac:dyDescent="0.2">
      <c r="D2774" s="141"/>
    </row>
    <row r="2775" spans="4:4" x14ac:dyDescent="0.2">
      <c r="D2775" s="141"/>
    </row>
    <row r="2776" spans="4:4" x14ac:dyDescent="0.2">
      <c r="D2776" s="141"/>
    </row>
    <row r="2777" spans="4:4" x14ac:dyDescent="0.2">
      <c r="D2777" s="141"/>
    </row>
    <row r="2778" spans="4:4" x14ac:dyDescent="0.2">
      <c r="D2778" s="141"/>
    </row>
    <row r="2779" spans="4:4" x14ac:dyDescent="0.2">
      <c r="D2779" s="141"/>
    </row>
    <row r="2780" spans="4:4" x14ac:dyDescent="0.2">
      <c r="D2780" s="141"/>
    </row>
    <row r="2781" spans="4:4" x14ac:dyDescent="0.2">
      <c r="D2781" s="141"/>
    </row>
    <row r="2782" spans="4:4" x14ac:dyDescent="0.2">
      <c r="D2782" s="141"/>
    </row>
    <row r="2783" spans="4:4" x14ac:dyDescent="0.2">
      <c r="D2783" s="141"/>
    </row>
    <row r="2784" spans="4:4" x14ac:dyDescent="0.2">
      <c r="D2784" s="141"/>
    </row>
    <row r="2785" spans="4:4" x14ac:dyDescent="0.2">
      <c r="D2785" s="141"/>
    </row>
    <row r="2786" spans="4:4" x14ac:dyDescent="0.2">
      <c r="D2786" s="141"/>
    </row>
    <row r="2787" spans="4:4" x14ac:dyDescent="0.2">
      <c r="D2787" s="141"/>
    </row>
    <row r="2788" spans="4:4" x14ac:dyDescent="0.2">
      <c r="D2788" s="141"/>
    </row>
    <row r="2789" spans="4:4" x14ac:dyDescent="0.2">
      <c r="D2789" s="141"/>
    </row>
    <row r="2790" spans="4:4" x14ac:dyDescent="0.2">
      <c r="D2790" s="141"/>
    </row>
    <row r="2791" spans="4:4" x14ac:dyDescent="0.2">
      <c r="D2791" s="141"/>
    </row>
    <row r="2792" spans="4:4" x14ac:dyDescent="0.2">
      <c r="D2792" s="141"/>
    </row>
    <row r="2793" spans="4:4" x14ac:dyDescent="0.2">
      <c r="D2793" s="141"/>
    </row>
    <row r="2794" spans="4:4" x14ac:dyDescent="0.2">
      <c r="D2794" s="141"/>
    </row>
    <row r="2795" spans="4:4" x14ac:dyDescent="0.2">
      <c r="D2795" s="141"/>
    </row>
    <row r="2796" spans="4:4" x14ac:dyDescent="0.2">
      <c r="D2796" s="141"/>
    </row>
    <row r="2797" spans="4:4" x14ac:dyDescent="0.2">
      <c r="D2797" s="141"/>
    </row>
    <row r="2798" spans="4:4" x14ac:dyDescent="0.2">
      <c r="D2798" s="141"/>
    </row>
    <row r="2799" spans="4:4" x14ac:dyDescent="0.2">
      <c r="D2799" s="141"/>
    </row>
    <row r="2800" spans="4:4" x14ac:dyDescent="0.2">
      <c r="D2800" s="141"/>
    </row>
    <row r="2801" spans="4:4" x14ac:dyDescent="0.2">
      <c r="D2801" s="141"/>
    </row>
    <row r="2802" spans="4:4" x14ac:dyDescent="0.2">
      <c r="D2802" s="141"/>
    </row>
    <row r="2803" spans="4:4" x14ac:dyDescent="0.2">
      <c r="D2803" s="141"/>
    </row>
    <row r="2804" spans="4:4" x14ac:dyDescent="0.2">
      <c r="D2804" s="141"/>
    </row>
    <row r="2805" spans="4:4" x14ac:dyDescent="0.2">
      <c r="D2805" s="141"/>
    </row>
    <row r="2806" spans="4:4" x14ac:dyDescent="0.2">
      <c r="D2806" s="141"/>
    </row>
    <row r="2807" spans="4:4" x14ac:dyDescent="0.2">
      <c r="D2807" s="141"/>
    </row>
    <row r="2808" spans="4:4" x14ac:dyDescent="0.2">
      <c r="D2808" s="141"/>
    </row>
    <row r="2809" spans="4:4" x14ac:dyDescent="0.2">
      <c r="D2809" s="141"/>
    </row>
    <row r="2810" spans="4:4" x14ac:dyDescent="0.2">
      <c r="D2810" s="141"/>
    </row>
    <row r="2811" spans="4:4" x14ac:dyDescent="0.2">
      <c r="D2811" s="141"/>
    </row>
    <row r="2812" spans="4:4" x14ac:dyDescent="0.2">
      <c r="D2812" s="141"/>
    </row>
    <row r="2813" spans="4:4" x14ac:dyDescent="0.2">
      <c r="D2813" s="141"/>
    </row>
    <row r="2814" spans="4:4" x14ac:dyDescent="0.2">
      <c r="D2814" s="141"/>
    </row>
    <row r="2815" spans="4:4" x14ac:dyDescent="0.2">
      <c r="D2815" s="141"/>
    </row>
    <row r="2816" spans="4:4" x14ac:dyDescent="0.2">
      <c r="D2816" s="141"/>
    </row>
    <row r="2817" spans="4:4" x14ac:dyDescent="0.2">
      <c r="D2817" s="141"/>
    </row>
    <row r="2818" spans="4:4" x14ac:dyDescent="0.2">
      <c r="D2818" s="141"/>
    </row>
    <row r="2819" spans="4:4" x14ac:dyDescent="0.2">
      <c r="D2819" s="141"/>
    </row>
    <row r="2820" spans="4:4" x14ac:dyDescent="0.2">
      <c r="D2820" s="141"/>
    </row>
    <row r="2821" spans="4:4" x14ac:dyDescent="0.2">
      <c r="D2821" s="141"/>
    </row>
    <row r="2822" spans="4:4" x14ac:dyDescent="0.2">
      <c r="D2822" s="141"/>
    </row>
    <row r="2823" spans="4:4" x14ac:dyDescent="0.2">
      <c r="D2823" s="141"/>
    </row>
    <row r="2824" spans="4:4" x14ac:dyDescent="0.2">
      <c r="D2824" s="141"/>
    </row>
    <row r="2825" spans="4:4" x14ac:dyDescent="0.2">
      <c r="D2825" s="141"/>
    </row>
    <row r="2826" spans="4:4" x14ac:dyDescent="0.2">
      <c r="D2826" s="141"/>
    </row>
    <row r="2827" spans="4:4" x14ac:dyDescent="0.2">
      <c r="D2827" s="141"/>
    </row>
    <row r="2828" spans="4:4" x14ac:dyDescent="0.2">
      <c r="D2828" s="141"/>
    </row>
    <row r="2829" spans="4:4" x14ac:dyDescent="0.2">
      <c r="D2829" s="141"/>
    </row>
    <row r="2830" spans="4:4" x14ac:dyDescent="0.2">
      <c r="D2830" s="141"/>
    </row>
    <row r="2831" spans="4:4" x14ac:dyDescent="0.2">
      <c r="D2831" s="141"/>
    </row>
    <row r="2832" spans="4:4" x14ac:dyDescent="0.2">
      <c r="D2832" s="141"/>
    </row>
    <row r="2833" spans="4:4" x14ac:dyDescent="0.2">
      <c r="D2833" s="141"/>
    </row>
    <row r="2834" spans="4:4" x14ac:dyDescent="0.2">
      <c r="D2834" s="141"/>
    </row>
    <row r="2835" spans="4:4" x14ac:dyDescent="0.2">
      <c r="D2835" s="141"/>
    </row>
    <row r="2836" spans="4:4" x14ac:dyDescent="0.2">
      <c r="D2836" s="141"/>
    </row>
    <row r="2837" spans="4:4" x14ac:dyDescent="0.2">
      <c r="D2837" s="141"/>
    </row>
    <row r="2838" spans="4:4" x14ac:dyDescent="0.2">
      <c r="D2838" s="141"/>
    </row>
    <row r="2839" spans="4:4" x14ac:dyDescent="0.2">
      <c r="D2839" s="141"/>
    </row>
    <row r="2840" spans="4:4" x14ac:dyDescent="0.2">
      <c r="D2840" s="141"/>
    </row>
    <row r="2841" spans="4:4" x14ac:dyDescent="0.2">
      <c r="D2841" s="141"/>
    </row>
    <row r="2842" spans="4:4" x14ac:dyDescent="0.2">
      <c r="D2842" s="141"/>
    </row>
    <row r="2843" spans="4:4" x14ac:dyDescent="0.2">
      <c r="D2843" s="141"/>
    </row>
    <row r="2844" spans="4:4" x14ac:dyDescent="0.2">
      <c r="D2844" s="141"/>
    </row>
    <row r="2845" spans="4:4" x14ac:dyDescent="0.2">
      <c r="D2845" s="141"/>
    </row>
    <row r="2846" spans="4:4" x14ac:dyDescent="0.2">
      <c r="D2846" s="141"/>
    </row>
    <row r="2847" spans="4:4" x14ac:dyDescent="0.2">
      <c r="D2847" s="141"/>
    </row>
    <row r="2848" spans="4:4" x14ac:dyDescent="0.2">
      <c r="D2848" s="141"/>
    </row>
    <row r="2849" spans="4:4" x14ac:dyDescent="0.2">
      <c r="D2849" s="141"/>
    </row>
    <row r="2850" spans="4:4" x14ac:dyDescent="0.2">
      <c r="D2850" s="141"/>
    </row>
    <row r="2851" spans="4:4" x14ac:dyDescent="0.2">
      <c r="D2851" s="141"/>
    </row>
    <row r="2852" spans="4:4" x14ac:dyDescent="0.2">
      <c r="D2852" s="141"/>
    </row>
    <row r="2853" spans="4:4" x14ac:dyDescent="0.2">
      <c r="D2853" s="141"/>
    </row>
    <row r="2854" spans="4:4" x14ac:dyDescent="0.2">
      <c r="D2854" s="141"/>
    </row>
    <row r="2855" spans="4:4" x14ac:dyDescent="0.2">
      <c r="D2855" s="141"/>
    </row>
    <row r="2856" spans="4:4" x14ac:dyDescent="0.2">
      <c r="D2856" s="141"/>
    </row>
    <row r="2857" spans="4:4" x14ac:dyDescent="0.2">
      <c r="D2857" s="141"/>
    </row>
    <row r="2858" spans="4:4" x14ac:dyDescent="0.2">
      <c r="D2858" s="141"/>
    </row>
    <row r="2859" spans="4:4" x14ac:dyDescent="0.2">
      <c r="D2859" s="141"/>
    </row>
    <row r="2860" spans="4:4" x14ac:dyDescent="0.2">
      <c r="D2860" s="141"/>
    </row>
    <row r="2861" spans="4:4" x14ac:dyDescent="0.2">
      <c r="D2861" s="141"/>
    </row>
    <row r="2862" spans="4:4" x14ac:dyDescent="0.2">
      <c r="D2862" s="141"/>
    </row>
    <row r="2863" spans="4:4" x14ac:dyDescent="0.2">
      <c r="D2863" s="141"/>
    </row>
    <row r="2864" spans="4:4" x14ac:dyDescent="0.2">
      <c r="D2864" s="141"/>
    </row>
    <row r="2865" spans="4:4" x14ac:dyDescent="0.2">
      <c r="D2865" s="141"/>
    </row>
    <row r="2866" spans="4:4" x14ac:dyDescent="0.2">
      <c r="D2866" s="141"/>
    </row>
    <row r="2867" spans="4:4" x14ac:dyDescent="0.2">
      <c r="D2867" s="141"/>
    </row>
    <row r="2868" spans="4:4" x14ac:dyDescent="0.2">
      <c r="D2868" s="141"/>
    </row>
    <row r="2869" spans="4:4" x14ac:dyDescent="0.2">
      <c r="D2869" s="141"/>
    </row>
    <row r="2870" spans="4:4" x14ac:dyDescent="0.2">
      <c r="D2870" s="141"/>
    </row>
    <row r="2871" spans="4:4" x14ac:dyDescent="0.2">
      <c r="D2871" s="141"/>
    </row>
    <row r="2872" spans="4:4" x14ac:dyDescent="0.2">
      <c r="D2872" s="141"/>
    </row>
    <row r="2873" spans="4:4" x14ac:dyDescent="0.2">
      <c r="D2873" s="141"/>
    </row>
    <row r="2874" spans="4:4" x14ac:dyDescent="0.2">
      <c r="D2874" s="141"/>
    </row>
    <row r="2875" spans="4:4" x14ac:dyDescent="0.2">
      <c r="D2875" s="141"/>
    </row>
    <row r="2876" spans="4:4" x14ac:dyDescent="0.2">
      <c r="D2876" s="141"/>
    </row>
    <row r="2877" spans="4:4" x14ac:dyDescent="0.2">
      <c r="D2877" s="141"/>
    </row>
    <row r="2878" spans="4:4" x14ac:dyDescent="0.2">
      <c r="D2878" s="141"/>
    </row>
    <row r="2879" spans="4:4" x14ac:dyDescent="0.2">
      <c r="D2879" s="141"/>
    </row>
    <row r="2880" spans="4:4" x14ac:dyDescent="0.2">
      <c r="D2880" s="141"/>
    </row>
    <row r="2881" spans="4:4" x14ac:dyDescent="0.2">
      <c r="D2881" s="141"/>
    </row>
    <row r="2882" spans="4:4" x14ac:dyDescent="0.2">
      <c r="D2882" s="141"/>
    </row>
    <row r="2883" spans="4:4" x14ac:dyDescent="0.2">
      <c r="D2883" s="141"/>
    </row>
    <row r="2884" spans="4:4" x14ac:dyDescent="0.2">
      <c r="D2884" s="141"/>
    </row>
    <row r="2885" spans="4:4" x14ac:dyDescent="0.2">
      <c r="D2885" s="141"/>
    </row>
    <row r="2886" spans="4:4" x14ac:dyDescent="0.2">
      <c r="D2886" s="141"/>
    </row>
    <row r="2887" spans="4:4" x14ac:dyDescent="0.2">
      <c r="D2887" s="141"/>
    </row>
    <row r="2888" spans="4:4" x14ac:dyDescent="0.2">
      <c r="D2888" s="141"/>
    </row>
    <row r="2889" spans="4:4" x14ac:dyDescent="0.2">
      <c r="D2889" s="141"/>
    </row>
    <row r="2890" spans="4:4" x14ac:dyDescent="0.2">
      <c r="D2890" s="141"/>
    </row>
    <row r="2891" spans="4:4" x14ac:dyDescent="0.2">
      <c r="D2891" s="141"/>
    </row>
    <row r="2892" spans="4:4" x14ac:dyDescent="0.2">
      <c r="D2892" s="141"/>
    </row>
    <row r="2893" spans="4:4" x14ac:dyDescent="0.2">
      <c r="D2893" s="141"/>
    </row>
    <row r="2894" spans="4:4" x14ac:dyDescent="0.2">
      <c r="D2894" s="141"/>
    </row>
    <row r="2895" spans="4:4" x14ac:dyDescent="0.2">
      <c r="D2895" s="141"/>
    </row>
    <row r="2896" spans="4:4" x14ac:dyDescent="0.2">
      <c r="D2896" s="141"/>
    </row>
    <row r="2897" spans="4:4" x14ac:dyDescent="0.2">
      <c r="D2897" s="141"/>
    </row>
    <row r="2898" spans="4:4" x14ac:dyDescent="0.2">
      <c r="D2898" s="141"/>
    </row>
    <row r="2899" spans="4:4" x14ac:dyDescent="0.2">
      <c r="D2899" s="141"/>
    </row>
    <row r="2900" spans="4:4" x14ac:dyDescent="0.2">
      <c r="D2900" s="141"/>
    </row>
    <row r="2901" spans="4:4" x14ac:dyDescent="0.2">
      <c r="D2901" s="141"/>
    </row>
    <row r="2902" spans="4:4" x14ac:dyDescent="0.2">
      <c r="D2902" s="141"/>
    </row>
    <row r="2903" spans="4:4" x14ac:dyDescent="0.2">
      <c r="D2903" s="141"/>
    </row>
    <row r="2904" spans="4:4" x14ac:dyDescent="0.2">
      <c r="D2904" s="141"/>
    </row>
    <row r="2905" spans="4:4" x14ac:dyDescent="0.2">
      <c r="D2905" s="141"/>
    </row>
    <row r="2906" spans="4:4" x14ac:dyDescent="0.2">
      <c r="D2906" s="141"/>
    </row>
    <row r="2907" spans="4:4" x14ac:dyDescent="0.2">
      <c r="D2907" s="141"/>
    </row>
    <row r="2908" spans="4:4" x14ac:dyDescent="0.2">
      <c r="D2908" s="141"/>
    </row>
    <row r="2909" spans="4:4" x14ac:dyDescent="0.2">
      <c r="D2909" s="141"/>
    </row>
    <row r="2910" spans="4:4" x14ac:dyDescent="0.2">
      <c r="D2910" s="141"/>
    </row>
    <row r="2911" spans="4:4" x14ac:dyDescent="0.2">
      <c r="D2911" s="141"/>
    </row>
    <row r="2912" spans="4:4" x14ac:dyDescent="0.2">
      <c r="D2912" s="141"/>
    </row>
    <row r="2913" spans="4:4" x14ac:dyDescent="0.2">
      <c r="D2913" s="141"/>
    </row>
    <row r="2914" spans="4:4" x14ac:dyDescent="0.2">
      <c r="D2914" s="141"/>
    </row>
    <row r="2915" spans="4:4" x14ac:dyDescent="0.2">
      <c r="D2915" s="141"/>
    </row>
    <row r="2916" spans="4:4" x14ac:dyDescent="0.2">
      <c r="D2916" s="141"/>
    </row>
    <row r="2917" spans="4:4" x14ac:dyDescent="0.2">
      <c r="D2917" s="141"/>
    </row>
    <row r="2918" spans="4:4" x14ac:dyDescent="0.2">
      <c r="D2918" s="141"/>
    </row>
    <row r="2919" spans="4:4" x14ac:dyDescent="0.2">
      <c r="D2919" s="141"/>
    </row>
    <row r="2920" spans="4:4" x14ac:dyDescent="0.2">
      <c r="D2920" s="141"/>
    </row>
    <row r="2921" spans="4:4" x14ac:dyDescent="0.2">
      <c r="D2921" s="141"/>
    </row>
    <row r="2922" spans="4:4" x14ac:dyDescent="0.2">
      <c r="D2922" s="141"/>
    </row>
    <row r="2923" spans="4:4" x14ac:dyDescent="0.2">
      <c r="D2923" s="141"/>
    </row>
    <row r="2924" spans="4:4" x14ac:dyDescent="0.2">
      <c r="D2924" s="141"/>
    </row>
    <row r="2925" spans="4:4" x14ac:dyDescent="0.2">
      <c r="D2925" s="141"/>
    </row>
    <row r="2926" spans="4:4" x14ac:dyDescent="0.2">
      <c r="D2926" s="141"/>
    </row>
    <row r="2927" spans="4:4" x14ac:dyDescent="0.2">
      <c r="D2927" s="141"/>
    </row>
    <row r="2928" spans="4:4" x14ac:dyDescent="0.2">
      <c r="D2928" s="141"/>
    </row>
    <row r="2929" spans="4:4" x14ac:dyDescent="0.2">
      <c r="D2929" s="141"/>
    </row>
    <row r="2930" spans="4:4" x14ac:dyDescent="0.2">
      <c r="D2930" s="141"/>
    </row>
    <row r="2931" spans="4:4" x14ac:dyDescent="0.2">
      <c r="D2931" s="141"/>
    </row>
    <row r="2932" spans="4:4" x14ac:dyDescent="0.2">
      <c r="D2932" s="141"/>
    </row>
    <row r="2933" spans="4:4" x14ac:dyDescent="0.2">
      <c r="D2933" s="141"/>
    </row>
    <row r="2934" spans="4:4" x14ac:dyDescent="0.2">
      <c r="D2934" s="141"/>
    </row>
    <row r="2935" spans="4:4" x14ac:dyDescent="0.2">
      <c r="D2935" s="141"/>
    </row>
    <row r="2936" spans="4:4" x14ac:dyDescent="0.2">
      <c r="D2936" s="141"/>
    </row>
    <row r="2937" spans="4:4" x14ac:dyDescent="0.2">
      <c r="D2937" s="141"/>
    </row>
    <row r="2938" spans="4:4" x14ac:dyDescent="0.2">
      <c r="D2938" s="141"/>
    </row>
    <row r="2939" spans="4:4" x14ac:dyDescent="0.2">
      <c r="D2939" s="141"/>
    </row>
    <row r="2940" spans="4:4" x14ac:dyDescent="0.2">
      <c r="D2940" s="141"/>
    </row>
    <row r="2941" spans="4:4" x14ac:dyDescent="0.2">
      <c r="D2941" s="141"/>
    </row>
    <row r="2942" spans="4:4" x14ac:dyDescent="0.2">
      <c r="D2942" s="141"/>
    </row>
    <row r="2943" spans="4:4" x14ac:dyDescent="0.2">
      <c r="D2943" s="141"/>
    </row>
    <row r="2944" spans="4:4" x14ac:dyDescent="0.2">
      <c r="D2944" s="141"/>
    </row>
    <row r="2945" spans="4:4" x14ac:dyDescent="0.2">
      <c r="D2945" s="141"/>
    </row>
    <row r="2946" spans="4:4" x14ac:dyDescent="0.2">
      <c r="D2946" s="141"/>
    </row>
    <row r="2947" spans="4:4" x14ac:dyDescent="0.2">
      <c r="D2947" s="141"/>
    </row>
    <row r="2948" spans="4:4" x14ac:dyDescent="0.2">
      <c r="D2948" s="141"/>
    </row>
    <row r="2949" spans="4:4" x14ac:dyDescent="0.2">
      <c r="D2949" s="141"/>
    </row>
    <row r="2950" spans="4:4" x14ac:dyDescent="0.2">
      <c r="D2950" s="141"/>
    </row>
    <row r="2951" spans="4:4" x14ac:dyDescent="0.2">
      <c r="D2951" s="141"/>
    </row>
    <row r="2952" spans="4:4" x14ac:dyDescent="0.2">
      <c r="D2952" s="141"/>
    </row>
    <row r="2953" spans="4:4" x14ac:dyDescent="0.2">
      <c r="D2953" s="141"/>
    </row>
    <row r="2954" spans="4:4" x14ac:dyDescent="0.2">
      <c r="D2954" s="141"/>
    </row>
    <row r="2955" spans="4:4" x14ac:dyDescent="0.2">
      <c r="D2955" s="141"/>
    </row>
    <row r="2956" spans="4:4" x14ac:dyDescent="0.2">
      <c r="D2956" s="141"/>
    </row>
    <row r="2957" spans="4:4" x14ac:dyDescent="0.2">
      <c r="D2957" s="141"/>
    </row>
    <row r="2958" spans="4:4" x14ac:dyDescent="0.2">
      <c r="D2958" s="141"/>
    </row>
    <row r="2959" spans="4:4" x14ac:dyDescent="0.2">
      <c r="D2959" s="141"/>
    </row>
    <row r="2960" spans="4:4" x14ac:dyDescent="0.2">
      <c r="D2960" s="141"/>
    </row>
    <row r="2961" spans="4:4" x14ac:dyDescent="0.2">
      <c r="D2961" s="141"/>
    </row>
    <row r="2962" spans="4:4" x14ac:dyDescent="0.2">
      <c r="D2962" s="141"/>
    </row>
    <row r="2963" spans="4:4" x14ac:dyDescent="0.2">
      <c r="D2963" s="141"/>
    </row>
    <row r="2964" spans="4:4" x14ac:dyDescent="0.2">
      <c r="D2964" s="141"/>
    </row>
    <row r="2965" spans="4:4" x14ac:dyDescent="0.2">
      <c r="D2965" s="141"/>
    </row>
    <row r="2966" spans="4:4" x14ac:dyDescent="0.2">
      <c r="D2966" s="141"/>
    </row>
    <row r="2967" spans="4:4" x14ac:dyDescent="0.2">
      <c r="D2967" s="141"/>
    </row>
    <row r="2968" spans="4:4" x14ac:dyDescent="0.2">
      <c r="D2968" s="141"/>
    </row>
    <row r="2969" spans="4:4" x14ac:dyDescent="0.2">
      <c r="D2969" s="141"/>
    </row>
    <row r="2970" spans="4:4" x14ac:dyDescent="0.2">
      <c r="D2970" s="141"/>
    </row>
    <row r="2971" spans="4:4" x14ac:dyDescent="0.2">
      <c r="D2971" s="141"/>
    </row>
    <row r="2972" spans="4:4" x14ac:dyDescent="0.2">
      <c r="D2972" s="141"/>
    </row>
    <row r="2973" spans="4:4" x14ac:dyDescent="0.2">
      <c r="D2973" s="141"/>
    </row>
    <row r="2974" spans="4:4" x14ac:dyDescent="0.2">
      <c r="D2974" s="141"/>
    </row>
    <row r="2975" spans="4:4" x14ac:dyDescent="0.2">
      <c r="D2975" s="141"/>
    </row>
    <row r="2976" spans="4:4" x14ac:dyDescent="0.2">
      <c r="D2976" s="141"/>
    </row>
    <row r="2977" spans="4:4" x14ac:dyDescent="0.2">
      <c r="D2977" s="141"/>
    </row>
    <row r="2978" spans="4:4" x14ac:dyDescent="0.2">
      <c r="D2978" s="141"/>
    </row>
    <row r="2979" spans="4:4" x14ac:dyDescent="0.2">
      <c r="D2979" s="141"/>
    </row>
    <row r="2980" spans="4:4" x14ac:dyDescent="0.2">
      <c r="D2980" s="141"/>
    </row>
    <row r="2981" spans="4:4" x14ac:dyDescent="0.2">
      <c r="D2981" s="141"/>
    </row>
    <row r="2982" spans="4:4" x14ac:dyDescent="0.2">
      <c r="D2982" s="141"/>
    </row>
    <row r="2983" spans="4:4" x14ac:dyDescent="0.2">
      <c r="D2983" s="141"/>
    </row>
    <row r="2984" spans="4:4" x14ac:dyDescent="0.2">
      <c r="D2984" s="141"/>
    </row>
    <row r="2985" spans="4:4" x14ac:dyDescent="0.2">
      <c r="D2985" s="141"/>
    </row>
    <row r="2986" spans="4:4" x14ac:dyDescent="0.2">
      <c r="D2986" s="141"/>
    </row>
    <row r="2987" spans="4:4" x14ac:dyDescent="0.2">
      <c r="D2987" s="141"/>
    </row>
    <row r="2988" spans="4:4" x14ac:dyDescent="0.2">
      <c r="D2988" s="141"/>
    </row>
    <row r="2989" spans="4:4" x14ac:dyDescent="0.2">
      <c r="D2989" s="141"/>
    </row>
    <row r="2990" spans="4:4" x14ac:dyDescent="0.2">
      <c r="D2990" s="141"/>
    </row>
    <row r="2991" spans="4:4" x14ac:dyDescent="0.2">
      <c r="D2991" s="141"/>
    </row>
    <row r="2992" spans="4:4" x14ac:dyDescent="0.2">
      <c r="D2992" s="141"/>
    </row>
    <row r="2993" spans="4:4" x14ac:dyDescent="0.2">
      <c r="D2993" s="141"/>
    </row>
    <row r="2994" spans="4:4" x14ac:dyDescent="0.2">
      <c r="D2994" s="141"/>
    </row>
    <row r="2995" spans="4:4" x14ac:dyDescent="0.2">
      <c r="D2995" s="141"/>
    </row>
    <row r="2996" spans="4:4" x14ac:dyDescent="0.2">
      <c r="D2996" s="141"/>
    </row>
    <row r="2997" spans="4:4" x14ac:dyDescent="0.2">
      <c r="D2997" s="141"/>
    </row>
    <row r="2998" spans="4:4" x14ac:dyDescent="0.2">
      <c r="D2998" s="141"/>
    </row>
    <row r="2999" spans="4:4" x14ac:dyDescent="0.2">
      <c r="D2999" s="141"/>
    </row>
    <row r="3000" spans="4:4" x14ac:dyDescent="0.2">
      <c r="D3000" s="141"/>
    </row>
    <row r="3001" spans="4:4" x14ac:dyDescent="0.2">
      <c r="D3001" s="141"/>
    </row>
    <row r="3002" spans="4:4" x14ac:dyDescent="0.2">
      <c r="D3002" s="141"/>
    </row>
    <row r="3003" spans="4:4" x14ac:dyDescent="0.2">
      <c r="D3003" s="141"/>
    </row>
    <row r="3004" spans="4:4" x14ac:dyDescent="0.2">
      <c r="D3004" s="141"/>
    </row>
    <row r="3005" spans="4:4" x14ac:dyDescent="0.2">
      <c r="D3005" s="141"/>
    </row>
    <row r="3006" spans="4:4" x14ac:dyDescent="0.2">
      <c r="D3006" s="141"/>
    </row>
    <row r="3007" spans="4:4" x14ac:dyDescent="0.2">
      <c r="D3007" s="141"/>
    </row>
    <row r="3008" spans="4:4" x14ac:dyDescent="0.2">
      <c r="D3008" s="141"/>
    </row>
    <row r="3009" spans="4:4" x14ac:dyDescent="0.2">
      <c r="D3009" s="141"/>
    </row>
    <row r="3010" spans="4:4" x14ac:dyDescent="0.2">
      <c r="D3010" s="141"/>
    </row>
    <row r="3011" spans="4:4" x14ac:dyDescent="0.2">
      <c r="D3011" s="141"/>
    </row>
    <row r="3012" spans="4:4" x14ac:dyDescent="0.2">
      <c r="D3012" s="141"/>
    </row>
    <row r="3013" spans="4:4" x14ac:dyDescent="0.2">
      <c r="D3013" s="141"/>
    </row>
    <row r="3014" spans="4:4" x14ac:dyDescent="0.2">
      <c r="D3014" s="141"/>
    </row>
    <row r="3015" spans="4:4" x14ac:dyDescent="0.2">
      <c r="D3015" s="141"/>
    </row>
    <row r="3016" spans="4:4" x14ac:dyDescent="0.2">
      <c r="D3016" s="141"/>
    </row>
    <row r="3017" spans="4:4" x14ac:dyDescent="0.2">
      <c r="D3017" s="141"/>
    </row>
    <row r="3018" spans="4:4" x14ac:dyDescent="0.2">
      <c r="D3018" s="141"/>
    </row>
    <row r="3019" spans="4:4" x14ac:dyDescent="0.2">
      <c r="D3019" s="141"/>
    </row>
    <row r="3020" spans="4:4" x14ac:dyDescent="0.2">
      <c r="D3020" s="141"/>
    </row>
    <row r="3021" spans="4:4" x14ac:dyDescent="0.2">
      <c r="D3021" s="141"/>
    </row>
    <row r="3022" spans="4:4" x14ac:dyDescent="0.2">
      <c r="D3022" s="141"/>
    </row>
    <row r="3023" spans="4:4" x14ac:dyDescent="0.2">
      <c r="D3023" s="141"/>
    </row>
    <row r="3024" spans="4:4" x14ac:dyDescent="0.2">
      <c r="D3024" s="141"/>
    </row>
    <row r="3025" spans="4:4" x14ac:dyDescent="0.2">
      <c r="D3025" s="141"/>
    </row>
    <row r="3026" spans="4:4" x14ac:dyDescent="0.2">
      <c r="D3026" s="141"/>
    </row>
    <row r="3027" spans="4:4" x14ac:dyDescent="0.2">
      <c r="D3027" s="141"/>
    </row>
    <row r="3028" spans="4:4" x14ac:dyDescent="0.2">
      <c r="D3028" s="141"/>
    </row>
    <row r="3029" spans="4:4" x14ac:dyDescent="0.2">
      <c r="D3029" s="141"/>
    </row>
    <row r="3030" spans="4:4" x14ac:dyDescent="0.2">
      <c r="D3030" s="141"/>
    </row>
    <row r="3031" spans="4:4" x14ac:dyDescent="0.2">
      <c r="D3031" s="141"/>
    </row>
    <row r="3032" spans="4:4" x14ac:dyDescent="0.2">
      <c r="D3032" s="141"/>
    </row>
    <row r="3033" spans="4:4" x14ac:dyDescent="0.2">
      <c r="D3033" s="141"/>
    </row>
    <row r="3034" spans="4:4" x14ac:dyDescent="0.2">
      <c r="D3034" s="141"/>
    </row>
    <row r="3035" spans="4:4" x14ac:dyDescent="0.2">
      <c r="D3035" s="141"/>
    </row>
    <row r="3036" spans="4:4" x14ac:dyDescent="0.2">
      <c r="D3036" s="141"/>
    </row>
    <row r="3037" spans="4:4" x14ac:dyDescent="0.2">
      <c r="D3037" s="141"/>
    </row>
    <row r="3038" spans="4:4" x14ac:dyDescent="0.2">
      <c r="D3038" s="141"/>
    </row>
    <row r="3039" spans="4:4" x14ac:dyDescent="0.2">
      <c r="D3039" s="141"/>
    </row>
    <row r="3040" spans="4:4" x14ac:dyDescent="0.2">
      <c r="D3040" s="141"/>
    </row>
    <row r="3041" spans="4:4" x14ac:dyDescent="0.2">
      <c r="D3041" s="141"/>
    </row>
    <row r="3042" spans="4:4" x14ac:dyDescent="0.2">
      <c r="D3042" s="141"/>
    </row>
    <row r="3043" spans="4:4" x14ac:dyDescent="0.2">
      <c r="D3043" s="141"/>
    </row>
    <row r="3044" spans="4:4" x14ac:dyDescent="0.2">
      <c r="D3044" s="141"/>
    </row>
    <row r="3045" spans="4:4" x14ac:dyDescent="0.2">
      <c r="D3045" s="141"/>
    </row>
    <row r="3046" spans="4:4" x14ac:dyDescent="0.2">
      <c r="D3046" s="141"/>
    </row>
    <row r="3047" spans="4:4" x14ac:dyDescent="0.2">
      <c r="D3047" s="141"/>
    </row>
    <row r="3048" spans="4:4" x14ac:dyDescent="0.2">
      <c r="D3048" s="141"/>
    </row>
    <row r="3049" spans="4:4" x14ac:dyDescent="0.2">
      <c r="D3049" s="141"/>
    </row>
    <row r="3050" spans="4:4" x14ac:dyDescent="0.2">
      <c r="D3050" s="141"/>
    </row>
    <row r="3051" spans="4:4" x14ac:dyDescent="0.2">
      <c r="D3051" s="141"/>
    </row>
    <row r="3052" spans="4:4" x14ac:dyDescent="0.2">
      <c r="D3052" s="141"/>
    </row>
    <row r="3053" spans="4:4" x14ac:dyDescent="0.2">
      <c r="D3053" s="141"/>
    </row>
    <row r="3054" spans="4:4" x14ac:dyDescent="0.2">
      <c r="D3054" s="141"/>
    </row>
    <row r="3055" spans="4:4" x14ac:dyDescent="0.2">
      <c r="D3055" s="141"/>
    </row>
    <row r="3056" spans="4:4" x14ac:dyDescent="0.2">
      <c r="D3056" s="141"/>
    </row>
    <row r="3057" spans="4:4" x14ac:dyDescent="0.2">
      <c r="D3057" s="141"/>
    </row>
    <row r="3058" spans="4:4" x14ac:dyDescent="0.2">
      <c r="D3058" s="141"/>
    </row>
    <row r="3059" spans="4:4" x14ac:dyDescent="0.2">
      <c r="D3059" s="141"/>
    </row>
    <row r="3060" spans="4:4" x14ac:dyDescent="0.2">
      <c r="D3060" s="141"/>
    </row>
    <row r="3061" spans="4:4" x14ac:dyDescent="0.2">
      <c r="D3061" s="141"/>
    </row>
    <row r="3062" spans="4:4" x14ac:dyDescent="0.2">
      <c r="D3062" s="141"/>
    </row>
    <row r="3063" spans="4:4" x14ac:dyDescent="0.2">
      <c r="D3063" s="141"/>
    </row>
    <row r="3064" spans="4:4" x14ac:dyDescent="0.2">
      <c r="D3064" s="141"/>
    </row>
    <row r="3065" spans="4:4" x14ac:dyDescent="0.2">
      <c r="D3065" s="141"/>
    </row>
    <row r="3066" spans="4:4" x14ac:dyDescent="0.2">
      <c r="D3066" s="141"/>
    </row>
    <row r="3067" spans="4:4" x14ac:dyDescent="0.2">
      <c r="D3067" s="141"/>
    </row>
    <row r="3068" spans="4:4" x14ac:dyDescent="0.2">
      <c r="D3068" s="141"/>
    </row>
    <row r="3069" spans="4:4" x14ac:dyDescent="0.2">
      <c r="D3069" s="141"/>
    </row>
    <row r="3070" spans="4:4" x14ac:dyDescent="0.2">
      <c r="D3070" s="141"/>
    </row>
    <row r="3071" spans="4:4" x14ac:dyDescent="0.2">
      <c r="D3071" s="141"/>
    </row>
    <row r="3072" spans="4:4" x14ac:dyDescent="0.2">
      <c r="D3072" s="141"/>
    </row>
    <row r="3073" spans="4:4" x14ac:dyDescent="0.2">
      <c r="D3073" s="141"/>
    </row>
    <row r="3074" spans="4:4" x14ac:dyDescent="0.2">
      <c r="D3074" s="141"/>
    </row>
    <row r="3075" spans="4:4" x14ac:dyDescent="0.2">
      <c r="D3075" s="141"/>
    </row>
    <row r="3076" spans="4:4" x14ac:dyDescent="0.2">
      <c r="D3076" s="141"/>
    </row>
    <row r="3077" spans="4:4" x14ac:dyDescent="0.2">
      <c r="D3077" s="141"/>
    </row>
    <row r="3078" spans="4:4" x14ac:dyDescent="0.2">
      <c r="D3078" s="141"/>
    </row>
    <row r="3079" spans="4:4" x14ac:dyDescent="0.2">
      <c r="D3079" s="141"/>
    </row>
    <row r="3080" spans="4:4" x14ac:dyDescent="0.2">
      <c r="D3080" s="141"/>
    </row>
    <row r="3081" spans="4:4" x14ac:dyDescent="0.2">
      <c r="D3081" s="141"/>
    </row>
    <row r="3082" spans="4:4" x14ac:dyDescent="0.2">
      <c r="D3082" s="141"/>
    </row>
    <row r="3083" spans="4:4" x14ac:dyDescent="0.2">
      <c r="D3083" s="141"/>
    </row>
    <row r="3084" spans="4:4" x14ac:dyDescent="0.2">
      <c r="D3084" s="141"/>
    </row>
    <row r="3085" spans="4:4" x14ac:dyDescent="0.2">
      <c r="D3085" s="141"/>
    </row>
    <row r="3086" spans="4:4" x14ac:dyDescent="0.2">
      <c r="D3086" s="141"/>
    </row>
    <row r="3087" spans="4:4" x14ac:dyDescent="0.2">
      <c r="D3087" s="141"/>
    </row>
    <row r="3088" spans="4:4" x14ac:dyDescent="0.2">
      <c r="D3088" s="141"/>
    </row>
    <row r="3089" spans="4:4" x14ac:dyDescent="0.2">
      <c r="D3089" s="141"/>
    </row>
    <row r="3090" spans="4:4" x14ac:dyDescent="0.2">
      <c r="D3090" s="141"/>
    </row>
    <row r="3091" spans="4:4" x14ac:dyDescent="0.2">
      <c r="D3091" s="141"/>
    </row>
    <row r="3092" spans="4:4" x14ac:dyDescent="0.2">
      <c r="D3092" s="141"/>
    </row>
    <row r="3093" spans="4:4" x14ac:dyDescent="0.2">
      <c r="D3093" s="141"/>
    </row>
    <row r="3094" spans="4:4" x14ac:dyDescent="0.2">
      <c r="D3094" s="141"/>
    </row>
    <row r="3095" spans="4:4" x14ac:dyDescent="0.2">
      <c r="D3095" s="141"/>
    </row>
    <row r="3096" spans="4:4" x14ac:dyDescent="0.2">
      <c r="D3096" s="141"/>
    </row>
    <row r="3097" spans="4:4" x14ac:dyDescent="0.2">
      <c r="D3097" s="141"/>
    </row>
    <row r="3098" spans="4:4" x14ac:dyDescent="0.2">
      <c r="D3098" s="141"/>
    </row>
    <row r="3099" spans="4:4" x14ac:dyDescent="0.2">
      <c r="D3099" s="141"/>
    </row>
    <row r="3100" spans="4:4" x14ac:dyDescent="0.2">
      <c r="D3100" s="141"/>
    </row>
    <row r="3101" spans="4:4" x14ac:dyDescent="0.2">
      <c r="D3101" s="141"/>
    </row>
    <row r="3102" spans="4:4" x14ac:dyDescent="0.2">
      <c r="D3102" s="141"/>
    </row>
    <row r="3103" spans="4:4" x14ac:dyDescent="0.2">
      <c r="D3103" s="141"/>
    </row>
    <row r="3104" spans="4:4" x14ac:dyDescent="0.2">
      <c r="D3104" s="141"/>
    </row>
    <row r="3105" spans="4:4" x14ac:dyDescent="0.2">
      <c r="D3105" s="141"/>
    </row>
    <row r="3106" spans="4:4" x14ac:dyDescent="0.2">
      <c r="D3106" s="141"/>
    </row>
    <row r="3107" spans="4:4" x14ac:dyDescent="0.2">
      <c r="D3107" s="141"/>
    </row>
    <row r="3108" spans="4:4" x14ac:dyDescent="0.2">
      <c r="D3108" s="141"/>
    </row>
    <row r="3109" spans="4:4" x14ac:dyDescent="0.2">
      <c r="D3109" s="141"/>
    </row>
    <row r="3110" spans="4:4" x14ac:dyDescent="0.2">
      <c r="D3110" s="141"/>
    </row>
    <row r="3111" spans="4:4" x14ac:dyDescent="0.2">
      <c r="D3111" s="141"/>
    </row>
    <row r="3112" spans="4:4" x14ac:dyDescent="0.2">
      <c r="D3112" s="141"/>
    </row>
    <row r="3113" spans="4:4" x14ac:dyDescent="0.2">
      <c r="D3113" s="141"/>
    </row>
    <row r="3114" spans="4:4" x14ac:dyDescent="0.2">
      <c r="D3114" s="141"/>
    </row>
    <row r="3115" spans="4:4" x14ac:dyDescent="0.2">
      <c r="D3115" s="141"/>
    </row>
    <row r="3116" spans="4:4" x14ac:dyDescent="0.2">
      <c r="D3116" s="141"/>
    </row>
    <row r="3117" spans="4:4" x14ac:dyDescent="0.2">
      <c r="D3117" s="141"/>
    </row>
    <row r="3118" spans="4:4" x14ac:dyDescent="0.2">
      <c r="D3118" s="141"/>
    </row>
    <row r="3119" spans="4:4" x14ac:dyDescent="0.2">
      <c r="D3119" s="141"/>
    </row>
    <row r="3120" spans="4:4" x14ac:dyDescent="0.2">
      <c r="D3120" s="141"/>
    </row>
    <row r="3121" spans="4:4" x14ac:dyDescent="0.2">
      <c r="D3121" s="141"/>
    </row>
    <row r="3122" spans="4:4" x14ac:dyDescent="0.2">
      <c r="D3122" s="141"/>
    </row>
    <row r="3123" spans="4:4" x14ac:dyDescent="0.2">
      <c r="D3123" s="141"/>
    </row>
    <row r="3124" spans="4:4" x14ac:dyDescent="0.2">
      <c r="D3124" s="141"/>
    </row>
    <row r="3125" spans="4:4" x14ac:dyDescent="0.2">
      <c r="D3125" s="141"/>
    </row>
    <row r="3126" spans="4:4" x14ac:dyDescent="0.2">
      <c r="D3126" s="141"/>
    </row>
    <row r="3127" spans="4:4" x14ac:dyDescent="0.2">
      <c r="D3127" s="141"/>
    </row>
    <row r="3128" spans="4:4" x14ac:dyDescent="0.2">
      <c r="D3128" s="141"/>
    </row>
    <row r="3129" spans="4:4" x14ac:dyDescent="0.2">
      <c r="D3129" s="141"/>
    </row>
    <row r="3130" spans="4:4" x14ac:dyDescent="0.2">
      <c r="D3130" s="141"/>
    </row>
    <row r="3131" spans="4:4" x14ac:dyDescent="0.2">
      <c r="D3131" s="141"/>
    </row>
    <row r="3132" spans="4:4" x14ac:dyDescent="0.2">
      <c r="D3132" s="141"/>
    </row>
    <row r="3133" spans="4:4" x14ac:dyDescent="0.2">
      <c r="D3133" s="141"/>
    </row>
    <row r="3134" spans="4:4" x14ac:dyDescent="0.2">
      <c r="D3134" s="141"/>
    </row>
    <row r="3135" spans="4:4" x14ac:dyDescent="0.2">
      <c r="D3135" s="141"/>
    </row>
    <row r="3136" spans="4:4" x14ac:dyDescent="0.2">
      <c r="D3136" s="141"/>
    </row>
    <row r="3137" spans="4:4" x14ac:dyDescent="0.2">
      <c r="D3137" s="141"/>
    </row>
    <row r="3138" spans="4:4" x14ac:dyDescent="0.2">
      <c r="D3138" s="141"/>
    </row>
    <row r="3139" spans="4:4" x14ac:dyDescent="0.2">
      <c r="D3139" s="141"/>
    </row>
    <row r="3140" spans="4:4" x14ac:dyDescent="0.2">
      <c r="D3140" s="141"/>
    </row>
    <row r="3141" spans="4:4" x14ac:dyDescent="0.2">
      <c r="D3141" s="141"/>
    </row>
    <row r="3142" spans="4:4" x14ac:dyDescent="0.2">
      <c r="D3142" s="141"/>
    </row>
    <row r="3143" spans="4:4" x14ac:dyDescent="0.2">
      <c r="D3143" s="141"/>
    </row>
    <row r="3144" spans="4:4" x14ac:dyDescent="0.2">
      <c r="D3144" s="141"/>
    </row>
    <row r="3145" spans="4:4" x14ac:dyDescent="0.2">
      <c r="D3145" s="141"/>
    </row>
    <row r="3146" spans="4:4" x14ac:dyDescent="0.2">
      <c r="D3146" s="141"/>
    </row>
    <row r="3147" spans="4:4" x14ac:dyDescent="0.2">
      <c r="D3147" s="141"/>
    </row>
    <row r="3148" spans="4:4" x14ac:dyDescent="0.2">
      <c r="D3148" s="141"/>
    </row>
    <row r="3149" spans="4:4" x14ac:dyDescent="0.2">
      <c r="D3149" s="141"/>
    </row>
    <row r="3150" spans="4:4" x14ac:dyDescent="0.2">
      <c r="D3150" s="141"/>
    </row>
    <row r="3151" spans="4:4" x14ac:dyDescent="0.2">
      <c r="D3151" s="141"/>
    </row>
    <row r="3152" spans="4:4" x14ac:dyDescent="0.2">
      <c r="D3152" s="141"/>
    </row>
    <row r="3153" spans="4:4" x14ac:dyDescent="0.2">
      <c r="D3153" s="141"/>
    </row>
    <row r="3154" spans="4:4" x14ac:dyDescent="0.2">
      <c r="D3154" s="141"/>
    </row>
    <row r="3155" spans="4:4" x14ac:dyDescent="0.2">
      <c r="D3155" s="141"/>
    </row>
    <row r="3156" spans="4:4" x14ac:dyDescent="0.2">
      <c r="D3156" s="141"/>
    </row>
    <row r="3157" spans="4:4" x14ac:dyDescent="0.2">
      <c r="D3157" s="141"/>
    </row>
    <row r="3158" spans="4:4" x14ac:dyDescent="0.2">
      <c r="D3158" s="141"/>
    </row>
    <row r="3159" spans="4:4" x14ac:dyDescent="0.2">
      <c r="D3159" s="141"/>
    </row>
    <row r="3160" spans="4:4" x14ac:dyDescent="0.2">
      <c r="D3160" s="141"/>
    </row>
    <row r="3161" spans="4:4" x14ac:dyDescent="0.2">
      <c r="D3161" s="141"/>
    </row>
    <row r="3162" spans="4:4" x14ac:dyDescent="0.2">
      <c r="D3162" s="141"/>
    </row>
    <row r="3163" spans="4:4" x14ac:dyDescent="0.2">
      <c r="D3163" s="141"/>
    </row>
    <row r="3164" spans="4:4" x14ac:dyDescent="0.2">
      <c r="D3164" s="141"/>
    </row>
    <row r="3165" spans="4:4" x14ac:dyDescent="0.2">
      <c r="D3165" s="141"/>
    </row>
    <row r="3166" spans="4:4" x14ac:dyDescent="0.2">
      <c r="D3166" s="141"/>
    </row>
    <row r="3167" spans="4:4" x14ac:dyDescent="0.2">
      <c r="D3167" s="141"/>
    </row>
    <row r="3168" spans="4:4" x14ac:dyDescent="0.2">
      <c r="D3168" s="141"/>
    </row>
    <row r="3169" spans="4:4" x14ac:dyDescent="0.2">
      <c r="D3169" s="141"/>
    </row>
    <row r="3170" spans="4:4" x14ac:dyDescent="0.2">
      <c r="D3170" s="141"/>
    </row>
    <row r="3171" spans="4:4" x14ac:dyDescent="0.2">
      <c r="D3171" s="141"/>
    </row>
    <row r="3172" spans="4:4" x14ac:dyDescent="0.2">
      <c r="D3172" s="141"/>
    </row>
    <row r="3173" spans="4:4" x14ac:dyDescent="0.2">
      <c r="D3173" s="141"/>
    </row>
    <row r="3174" spans="4:4" x14ac:dyDescent="0.2">
      <c r="D3174" s="141"/>
    </row>
    <row r="3175" spans="4:4" x14ac:dyDescent="0.2">
      <c r="D3175" s="141"/>
    </row>
    <row r="3176" spans="4:4" x14ac:dyDescent="0.2">
      <c r="D3176" s="141"/>
    </row>
    <row r="3177" spans="4:4" x14ac:dyDescent="0.2">
      <c r="D3177" s="141"/>
    </row>
    <row r="3178" spans="4:4" x14ac:dyDescent="0.2">
      <c r="D3178" s="141"/>
    </row>
    <row r="3179" spans="4:4" x14ac:dyDescent="0.2">
      <c r="D3179" s="141"/>
    </row>
    <row r="3180" spans="4:4" x14ac:dyDescent="0.2">
      <c r="D3180" s="141"/>
    </row>
    <row r="3181" spans="4:4" x14ac:dyDescent="0.2">
      <c r="D3181" s="141"/>
    </row>
    <row r="3182" spans="4:4" x14ac:dyDescent="0.2">
      <c r="D3182" s="141"/>
    </row>
    <row r="3183" spans="4:4" x14ac:dyDescent="0.2">
      <c r="D3183" s="141"/>
    </row>
    <row r="3184" spans="4:4" x14ac:dyDescent="0.2">
      <c r="D3184" s="141"/>
    </row>
    <row r="3185" spans="4:4" x14ac:dyDescent="0.2">
      <c r="D3185" s="141"/>
    </row>
    <row r="3186" spans="4:4" x14ac:dyDescent="0.2">
      <c r="D3186" s="141"/>
    </row>
    <row r="3187" spans="4:4" x14ac:dyDescent="0.2">
      <c r="D3187" s="141"/>
    </row>
    <row r="3188" spans="4:4" x14ac:dyDescent="0.2">
      <c r="D3188" s="141"/>
    </row>
    <row r="3189" spans="4:4" x14ac:dyDescent="0.2">
      <c r="D3189" s="141"/>
    </row>
    <row r="3190" spans="4:4" x14ac:dyDescent="0.2">
      <c r="D3190" s="141"/>
    </row>
    <row r="3191" spans="4:4" x14ac:dyDescent="0.2">
      <c r="D3191" s="141"/>
    </row>
    <row r="3192" spans="4:4" x14ac:dyDescent="0.2">
      <c r="D3192" s="141"/>
    </row>
    <row r="3193" spans="4:4" x14ac:dyDescent="0.2">
      <c r="D3193" s="141"/>
    </row>
    <row r="3194" spans="4:4" x14ac:dyDescent="0.2">
      <c r="D3194" s="141"/>
    </row>
    <row r="3195" spans="4:4" x14ac:dyDescent="0.2">
      <c r="D3195" s="141"/>
    </row>
    <row r="3196" spans="4:4" x14ac:dyDescent="0.2">
      <c r="D3196" s="141"/>
    </row>
    <row r="3197" spans="4:4" x14ac:dyDescent="0.2">
      <c r="D3197" s="141"/>
    </row>
    <row r="3198" spans="4:4" x14ac:dyDescent="0.2">
      <c r="D3198" s="141"/>
    </row>
    <row r="3199" spans="4:4" x14ac:dyDescent="0.2">
      <c r="D3199" s="141"/>
    </row>
    <row r="3200" spans="4:4" x14ac:dyDescent="0.2">
      <c r="D3200" s="141"/>
    </row>
    <row r="3201" spans="4:4" x14ac:dyDescent="0.2">
      <c r="D3201" s="141"/>
    </row>
    <row r="3202" spans="4:4" x14ac:dyDescent="0.2">
      <c r="D3202" s="141"/>
    </row>
    <row r="3203" spans="4:4" x14ac:dyDescent="0.2">
      <c r="D3203" s="141"/>
    </row>
    <row r="3204" spans="4:4" x14ac:dyDescent="0.2">
      <c r="D3204" s="141"/>
    </row>
    <row r="3205" spans="4:4" x14ac:dyDescent="0.2">
      <c r="D3205" s="141"/>
    </row>
    <row r="3206" spans="4:4" x14ac:dyDescent="0.2">
      <c r="D3206" s="141"/>
    </row>
    <row r="3207" spans="4:4" x14ac:dyDescent="0.2">
      <c r="D3207" s="141"/>
    </row>
    <row r="3208" spans="4:4" x14ac:dyDescent="0.2">
      <c r="D3208" s="141"/>
    </row>
    <row r="3209" spans="4:4" x14ac:dyDescent="0.2">
      <c r="D3209" s="141"/>
    </row>
    <row r="3210" spans="4:4" x14ac:dyDescent="0.2">
      <c r="D3210" s="141"/>
    </row>
    <row r="3211" spans="4:4" x14ac:dyDescent="0.2">
      <c r="D3211" s="141"/>
    </row>
    <row r="3212" spans="4:4" x14ac:dyDescent="0.2">
      <c r="D3212" s="141"/>
    </row>
    <row r="3213" spans="4:4" x14ac:dyDescent="0.2">
      <c r="D3213" s="141"/>
    </row>
    <row r="3214" spans="4:4" x14ac:dyDescent="0.2">
      <c r="D3214" s="141"/>
    </row>
    <row r="3215" spans="4:4" x14ac:dyDescent="0.2">
      <c r="D3215" s="141"/>
    </row>
    <row r="3216" spans="4:4" x14ac:dyDescent="0.2">
      <c r="D3216" s="141"/>
    </row>
    <row r="3217" spans="4:4" x14ac:dyDescent="0.2">
      <c r="D3217" s="141"/>
    </row>
    <row r="3218" spans="4:4" x14ac:dyDescent="0.2">
      <c r="D3218" s="141"/>
    </row>
    <row r="3219" spans="4:4" x14ac:dyDescent="0.2">
      <c r="D3219" s="141"/>
    </row>
    <row r="3220" spans="4:4" x14ac:dyDescent="0.2">
      <c r="D3220" s="141"/>
    </row>
    <row r="3221" spans="4:4" x14ac:dyDescent="0.2">
      <c r="D3221" s="141"/>
    </row>
    <row r="3222" spans="4:4" x14ac:dyDescent="0.2">
      <c r="D3222" s="141"/>
    </row>
    <row r="3223" spans="4:4" x14ac:dyDescent="0.2">
      <c r="D3223" s="141"/>
    </row>
    <row r="3224" spans="4:4" x14ac:dyDescent="0.2">
      <c r="D3224" s="141"/>
    </row>
    <row r="3225" spans="4:4" x14ac:dyDescent="0.2">
      <c r="D3225" s="141"/>
    </row>
    <row r="3226" spans="4:4" x14ac:dyDescent="0.2">
      <c r="D3226" s="141"/>
    </row>
    <row r="3227" spans="4:4" x14ac:dyDescent="0.2">
      <c r="D3227" s="141"/>
    </row>
    <row r="3228" spans="4:4" x14ac:dyDescent="0.2">
      <c r="D3228" s="141"/>
    </row>
    <row r="3229" spans="4:4" x14ac:dyDescent="0.2">
      <c r="D3229" s="141"/>
    </row>
    <row r="3230" spans="4:4" x14ac:dyDescent="0.2">
      <c r="D3230" s="141"/>
    </row>
    <row r="3231" spans="4:4" x14ac:dyDescent="0.2">
      <c r="D3231" s="141"/>
    </row>
    <row r="3232" spans="4:4" x14ac:dyDescent="0.2">
      <c r="D3232" s="141"/>
    </row>
    <row r="3233" spans="4:4" x14ac:dyDescent="0.2">
      <c r="D3233" s="141"/>
    </row>
    <row r="3234" spans="4:4" x14ac:dyDescent="0.2">
      <c r="D3234" s="141"/>
    </row>
    <row r="3235" spans="4:4" x14ac:dyDescent="0.2">
      <c r="D3235" s="141"/>
    </row>
    <row r="3236" spans="4:4" x14ac:dyDescent="0.2">
      <c r="D3236" s="141"/>
    </row>
    <row r="3237" spans="4:4" x14ac:dyDescent="0.2">
      <c r="D3237" s="141"/>
    </row>
    <row r="3238" spans="4:4" x14ac:dyDescent="0.2">
      <c r="D3238" s="141"/>
    </row>
    <row r="3239" spans="4:4" x14ac:dyDescent="0.2">
      <c r="D3239" s="141"/>
    </row>
    <row r="3240" spans="4:4" x14ac:dyDescent="0.2">
      <c r="D3240" s="141"/>
    </row>
    <row r="3241" spans="4:4" x14ac:dyDescent="0.2">
      <c r="D3241" s="141"/>
    </row>
    <row r="3242" spans="4:4" x14ac:dyDescent="0.2">
      <c r="D3242" s="141"/>
    </row>
    <row r="3243" spans="4:4" x14ac:dyDescent="0.2">
      <c r="D3243" s="141"/>
    </row>
    <row r="3244" spans="4:4" x14ac:dyDescent="0.2">
      <c r="D3244" s="141"/>
    </row>
    <row r="3245" spans="4:4" x14ac:dyDescent="0.2">
      <c r="D3245" s="141"/>
    </row>
    <row r="3246" spans="4:4" x14ac:dyDescent="0.2">
      <c r="D3246" s="141"/>
    </row>
    <row r="3247" spans="4:4" x14ac:dyDescent="0.2">
      <c r="D3247" s="141"/>
    </row>
    <row r="3248" spans="4:4" x14ac:dyDescent="0.2">
      <c r="D3248" s="141"/>
    </row>
    <row r="3249" spans="4:4" x14ac:dyDescent="0.2">
      <c r="D3249" s="141"/>
    </row>
    <row r="3250" spans="4:4" x14ac:dyDescent="0.2">
      <c r="D3250" s="141"/>
    </row>
    <row r="3251" spans="4:4" x14ac:dyDescent="0.2">
      <c r="D3251" s="141"/>
    </row>
    <row r="3252" spans="4:4" x14ac:dyDescent="0.2">
      <c r="D3252" s="141"/>
    </row>
    <row r="3253" spans="4:4" x14ac:dyDescent="0.2">
      <c r="D3253" s="141"/>
    </row>
    <row r="3254" spans="4:4" x14ac:dyDescent="0.2">
      <c r="D3254" s="141"/>
    </row>
    <row r="3255" spans="4:4" x14ac:dyDescent="0.2">
      <c r="D3255" s="141"/>
    </row>
    <row r="3256" spans="4:4" x14ac:dyDescent="0.2">
      <c r="D3256" s="141"/>
    </row>
    <row r="3257" spans="4:4" x14ac:dyDescent="0.2">
      <c r="D3257" s="141"/>
    </row>
    <row r="3258" spans="4:4" x14ac:dyDescent="0.2">
      <c r="D3258" s="141"/>
    </row>
    <row r="3259" spans="4:4" x14ac:dyDescent="0.2">
      <c r="D3259" s="141"/>
    </row>
    <row r="3260" spans="4:4" x14ac:dyDescent="0.2">
      <c r="D3260" s="141"/>
    </row>
    <row r="3261" spans="4:4" x14ac:dyDescent="0.2">
      <c r="D3261" s="141"/>
    </row>
    <row r="3262" spans="4:4" x14ac:dyDescent="0.2">
      <c r="D3262" s="141"/>
    </row>
    <row r="3263" spans="4:4" x14ac:dyDescent="0.2">
      <c r="D3263" s="141"/>
    </row>
    <row r="3264" spans="4:4" x14ac:dyDescent="0.2">
      <c r="D3264" s="141"/>
    </row>
    <row r="3265" spans="4:4" x14ac:dyDescent="0.2">
      <c r="D3265" s="141"/>
    </row>
    <row r="3266" spans="4:4" x14ac:dyDescent="0.2">
      <c r="D3266" s="141"/>
    </row>
    <row r="3267" spans="4:4" x14ac:dyDescent="0.2">
      <c r="D3267" s="141"/>
    </row>
    <row r="3268" spans="4:4" x14ac:dyDescent="0.2">
      <c r="D3268" s="141"/>
    </row>
    <row r="3269" spans="4:4" x14ac:dyDescent="0.2">
      <c r="D3269" s="141"/>
    </row>
    <row r="3270" spans="4:4" x14ac:dyDescent="0.2">
      <c r="D3270" s="141"/>
    </row>
    <row r="3271" spans="4:4" x14ac:dyDescent="0.2">
      <c r="D3271" s="141"/>
    </row>
    <row r="3272" spans="4:4" x14ac:dyDescent="0.2">
      <c r="D3272" s="141"/>
    </row>
    <row r="3273" spans="4:4" x14ac:dyDescent="0.2">
      <c r="D3273" s="141"/>
    </row>
    <row r="3274" spans="4:4" x14ac:dyDescent="0.2">
      <c r="D3274" s="141"/>
    </row>
    <row r="3275" spans="4:4" x14ac:dyDescent="0.2">
      <c r="D3275" s="141"/>
    </row>
    <row r="3276" spans="4:4" x14ac:dyDescent="0.2">
      <c r="D3276" s="141"/>
    </row>
    <row r="3277" spans="4:4" x14ac:dyDescent="0.2">
      <c r="D3277" s="141"/>
    </row>
    <row r="3278" spans="4:4" x14ac:dyDescent="0.2">
      <c r="D3278" s="141"/>
    </row>
    <row r="3279" spans="4:4" x14ac:dyDescent="0.2">
      <c r="D3279" s="141"/>
    </row>
    <row r="3280" spans="4:4" x14ac:dyDescent="0.2">
      <c r="D3280" s="141"/>
    </row>
    <row r="3281" spans="4:4" x14ac:dyDescent="0.2">
      <c r="D3281" s="141"/>
    </row>
    <row r="3282" spans="4:4" x14ac:dyDescent="0.2">
      <c r="D3282" s="141"/>
    </row>
    <row r="3283" spans="4:4" x14ac:dyDescent="0.2">
      <c r="D3283" s="141"/>
    </row>
    <row r="3284" spans="4:4" x14ac:dyDescent="0.2">
      <c r="D3284" s="141"/>
    </row>
    <row r="3285" spans="4:4" x14ac:dyDescent="0.2">
      <c r="D3285" s="141"/>
    </row>
    <row r="3286" spans="4:4" x14ac:dyDescent="0.2">
      <c r="D3286" s="141"/>
    </row>
    <row r="3287" spans="4:4" x14ac:dyDescent="0.2">
      <c r="D3287" s="141"/>
    </row>
    <row r="3288" spans="4:4" x14ac:dyDescent="0.2">
      <c r="D3288" s="141"/>
    </row>
    <row r="3289" spans="4:4" x14ac:dyDescent="0.2">
      <c r="D3289" s="141"/>
    </row>
    <row r="3290" spans="4:4" x14ac:dyDescent="0.2">
      <c r="D3290" s="141"/>
    </row>
    <row r="3291" spans="4:4" x14ac:dyDescent="0.2">
      <c r="D3291" s="141"/>
    </row>
    <row r="3292" spans="4:4" x14ac:dyDescent="0.2">
      <c r="D3292" s="141"/>
    </row>
    <row r="3293" spans="4:4" x14ac:dyDescent="0.2">
      <c r="D3293" s="141"/>
    </row>
    <row r="3294" spans="4:4" x14ac:dyDescent="0.2">
      <c r="D3294" s="141"/>
    </row>
    <row r="3295" spans="4:4" x14ac:dyDescent="0.2">
      <c r="D3295" s="141"/>
    </row>
    <row r="3296" spans="4:4" x14ac:dyDescent="0.2">
      <c r="D3296" s="141"/>
    </row>
    <row r="3297" spans="4:4" x14ac:dyDescent="0.2">
      <c r="D3297" s="141"/>
    </row>
    <row r="3298" spans="4:4" x14ac:dyDescent="0.2">
      <c r="D3298" s="141"/>
    </row>
    <row r="3299" spans="4:4" x14ac:dyDescent="0.2">
      <c r="D3299" s="141"/>
    </row>
    <row r="3300" spans="4:4" x14ac:dyDescent="0.2">
      <c r="D3300" s="141"/>
    </row>
    <row r="3301" spans="4:4" x14ac:dyDescent="0.2">
      <c r="D3301" s="141"/>
    </row>
    <row r="3302" spans="4:4" x14ac:dyDescent="0.2">
      <c r="D3302" s="141"/>
    </row>
    <row r="3303" spans="4:4" x14ac:dyDescent="0.2">
      <c r="D3303" s="141"/>
    </row>
    <row r="3304" spans="4:4" x14ac:dyDescent="0.2">
      <c r="D3304" s="141"/>
    </row>
    <row r="3305" spans="4:4" x14ac:dyDescent="0.2">
      <c r="D3305" s="141"/>
    </row>
    <row r="3306" spans="4:4" x14ac:dyDescent="0.2">
      <c r="D3306" s="141"/>
    </row>
    <row r="3307" spans="4:4" x14ac:dyDescent="0.2">
      <c r="D3307" s="141"/>
    </row>
    <row r="3308" spans="4:4" x14ac:dyDescent="0.2">
      <c r="D3308" s="141"/>
    </row>
    <row r="3309" spans="4:4" x14ac:dyDescent="0.2">
      <c r="D3309" s="141"/>
    </row>
    <row r="3310" spans="4:4" x14ac:dyDescent="0.2">
      <c r="D3310" s="141"/>
    </row>
    <row r="3311" spans="4:4" x14ac:dyDescent="0.2">
      <c r="D3311" s="141"/>
    </row>
    <row r="3312" spans="4:4" x14ac:dyDescent="0.2">
      <c r="D3312" s="141"/>
    </row>
    <row r="3313" spans="4:4" x14ac:dyDescent="0.2">
      <c r="D3313" s="141"/>
    </row>
    <row r="3314" spans="4:4" x14ac:dyDescent="0.2">
      <c r="D3314" s="141"/>
    </row>
    <row r="3315" spans="4:4" x14ac:dyDescent="0.2">
      <c r="D3315" s="141"/>
    </row>
    <row r="3316" spans="4:4" x14ac:dyDescent="0.2">
      <c r="D3316" s="141"/>
    </row>
    <row r="3317" spans="4:4" x14ac:dyDescent="0.2">
      <c r="D3317" s="141"/>
    </row>
    <row r="3318" spans="4:4" x14ac:dyDescent="0.2">
      <c r="D3318" s="141"/>
    </row>
    <row r="3319" spans="4:4" x14ac:dyDescent="0.2">
      <c r="D3319" s="141"/>
    </row>
    <row r="3320" spans="4:4" x14ac:dyDescent="0.2">
      <c r="D3320" s="141"/>
    </row>
    <row r="3321" spans="4:4" x14ac:dyDescent="0.2">
      <c r="D3321" s="141"/>
    </row>
    <row r="3322" spans="4:4" x14ac:dyDescent="0.2">
      <c r="D3322" s="141"/>
    </row>
    <row r="3323" spans="4:4" x14ac:dyDescent="0.2">
      <c r="D3323" s="141"/>
    </row>
    <row r="3324" spans="4:4" x14ac:dyDescent="0.2">
      <c r="D3324" s="141"/>
    </row>
    <row r="3325" spans="4:4" x14ac:dyDescent="0.2">
      <c r="D3325" s="141"/>
    </row>
    <row r="3326" spans="4:4" x14ac:dyDescent="0.2">
      <c r="D3326" s="141"/>
    </row>
    <row r="3327" spans="4:4" x14ac:dyDescent="0.2">
      <c r="D3327" s="141"/>
    </row>
    <row r="3328" spans="4:4" x14ac:dyDescent="0.2">
      <c r="D3328" s="141"/>
    </row>
    <row r="3329" spans="4:4" x14ac:dyDescent="0.2">
      <c r="D3329" s="141"/>
    </row>
    <row r="3330" spans="4:4" x14ac:dyDescent="0.2">
      <c r="D3330" s="141"/>
    </row>
    <row r="3331" spans="4:4" x14ac:dyDescent="0.2">
      <c r="D3331" s="141"/>
    </row>
    <row r="3332" spans="4:4" x14ac:dyDescent="0.2">
      <c r="D3332" s="141"/>
    </row>
    <row r="3333" spans="4:4" x14ac:dyDescent="0.2">
      <c r="D3333" s="141"/>
    </row>
    <row r="3334" spans="4:4" x14ac:dyDescent="0.2">
      <c r="D3334" s="141"/>
    </row>
    <row r="3335" spans="4:4" x14ac:dyDescent="0.2">
      <c r="D3335" s="141"/>
    </row>
    <row r="3336" spans="4:4" x14ac:dyDescent="0.2">
      <c r="D3336" s="141"/>
    </row>
    <row r="3337" spans="4:4" x14ac:dyDescent="0.2">
      <c r="D3337" s="141"/>
    </row>
    <row r="3338" spans="4:4" x14ac:dyDescent="0.2">
      <c r="D3338" s="141"/>
    </row>
    <row r="3339" spans="4:4" x14ac:dyDescent="0.2">
      <c r="D3339" s="141"/>
    </row>
    <row r="3340" spans="4:4" x14ac:dyDescent="0.2">
      <c r="D3340" s="141"/>
    </row>
    <row r="3341" spans="4:4" x14ac:dyDescent="0.2">
      <c r="D3341" s="141"/>
    </row>
    <row r="3342" spans="4:4" x14ac:dyDescent="0.2">
      <c r="D3342" s="141"/>
    </row>
    <row r="3343" spans="4:4" x14ac:dyDescent="0.2">
      <c r="D3343" s="141"/>
    </row>
    <row r="3344" spans="4:4" x14ac:dyDescent="0.2">
      <c r="D3344" s="141"/>
    </row>
    <row r="3345" spans="4:4" x14ac:dyDescent="0.2">
      <c r="D3345" s="141"/>
    </row>
    <row r="3346" spans="4:4" x14ac:dyDescent="0.2">
      <c r="D3346" s="141"/>
    </row>
    <row r="3347" spans="4:4" x14ac:dyDescent="0.2">
      <c r="D3347" s="141"/>
    </row>
    <row r="3348" spans="4:4" x14ac:dyDescent="0.2">
      <c r="D3348" s="141"/>
    </row>
    <row r="3349" spans="4:4" x14ac:dyDescent="0.2">
      <c r="D3349" s="141"/>
    </row>
    <row r="3350" spans="4:4" x14ac:dyDescent="0.2">
      <c r="D3350" s="141"/>
    </row>
    <row r="3351" spans="4:4" x14ac:dyDescent="0.2">
      <c r="D3351" s="141"/>
    </row>
    <row r="3352" spans="4:4" x14ac:dyDescent="0.2">
      <c r="D3352" s="141"/>
    </row>
    <row r="3353" spans="4:4" x14ac:dyDescent="0.2">
      <c r="D3353" s="141"/>
    </row>
    <row r="3354" spans="4:4" x14ac:dyDescent="0.2">
      <c r="D3354" s="141"/>
    </row>
    <row r="3355" spans="4:4" x14ac:dyDescent="0.2">
      <c r="D3355" s="141"/>
    </row>
    <row r="3356" spans="4:4" x14ac:dyDescent="0.2">
      <c r="D3356" s="141"/>
    </row>
    <row r="3357" spans="4:4" x14ac:dyDescent="0.2">
      <c r="D3357" s="141"/>
    </row>
    <row r="3358" spans="4:4" x14ac:dyDescent="0.2">
      <c r="D3358" s="141"/>
    </row>
    <row r="3359" spans="4:4" x14ac:dyDescent="0.2">
      <c r="D3359" s="141"/>
    </row>
    <row r="3360" spans="4:4" x14ac:dyDescent="0.2">
      <c r="D3360" s="141"/>
    </row>
    <row r="3361" spans="4:4" x14ac:dyDescent="0.2">
      <c r="D3361" s="141"/>
    </row>
    <row r="3362" spans="4:4" x14ac:dyDescent="0.2">
      <c r="D3362" s="141"/>
    </row>
    <row r="3363" spans="4:4" x14ac:dyDescent="0.2">
      <c r="D3363" s="141"/>
    </row>
    <row r="3364" spans="4:4" x14ac:dyDescent="0.2">
      <c r="D3364" s="141"/>
    </row>
    <row r="3365" spans="4:4" x14ac:dyDescent="0.2">
      <c r="D3365" s="141"/>
    </row>
    <row r="3366" spans="4:4" x14ac:dyDescent="0.2">
      <c r="D3366" s="141"/>
    </row>
    <row r="3367" spans="4:4" x14ac:dyDescent="0.2">
      <c r="D3367" s="141"/>
    </row>
    <row r="3368" spans="4:4" x14ac:dyDescent="0.2">
      <c r="D3368" s="141"/>
    </row>
    <row r="3369" spans="4:4" x14ac:dyDescent="0.2">
      <c r="D3369" s="141"/>
    </row>
    <row r="3370" spans="4:4" x14ac:dyDescent="0.2">
      <c r="D3370" s="141"/>
    </row>
    <row r="3371" spans="4:4" x14ac:dyDescent="0.2">
      <c r="D3371" s="141"/>
    </row>
    <row r="3372" spans="4:4" x14ac:dyDescent="0.2">
      <c r="D3372" s="141"/>
    </row>
    <row r="3373" spans="4:4" x14ac:dyDescent="0.2">
      <c r="D3373" s="141"/>
    </row>
    <row r="3374" spans="4:4" x14ac:dyDescent="0.2">
      <c r="D3374" s="141"/>
    </row>
    <row r="3375" spans="4:4" x14ac:dyDescent="0.2">
      <c r="D3375" s="141"/>
    </row>
    <row r="3376" spans="4:4" x14ac:dyDescent="0.2">
      <c r="D3376" s="141"/>
    </row>
    <row r="3377" spans="4:4" x14ac:dyDescent="0.2">
      <c r="D3377" s="141"/>
    </row>
    <row r="3378" spans="4:4" x14ac:dyDescent="0.2">
      <c r="D3378" s="141"/>
    </row>
    <row r="3379" spans="4:4" x14ac:dyDescent="0.2">
      <c r="D3379" s="141"/>
    </row>
    <row r="3380" spans="4:4" x14ac:dyDescent="0.2">
      <c r="D3380" s="141"/>
    </row>
    <row r="3381" spans="4:4" x14ac:dyDescent="0.2">
      <c r="D3381" s="141"/>
    </row>
    <row r="3382" spans="4:4" x14ac:dyDescent="0.2">
      <c r="D3382" s="141"/>
    </row>
    <row r="3383" spans="4:4" x14ac:dyDescent="0.2">
      <c r="D3383" s="141"/>
    </row>
    <row r="3384" spans="4:4" x14ac:dyDescent="0.2">
      <c r="D3384" s="141"/>
    </row>
    <row r="3385" spans="4:4" x14ac:dyDescent="0.2">
      <c r="D3385" s="141"/>
    </row>
    <row r="3386" spans="4:4" x14ac:dyDescent="0.2">
      <c r="D3386" s="141"/>
    </row>
    <row r="3387" spans="4:4" x14ac:dyDescent="0.2">
      <c r="D3387" s="141"/>
    </row>
    <row r="3388" spans="4:4" x14ac:dyDescent="0.2">
      <c r="D3388" s="141"/>
    </row>
    <row r="3389" spans="4:4" x14ac:dyDescent="0.2">
      <c r="D3389" s="141"/>
    </row>
    <row r="3390" spans="4:4" x14ac:dyDescent="0.2">
      <c r="D3390" s="141"/>
    </row>
    <row r="3391" spans="4:4" x14ac:dyDescent="0.2">
      <c r="D3391" s="141"/>
    </row>
    <row r="3392" spans="4:4" x14ac:dyDescent="0.2">
      <c r="D3392" s="141"/>
    </row>
    <row r="3393" spans="4:4" x14ac:dyDescent="0.2">
      <c r="D3393" s="141"/>
    </row>
    <row r="3394" spans="4:4" x14ac:dyDescent="0.2">
      <c r="D3394" s="141"/>
    </row>
    <row r="3395" spans="4:4" x14ac:dyDescent="0.2">
      <c r="D3395" s="141"/>
    </row>
    <row r="3396" spans="4:4" x14ac:dyDescent="0.2">
      <c r="D3396" s="141"/>
    </row>
    <row r="3397" spans="4:4" x14ac:dyDescent="0.2">
      <c r="D3397" s="141"/>
    </row>
    <row r="3398" spans="4:4" x14ac:dyDescent="0.2">
      <c r="D3398" s="141"/>
    </row>
    <row r="3399" spans="4:4" x14ac:dyDescent="0.2">
      <c r="D3399" s="141"/>
    </row>
    <row r="3400" spans="4:4" x14ac:dyDescent="0.2">
      <c r="D3400" s="141"/>
    </row>
    <row r="3401" spans="4:4" x14ac:dyDescent="0.2">
      <c r="D3401" s="141"/>
    </row>
    <row r="3402" spans="4:4" x14ac:dyDescent="0.2">
      <c r="D3402" s="141"/>
    </row>
    <row r="3403" spans="4:4" x14ac:dyDescent="0.2">
      <c r="D3403" s="141"/>
    </row>
    <row r="3404" spans="4:4" x14ac:dyDescent="0.2">
      <c r="D3404" s="141"/>
    </row>
    <row r="3405" spans="4:4" x14ac:dyDescent="0.2">
      <c r="D3405" s="141"/>
    </row>
    <row r="3406" spans="4:4" x14ac:dyDescent="0.2">
      <c r="D3406" s="141"/>
    </row>
    <row r="3407" spans="4:4" x14ac:dyDescent="0.2">
      <c r="D3407" s="141"/>
    </row>
    <row r="3408" spans="4:4" x14ac:dyDescent="0.2">
      <c r="D3408" s="141"/>
    </row>
    <row r="3409" spans="4:4" x14ac:dyDescent="0.2">
      <c r="D3409" s="141"/>
    </row>
    <row r="3410" spans="4:4" x14ac:dyDescent="0.2">
      <c r="D3410" s="141"/>
    </row>
    <row r="3411" spans="4:4" x14ac:dyDescent="0.2">
      <c r="D3411" s="141"/>
    </row>
    <row r="3412" spans="4:4" x14ac:dyDescent="0.2">
      <c r="D3412" s="141"/>
    </row>
    <row r="3413" spans="4:4" x14ac:dyDescent="0.2">
      <c r="D3413" s="141"/>
    </row>
    <row r="3414" spans="4:4" x14ac:dyDescent="0.2">
      <c r="D3414" s="141"/>
    </row>
    <row r="3415" spans="4:4" x14ac:dyDescent="0.2">
      <c r="D3415" s="141"/>
    </row>
    <row r="3416" spans="4:4" x14ac:dyDescent="0.2">
      <c r="D3416" s="141"/>
    </row>
    <row r="3417" spans="4:4" x14ac:dyDescent="0.2">
      <c r="D3417" s="141"/>
    </row>
    <row r="3418" spans="4:4" x14ac:dyDescent="0.2">
      <c r="D3418" s="141"/>
    </row>
    <row r="3419" spans="4:4" x14ac:dyDescent="0.2">
      <c r="D3419" s="141"/>
    </row>
    <row r="3420" spans="4:4" x14ac:dyDescent="0.2">
      <c r="D3420" s="141"/>
    </row>
    <row r="3421" spans="4:4" x14ac:dyDescent="0.2">
      <c r="D3421" s="141"/>
    </row>
    <row r="3422" spans="4:4" x14ac:dyDescent="0.2">
      <c r="D3422" s="141"/>
    </row>
    <row r="3423" spans="4:4" x14ac:dyDescent="0.2">
      <c r="D3423" s="141"/>
    </row>
    <row r="3424" spans="4:4" x14ac:dyDescent="0.2">
      <c r="D3424" s="141"/>
    </row>
    <row r="3425" spans="4:4" x14ac:dyDescent="0.2">
      <c r="D3425" s="141"/>
    </row>
    <row r="3426" spans="4:4" x14ac:dyDescent="0.2">
      <c r="D3426" s="141"/>
    </row>
    <row r="3427" spans="4:4" x14ac:dyDescent="0.2">
      <c r="D3427" s="141"/>
    </row>
    <row r="3428" spans="4:4" x14ac:dyDescent="0.2">
      <c r="D3428" s="141"/>
    </row>
    <row r="3429" spans="4:4" x14ac:dyDescent="0.2">
      <c r="D3429" s="141"/>
    </row>
    <row r="3430" spans="4:4" x14ac:dyDescent="0.2">
      <c r="D3430" s="141"/>
    </row>
    <row r="3431" spans="4:4" x14ac:dyDescent="0.2">
      <c r="D3431" s="141"/>
    </row>
    <row r="3432" spans="4:4" x14ac:dyDescent="0.2">
      <c r="D3432" s="141"/>
    </row>
    <row r="3433" spans="4:4" x14ac:dyDescent="0.2">
      <c r="D3433" s="141"/>
    </row>
    <row r="3434" spans="4:4" x14ac:dyDescent="0.2">
      <c r="D3434" s="141"/>
    </row>
    <row r="3435" spans="4:4" x14ac:dyDescent="0.2">
      <c r="D3435" s="141"/>
    </row>
    <row r="3436" spans="4:4" x14ac:dyDescent="0.2">
      <c r="D3436" s="141"/>
    </row>
    <row r="3437" spans="4:4" x14ac:dyDescent="0.2">
      <c r="D3437" s="141"/>
    </row>
    <row r="3438" spans="4:4" x14ac:dyDescent="0.2">
      <c r="D3438" s="141"/>
    </row>
    <row r="3439" spans="4:4" x14ac:dyDescent="0.2">
      <c r="D3439" s="141"/>
    </row>
    <row r="3440" spans="4:4" x14ac:dyDescent="0.2">
      <c r="D3440" s="141"/>
    </row>
    <row r="3441" spans="4:4" x14ac:dyDescent="0.2">
      <c r="D3441" s="141"/>
    </row>
    <row r="3442" spans="4:4" x14ac:dyDescent="0.2">
      <c r="D3442" s="141"/>
    </row>
    <row r="3443" spans="4:4" x14ac:dyDescent="0.2">
      <c r="D3443" s="141"/>
    </row>
    <row r="3444" spans="4:4" x14ac:dyDescent="0.2">
      <c r="D3444" s="141"/>
    </row>
    <row r="3445" spans="4:4" x14ac:dyDescent="0.2">
      <c r="D3445" s="141"/>
    </row>
    <row r="3446" spans="4:4" x14ac:dyDescent="0.2">
      <c r="D3446" s="141"/>
    </row>
    <row r="3447" spans="4:4" x14ac:dyDescent="0.2">
      <c r="D3447" s="141"/>
    </row>
    <row r="3448" spans="4:4" x14ac:dyDescent="0.2">
      <c r="D3448" s="141"/>
    </row>
    <row r="3449" spans="4:4" x14ac:dyDescent="0.2">
      <c r="D3449" s="141"/>
    </row>
    <row r="3450" spans="4:4" x14ac:dyDescent="0.2">
      <c r="D3450" s="141"/>
    </row>
    <row r="3451" spans="4:4" x14ac:dyDescent="0.2">
      <c r="D3451" s="141"/>
    </row>
    <row r="3452" spans="4:4" x14ac:dyDescent="0.2">
      <c r="D3452" s="141"/>
    </row>
    <row r="3453" spans="4:4" x14ac:dyDescent="0.2">
      <c r="D3453" s="141"/>
    </row>
    <row r="3454" spans="4:4" x14ac:dyDescent="0.2">
      <c r="D3454" s="141"/>
    </row>
    <row r="3455" spans="4:4" x14ac:dyDescent="0.2">
      <c r="D3455" s="141"/>
    </row>
    <row r="3456" spans="4:4" x14ac:dyDescent="0.2">
      <c r="D3456" s="141"/>
    </row>
    <row r="3457" spans="4:4" x14ac:dyDescent="0.2">
      <c r="D3457" s="141"/>
    </row>
    <row r="3458" spans="4:4" x14ac:dyDescent="0.2">
      <c r="D3458" s="141"/>
    </row>
    <row r="3459" spans="4:4" x14ac:dyDescent="0.2">
      <c r="D3459" s="141"/>
    </row>
    <row r="3460" spans="4:4" x14ac:dyDescent="0.2">
      <c r="D3460" s="141"/>
    </row>
    <row r="3461" spans="4:4" x14ac:dyDescent="0.2">
      <c r="D3461" s="141"/>
    </row>
    <row r="3462" spans="4:4" x14ac:dyDescent="0.2">
      <c r="D3462" s="141"/>
    </row>
    <row r="3463" spans="4:4" x14ac:dyDescent="0.2">
      <c r="D3463" s="141"/>
    </row>
    <row r="3464" spans="4:4" x14ac:dyDescent="0.2">
      <c r="D3464" s="141"/>
    </row>
    <row r="3465" spans="4:4" x14ac:dyDescent="0.2">
      <c r="D3465" s="141"/>
    </row>
    <row r="3466" spans="4:4" x14ac:dyDescent="0.2">
      <c r="D3466" s="141"/>
    </row>
    <row r="3467" spans="4:4" x14ac:dyDescent="0.2">
      <c r="D3467" s="141"/>
    </row>
    <row r="3468" spans="4:4" x14ac:dyDescent="0.2">
      <c r="D3468" s="141"/>
    </row>
    <row r="3469" spans="4:4" x14ac:dyDescent="0.2">
      <c r="D3469" s="141"/>
    </row>
    <row r="3470" spans="4:4" x14ac:dyDescent="0.2">
      <c r="D3470" s="141"/>
    </row>
    <row r="3471" spans="4:4" x14ac:dyDescent="0.2">
      <c r="D3471" s="141"/>
    </row>
    <row r="3472" spans="4:4" x14ac:dyDescent="0.2">
      <c r="D3472" s="141"/>
    </row>
    <row r="3473" spans="4:4" x14ac:dyDescent="0.2">
      <c r="D3473" s="141"/>
    </row>
    <row r="3474" spans="4:4" x14ac:dyDescent="0.2">
      <c r="D3474" s="141"/>
    </row>
    <row r="3475" spans="4:4" x14ac:dyDescent="0.2">
      <c r="D3475" s="141"/>
    </row>
    <row r="3476" spans="4:4" x14ac:dyDescent="0.2">
      <c r="D3476" s="141"/>
    </row>
    <row r="3477" spans="4:4" x14ac:dyDescent="0.2">
      <c r="D3477" s="141"/>
    </row>
    <row r="3478" spans="4:4" x14ac:dyDescent="0.2">
      <c r="D3478" s="141"/>
    </row>
    <row r="3479" spans="4:4" x14ac:dyDescent="0.2">
      <c r="D3479" s="141"/>
    </row>
    <row r="3480" spans="4:4" x14ac:dyDescent="0.2">
      <c r="D3480" s="141"/>
    </row>
    <row r="3481" spans="4:4" x14ac:dyDescent="0.2">
      <c r="D3481" s="141"/>
    </row>
    <row r="3482" spans="4:4" x14ac:dyDescent="0.2">
      <c r="D3482" s="141"/>
    </row>
    <row r="3483" spans="4:4" x14ac:dyDescent="0.2">
      <c r="D3483" s="141"/>
    </row>
    <row r="3484" spans="4:4" x14ac:dyDescent="0.2">
      <c r="D3484" s="141"/>
    </row>
    <row r="3485" spans="4:4" x14ac:dyDescent="0.2">
      <c r="D3485" s="141"/>
    </row>
    <row r="3486" spans="4:4" x14ac:dyDescent="0.2">
      <c r="D3486" s="141"/>
    </row>
    <row r="3487" spans="4:4" x14ac:dyDescent="0.2">
      <c r="D3487" s="141"/>
    </row>
    <row r="3488" spans="4:4" x14ac:dyDescent="0.2">
      <c r="D3488" s="141"/>
    </row>
    <row r="3489" spans="4:4" x14ac:dyDescent="0.2">
      <c r="D3489" s="141"/>
    </row>
    <row r="3490" spans="4:4" x14ac:dyDescent="0.2">
      <c r="D3490" s="141"/>
    </row>
    <row r="3491" spans="4:4" x14ac:dyDescent="0.2">
      <c r="D3491" s="141"/>
    </row>
    <row r="3492" spans="4:4" x14ac:dyDescent="0.2">
      <c r="D3492" s="141"/>
    </row>
    <row r="3493" spans="4:4" x14ac:dyDescent="0.2">
      <c r="D3493" s="141"/>
    </row>
    <row r="3494" spans="4:4" x14ac:dyDescent="0.2">
      <c r="D3494" s="141"/>
    </row>
    <row r="3495" spans="4:4" x14ac:dyDescent="0.2">
      <c r="D3495" s="141"/>
    </row>
    <row r="3496" spans="4:4" x14ac:dyDescent="0.2">
      <c r="D3496" s="141"/>
    </row>
    <row r="3497" spans="4:4" x14ac:dyDescent="0.2">
      <c r="D3497" s="141"/>
    </row>
    <row r="3498" spans="4:4" x14ac:dyDescent="0.2">
      <c r="D3498" s="141"/>
    </row>
    <row r="3499" spans="4:4" x14ac:dyDescent="0.2">
      <c r="D3499" s="141"/>
    </row>
    <row r="3500" spans="4:4" x14ac:dyDescent="0.2">
      <c r="D3500" s="141"/>
    </row>
    <row r="3501" spans="4:4" x14ac:dyDescent="0.2">
      <c r="D3501" s="141"/>
    </row>
    <row r="3502" spans="4:4" x14ac:dyDescent="0.2">
      <c r="D3502" s="141"/>
    </row>
    <row r="3503" spans="4:4" x14ac:dyDescent="0.2">
      <c r="D3503" s="141"/>
    </row>
    <row r="3504" spans="4:4" x14ac:dyDescent="0.2">
      <c r="D3504" s="141"/>
    </row>
    <row r="3505" spans="4:4" x14ac:dyDescent="0.2">
      <c r="D3505" s="141"/>
    </row>
    <row r="3506" spans="4:4" x14ac:dyDescent="0.2">
      <c r="D3506" s="141"/>
    </row>
    <row r="3507" spans="4:4" x14ac:dyDescent="0.2">
      <c r="D3507" s="141"/>
    </row>
    <row r="3508" spans="4:4" x14ac:dyDescent="0.2">
      <c r="D3508" s="141"/>
    </row>
    <row r="3509" spans="4:4" x14ac:dyDescent="0.2">
      <c r="D3509" s="141"/>
    </row>
    <row r="3510" spans="4:4" x14ac:dyDescent="0.2">
      <c r="D3510" s="141"/>
    </row>
    <row r="3511" spans="4:4" x14ac:dyDescent="0.2">
      <c r="D3511" s="141"/>
    </row>
    <row r="3512" spans="4:4" x14ac:dyDescent="0.2">
      <c r="D3512" s="141"/>
    </row>
    <row r="3513" spans="4:4" x14ac:dyDescent="0.2">
      <c r="D3513" s="141"/>
    </row>
    <row r="3514" spans="4:4" x14ac:dyDescent="0.2">
      <c r="D3514" s="141"/>
    </row>
    <row r="3515" spans="4:4" x14ac:dyDescent="0.2">
      <c r="D3515" s="141"/>
    </row>
    <row r="3516" spans="4:4" x14ac:dyDescent="0.2">
      <c r="D3516" s="141"/>
    </row>
    <row r="3517" spans="4:4" x14ac:dyDescent="0.2">
      <c r="D3517" s="141"/>
    </row>
    <row r="3518" spans="4:4" x14ac:dyDescent="0.2">
      <c r="D3518" s="141"/>
    </row>
    <row r="3519" spans="4:4" x14ac:dyDescent="0.2">
      <c r="D3519" s="141"/>
    </row>
    <row r="3520" spans="4:4" x14ac:dyDescent="0.2">
      <c r="D3520" s="141"/>
    </row>
    <row r="3521" spans="4:4" x14ac:dyDescent="0.2">
      <c r="D3521" s="141"/>
    </row>
    <row r="3522" spans="4:4" x14ac:dyDescent="0.2">
      <c r="D3522" s="141"/>
    </row>
    <row r="3523" spans="4:4" x14ac:dyDescent="0.2">
      <c r="D3523" s="141"/>
    </row>
    <row r="3524" spans="4:4" x14ac:dyDescent="0.2">
      <c r="D3524" s="141"/>
    </row>
    <row r="3525" spans="4:4" x14ac:dyDescent="0.2">
      <c r="D3525" s="141"/>
    </row>
    <row r="3526" spans="4:4" x14ac:dyDescent="0.2">
      <c r="D3526" s="141"/>
    </row>
    <row r="3527" spans="4:4" x14ac:dyDescent="0.2">
      <c r="D3527" s="141"/>
    </row>
    <row r="3528" spans="4:4" x14ac:dyDescent="0.2">
      <c r="D3528" s="141"/>
    </row>
    <row r="3529" spans="4:4" x14ac:dyDescent="0.2">
      <c r="D3529" s="141"/>
    </row>
    <row r="3530" spans="4:4" x14ac:dyDescent="0.2">
      <c r="D3530" s="141"/>
    </row>
    <row r="3531" spans="4:4" x14ac:dyDescent="0.2">
      <c r="D3531" s="141"/>
    </row>
    <row r="3532" spans="4:4" x14ac:dyDescent="0.2">
      <c r="D3532" s="141"/>
    </row>
    <row r="3533" spans="4:4" x14ac:dyDescent="0.2">
      <c r="D3533" s="141"/>
    </row>
    <row r="3534" spans="4:4" x14ac:dyDescent="0.2">
      <c r="D3534" s="141"/>
    </row>
    <row r="3535" spans="4:4" x14ac:dyDescent="0.2">
      <c r="D3535" s="141"/>
    </row>
    <row r="3536" spans="4:4" x14ac:dyDescent="0.2">
      <c r="D3536" s="141"/>
    </row>
    <row r="3537" spans="4:4" x14ac:dyDescent="0.2">
      <c r="D3537" s="141"/>
    </row>
    <row r="3538" spans="4:4" x14ac:dyDescent="0.2">
      <c r="D3538" s="141"/>
    </row>
    <row r="3539" spans="4:4" x14ac:dyDescent="0.2">
      <c r="D3539" s="141"/>
    </row>
    <row r="3540" spans="4:4" x14ac:dyDescent="0.2">
      <c r="D3540" s="141"/>
    </row>
    <row r="3541" spans="4:4" x14ac:dyDescent="0.2">
      <c r="D3541" s="141"/>
    </row>
    <row r="3542" spans="4:4" x14ac:dyDescent="0.2">
      <c r="D3542" s="141"/>
    </row>
    <row r="3543" spans="4:4" x14ac:dyDescent="0.2">
      <c r="D3543" s="141"/>
    </row>
    <row r="3544" spans="4:4" x14ac:dyDescent="0.2">
      <c r="D3544" s="141"/>
    </row>
    <row r="3545" spans="4:4" x14ac:dyDescent="0.2">
      <c r="D3545" s="141"/>
    </row>
    <row r="3546" spans="4:4" x14ac:dyDescent="0.2">
      <c r="D3546" s="141"/>
    </row>
    <row r="3547" spans="4:4" x14ac:dyDescent="0.2">
      <c r="D3547" s="141"/>
    </row>
    <row r="3548" spans="4:4" x14ac:dyDescent="0.2">
      <c r="D3548" s="141"/>
    </row>
    <row r="3549" spans="4:4" x14ac:dyDescent="0.2">
      <c r="D3549" s="141"/>
    </row>
    <row r="3550" spans="4:4" x14ac:dyDescent="0.2">
      <c r="D3550" s="141"/>
    </row>
    <row r="3551" spans="4:4" x14ac:dyDescent="0.2">
      <c r="D3551" s="141"/>
    </row>
    <row r="3552" spans="4:4" x14ac:dyDescent="0.2">
      <c r="D3552" s="141"/>
    </row>
    <row r="3553" spans="4:4" x14ac:dyDescent="0.2">
      <c r="D3553" s="141"/>
    </row>
    <row r="3554" spans="4:4" x14ac:dyDescent="0.2">
      <c r="D3554" s="141"/>
    </row>
    <row r="3555" spans="4:4" x14ac:dyDescent="0.2">
      <c r="D3555" s="141"/>
    </row>
    <row r="3556" spans="4:4" x14ac:dyDescent="0.2">
      <c r="D3556" s="141"/>
    </row>
    <row r="3557" spans="4:4" x14ac:dyDescent="0.2">
      <c r="D3557" s="141"/>
    </row>
    <row r="3558" spans="4:4" x14ac:dyDescent="0.2">
      <c r="D3558" s="141"/>
    </row>
    <row r="3559" spans="4:4" x14ac:dyDescent="0.2">
      <c r="D3559" s="141"/>
    </row>
    <row r="3560" spans="4:4" x14ac:dyDescent="0.2">
      <c r="D3560" s="141"/>
    </row>
    <row r="3561" spans="4:4" x14ac:dyDescent="0.2">
      <c r="D3561" s="141"/>
    </row>
    <row r="3562" spans="4:4" x14ac:dyDescent="0.2">
      <c r="D3562" s="141"/>
    </row>
    <row r="3563" spans="4:4" x14ac:dyDescent="0.2">
      <c r="D3563" s="141"/>
    </row>
    <row r="3564" spans="4:4" x14ac:dyDescent="0.2">
      <c r="D3564" s="141"/>
    </row>
    <row r="3565" spans="4:4" x14ac:dyDescent="0.2">
      <c r="D3565" s="141"/>
    </row>
    <row r="3566" spans="4:4" x14ac:dyDescent="0.2">
      <c r="D3566" s="141"/>
    </row>
    <row r="3567" spans="4:4" x14ac:dyDescent="0.2">
      <c r="D3567" s="141"/>
    </row>
    <row r="3568" spans="4:4" x14ac:dyDescent="0.2">
      <c r="D3568" s="141"/>
    </row>
    <row r="3569" spans="4:4" x14ac:dyDescent="0.2">
      <c r="D3569" s="141"/>
    </row>
    <row r="3570" spans="4:4" x14ac:dyDescent="0.2">
      <c r="D3570" s="141"/>
    </row>
    <row r="3571" spans="4:4" x14ac:dyDescent="0.2">
      <c r="D3571" s="141"/>
    </row>
    <row r="3572" spans="4:4" x14ac:dyDescent="0.2">
      <c r="D3572" s="141"/>
    </row>
    <row r="3573" spans="4:4" x14ac:dyDescent="0.2">
      <c r="D3573" s="141"/>
    </row>
    <row r="3574" spans="4:4" x14ac:dyDescent="0.2">
      <c r="D3574" s="141"/>
    </row>
    <row r="3575" spans="4:4" x14ac:dyDescent="0.2">
      <c r="D3575" s="141"/>
    </row>
    <row r="3576" spans="4:4" x14ac:dyDescent="0.2">
      <c r="D3576" s="141"/>
    </row>
    <row r="3577" spans="4:4" x14ac:dyDescent="0.2">
      <c r="D3577" s="141"/>
    </row>
    <row r="3578" spans="4:4" x14ac:dyDescent="0.2">
      <c r="D3578" s="141"/>
    </row>
    <row r="3579" spans="4:4" x14ac:dyDescent="0.2">
      <c r="D3579" s="141"/>
    </row>
    <row r="3580" spans="4:4" x14ac:dyDescent="0.2">
      <c r="D3580" s="141"/>
    </row>
    <row r="3581" spans="4:4" x14ac:dyDescent="0.2">
      <c r="D3581" s="141"/>
    </row>
    <row r="3582" spans="4:4" x14ac:dyDescent="0.2">
      <c r="D3582" s="141"/>
    </row>
    <row r="3583" spans="4:4" x14ac:dyDescent="0.2">
      <c r="D3583" s="141"/>
    </row>
    <row r="3584" spans="4:4" x14ac:dyDescent="0.2">
      <c r="D3584" s="141"/>
    </row>
    <row r="3585" spans="4:4" x14ac:dyDescent="0.2">
      <c r="D3585" s="141"/>
    </row>
    <row r="3586" spans="4:4" x14ac:dyDescent="0.2">
      <c r="D3586" s="141"/>
    </row>
    <row r="3587" spans="4:4" x14ac:dyDescent="0.2">
      <c r="D3587" s="141"/>
    </row>
    <row r="3588" spans="4:4" x14ac:dyDescent="0.2">
      <c r="D3588" s="141"/>
    </row>
    <row r="3589" spans="4:4" x14ac:dyDescent="0.2">
      <c r="D3589" s="141"/>
    </row>
    <row r="3590" spans="4:4" x14ac:dyDescent="0.2">
      <c r="D3590" s="141"/>
    </row>
    <row r="3591" spans="4:4" x14ac:dyDescent="0.2">
      <c r="D3591" s="141"/>
    </row>
    <row r="3592" spans="4:4" x14ac:dyDescent="0.2">
      <c r="D3592" s="141"/>
    </row>
    <row r="3593" spans="4:4" x14ac:dyDescent="0.2">
      <c r="D3593" s="141"/>
    </row>
    <row r="3594" spans="4:4" x14ac:dyDescent="0.2">
      <c r="D3594" s="141"/>
    </row>
    <row r="3595" spans="4:4" x14ac:dyDescent="0.2">
      <c r="D3595" s="141"/>
    </row>
    <row r="3596" spans="4:4" x14ac:dyDescent="0.2">
      <c r="D3596" s="141"/>
    </row>
    <row r="3597" spans="4:4" x14ac:dyDescent="0.2">
      <c r="D3597" s="141"/>
    </row>
    <row r="3598" spans="4:4" x14ac:dyDescent="0.2">
      <c r="D3598" s="141"/>
    </row>
    <row r="3599" spans="4:4" x14ac:dyDescent="0.2">
      <c r="D3599" s="141"/>
    </row>
    <row r="3600" spans="4:4" x14ac:dyDescent="0.2">
      <c r="D3600" s="141"/>
    </row>
    <row r="3601" spans="4:4" x14ac:dyDescent="0.2">
      <c r="D3601" s="141"/>
    </row>
    <row r="3602" spans="4:4" x14ac:dyDescent="0.2">
      <c r="D3602" s="141"/>
    </row>
    <row r="3603" spans="4:4" x14ac:dyDescent="0.2">
      <c r="D3603" s="141"/>
    </row>
    <row r="3604" spans="4:4" x14ac:dyDescent="0.2">
      <c r="D3604" s="141"/>
    </row>
    <row r="3605" spans="4:4" x14ac:dyDescent="0.2">
      <c r="D3605" s="141"/>
    </row>
    <row r="3606" spans="4:4" x14ac:dyDescent="0.2">
      <c r="D3606" s="141"/>
    </row>
    <row r="3607" spans="4:4" x14ac:dyDescent="0.2">
      <c r="D3607" s="141"/>
    </row>
    <row r="3608" spans="4:4" x14ac:dyDescent="0.2">
      <c r="D3608" s="141"/>
    </row>
    <row r="3609" spans="4:4" x14ac:dyDescent="0.2">
      <c r="D3609" s="141"/>
    </row>
    <row r="3610" spans="4:4" x14ac:dyDescent="0.2">
      <c r="D3610" s="141"/>
    </row>
    <row r="3611" spans="4:4" x14ac:dyDescent="0.2">
      <c r="D3611" s="141"/>
    </row>
    <row r="3612" spans="4:4" x14ac:dyDescent="0.2">
      <c r="D3612" s="141"/>
    </row>
    <row r="3613" spans="4:4" x14ac:dyDescent="0.2">
      <c r="D3613" s="141"/>
    </row>
    <row r="3614" spans="4:4" x14ac:dyDescent="0.2">
      <c r="D3614" s="141"/>
    </row>
    <row r="3615" spans="4:4" x14ac:dyDescent="0.2">
      <c r="D3615" s="141"/>
    </row>
    <row r="3616" spans="4:4" x14ac:dyDescent="0.2">
      <c r="D3616" s="141"/>
    </row>
    <row r="3617" spans="4:4" x14ac:dyDescent="0.2">
      <c r="D3617" s="141"/>
    </row>
    <row r="3618" spans="4:4" x14ac:dyDescent="0.2">
      <c r="D3618" s="141"/>
    </row>
    <row r="3619" spans="4:4" x14ac:dyDescent="0.2">
      <c r="D3619" s="141"/>
    </row>
    <row r="3620" spans="4:4" x14ac:dyDescent="0.2">
      <c r="D3620" s="141"/>
    </row>
    <row r="3621" spans="4:4" x14ac:dyDescent="0.2">
      <c r="D3621" s="141"/>
    </row>
    <row r="3622" spans="4:4" x14ac:dyDescent="0.2">
      <c r="D3622" s="141"/>
    </row>
    <row r="3623" spans="4:4" x14ac:dyDescent="0.2">
      <c r="D3623" s="141"/>
    </row>
    <row r="3624" spans="4:4" x14ac:dyDescent="0.2">
      <c r="D3624" s="141"/>
    </row>
    <row r="3625" spans="4:4" x14ac:dyDescent="0.2">
      <c r="D3625" s="141"/>
    </row>
    <row r="3626" spans="4:4" x14ac:dyDescent="0.2">
      <c r="D3626" s="141"/>
    </row>
    <row r="3627" spans="4:4" x14ac:dyDescent="0.2">
      <c r="D3627" s="141"/>
    </row>
    <row r="3628" spans="4:4" x14ac:dyDescent="0.2">
      <c r="D3628" s="141"/>
    </row>
    <row r="3629" spans="4:4" x14ac:dyDescent="0.2">
      <c r="D3629" s="141"/>
    </row>
    <row r="3630" spans="4:4" x14ac:dyDescent="0.2">
      <c r="D3630" s="141"/>
    </row>
    <row r="3631" spans="4:4" x14ac:dyDescent="0.2">
      <c r="D3631" s="141"/>
    </row>
    <row r="3632" spans="4:4" x14ac:dyDescent="0.2">
      <c r="D3632" s="141"/>
    </row>
    <row r="3633" spans="4:4" x14ac:dyDescent="0.2">
      <c r="D3633" s="141"/>
    </row>
    <row r="3634" spans="4:4" x14ac:dyDescent="0.2">
      <c r="D3634" s="141"/>
    </row>
    <row r="3635" spans="4:4" x14ac:dyDescent="0.2">
      <c r="D3635" s="141"/>
    </row>
    <row r="3636" spans="4:4" x14ac:dyDescent="0.2">
      <c r="D3636" s="141"/>
    </row>
    <row r="3637" spans="4:4" x14ac:dyDescent="0.2">
      <c r="D3637" s="141"/>
    </row>
    <row r="3638" spans="4:4" x14ac:dyDescent="0.2">
      <c r="D3638" s="141"/>
    </row>
    <row r="3639" spans="4:4" x14ac:dyDescent="0.2">
      <c r="D3639" s="141"/>
    </row>
    <row r="3640" spans="4:4" x14ac:dyDescent="0.2">
      <c r="D3640" s="141"/>
    </row>
    <row r="3641" spans="4:4" x14ac:dyDescent="0.2">
      <c r="D3641" s="141"/>
    </row>
    <row r="3642" spans="4:4" x14ac:dyDescent="0.2">
      <c r="D3642" s="141"/>
    </row>
    <row r="3643" spans="4:4" x14ac:dyDescent="0.2">
      <c r="D3643" s="141"/>
    </row>
    <row r="3644" spans="4:4" x14ac:dyDescent="0.2">
      <c r="D3644" s="141"/>
    </row>
    <row r="3645" spans="4:4" x14ac:dyDescent="0.2">
      <c r="D3645" s="141"/>
    </row>
    <row r="3646" spans="4:4" x14ac:dyDescent="0.2">
      <c r="D3646" s="141"/>
    </row>
    <row r="3647" spans="4:4" x14ac:dyDescent="0.2">
      <c r="D3647" s="141"/>
    </row>
    <row r="3648" spans="4:4" x14ac:dyDescent="0.2">
      <c r="D3648" s="141"/>
    </row>
    <row r="3649" spans="4:4" x14ac:dyDescent="0.2">
      <c r="D3649" s="141"/>
    </row>
    <row r="3650" spans="4:4" x14ac:dyDescent="0.2">
      <c r="D3650" s="141"/>
    </row>
    <row r="3651" spans="4:4" x14ac:dyDescent="0.2">
      <c r="D3651" s="141"/>
    </row>
    <row r="3652" spans="4:4" x14ac:dyDescent="0.2">
      <c r="D3652" s="141"/>
    </row>
    <row r="3653" spans="4:4" x14ac:dyDescent="0.2">
      <c r="D3653" s="141"/>
    </row>
    <row r="3654" spans="4:4" x14ac:dyDescent="0.2">
      <c r="D3654" s="141"/>
    </row>
    <row r="3655" spans="4:4" x14ac:dyDescent="0.2">
      <c r="D3655" s="141"/>
    </row>
    <row r="3656" spans="4:4" x14ac:dyDescent="0.2">
      <c r="D3656" s="141"/>
    </row>
    <row r="3657" spans="4:4" x14ac:dyDescent="0.2">
      <c r="D3657" s="141"/>
    </row>
    <row r="3658" spans="4:4" x14ac:dyDescent="0.2">
      <c r="D3658" s="141"/>
    </row>
    <row r="3659" spans="4:4" x14ac:dyDescent="0.2">
      <c r="D3659" s="141"/>
    </row>
    <row r="3660" spans="4:4" x14ac:dyDescent="0.2">
      <c r="D3660" s="141"/>
    </row>
    <row r="3661" spans="4:4" x14ac:dyDescent="0.2">
      <c r="D3661" s="141"/>
    </row>
    <row r="3662" spans="4:4" x14ac:dyDescent="0.2">
      <c r="D3662" s="141"/>
    </row>
    <row r="3663" spans="4:4" x14ac:dyDescent="0.2">
      <c r="D3663" s="141"/>
    </row>
    <row r="3664" spans="4:4" x14ac:dyDescent="0.2">
      <c r="D3664" s="141"/>
    </row>
    <row r="3665" spans="4:4" x14ac:dyDescent="0.2">
      <c r="D3665" s="141"/>
    </row>
    <row r="3666" spans="4:4" x14ac:dyDescent="0.2">
      <c r="D3666" s="141"/>
    </row>
    <row r="3667" spans="4:4" x14ac:dyDescent="0.2">
      <c r="D3667" s="141"/>
    </row>
    <row r="3668" spans="4:4" x14ac:dyDescent="0.2">
      <c r="D3668" s="141"/>
    </row>
    <row r="3669" spans="4:4" x14ac:dyDescent="0.2">
      <c r="D3669" s="141"/>
    </row>
    <row r="3670" spans="4:4" x14ac:dyDescent="0.2">
      <c r="D3670" s="141"/>
    </row>
    <row r="3671" spans="4:4" x14ac:dyDescent="0.2">
      <c r="D3671" s="141"/>
    </row>
    <row r="3672" spans="4:4" x14ac:dyDescent="0.2">
      <c r="D3672" s="141"/>
    </row>
    <row r="3673" spans="4:4" x14ac:dyDescent="0.2">
      <c r="D3673" s="141"/>
    </row>
    <row r="3674" spans="4:4" x14ac:dyDescent="0.2">
      <c r="D3674" s="141"/>
    </row>
    <row r="3675" spans="4:4" x14ac:dyDescent="0.2">
      <c r="D3675" s="141"/>
    </row>
    <row r="3676" spans="4:4" x14ac:dyDescent="0.2">
      <c r="D3676" s="141"/>
    </row>
    <row r="3677" spans="4:4" x14ac:dyDescent="0.2">
      <c r="D3677" s="141"/>
    </row>
    <row r="3678" spans="4:4" x14ac:dyDescent="0.2">
      <c r="D3678" s="141"/>
    </row>
    <row r="3679" spans="4:4" x14ac:dyDescent="0.2">
      <c r="D3679" s="141"/>
    </row>
    <row r="3680" spans="4:4" x14ac:dyDescent="0.2">
      <c r="D3680" s="141"/>
    </row>
    <row r="3681" spans="4:4" x14ac:dyDescent="0.2">
      <c r="D3681" s="141"/>
    </row>
    <row r="3682" spans="4:4" x14ac:dyDescent="0.2">
      <c r="D3682" s="141"/>
    </row>
    <row r="3683" spans="4:4" x14ac:dyDescent="0.2">
      <c r="D3683" s="141"/>
    </row>
    <row r="3684" spans="4:4" x14ac:dyDescent="0.2">
      <c r="D3684" s="141"/>
    </row>
    <row r="3685" spans="4:4" x14ac:dyDescent="0.2">
      <c r="D3685" s="141"/>
    </row>
    <row r="3686" spans="4:4" x14ac:dyDescent="0.2">
      <c r="D3686" s="141"/>
    </row>
    <row r="3687" spans="4:4" x14ac:dyDescent="0.2">
      <c r="D3687" s="141"/>
    </row>
    <row r="3688" spans="4:4" x14ac:dyDescent="0.2">
      <c r="D3688" s="141"/>
    </row>
    <row r="3689" spans="4:4" x14ac:dyDescent="0.2">
      <c r="D3689" s="141"/>
    </row>
    <row r="3690" spans="4:4" x14ac:dyDescent="0.2">
      <c r="D3690" s="141"/>
    </row>
    <row r="3691" spans="4:4" x14ac:dyDescent="0.2">
      <c r="D3691" s="141"/>
    </row>
    <row r="3692" spans="4:4" x14ac:dyDescent="0.2">
      <c r="D3692" s="141"/>
    </row>
    <row r="3693" spans="4:4" x14ac:dyDescent="0.2">
      <c r="D3693" s="141"/>
    </row>
    <row r="3694" spans="4:4" x14ac:dyDescent="0.2">
      <c r="D3694" s="141"/>
    </row>
    <row r="3695" spans="4:4" x14ac:dyDescent="0.2">
      <c r="D3695" s="141"/>
    </row>
    <row r="3696" spans="4:4" x14ac:dyDescent="0.2">
      <c r="D3696" s="141"/>
    </row>
    <row r="3697" spans="4:4" x14ac:dyDescent="0.2">
      <c r="D3697" s="141"/>
    </row>
    <row r="3698" spans="4:4" x14ac:dyDescent="0.2">
      <c r="D3698" s="141"/>
    </row>
    <row r="3699" spans="4:4" x14ac:dyDescent="0.2">
      <c r="D3699" s="141"/>
    </row>
    <row r="3700" spans="4:4" x14ac:dyDescent="0.2">
      <c r="D3700" s="141"/>
    </row>
    <row r="3701" spans="4:4" x14ac:dyDescent="0.2">
      <c r="D3701" s="141"/>
    </row>
    <row r="3702" spans="4:4" x14ac:dyDescent="0.2">
      <c r="D3702" s="141"/>
    </row>
    <row r="3703" spans="4:4" x14ac:dyDescent="0.2">
      <c r="D3703" s="141"/>
    </row>
    <row r="3704" spans="4:4" x14ac:dyDescent="0.2">
      <c r="D3704" s="141"/>
    </row>
    <row r="3705" spans="4:4" x14ac:dyDescent="0.2">
      <c r="D3705" s="141"/>
    </row>
    <row r="3706" spans="4:4" x14ac:dyDescent="0.2">
      <c r="D3706" s="141"/>
    </row>
    <row r="3707" spans="4:4" x14ac:dyDescent="0.2">
      <c r="D3707" s="141"/>
    </row>
    <row r="3708" spans="4:4" x14ac:dyDescent="0.2">
      <c r="D3708" s="141"/>
    </row>
    <row r="3709" spans="4:4" x14ac:dyDescent="0.2">
      <c r="D3709" s="141"/>
    </row>
    <row r="3710" spans="4:4" x14ac:dyDescent="0.2">
      <c r="D3710" s="141"/>
    </row>
    <row r="3711" spans="4:4" x14ac:dyDescent="0.2">
      <c r="D3711" s="141"/>
    </row>
    <row r="3712" spans="4:4" x14ac:dyDescent="0.2">
      <c r="D3712" s="141"/>
    </row>
    <row r="3713" spans="4:4" x14ac:dyDescent="0.2">
      <c r="D3713" s="141"/>
    </row>
    <row r="3714" spans="4:4" x14ac:dyDescent="0.2">
      <c r="D3714" s="141"/>
    </row>
    <row r="3715" spans="4:4" x14ac:dyDescent="0.2">
      <c r="D3715" s="141"/>
    </row>
    <row r="3716" spans="4:4" x14ac:dyDescent="0.2">
      <c r="D3716" s="141"/>
    </row>
    <row r="3717" spans="4:4" x14ac:dyDescent="0.2">
      <c r="D3717" s="141"/>
    </row>
    <row r="3718" spans="4:4" x14ac:dyDescent="0.2">
      <c r="D3718" s="141"/>
    </row>
    <row r="3719" spans="4:4" x14ac:dyDescent="0.2">
      <c r="D3719" s="141"/>
    </row>
    <row r="3720" spans="4:4" x14ac:dyDescent="0.2">
      <c r="D3720" s="141"/>
    </row>
    <row r="3721" spans="4:4" x14ac:dyDescent="0.2">
      <c r="D3721" s="141"/>
    </row>
    <row r="3722" spans="4:4" x14ac:dyDescent="0.2">
      <c r="D3722" s="141"/>
    </row>
    <row r="3723" spans="4:4" x14ac:dyDescent="0.2">
      <c r="D3723" s="141"/>
    </row>
    <row r="3724" spans="4:4" x14ac:dyDescent="0.2">
      <c r="D3724" s="141"/>
    </row>
    <row r="3725" spans="4:4" x14ac:dyDescent="0.2">
      <c r="D3725" s="141"/>
    </row>
    <row r="3726" spans="4:4" x14ac:dyDescent="0.2">
      <c r="D3726" s="141"/>
    </row>
    <row r="3727" spans="4:4" x14ac:dyDescent="0.2">
      <c r="D3727" s="141"/>
    </row>
    <row r="3728" spans="4:4" x14ac:dyDescent="0.2">
      <c r="D3728" s="141"/>
    </row>
    <row r="3729" spans="4:4" x14ac:dyDescent="0.2">
      <c r="D3729" s="141"/>
    </row>
    <row r="3730" spans="4:4" x14ac:dyDescent="0.2">
      <c r="D3730" s="141"/>
    </row>
    <row r="3731" spans="4:4" x14ac:dyDescent="0.2">
      <c r="D3731" s="141"/>
    </row>
    <row r="3732" spans="4:4" x14ac:dyDescent="0.2">
      <c r="D3732" s="141"/>
    </row>
    <row r="3733" spans="4:4" x14ac:dyDescent="0.2">
      <c r="D3733" s="141"/>
    </row>
    <row r="3734" spans="4:4" x14ac:dyDescent="0.2">
      <c r="D3734" s="141"/>
    </row>
    <row r="3735" spans="4:4" x14ac:dyDescent="0.2">
      <c r="D3735" s="141"/>
    </row>
    <row r="3736" spans="4:4" x14ac:dyDescent="0.2">
      <c r="D3736" s="141"/>
    </row>
    <row r="3737" spans="4:4" x14ac:dyDescent="0.2">
      <c r="D3737" s="141"/>
    </row>
    <row r="3738" spans="4:4" x14ac:dyDescent="0.2">
      <c r="D3738" s="141"/>
    </row>
    <row r="3739" spans="4:4" x14ac:dyDescent="0.2">
      <c r="D3739" s="141"/>
    </row>
    <row r="3740" spans="4:4" x14ac:dyDescent="0.2">
      <c r="D3740" s="141"/>
    </row>
    <row r="3741" spans="4:4" x14ac:dyDescent="0.2">
      <c r="D3741" s="141"/>
    </row>
    <row r="3742" spans="4:4" x14ac:dyDescent="0.2">
      <c r="D3742" s="141"/>
    </row>
    <row r="3743" spans="4:4" x14ac:dyDescent="0.2">
      <c r="D3743" s="141"/>
    </row>
    <row r="3744" spans="4:4" x14ac:dyDescent="0.2">
      <c r="D3744" s="141"/>
    </row>
    <row r="3745" spans="4:4" x14ac:dyDescent="0.2">
      <c r="D3745" s="141"/>
    </row>
    <row r="3746" spans="4:4" x14ac:dyDescent="0.2">
      <c r="D3746" s="141"/>
    </row>
    <row r="3747" spans="4:4" x14ac:dyDescent="0.2">
      <c r="D3747" s="141"/>
    </row>
    <row r="3748" spans="4:4" x14ac:dyDescent="0.2">
      <c r="D3748" s="141"/>
    </row>
    <row r="3749" spans="4:4" x14ac:dyDescent="0.2">
      <c r="D3749" s="141"/>
    </row>
    <row r="3750" spans="4:4" x14ac:dyDescent="0.2">
      <c r="D3750" s="141"/>
    </row>
    <row r="3751" spans="4:4" x14ac:dyDescent="0.2">
      <c r="D3751" s="141"/>
    </row>
    <row r="3752" spans="4:4" x14ac:dyDescent="0.2">
      <c r="D3752" s="141"/>
    </row>
    <row r="3753" spans="4:4" x14ac:dyDescent="0.2">
      <c r="D3753" s="141"/>
    </row>
    <row r="3754" spans="4:4" x14ac:dyDescent="0.2">
      <c r="D3754" s="141"/>
    </row>
    <row r="3755" spans="4:4" x14ac:dyDescent="0.2">
      <c r="D3755" s="141"/>
    </row>
    <row r="3756" spans="4:4" x14ac:dyDescent="0.2">
      <c r="D3756" s="141"/>
    </row>
    <row r="3757" spans="4:4" x14ac:dyDescent="0.2">
      <c r="D3757" s="141"/>
    </row>
    <row r="3758" spans="4:4" x14ac:dyDescent="0.2">
      <c r="D3758" s="141"/>
    </row>
    <row r="3759" spans="4:4" x14ac:dyDescent="0.2">
      <c r="D3759" s="141"/>
    </row>
    <row r="3760" spans="4:4" x14ac:dyDescent="0.2">
      <c r="D3760" s="141"/>
    </row>
    <row r="3761" spans="4:4" x14ac:dyDescent="0.2">
      <c r="D3761" s="141"/>
    </row>
    <row r="3762" spans="4:4" x14ac:dyDescent="0.2">
      <c r="D3762" s="141"/>
    </row>
    <row r="3763" spans="4:4" x14ac:dyDescent="0.2">
      <c r="D3763" s="141"/>
    </row>
    <row r="3764" spans="4:4" x14ac:dyDescent="0.2">
      <c r="D3764" s="141"/>
    </row>
    <row r="3765" spans="4:4" x14ac:dyDescent="0.2">
      <c r="D3765" s="141"/>
    </row>
    <row r="3766" spans="4:4" x14ac:dyDescent="0.2">
      <c r="D3766" s="141"/>
    </row>
    <row r="3767" spans="4:4" x14ac:dyDescent="0.2">
      <c r="D3767" s="141"/>
    </row>
    <row r="3768" spans="4:4" x14ac:dyDescent="0.2">
      <c r="D3768" s="141"/>
    </row>
    <row r="3769" spans="4:4" x14ac:dyDescent="0.2">
      <c r="D3769" s="141"/>
    </row>
    <row r="3770" spans="4:4" x14ac:dyDescent="0.2">
      <c r="D3770" s="141"/>
    </row>
    <row r="3771" spans="4:4" x14ac:dyDescent="0.2">
      <c r="D3771" s="141"/>
    </row>
    <row r="3772" spans="4:4" x14ac:dyDescent="0.2">
      <c r="D3772" s="141"/>
    </row>
    <row r="3773" spans="4:4" x14ac:dyDescent="0.2">
      <c r="D3773" s="141"/>
    </row>
    <row r="3774" spans="4:4" x14ac:dyDescent="0.2">
      <c r="D3774" s="141"/>
    </row>
    <row r="3775" spans="4:4" x14ac:dyDescent="0.2">
      <c r="D3775" s="141"/>
    </row>
    <row r="3776" spans="4:4" x14ac:dyDescent="0.2">
      <c r="D3776" s="141"/>
    </row>
    <row r="3777" spans="4:4" x14ac:dyDescent="0.2">
      <c r="D3777" s="141"/>
    </row>
    <row r="3778" spans="4:4" x14ac:dyDescent="0.2">
      <c r="D3778" s="141"/>
    </row>
    <row r="3779" spans="4:4" x14ac:dyDescent="0.2">
      <c r="D3779" s="141"/>
    </row>
    <row r="3780" spans="4:4" x14ac:dyDescent="0.2">
      <c r="D3780" s="141"/>
    </row>
    <row r="3781" spans="4:4" x14ac:dyDescent="0.2">
      <c r="D3781" s="141"/>
    </row>
    <row r="3782" spans="4:4" x14ac:dyDescent="0.2">
      <c r="D3782" s="141"/>
    </row>
    <row r="3783" spans="4:4" x14ac:dyDescent="0.2">
      <c r="D3783" s="141"/>
    </row>
    <row r="3784" spans="4:4" x14ac:dyDescent="0.2">
      <c r="D3784" s="141"/>
    </row>
    <row r="3785" spans="4:4" x14ac:dyDescent="0.2">
      <c r="D3785" s="141"/>
    </row>
    <row r="3786" spans="4:4" x14ac:dyDescent="0.2">
      <c r="D3786" s="141"/>
    </row>
    <row r="3787" spans="4:4" x14ac:dyDescent="0.2">
      <c r="D3787" s="141"/>
    </row>
    <row r="3788" spans="4:4" x14ac:dyDescent="0.2">
      <c r="D3788" s="141"/>
    </row>
    <row r="3789" spans="4:4" x14ac:dyDescent="0.2">
      <c r="D3789" s="141"/>
    </row>
    <row r="3790" spans="4:4" x14ac:dyDescent="0.2">
      <c r="D3790" s="141"/>
    </row>
    <row r="3791" spans="4:4" x14ac:dyDescent="0.2">
      <c r="D3791" s="141"/>
    </row>
    <row r="3792" spans="4:4" x14ac:dyDescent="0.2">
      <c r="D3792" s="141"/>
    </row>
    <row r="3793" spans="4:4" x14ac:dyDescent="0.2">
      <c r="D3793" s="141"/>
    </row>
    <row r="3794" spans="4:4" x14ac:dyDescent="0.2">
      <c r="D3794" s="141"/>
    </row>
    <row r="3795" spans="4:4" x14ac:dyDescent="0.2">
      <c r="D3795" s="141"/>
    </row>
    <row r="3796" spans="4:4" x14ac:dyDescent="0.2">
      <c r="D3796" s="141"/>
    </row>
    <row r="3797" spans="4:4" x14ac:dyDescent="0.2">
      <c r="D3797" s="141"/>
    </row>
    <row r="3798" spans="4:4" x14ac:dyDescent="0.2">
      <c r="D3798" s="141"/>
    </row>
    <row r="3799" spans="4:4" x14ac:dyDescent="0.2">
      <c r="D3799" s="141"/>
    </row>
    <row r="3800" spans="4:4" x14ac:dyDescent="0.2">
      <c r="D3800" s="141"/>
    </row>
    <row r="3801" spans="4:4" x14ac:dyDescent="0.2">
      <c r="D3801" s="141"/>
    </row>
    <row r="3802" spans="4:4" x14ac:dyDescent="0.2">
      <c r="D3802" s="141"/>
    </row>
    <row r="3803" spans="4:4" x14ac:dyDescent="0.2">
      <c r="D3803" s="141"/>
    </row>
    <row r="3804" spans="4:4" x14ac:dyDescent="0.2">
      <c r="D3804" s="141"/>
    </row>
    <row r="3805" spans="4:4" x14ac:dyDescent="0.2">
      <c r="D3805" s="141"/>
    </row>
    <row r="3806" spans="4:4" x14ac:dyDescent="0.2">
      <c r="D3806" s="141"/>
    </row>
    <row r="3807" spans="4:4" x14ac:dyDescent="0.2">
      <c r="D3807" s="141"/>
    </row>
    <row r="3808" spans="4:4" x14ac:dyDescent="0.2">
      <c r="D3808" s="141"/>
    </row>
    <row r="3809" spans="4:4" x14ac:dyDescent="0.2">
      <c r="D3809" s="141"/>
    </row>
    <row r="3810" spans="4:4" x14ac:dyDescent="0.2">
      <c r="D3810" s="141"/>
    </row>
    <row r="3811" spans="4:4" x14ac:dyDescent="0.2">
      <c r="D3811" s="141"/>
    </row>
    <row r="3812" spans="4:4" x14ac:dyDescent="0.2">
      <c r="D3812" s="141"/>
    </row>
    <row r="3813" spans="4:4" x14ac:dyDescent="0.2">
      <c r="D3813" s="141"/>
    </row>
    <row r="3814" spans="4:4" x14ac:dyDescent="0.2">
      <c r="D3814" s="141"/>
    </row>
    <row r="3815" spans="4:4" x14ac:dyDescent="0.2">
      <c r="D3815" s="141"/>
    </row>
    <row r="3816" spans="4:4" x14ac:dyDescent="0.2">
      <c r="D3816" s="141"/>
    </row>
    <row r="3817" spans="4:4" x14ac:dyDescent="0.2">
      <c r="D3817" s="141"/>
    </row>
    <row r="3818" spans="4:4" x14ac:dyDescent="0.2">
      <c r="D3818" s="141"/>
    </row>
    <row r="3819" spans="4:4" x14ac:dyDescent="0.2">
      <c r="D3819" s="141"/>
    </row>
    <row r="3820" spans="4:4" x14ac:dyDescent="0.2">
      <c r="D3820" s="141"/>
    </row>
    <row r="3821" spans="4:4" x14ac:dyDescent="0.2">
      <c r="D3821" s="141"/>
    </row>
    <row r="3822" spans="4:4" x14ac:dyDescent="0.2">
      <c r="D3822" s="141"/>
    </row>
    <row r="3823" spans="4:4" x14ac:dyDescent="0.2">
      <c r="D3823" s="141"/>
    </row>
    <row r="3824" spans="4:4" x14ac:dyDescent="0.2">
      <c r="D3824" s="141"/>
    </row>
    <row r="3825" spans="4:4" x14ac:dyDescent="0.2">
      <c r="D3825" s="141"/>
    </row>
    <row r="3826" spans="4:4" x14ac:dyDescent="0.2">
      <c r="D3826" s="141"/>
    </row>
    <row r="3827" spans="4:4" x14ac:dyDescent="0.2">
      <c r="D3827" s="141"/>
    </row>
    <row r="3828" spans="4:4" x14ac:dyDescent="0.2">
      <c r="D3828" s="141"/>
    </row>
    <row r="3829" spans="4:4" x14ac:dyDescent="0.2">
      <c r="D3829" s="141"/>
    </row>
    <row r="3830" spans="4:4" x14ac:dyDescent="0.2">
      <c r="D3830" s="141"/>
    </row>
    <row r="3831" spans="4:4" x14ac:dyDescent="0.2">
      <c r="D3831" s="141"/>
    </row>
    <row r="3832" spans="4:4" x14ac:dyDescent="0.2">
      <c r="D3832" s="141"/>
    </row>
    <row r="3833" spans="4:4" x14ac:dyDescent="0.2">
      <c r="D3833" s="141"/>
    </row>
    <row r="3834" spans="4:4" x14ac:dyDescent="0.2">
      <c r="D3834" s="141"/>
    </row>
    <row r="3835" spans="4:4" x14ac:dyDescent="0.2">
      <c r="D3835" s="141"/>
    </row>
    <row r="3836" spans="4:4" x14ac:dyDescent="0.2">
      <c r="D3836" s="141"/>
    </row>
    <row r="3837" spans="4:4" x14ac:dyDescent="0.2">
      <c r="D3837" s="141"/>
    </row>
    <row r="3838" spans="4:4" x14ac:dyDescent="0.2">
      <c r="D3838" s="141"/>
    </row>
    <row r="3839" spans="4:4" x14ac:dyDescent="0.2">
      <c r="D3839" s="141"/>
    </row>
    <row r="3840" spans="4:4" x14ac:dyDescent="0.2">
      <c r="D3840" s="141"/>
    </row>
    <row r="3841" spans="4:4" x14ac:dyDescent="0.2">
      <c r="D3841" s="141"/>
    </row>
    <row r="3842" spans="4:4" x14ac:dyDescent="0.2">
      <c r="D3842" s="141"/>
    </row>
    <row r="3843" spans="4:4" x14ac:dyDescent="0.2">
      <c r="D3843" s="141"/>
    </row>
    <row r="3844" spans="4:4" x14ac:dyDescent="0.2">
      <c r="D3844" s="141"/>
    </row>
    <row r="3845" spans="4:4" x14ac:dyDescent="0.2">
      <c r="D3845" s="141"/>
    </row>
    <row r="3846" spans="4:4" x14ac:dyDescent="0.2">
      <c r="D3846" s="141"/>
    </row>
    <row r="3847" spans="4:4" x14ac:dyDescent="0.2">
      <c r="D3847" s="141"/>
    </row>
    <row r="3848" spans="4:4" x14ac:dyDescent="0.2">
      <c r="D3848" s="141"/>
    </row>
    <row r="3849" spans="4:4" x14ac:dyDescent="0.2">
      <c r="D3849" s="141"/>
    </row>
    <row r="3850" spans="4:4" x14ac:dyDescent="0.2">
      <c r="D3850" s="141"/>
    </row>
    <row r="3851" spans="4:4" x14ac:dyDescent="0.2">
      <c r="D3851" s="141"/>
    </row>
    <row r="3852" spans="4:4" x14ac:dyDescent="0.2">
      <c r="D3852" s="141"/>
    </row>
    <row r="3853" spans="4:4" x14ac:dyDescent="0.2">
      <c r="D3853" s="141"/>
    </row>
    <row r="3854" spans="4:4" x14ac:dyDescent="0.2">
      <c r="D3854" s="141"/>
    </row>
    <row r="3855" spans="4:4" x14ac:dyDescent="0.2">
      <c r="D3855" s="141"/>
    </row>
    <row r="3856" spans="4:4" x14ac:dyDescent="0.2">
      <c r="D3856" s="141"/>
    </row>
    <row r="3857" spans="4:4" x14ac:dyDescent="0.2">
      <c r="D3857" s="141"/>
    </row>
    <row r="3858" spans="4:4" x14ac:dyDescent="0.2">
      <c r="D3858" s="141"/>
    </row>
    <row r="3859" spans="4:4" x14ac:dyDescent="0.2">
      <c r="D3859" s="141"/>
    </row>
    <row r="3860" spans="4:4" x14ac:dyDescent="0.2">
      <c r="D3860" s="141"/>
    </row>
    <row r="3861" spans="4:4" x14ac:dyDescent="0.2">
      <c r="D3861" s="141"/>
    </row>
    <row r="3862" spans="4:4" x14ac:dyDescent="0.2">
      <c r="D3862" s="141"/>
    </row>
    <row r="3863" spans="4:4" x14ac:dyDescent="0.2">
      <c r="D3863" s="141"/>
    </row>
    <row r="3864" spans="4:4" x14ac:dyDescent="0.2">
      <c r="D3864" s="141"/>
    </row>
    <row r="3865" spans="4:4" x14ac:dyDescent="0.2">
      <c r="D3865" s="141"/>
    </row>
    <row r="3866" spans="4:4" x14ac:dyDescent="0.2">
      <c r="D3866" s="141"/>
    </row>
    <row r="3867" spans="4:4" x14ac:dyDescent="0.2">
      <c r="D3867" s="141"/>
    </row>
    <row r="3868" spans="4:4" x14ac:dyDescent="0.2">
      <c r="D3868" s="141"/>
    </row>
    <row r="3869" spans="4:4" x14ac:dyDescent="0.2">
      <c r="D3869" s="141"/>
    </row>
    <row r="3870" spans="4:4" x14ac:dyDescent="0.2">
      <c r="D3870" s="141"/>
    </row>
    <row r="3871" spans="4:4" x14ac:dyDescent="0.2">
      <c r="D3871" s="141"/>
    </row>
    <row r="3872" spans="4:4" x14ac:dyDescent="0.2">
      <c r="D3872" s="141"/>
    </row>
    <row r="3873" spans="4:4" x14ac:dyDescent="0.2">
      <c r="D3873" s="141"/>
    </row>
    <row r="3874" spans="4:4" x14ac:dyDescent="0.2">
      <c r="D3874" s="141"/>
    </row>
    <row r="3875" spans="4:4" x14ac:dyDescent="0.2">
      <c r="D3875" s="141"/>
    </row>
    <row r="3876" spans="4:4" x14ac:dyDescent="0.2">
      <c r="D3876" s="141"/>
    </row>
    <row r="3877" spans="4:4" x14ac:dyDescent="0.2">
      <c r="D3877" s="141"/>
    </row>
    <row r="3878" spans="4:4" x14ac:dyDescent="0.2">
      <c r="D3878" s="141"/>
    </row>
    <row r="3879" spans="4:4" x14ac:dyDescent="0.2">
      <c r="D3879" s="141"/>
    </row>
    <row r="3880" spans="4:4" x14ac:dyDescent="0.2">
      <c r="D3880" s="141"/>
    </row>
    <row r="3881" spans="4:4" x14ac:dyDescent="0.2">
      <c r="D3881" s="141"/>
    </row>
    <row r="3882" spans="4:4" x14ac:dyDescent="0.2">
      <c r="D3882" s="141"/>
    </row>
    <row r="3883" spans="4:4" x14ac:dyDescent="0.2">
      <c r="D3883" s="141"/>
    </row>
    <row r="3884" spans="4:4" x14ac:dyDescent="0.2">
      <c r="D3884" s="141"/>
    </row>
    <row r="3885" spans="4:4" x14ac:dyDescent="0.2">
      <c r="D3885" s="141"/>
    </row>
    <row r="3886" spans="4:4" x14ac:dyDescent="0.2">
      <c r="D3886" s="141"/>
    </row>
    <row r="3887" spans="4:4" x14ac:dyDescent="0.2">
      <c r="D3887" s="141"/>
    </row>
    <row r="3888" spans="4:4" x14ac:dyDescent="0.2">
      <c r="D3888" s="141"/>
    </row>
    <row r="3889" spans="4:4" x14ac:dyDescent="0.2">
      <c r="D3889" s="141"/>
    </row>
    <row r="3890" spans="4:4" x14ac:dyDescent="0.2">
      <c r="D3890" s="141"/>
    </row>
    <row r="3891" spans="4:4" x14ac:dyDescent="0.2">
      <c r="D3891" s="141"/>
    </row>
    <row r="3892" spans="4:4" x14ac:dyDescent="0.2">
      <c r="D3892" s="141"/>
    </row>
    <row r="3893" spans="4:4" x14ac:dyDescent="0.2">
      <c r="D3893" s="141"/>
    </row>
    <row r="3894" spans="4:4" x14ac:dyDescent="0.2">
      <c r="D3894" s="141"/>
    </row>
    <row r="3895" spans="4:4" x14ac:dyDescent="0.2">
      <c r="D3895" s="141"/>
    </row>
    <row r="3896" spans="4:4" x14ac:dyDescent="0.2">
      <c r="D3896" s="141"/>
    </row>
    <row r="3897" spans="4:4" x14ac:dyDescent="0.2">
      <c r="D3897" s="141"/>
    </row>
    <row r="3898" spans="4:4" x14ac:dyDescent="0.2">
      <c r="D3898" s="141"/>
    </row>
    <row r="3899" spans="4:4" x14ac:dyDescent="0.2">
      <c r="D3899" s="141"/>
    </row>
    <row r="3900" spans="4:4" x14ac:dyDescent="0.2">
      <c r="D3900" s="141"/>
    </row>
    <row r="3901" spans="4:4" x14ac:dyDescent="0.2">
      <c r="D3901" s="141"/>
    </row>
    <row r="3902" spans="4:4" x14ac:dyDescent="0.2">
      <c r="D3902" s="141"/>
    </row>
    <row r="3903" spans="4:4" x14ac:dyDescent="0.2">
      <c r="D3903" s="141"/>
    </row>
    <row r="3904" spans="4:4" x14ac:dyDescent="0.2">
      <c r="D3904" s="141"/>
    </row>
    <row r="3905" spans="4:4" x14ac:dyDescent="0.2">
      <c r="D3905" s="141"/>
    </row>
    <row r="3906" spans="4:4" x14ac:dyDescent="0.2">
      <c r="D3906" s="141"/>
    </row>
    <row r="3907" spans="4:4" x14ac:dyDescent="0.2">
      <c r="D3907" s="141"/>
    </row>
    <row r="3908" spans="4:4" x14ac:dyDescent="0.2">
      <c r="D3908" s="141"/>
    </row>
    <row r="3909" spans="4:4" x14ac:dyDescent="0.2">
      <c r="D3909" s="141"/>
    </row>
    <row r="3910" spans="4:4" x14ac:dyDescent="0.2">
      <c r="D3910" s="141"/>
    </row>
    <row r="3911" spans="4:4" x14ac:dyDescent="0.2">
      <c r="D3911" s="141"/>
    </row>
    <row r="3912" spans="4:4" x14ac:dyDescent="0.2">
      <c r="D3912" s="141"/>
    </row>
    <row r="3913" spans="4:4" x14ac:dyDescent="0.2">
      <c r="D3913" s="141"/>
    </row>
    <row r="3914" spans="4:4" x14ac:dyDescent="0.2">
      <c r="D3914" s="141"/>
    </row>
    <row r="3915" spans="4:4" x14ac:dyDescent="0.2">
      <c r="D3915" s="141"/>
    </row>
    <row r="3916" spans="4:4" x14ac:dyDescent="0.2">
      <c r="D3916" s="141"/>
    </row>
    <row r="3917" spans="4:4" x14ac:dyDescent="0.2">
      <c r="D3917" s="141"/>
    </row>
    <row r="3918" spans="4:4" x14ac:dyDescent="0.2">
      <c r="D3918" s="141"/>
    </row>
    <row r="3919" spans="4:4" x14ac:dyDescent="0.2">
      <c r="D3919" s="141"/>
    </row>
    <row r="3920" spans="4:4" x14ac:dyDescent="0.2">
      <c r="D3920" s="141"/>
    </row>
    <row r="3921" spans="4:4" x14ac:dyDescent="0.2">
      <c r="D3921" s="141"/>
    </row>
    <row r="3922" spans="4:4" x14ac:dyDescent="0.2">
      <c r="D3922" s="141"/>
    </row>
    <row r="3923" spans="4:4" x14ac:dyDescent="0.2">
      <c r="D3923" s="141"/>
    </row>
    <row r="3924" spans="4:4" x14ac:dyDescent="0.2">
      <c r="D3924" s="141"/>
    </row>
    <row r="3925" spans="4:4" x14ac:dyDescent="0.2">
      <c r="D3925" s="141"/>
    </row>
    <row r="3926" spans="4:4" x14ac:dyDescent="0.2">
      <c r="D3926" s="141"/>
    </row>
    <row r="3927" spans="4:4" x14ac:dyDescent="0.2">
      <c r="D3927" s="141"/>
    </row>
    <row r="3928" spans="4:4" x14ac:dyDescent="0.2">
      <c r="D3928" s="141"/>
    </row>
    <row r="3929" spans="4:4" x14ac:dyDescent="0.2">
      <c r="D3929" s="141"/>
    </row>
    <row r="3930" spans="4:4" x14ac:dyDescent="0.2">
      <c r="D3930" s="141"/>
    </row>
    <row r="3931" spans="4:4" x14ac:dyDescent="0.2">
      <c r="D3931" s="141"/>
    </row>
    <row r="3932" spans="4:4" x14ac:dyDescent="0.2">
      <c r="D3932" s="141"/>
    </row>
    <row r="3933" spans="4:4" x14ac:dyDescent="0.2">
      <c r="D3933" s="141"/>
    </row>
    <row r="3934" spans="4:4" x14ac:dyDescent="0.2">
      <c r="D3934" s="141"/>
    </row>
    <row r="3935" spans="4:4" x14ac:dyDescent="0.2">
      <c r="D3935" s="141"/>
    </row>
    <row r="3936" spans="4:4" x14ac:dyDescent="0.2">
      <c r="D3936" s="141"/>
    </row>
    <row r="3937" spans="4:4" x14ac:dyDescent="0.2">
      <c r="D3937" s="141"/>
    </row>
    <row r="3938" spans="4:4" x14ac:dyDescent="0.2">
      <c r="D3938" s="141"/>
    </row>
    <row r="3939" spans="4:4" x14ac:dyDescent="0.2">
      <c r="D3939" s="141"/>
    </row>
    <row r="3940" spans="4:4" x14ac:dyDescent="0.2">
      <c r="D3940" s="141"/>
    </row>
    <row r="3941" spans="4:4" x14ac:dyDescent="0.2">
      <c r="D3941" s="141"/>
    </row>
    <row r="3942" spans="4:4" x14ac:dyDescent="0.2">
      <c r="D3942" s="141"/>
    </row>
    <row r="3943" spans="4:4" x14ac:dyDescent="0.2">
      <c r="D3943" s="141"/>
    </row>
    <row r="3944" spans="4:4" x14ac:dyDescent="0.2">
      <c r="D3944" s="141"/>
    </row>
    <row r="3945" spans="4:4" x14ac:dyDescent="0.2">
      <c r="D3945" s="141"/>
    </row>
    <row r="3946" spans="4:4" x14ac:dyDescent="0.2">
      <c r="D3946" s="141"/>
    </row>
    <row r="3947" spans="4:4" x14ac:dyDescent="0.2">
      <c r="D3947" s="141"/>
    </row>
    <row r="3948" spans="4:4" x14ac:dyDescent="0.2">
      <c r="D3948" s="141"/>
    </row>
    <row r="3949" spans="4:4" x14ac:dyDescent="0.2">
      <c r="D3949" s="141"/>
    </row>
    <row r="3950" spans="4:4" x14ac:dyDescent="0.2">
      <c r="D3950" s="141"/>
    </row>
    <row r="3951" spans="4:4" x14ac:dyDescent="0.2">
      <c r="D3951" s="141"/>
    </row>
    <row r="3952" spans="4:4" x14ac:dyDescent="0.2">
      <c r="D3952" s="141"/>
    </row>
    <row r="3953" spans="4:4" x14ac:dyDescent="0.2">
      <c r="D3953" s="141"/>
    </row>
    <row r="3954" spans="4:4" x14ac:dyDescent="0.2">
      <c r="D3954" s="141"/>
    </row>
    <row r="3955" spans="4:4" x14ac:dyDescent="0.2">
      <c r="D3955" s="141"/>
    </row>
    <row r="3956" spans="4:4" x14ac:dyDescent="0.2">
      <c r="D3956" s="141"/>
    </row>
    <row r="3957" spans="4:4" x14ac:dyDescent="0.2">
      <c r="D3957" s="141"/>
    </row>
    <row r="3958" spans="4:4" x14ac:dyDescent="0.2">
      <c r="D3958" s="141"/>
    </row>
    <row r="3959" spans="4:4" x14ac:dyDescent="0.2">
      <c r="D3959" s="141"/>
    </row>
    <row r="3960" spans="4:4" x14ac:dyDescent="0.2">
      <c r="D3960" s="141"/>
    </row>
    <row r="3961" spans="4:4" x14ac:dyDescent="0.2">
      <c r="D3961" s="141"/>
    </row>
    <row r="3962" spans="4:4" x14ac:dyDescent="0.2">
      <c r="D3962" s="141"/>
    </row>
    <row r="3963" spans="4:4" x14ac:dyDescent="0.2">
      <c r="D3963" s="141"/>
    </row>
    <row r="3964" spans="4:4" x14ac:dyDescent="0.2">
      <c r="D3964" s="141"/>
    </row>
    <row r="3965" spans="4:4" x14ac:dyDescent="0.2">
      <c r="D3965" s="141"/>
    </row>
    <row r="3966" spans="4:4" x14ac:dyDescent="0.2">
      <c r="D3966" s="141"/>
    </row>
    <row r="3967" spans="4:4" x14ac:dyDescent="0.2">
      <c r="D3967" s="141"/>
    </row>
    <row r="3968" spans="4:4" x14ac:dyDescent="0.2">
      <c r="D3968" s="141"/>
    </row>
    <row r="3969" spans="4:4" x14ac:dyDescent="0.2">
      <c r="D3969" s="141"/>
    </row>
    <row r="3970" spans="4:4" x14ac:dyDescent="0.2">
      <c r="D3970" s="141"/>
    </row>
    <row r="3971" spans="4:4" x14ac:dyDescent="0.2">
      <c r="D3971" s="141"/>
    </row>
    <row r="3972" spans="4:4" x14ac:dyDescent="0.2">
      <c r="D3972" s="141"/>
    </row>
    <row r="3973" spans="4:4" x14ac:dyDescent="0.2">
      <c r="D3973" s="141"/>
    </row>
    <row r="3974" spans="4:4" x14ac:dyDescent="0.2">
      <c r="D3974" s="141"/>
    </row>
    <row r="3975" spans="4:4" x14ac:dyDescent="0.2">
      <c r="D3975" s="141"/>
    </row>
    <row r="3976" spans="4:4" x14ac:dyDescent="0.2">
      <c r="D3976" s="141"/>
    </row>
    <row r="3977" spans="4:4" x14ac:dyDescent="0.2">
      <c r="D3977" s="141"/>
    </row>
    <row r="3978" spans="4:4" x14ac:dyDescent="0.2">
      <c r="D3978" s="141"/>
    </row>
    <row r="3979" spans="4:4" x14ac:dyDescent="0.2">
      <c r="D3979" s="141"/>
    </row>
    <row r="3980" spans="4:4" x14ac:dyDescent="0.2">
      <c r="D3980" s="141"/>
    </row>
    <row r="3981" spans="4:4" x14ac:dyDescent="0.2">
      <c r="D3981" s="141"/>
    </row>
    <row r="3982" spans="4:4" x14ac:dyDescent="0.2">
      <c r="D3982" s="141"/>
    </row>
    <row r="3983" spans="4:4" x14ac:dyDescent="0.2">
      <c r="D3983" s="141"/>
    </row>
    <row r="3984" spans="4:4" x14ac:dyDescent="0.2">
      <c r="D3984" s="141"/>
    </row>
    <row r="3985" spans="4:4" x14ac:dyDescent="0.2">
      <c r="D3985" s="141"/>
    </row>
    <row r="3986" spans="4:4" x14ac:dyDescent="0.2">
      <c r="D3986" s="141"/>
    </row>
    <row r="3987" spans="4:4" x14ac:dyDescent="0.2">
      <c r="D3987" s="141"/>
    </row>
    <row r="3988" spans="4:4" x14ac:dyDescent="0.2">
      <c r="D3988" s="141"/>
    </row>
    <row r="3989" spans="4:4" x14ac:dyDescent="0.2">
      <c r="D3989" s="141"/>
    </row>
    <row r="3990" spans="4:4" x14ac:dyDescent="0.2">
      <c r="D3990" s="141"/>
    </row>
    <row r="3991" spans="4:4" x14ac:dyDescent="0.2">
      <c r="D3991" s="141"/>
    </row>
    <row r="3992" spans="4:4" x14ac:dyDescent="0.2">
      <c r="D3992" s="141"/>
    </row>
    <row r="3993" spans="4:4" x14ac:dyDescent="0.2">
      <c r="D3993" s="141"/>
    </row>
    <row r="3994" spans="4:4" x14ac:dyDescent="0.2">
      <c r="D3994" s="141"/>
    </row>
    <row r="3995" spans="4:4" x14ac:dyDescent="0.2">
      <c r="D3995" s="141"/>
    </row>
    <row r="3996" spans="4:4" x14ac:dyDescent="0.2">
      <c r="D3996" s="141"/>
    </row>
    <row r="3997" spans="4:4" x14ac:dyDescent="0.2">
      <c r="D3997" s="141"/>
    </row>
    <row r="3998" spans="4:4" x14ac:dyDescent="0.2">
      <c r="D3998" s="141"/>
    </row>
    <row r="3999" spans="4:4" x14ac:dyDescent="0.2">
      <c r="D3999" s="141"/>
    </row>
    <row r="4000" spans="4:4" x14ac:dyDescent="0.2">
      <c r="D4000" s="141"/>
    </row>
    <row r="4001" spans="4:4" x14ac:dyDescent="0.2">
      <c r="D4001" s="141"/>
    </row>
    <row r="4002" spans="4:4" x14ac:dyDescent="0.2">
      <c r="D4002" s="141"/>
    </row>
    <row r="4003" spans="4:4" x14ac:dyDescent="0.2">
      <c r="D4003" s="141"/>
    </row>
    <row r="4004" spans="4:4" x14ac:dyDescent="0.2">
      <c r="D4004" s="141"/>
    </row>
    <row r="4005" spans="4:4" x14ac:dyDescent="0.2">
      <c r="D4005" s="141"/>
    </row>
    <row r="4006" spans="4:4" x14ac:dyDescent="0.2">
      <c r="D4006" s="141"/>
    </row>
    <row r="4007" spans="4:4" x14ac:dyDescent="0.2">
      <c r="D4007" s="141"/>
    </row>
    <row r="4008" spans="4:4" x14ac:dyDescent="0.2">
      <c r="D4008" s="141"/>
    </row>
    <row r="4009" spans="4:4" x14ac:dyDescent="0.2">
      <c r="D4009" s="141"/>
    </row>
    <row r="4010" spans="4:4" x14ac:dyDescent="0.2">
      <c r="D4010" s="141"/>
    </row>
    <row r="4011" spans="4:4" x14ac:dyDescent="0.2">
      <c r="D4011" s="141"/>
    </row>
    <row r="4012" spans="4:4" x14ac:dyDescent="0.2">
      <c r="D4012" s="141"/>
    </row>
    <row r="4013" spans="4:4" x14ac:dyDescent="0.2">
      <c r="D4013" s="141"/>
    </row>
    <row r="4014" spans="4:4" x14ac:dyDescent="0.2">
      <c r="D4014" s="141"/>
    </row>
    <row r="4015" spans="4:4" x14ac:dyDescent="0.2">
      <c r="D4015" s="141"/>
    </row>
    <row r="4016" spans="4:4" x14ac:dyDescent="0.2">
      <c r="D4016" s="141"/>
    </row>
    <row r="4017" spans="4:4" x14ac:dyDescent="0.2">
      <c r="D4017" s="141"/>
    </row>
    <row r="4018" spans="4:4" x14ac:dyDescent="0.2">
      <c r="D4018" s="141"/>
    </row>
    <row r="4019" spans="4:4" x14ac:dyDescent="0.2">
      <c r="D4019" s="141"/>
    </row>
    <row r="4020" spans="4:4" x14ac:dyDescent="0.2">
      <c r="D4020" s="141"/>
    </row>
    <row r="4021" spans="4:4" x14ac:dyDescent="0.2">
      <c r="D4021" s="141"/>
    </row>
    <row r="4022" spans="4:4" x14ac:dyDescent="0.2">
      <c r="D4022" s="141"/>
    </row>
    <row r="4023" spans="4:4" x14ac:dyDescent="0.2">
      <c r="D4023" s="141"/>
    </row>
    <row r="4024" spans="4:4" x14ac:dyDescent="0.2">
      <c r="D4024" s="141"/>
    </row>
    <row r="4025" spans="4:4" x14ac:dyDescent="0.2">
      <c r="D4025" s="141"/>
    </row>
    <row r="4026" spans="4:4" x14ac:dyDescent="0.2">
      <c r="D4026" s="141"/>
    </row>
    <row r="4027" spans="4:4" x14ac:dyDescent="0.2">
      <c r="D4027" s="141"/>
    </row>
    <row r="4028" spans="4:4" x14ac:dyDescent="0.2">
      <c r="D4028" s="141"/>
    </row>
    <row r="4029" spans="4:4" x14ac:dyDescent="0.2">
      <c r="D4029" s="141"/>
    </row>
    <row r="4030" spans="4:4" x14ac:dyDescent="0.2">
      <c r="D4030" s="141"/>
    </row>
    <row r="4031" spans="4:4" x14ac:dyDescent="0.2">
      <c r="D4031" s="141"/>
    </row>
    <row r="4032" spans="4:4" x14ac:dyDescent="0.2">
      <c r="D4032" s="141"/>
    </row>
    <row r="4033" spans="4:4" x14ac:dyDescent="0.2">
      <c r="D4033" s="141"/>
    </row>
    <row r="4034" spans="4:4" x14ac:dyDescent="0.2">
      <c r="D4034" s="141"/>
    </row>
    <row r="4035" spans="4:4" x14ac:dyDescent="0.2">
      <c r="D4035" s="141"/>
    </row>
    <row r="4036" spans="4:4" x14ac:dyDescent="0.2">
      <c r="D4036" s="141"/>
    </row>
    <row r="4037" spans="4:4" x14ac:dyDescent="0.2">
      <c r="D4037" s="141"/>
    </row>
    <row r="4038" spans="4:4" x14ac:dyDescent="0.2">
      <c r="D4038" s="141"/>
    </row>
    <row r="4039" spans="4:4" x14ac:dyDescent="0.2">
      <c r="D4039" s="141"/>
    </row>
    <row r="4040" spans="4:4" x14ac:dyDescent="0.2">
      <c r="D4040" s="141"/>
    </row>
    <row r="4041" spans="4:4" x14ac:dyDescent="0.2">
      <c r="D4041" s="141"/>
    </row>
    <row r="4042" spans="4:4" x14ac:dyDescent="0.2">
      <c r="D4042" s="141"/>
    </row>
    <row r="4043" spans="4:4" x14ac:dyDescent="0.2">
      <c r="D4043" s="141"/>
    </row>
    <row r="4044" spans="4:4" x14ac:dyDescent="0.2">
      <c r="D4044" s="141"/>
    </row>
    <row r="4045" spans="4:4" x14ac:dyDescent="0.2">
      <c r="D4045" s="141"/>
    </row>
    <row r="4046" spans="4:4" x14ac:dyDescent="0.2">
      <c r="D4046" s="141"/>
    </row>
    <row r="4047" spans="4:4" x14ac:dyDescent="0.2">
      <c r="D4047" s="141"/>
    </row>
    <row r="4048" spans="4:4" x14ac:dyDescent="0.2">
      <c r="D4048" s="141"/>
    </row>
    <row r="4049" spans="4:4" x14ac:dyDescent="0.2">
      <c r="D4049" s="141"/>
    </row>
    <row r="4050" spans="4:4" x14ac:dyDescent="0.2">
      <c r="D4050" s="141"/>
    </row>
    <row r="4051" spans="4:4" x14ac:dyDescent="0.2">
      <c r="D4051" s="141"/>
    </row>
    <row r="4052" spans="4:4" x14ac:dyDescent="0.2">
      <c r="D4052" s="141"/>
    </row>
    <row r="4053" spans="4:4" x14ac:dyDescent="0.2">
      <c r="D4053" s="141"/>
    </row>
    <row r="4054" spans="4:4" x14ac:dyDescent="0.2">
      <c r="D4054" s="141"/>
    </row>
    <row r="4055" spans="4:4" x14ac:dyDescent="0.2">
      <c r="D4055" s="141"/>
    </row>
    <row r="4056" spans="4:4" x14ac:dyDescent="0.2">
      <c r="D4056" s="141"/>
    </row>
    <row r="4057" spans="4:4" x14ac:dyDescent="0.2">
      <c r="D4057" s="141"/>
    </row>
    <row r="4058" spans="4:4" x14ac:dyDescent="0.2">
      <c r="D4058" s="141"/>
    </row>
    <row r="4059" spans="4:4" x14ac:dyDescent="0.2">
      <c r="D4059" s="141"/>
    </row>
    <row r="4060" spans="4:4" x14ac:dyDescent="0.2">
      <c r="D4060" s="141"/>
    </row>
    <row r="4061" spans="4:4" x14ac:dyDescent="0.2">
      <c r="D4061" s="141"/>
    </row>
    <row r="4062" spans="4:4" x14ac:dyDescent="0.2">
      <c r="D4062" s="141"/>
    </row>
    <row r="4063" spans="4:4" x14ac:dyDescent="0.2">
      <c r="D4063" s="141"/>
    </row>
    <row r="4064" spans="4:4" x14ac:dyDescent="0.2">
      <c r="D4064" s="141"/>
    </row>
    <row r="4065" spans="4:4" x14ac:dyDescent="0.2">
      <c r="D4065" s="141"/>
    </row>
    <row r="4066" spans="4:4" x14ac:dyDescent="0.2">
      <c r="D4066" s="141"/>
    </row>
    <row r="4067" spans="4:4" x14ac:dyDescent="0.2">
      <c r="D4067" s="141"/>
    </row>
    <row r="4068" spans="4:4" x14ac:dyDescent="0.2">
      <c r="D4068" s="141"/>
    </row>
    <row r="4069" spans="4:4" x14ac:dyDescent="0.2">
      <c r="D4069" s="141"/>
    </row>
    <row r="4070" spans="4:4" x14ac:dyDescent="0.2">
      <c r="D4070" s="141"/>
    </row>
    <row r="4071" spans="4:4" x14ac:dyDescent="0.2">
      <c r="D4071" s="141"/>
    </row>
    <row r="4072" spans="4:4" x14ac:dyDescent="0.2">
      <c r="D4072" s="141"/>
    </row>
    <row r="4073" spans="4:4" x14ac:dyDescent="0.2">
      <c r="D4073" s="141"/>
    </row>
    <row r="4074" spans="4:4" x14ac:dyDescent="0.2">
      <c r="D4074" s="141"/>
    </row>
    <row r="4075" spans="4:4" x14ac:dyDescent="0.2">
      <c r="D4075" s="141"/>
    </row>
    <row r="4076" spans="4:4" x14ac:dyDescent="0.2">
      <c r="D4076" s="141"/>
    </row>
    <row r="4077" spans="4:4" x14ac:dyDescent="0.2">
      <c r="D4077" s="141"/>
    </row>
    <row r="4078" spans="4:4" x14ac:dyDescent="0.2">
      <c r="D4078" s="141"/>
    </row>
    <row r="4079" spans="4:4" x14ac:dyDescent="0.2">
      <c r="D4079" s="141"/>
    </row>
    <row r="4080" spans="4:4" x14ac:dyDescent="0.2">
      <c r="D4080" s="141"/>
    </row>
    <row r="4081" spans="4:4" x14ac:dyDescent="0.2">
      <c r="D4081" s="141"/>
    </row>
    <row r="4082" spans="4:4" x14ac:dyDescent="0.2">
      <c r="D4082" s="141"/>
    </row>
    <row r="4083" spans="4:4" x14ac:dyDescent="0.2">
      <c r="D4083" s="141"/>
    </row>
    <row r="4084" spans="4:4" x14ac:dyDescent="0.2">
      <c r="D4084" s="141"/>
    </row>
    <row r="4085" spans="4:4" x14ac:dyDescent="0.2">
      <c r="D4085" s="141"/>
    </row>
    <row r="4086" spans="4:4" x14ac:dyDescent="0.2">
      <c r="D4086" s="141"/>
    </row>
    <row r="4087" spans="4:4" x14ac:dyDescent="0.2">
      <c r="D4087" s="141"/>
    </row>
    <row r="4088" spans="4:4" x14ac:dyDescent="0.2">
      <c r="D4088" s="141"/>
    </row>
    <row r="4089" spans="4:4" x14ac:dyDescent="0.2">
      <c r="D4089" s="141"/>
    </row>
    <row r="4090" spans="4:4" x14ac:dyDescent="0.2">
      <c r="D4090" s="141"/>
    </row>
    <row r="4091" spans="4:4" x14ac:dyDescent="0.2">
      <c r="D4091" s="141"/>
    </row>
    <row r="4092" spans="4:4" x14ac:dyDescent="0.2">
      <c r="D4092" s="141"/>
    </row>
    <row r="4093" spans="4:4" x14ac:dyDescent="0.2">
      <c r="D4093" s="141"/>
    </row>
    <row r="4094" spans="4:4" x14ac:dyDescent="0.2">
      <c r="D4094" s="141"/>
    </row>
    <row r="4095" spans="4:4" x14ac:dyDescent="0.2">
      <c r="D4095" s="141"/>
    </row>
    <row r="4096" spans="4:4" x14ac:dyDescent="0.2">
      <c r="D4096" s="141"/>
    </row>
    <row r="4097" spans="4:4" x14ac:dyDescent="0.2">
      <c r="D4097" s="141"/>
    </row>
    <row r="4098" spans="4:4" x14ac:dyDescent="0.2">
      <c r="D4098" s="141"/>
    </row>
    <row r="4099" spans="4:4" x14ac:dyDescent="0.2">
      <c r="D4099" s="141"/>
    </row>
    <row r="4100" spans="4:4" x14ac:dyDescent="0.2">
      <c r="D4100" s="141"/>
    </row>
    <row r="4101" spans="4:4" x14ac:dyDescent="0.2">
      <c r="D4101" s="141"/>
    </row>
    <row r="4102" spans="4:4" x14ac:dyDescent="0.2">
      <c r="D4102" s="141"/>
    </row>
    <row r="4103" spans="4:4" x14ac:dyDescent="0.2">
      <c r="D4103" s="141"/>
    </row>
    <row r="4104" spans="4:4" x14ac:dyDescent="0.2">
      <c r="D4104" s="141"/>
    </row>
    <row r="4105" spans="4:4" x14ac:dyDescent="0.2">
      <c r="D4105" s="141"/>
    </row>
    <row r="4106" spans="4:4" x14ac:dyDescent="0.2">
      <c r="D4106" s="141"/>
    </row>
    <row r="4107" spans="4:4" x14ac:dyDescent="0.2">
      <c r="D4107" s="141"/>
    </row>
    <row r="4108" spans="4:4" x14ac:dyDescent="0.2">
      <c r="D4108" s="141"/>
    </row>
    <row r="4109" spans="4:4" x14ac:dyDescent="0.2">
      <c r="D4109" s="141"/>
    </row>
    <row r="4110" spans="4:4" x14ac:dyDescent="0.2">
      <c r="D4110" s="141"/>
    </row>
    <row r="4111" spans="4:4" x14ac:dyDescent="0.2">
      <c r="D4111" s="141"/>
    </row>
    <row r="4112" spans="4:4" x14ac:dyDescent="0.2">
      <c r="D4112" s="141"/>
    </row>
    <row r="4113" spans="4:4" x14ac:dyDescent="0.2">
      <c r="D4113" s="141"/>
    </row>
    <row r="4114" spans="4:4" x14ac:dyDescent="0.2">
      <c r="D4114" s="141"/>
    </row>
    <row r="4115" spans="4:4" x14ac:dyDescent="0.2">
      <c r="D4115" s="141"/>
    </row>
    <row r="4116" spans="4:4" x14ac:dyDescent="0.2">
      <c r="D4116" s="141"/>
    </row>
    <row r="4117" spans="4:4" x14ac:dyDescent="0.2">
      <c r="D4117" s="141"/>
    </row>
    <row r="4118" spans="4:4" x14ac:dyDescent="0.2">
      <c r="D4118" s="141"/>
    </row>
    <row r="4119" spans="4:4" x14ac:dyDescent="0.2">
      <c r="D4119" s="141"/>
    </row>
    <row r="4120" spans="4:4" x14ac:dyDescent="0.2">
      <c r="D4120" s="141"/>
    </row>
    <row r="4121" spans="4:4" x14ac:dyDescent="0.2">
      <c r="D4121" s="141"/>
    </row>
    <row r="4122" spans="4:4" x14ac:dyDescent="0.2">
      <c r="D4122" s="141"/>
    </row>
    <row r="4123" spans="4:4" x14ac:dyDescent="0.2">
      <c r="D4123" s="141"/>
    </row>
    <row r="4124" spans="4:4" x14ac:dyDescent="0.2">
      <c r="D4124" s="141"/>
    </row>
    <row r="4125" spans="4:4" x14ac:dyDescent="0.2">
      <c r="D4125" s="141"/>
    </row>
    <row r="4126" spans="4:4" x14ac:dyDescent="0.2">
      <c r="D4126" s="141"/>
    </row>
    <row r="4127" spans="4:4" x14ac:dyDescent="0.2">
      <c r="D4127" s="141"/>
    </row>
    <row r="4128" spans="4:4" x14ac:dyDescent="0.2">
      <c r="D4128" s="141"/>
    </row>
    <row r="4129" spans="4:4" x14ac:dyDescent="0.2">
      <c r="D4129" s="141"/>
    </row>
    <row r="4130" spans="4:4" x14ac:dyDescent="0.2">
      <c r="D4130" s="141"/>
    </row>
    <row r="4131" spans="4:4" x14ac:dyDescent="0.2">
      <c r="D4131" s="141"/>
    </row>
    <row r="4132" spans="4:4" x14ac:dyDescent="0.2">
      <c r="D4132" s="141"/>
    </row>
    <row r="4133" spans="4:4" x14ac:dyDescent="0.2">
      <c r="D4133" s="141"/>
    </row>
    <row r="4134" spans="4:4" x14ac:dyDescent="0.2">
      <c r="D4134" s="141"/>
    </row>
    <row r="4135" spans="4:4" x14ac:dyDescent="0.2">
      <c r="D4135" s="141"/>
    </row>
    <row r="4136" spans="4:4" x14ac:dyDescent="0.2">
      <c r="D4136" s="141"/>
    </row>
    <row r="4137" spans="4:4" x14ac:dyDescent="0.2">
      <c r="D4137" s="141"/>
    </row>
    <row r="4138" spans="4:4" x14ac:dyDescent="0.2">
      <c r="D4138" s="141"/>
    </row>
    <row r="4139" spans="4:4" x14ac:dyDescent="0.2">
      <c r="D4139" s="141"/>
    </row>
    <row r="4140" spans="4:4" x14ac:dyDescent="0.2">
      <c r="D4140" s="141"/>
    </row>
    <row r="4141" spans="4:4" x14ac:dyDescent="0.2">
      <c r="D4141" s="141"/>
    </row>
    <row r="4142" spans="4:4" x14ac:dyDescent="0.2">
      <c r="D4142" s="141"/>
    </row>
    <row r="4143" spans="4:4" x14ac:dyDescent="0.2">
      <c r="D4143" s="141"/>
    </row>
    <row r="4144" spans="4:4" x14ac:dyDescent="0.2">
      <c r="D4144" s="141"/>
    </row>
    <row r="4145" spans="4:4" x14ac:dyDescent="0.2">
      <c r="D4145" s="141"/>
    </row>
    <row r="4146" spans="4:4" x14ac:dyDescent="0.2">
      <c r="D4146" s="141"/>
    </row>
    <row r="4147" spans="4:4" x14ac:dyDescent="0.2">
      <c r="D4147" s="141"/>
    </row>
    <row r="4148" spans="4:4" x14ac:dyDescent="0.2">
      <c r="D4148" s="141"/>
    </row>
    <row r="4149" spans="4:4" x14ac:dyDescent="0.2">
      <c r="D4149" s="141"/>
    </row>
    <row r="4150" spans="4:4" x14ac:dyDescent="0.2">
      <c r="D4150" s="141"/>
    </row>
    <row r="4151" spans="4:4" x14ac:dyDescent="0.2">
      <c r="D4151" s="141"/>
    </row>
    <row r="4152" spans="4:4" x14ac:dyDescent="0.2">
      <c r="D4152" s="141"/>
    </row>
    <row r="4153" spans="4:4" x14ac:dyDescent="0.2">
      <c r="D4153" s="141"/>
    </row>
    <row r="4154" spans="4:4" x14ac:dyDescent="0.2">
      <c r="D4154" s="141"/>
    </row>
    <row r="4155" spans="4:4" x14ac:dyDescent="0.2">
      <c r="D4155" s="141"/>
    </row>
    <row r="4156" spans="4:4" x14ac:dyDescent="0.2">
      <c r="D4156" s="141"/>
    </row>
    <row r="4157" spans="4:4" x14ac:dyDescent="0.2">
      <c r="D4157" s="141"/>
    </row>
    <row r="4158" spans="4:4" x14ac:dyDescent="0.2">
      <c r="D4158" s="141"/>
    </row>
    <row r="4159" spans="4:4" x14ac:dyDescent="0.2">
      <c r="D4159" s="141"/>
    </row>
    <row r="4160" spans="4:4" x14ac:dyDescent="0.2">
      <c r="D4160" s="141"/>
    </row>
    <row r="4161" spans="4:4" x14ac:dyDescent="0.2">
      <c r="D4161" s="141"/>
    </row>
    <row r="4162" spans="4:4" x14ac:dyDescent="0.2">
      <c r="D4162" s="141"/>
    </row>
    <row r="4163" spans="4:4" x14ac:dyDescent="0.2">
      <c r="D4163" s="141"/>
    </row>
    <row r="4164" spans="4:4" x14ac:dyDescent="0.2">
      <c r="D4164" s="141"/>
    </row>
    <row r="4165" spans="4:4" x14ac:dyDescent="0.2">
      <c r="D4165" s="141"/>
    </row>
    <row r="4166" spans="4:4" x14ac:dyDescent="0.2">
      <c r="D4166" s="141"/>
    </row>
    <row r="4167" spans="4:4" x14ac:dyDescent="0.2">
      <c r="D4167" s="141"/>
    </row>
    <row r="4168" spans="4:4" x14ac:dyDescent="0.2">
      <c r="D4168" s="141"/>
    </row>
    <row r="4169" spans="4:4" x14ac:dyDescent="0.2">
      <c r="D4169" s="141"/>
    </row>
    <row r="4170" spans="4:4" x14ac:dyDescent="0.2">
      <c r="D4170" s="141"/>
    </row>
    <row r="4171" spans="4:4" x14ac:dyDescent="0.2">
      <c r="D4171" s="141"/>
    </row>
    <row r="4172" spans="4:4" x14ac:dyDescent="0.2">
      <c r="D4172" s="141"/>
    </row>
    <row r="4173" spans="4:4" x14ac:dyDescent="0.2">
      <c r="D4173" s="141"/>
    </row>
    <row r="4174" spans="4:4" x14ac:dyDescent="0.2">
      <c r="D4174" s="141"/>
    </row>
    <row r="4175" spans="4:4" x14ac:dyDescent="0.2">
      <c r="D4175" s="141"/>
    </row>
    <row r="4176" spans="4:4" x14ac:dyDescent="0.2">
      <c r="D4176" s="141"/>
    </row>
    <row r="4177" spans="4:4" x14ac:dyDescent="0.2">
      <c r="D4177" s="141"/>
    </row>
    <row r="4178" spans="4:4" x14ac:dyDescent="0.2">
      <c r="D4178" s="141"/>
    </row>
    <row r="4179" spans="4:4" x14ac:dyDescent="0.2">
      <c r="D4179" s="141"/>
    </row>
    <row r="4180" spans="4:4" x14ac:dyDescent="0.2">
      <c r="D4180" s="141"/>
    </row>
    <row r="4181" spans="4:4" x14ac:dyDescent="0.2">
      <c r="D4181" s="141"/>
    </row>
    <row r="4182" spans="4:4" x14ac:dyDescent="0.2">
      <c r="D4182" s="141"/>
    </row>
    <row r="4183" spans="4:4" x14ac:dyDescent="0.2">
      <c r="D4183" s="141"/>
    </row>
    <row r="4184" spans="4:4" x14ac:dyDescent="0.2">
      <c r="D4184" s="141"/>
    </row>
    <row r="4185" spans="4:4" x14ac:dyDescent="0.2">
      <c r="D4185" s="141"/>
    </row>
    <row r="4186" spans="4:4" x14ac:dyDescent="0.2">
      <c r="D4186" s="141"/>
    </row>
    <row r="4187" spans="4:4" x14ac:dyDescent="0.2">
      <c r="D4187" s="141"/>
    </row>
    <row r="4188" spans="4:4" x14ac:dyDescent="0.2">
      <c r="D4188" s="141"/>
    </row>
    <row r="4189" spans="4:4" x14ac:dyDescent="0.2">
      <c r="D4189" s="141"/>
    </row>
    <row r="4190" spans="4:4" x14ac:dyDescent="0.2">
      <c r="D4190" s="141"/>
    </row>
    <row r="4191" spans="4:4" x14ac:dyDescent="0.2">
      <c r="D4191" s="141"/>
    </row>
    <row r="4192" spans="4:4" x14ac:dyDescent="0.2">
      <c r="D4192" s="141"/>
    </row>
    <row r="4193" spans="4:4" x14ac:dyDescent="0.2">
      <c r="D4193" s="141"/>
    </row>
    <row r="4194" spans="4:4" x14ac:dyDescent="0.2">
      <c r="D4194" s="141"/>
    </row>
    <row r="4195" spans="4:4" x14ac:dyDescent="0.2">
      <c r="D4195" s="141"/>
    </row>
    <row r="4196" spans="4:4" x14ac:dyDescent="0.2">
      <c r="D4196" s="141"/>
    </row>
    <row r="4197" spans="4:4" x14ac:dyDescent="0.2">
      <c r="D4197" s="141"/>
    </row>
    <row r="4198" spans="4:4" x14ac:dyDescent="0.2">
      <c r="D4198" s="141"/>
    </row>
    <row r="4199" spans="4:4" x14ac:dyDescent="0.2">
      <c r="D4199" s="141"/>
    </row>
    <row r="4200" spans="4:4" x14ac:dyDescent="0.2">
      <c r="D4200" s="141"/>
    </row>
    <row r="4201" spans="4:4" x14ac:dyDescent="0.2">
      <c r="D4201" s="141"/>
    </row>
    <row r="4202" spans="4:4" x14ac:dyDescent="0.2">
      <c r="D4202" s="141"/>
    </row>
    <row r="4203" spans="4:4" x14ac:dyDescent="0.2">
      <c r="D4203" s="141"/>
    </row>
    <row r="4204" spans="4:4" x14ac:dyDescent="0.2">
      <c r="D4204" s="141"/>
    </row>
    <row r="4205" spans="4:4" x14ac:dyDescent="0.2">
      <c r="D4205" s="141"/>
    </row>
    <row r="4206" spans="4:4" x14ac:dyDescent="0.2">
      <c r="D4206" s="141"/>
    </row>
    <row r="4207" spans="4:4" x14ac:dyDescent="0.2">
      <c r="D4207" s="141"/>
    </row>
    <row r="4208" spans="4:4" x14ac:dyDescent="0.2">
      <c r="D4208" s="141"/>
    </row>
    <row r="4209" spans="4:4" x14ac:dyDescent="0.2">
      <c r="D4209" s="141"/>
    </row>
    <row r="4210" spans="4:4" x14ac:dyDescent="0.2">
      <c r="D4210" s="141"/>
    </row>
    <row r="4211" spans="4:4" x14ac:dyDescent="0.2">
      <c r="D4211" s="141"/>
    </row>
    <row r="4212" spans="4:4" x14ac:dyDescent="0.2">
      <c r="D4212" s="141"/>
    </row>
    <row r="4213" spans="4:4" x14ac:dyDescent="0.2">
      <c r="D4213" s="141"/>
    </row>
    <row r="4214" spans="4:4" x14ac:dyDescent="0.2">
      <c r="D4214" s="141"/>
    </row>
    <row r="4215" spans="4:4" x14ac:dyDescent="0.2">
      <c r="D4215" s="141"/>
    </row>
    <row r="4216" spans="4:4" x14ac:dyDescent="0.2">
      <c r="D4216" s="141"/>
    </row>
    <row r="4217" spans="4:4" x14ac:dyDescent="0.2">
      <c r="D4217" s="141"/>
    </row>
    <row r="4218" spans="4:4" x14ac:dyDescent="0.2">
      <c r="D4218" s="141"/>
    </row>
    <row r="4219" spans="4:4" x14ac:dyDescent="0.2">
      <c r="D4219" s="141"/>
    </row>
    <row r="4220" spans="4:4" x14ac:dyDescent="0.2">
      <c r="D4220" s="141"/>
    </row>
    <row r="4221" spans="4:4" x14ac:dyDescent="0.2">
      <c r="D4221" s="141"/>
    </row>
    <row r="4222" spans="4:4" x14ac:dyDescent="0.2">
      <c r="D4222" s="141"/>
    </row>
    <row r="4223" spans="4:4" x14ac:dyDescent="0.2">
      <c r="D4223" s="141"/>
    </row>
    <row r="4224" spans="4:4" x14ac:dyDescent="0.2">
      <c r="D4224" s="141"/>
    </row>
    <row r="4225" spans="4:4" x14ac:dyDescent="0.2">
      <c r="D4225" s="141"/>
    </row>
    <row r="4226" spans="4:4" x14ac:dyDescent="0.2">
      <c r="D4226" s="141"/>
    </row>
    <row r="4227" spans="4:4" x14ac:dyDescent="0.2">
      <c r="D4227" s="141"/>
    </row>
    <row r="4228" spans="4:4" x14ac:dyDescent="0.2">
      <c r="D4228" s="141"/>
    </row>
    <row r="4229" spans="4:4" x14ac:dyDescent="0.2">
      <c r="D4229" s="141"/>
    </row>
    <row r="4230" spans="4:4" x14ac:dyDescent="0.2">
      <c r="D4230" s="141"/>
    </row>
    <row r="4231" spans="4:4" x14ac:dyDescent="0.2">
      <c r="D4231" s="141"/>
    </row>
    <row r="4232" spans="4:4" x14ac:dyDescent="0.2">
      <c r="D4232" s="141"/>
    </row>
    <row r="4233" spans="4:4" x14ac:dyDescent="0.2">
      <c r="D4233" s="141"/>
    </row>
    <row r="4234" spans="4:4" x14ac:dyDescent="0.2">
      <c r="D4234" s="141"/>
    </row>
    <row r="4235" spans="4:4" x14ac:dyDescent="0.2">
      <c r="D4235" s="141"/>
    </row>
    <row r="4236" spans="4:4" x14ac:dyDescent="0.2">
      <c r="D4236" s="141"/>
    </row>
    <row r="4237" spans="4:4" x14ac:dyDescent="0.2">
      <c r="D4237" s="141"/>
    </row>
    <row r="4238" spans="4:4" x14ac:dyDescent="0.2">
      <c r="D4238" s="141"/>
    </row>
    <row r="4239" spans="4:4" x14ac:dyDescent="0.2">
      <c r="D4239" s="141"/>
    </row>
    <row r="4240" spans="4:4" x14ac:dyDescent="0.2">
      <c r="D4240" s="141"/>
    </row>
    <row r="4241" spans="4:4" x14ac:dyDescent="0.2">
      <c r="D4241" s="141"/>
    </row>
    <row r="4242" spans="4:4" x14ac:dyDescent="0.2">
      <c r="D4242" s="141"/>
    </row>
    <row r="4243" spans="4:4" x14ac:dyDescent="0.2">
      <c r="D4243" s="141"/>
    </row>
    <row r="4244" spans="4:4" x14ac:dyDescent="0.2">
      <c r="D4244" s="141"/>
    </row>
    <row r="4245" spans="4:4" x14ac:dyDescent="0.2">
      <c r="D4245" s="141"/>
    </row>
    <row r="4246" spans="4:4" x14ac:dyDescent="0.2">
      <c r="D4246" s="141"/>
    </row>
    <row r="4247" spans="4:4" x14ac:dyDescent="0.2">
      <c r="D4247" s="141"/>
    </row>
    <row r="4248" spans="4:4" x14ac:dyDescent="0.2">
      <c r="D4248" s="141"/>
    </row>
    <row r="4249" spans="4:4" x14ac:dyDescent="0.2">
      <c r="D4249" s="141"/>
    </row>
    <row r="4250" spans="4:4" x14ac:dyDescent="0.2">
      <c r="D4250" s="141"/>
    </row>
    <row r="4251" spans="4:4" x14ac:dyDescent="0.2">
      <c r="D4251" s="141"/>
    </row>
    <row r="4252" spans="4:4" x14ac:dyDescent="0.2">
      <c r="D4252" s="141"/>
    </row>
    <row r="4253" spans="4:4" x14ac:dyDescent="0.2">
      <c r="D4253" s="141"/>
    </row>
    <row r="4254" spans="4:4" x14ac:dyDescent="0.2">
      <c r="D4254" s="141"/>
    </row>
    <row r="4255" spans="4:4" x14ac:dyDescent="0.2">
      <c r="D4255" s="141"/>
    </row>
    <row r="4256" spans="4:4" x14ac:dyDescent="0.2">
      <c r="D4256" s="141"/>
    </row>
    <row r="4257" spans="4:4" x14ac:dyDescent="0.2">
      <c r="D4257" s="141"/>
    </row>
    <row r="4258" spans="4:4" x14ac:dyDescent="0.2">
      <c r="D4258" s="141"/>
    </row>
    <row r="4259" spans="4:4" x14ac:dyDescent="0.2">
      <c r="D4259" s="141"/>
    </row>
    <row r="4260" spans="4:4" x14ac:dyDescent="0.2">
      <c r="D4260" s="141"/>
    </row>
    <row r="4261" spans="4:4" x14ac:dyDescent="0.2">
      <c r="D4261" s="141"/>
    </row>
    <row r="4262" spans="4:4" x14ac:dyDescent="0.2">
      <c r="D4262" s="141"/>
    </row>
    <row r="4263" spans="4:4" x14ac:dyDescent="0.2">
      <c r="D4263" s="141"/>
    </row>
    <row r="4264" spans="4:4" x14ac:dyDescent="0.2">
      <c r="D4264" s="141"/>
    </row>
    <row r="4265" spans="4:4" x14ac:dyDescent="0.2">
      <c r="D4265" s="141"/>
    </row>
    <row r="4266" spans="4:4" x14ac:dyDescent="0.2">
      <c r="D4266" s="141"/>
    </row>
    <row r="4267" spans="4:4" x14ac:dyDescent="0.2">
      <c r="D4267" s="141"/>
    </row>
    <row r="4268" spans="4:4" x14ac:dyDescent="0.2">
      <c r="D4268" s="141"/>
    </row>
    <row r="4269" spans="4:4" x14ac:dyDescent="0.2">
      <c r="D4269" s="141"/>
    </row>
    <row r="4270" spans="4:4" x14ac:dyDescent="0.2">
      <c r="D4270" s="141"/>
    </row>
    <row r="4271" spans="4:4" x14ac:dyDescent="0.2">
      <c r="D4271" s="141"/>
    </row>
    <row r="4272" spans="4:4" x14ac:dyDescent="0.2">
      <c r="D4272" s="141"/>
    </row>
    <row r="4273" spans="4:4" x14ac:dyDescent="0.2">
      <c r="D4273" s="141"/>
    </row>
    <row r="4274" spans="4:4" x14ac:dyDescent="0.2">
      <c r="D4274" s="141"/>
    </row>
    <row r="4275" spans="4:4" x14ac:dyDescent="0.2">
      <c r="D4275" s="141"/>
    </row>
    <row r="4276" spans="4:4" x14ac:dyDescent="0.2">
      <c r="D4276" s="141"/>
    </row>
    <row r="4277" spans="4:4" x14ac:dyDescent="0.2">
      <c r="D4277" s="141"/>
    </row>
    <row r="4278" spans="4:4" x14ac:dyDescent="0.2">
      <c r="D4278" s="141"/>
    </row>
    <row r="4279" spans="4:4" x14ac:dyDescent="0.2">
      <c r="D4279" s="141"/>
    </row>
    <row r="4280" spans="4:4" x14ac:dyDescent="0.2">
      <c r="D4280" s="141"/>
    </row>
    <row r="4281" spans="4:4" x14ac:dyDescent="0.2">
      <c r="D4281" s="141"/>
    </row>
    <row r="4282" spans="4:4" x14ac:dyDescent="0.2">
      <c r="D4282" s="141"/>
    </row>
    <row r="4283" spans="4:4" x14ac:dyDescent="0.2">
      <c r="D4283" s="141"/>
    </row>
    <row r="4284" spans="4:4" x14ac:dyDescent="0.2">
      <c r="D4284" s="141"/>
    </row>
    <row r="4285" spans="4:4" x14ac:dyDescent="0.2">
      <c r="D4285" s="141"/>
    </row>
    <row r="4286" spans="4:4" x14ac:dyDescent="0.2">
      <c r="D4286" s="141"/>
    </row>
    <row r="4287" spans="4:4" x14ac:dyDescent="0.2">
      <c r="D4287" s="141"/>
    </row>
    <row r="4288" spans="4:4" x14ac:dyDescent="0.2">
      <c r="D4288" s="141"/>
    </row>
    <row r="4289" spans="4:4" x14ac:dyDescent="0.2">
      <c r="D4289" s="141"/>
    </row>
    <row r="4290" spans="4:4" x14ac:dyDescent="0.2">
      <c r="D4290" s="141"/>
    </row>
    <row r="4291" spans="4:4" x14ac:dyDescent="0.2">
      <c r="D4291" s="141"/>
    </row>
    <row r="4292" spans="4:4" x14ac:dyDescent="0.2">
      <c r="D4292" s="141"/>
    </row>
    <row r="4293" spans="4:4" x14ac:dyDescent="0.2">
      <c r="D4293" s="141"/>
    </row>
    <row r="4294" spans="4:4" x14ac:dyDescent="0.2">
      <c r="D4294" s="141"/>
    </row>
    <row r="4295" spans="4:4" x14ac:dyDescent="0.2">
      <c r="D4295" s="141"/>
    </row>
    <row r="4296" spans="4:4" x14ac:dyDescent="0.2">
      <c r="D4296" s="141"/>
    </row>
    <row r="4297" spans="4:4" x14ac:dyDescent="0.2">
      <c r="D4297" s="141"/>
    </row>
    <row r="4298" spans="4:4" x14ac:dyDescent="0.2">
      <c r="D4298" s="141"/>
    </row>
    <row r="4299" spans="4:4" x14ac:dyDescent="0.2">
      <c r="D4299" s="141"/>
    </row>
    <row r="4300" spans="4:4" x14ac:dyDescent="0.2">
      <c r="D4300" s="141"/>
    </row>
    <row r="4301" spans="4:4" x14ac:dyDescent="0.2">
      <c r="D4301" s="141"/>
    </row>
    <row r="4302" spans="4:4" x14ac:dyDescent="0.2">
      <c r="D4302" s="141"/>
    </row>
    <row r="4303" spans="4:4" x14ac:dyDescent="0.2">
      <c r="D4303" s="141"/>
    </row>
    <row r="4304" spans="4:4" x14ac:dyDescent="0.2">
      <c r="D4304" s="141"/>
    </row>
    <row r="4305" spans="4:4" x14ac:dyDescent="0.2">
      <c r="D4305" s="141"/>
    </row>
    <row r="4306" spans="4:4" x14ac:dyDescent="0.2">
      <c r="D4306" s="141"/>
    </row>
    <row r="4307" spans="4:4" x14ac:dyDescent="0.2">
      <c r="D4307" s="141"/>
    </row>
    <row r="4308" spans="4:4" x14ac:dyDescent="0.2">
      <c r="D4308" s="141"/>
    </row>
    <row r="4309" spans="4:4" x14ac:dyDescent="0.2">
      <c r="D4309" s="141"/>
    </row>
    <row r="4310" spans="4:4" x14ac:dyDescent="0.2">
      <c r="D4310" s="141"/>
    </row>
    <row r="4311" spans="4:4" x14ac:dyDescent="0.2">
      <c r="D4311" s="141"/>
    </row>
    <row r="4312" spans="4:4" x14ac:dyDescent="0.2">
      <c r="D4312" s="141"/>
    </row>
    <row r="4313" spans="4:4" x14ac:dyDescent="0.2">
      <c r="D4313" s="141"/>
    </row>
    <row r="4314" spans="4:4" x14ac:dyDescent="0.2">
      <c r="D4314" s="141"/>
    </row>
    <row r="4315" spans="4:4" x14ac:dyDescent="0.2">
      <c r="D4315" s="141"/>
    </row>
    <row r="4316" spans="4:4" x14ac:dyDescent="0.2">
      <c r="D4316" s="141"/>
    </row>
    <row r="4317" spans="4:4" x14ac:dyDescent="0.2">
      <c r="D4317" s="141"/>
    </row>
    <row r="4318" spans="4:4" x14ac:dyDescent="0.2">
      <c r="D4318" s="141"/>
    </row>
    <row r="4319" spans="4:4" x14ac:dyDescent="0.2">
      <c r="D4319" s="141"/>
    </row>
    <row r="4320" spans="4:4" x14ac:dyDescent="0.2">
      <c r="D4320" s="141"/>
    </row>
    <row r="4321" spans="4:4" x14ac:dyDescent="0.2">
      <c r="D4321" s="141"/>
    </row>
    <row r="4322" spans="4:4" x14ac:dyDescent="0.2">
      <c r="D4322" s="141"/>
    </row>
    <row r="4323" spans="4:4" x14ac:dyDescent="0.2">
      <c r="D4323" s="141"/>
    </row>
    <row r="4324" spans="4:4" x14ac:dyDescent="0.2">
      <c r="D4324" s="141"/>
    </row>
    <row r="4325" spans="4:4" x14ac:dyDescent="0.2">
      <c r="D4325" s="141"/>
    </row>
    <row r="4326" spans="4:4" x14ac:dyDescent="0.2">
      <c r="D4326" s="141"/>
    </row>
    <row r="4327" spans="4:4" x14ac:dyDescent="0.2">
      <c r="D4327" s="141"/>
    </row>
    <row r="4328" spans="4:4" x14ac:dyDescent="0.2">
      <c r="D4328" s="141"/>
    </row>
    <row r="4329" spans="4:4" x14ac:dyDescent="0.2">
      <c r="D4329" s="141"/>
    </row>
    <row r="4330" spans="4:4" x14ac:dyDescent="0.2">
      <c r="D4330" s="141"/>
    </row>
    <row r="4331" spans="4:4" x14ac:dyDescent="0.2">
      <c r="D4331" s="141"/>
    </row>
    <row r="4332" spans="4:4" x14ac:dyDescent="0.2">
      <c r="D4332" s="141"/>
    </row>
    <row r="4333" spans="4:4" x14ac:dyDescent="0.2">
      <c r="D4333" s="141"/>
    </row>
    <row r="4334" spans="4:4" x14ac:dyDescent="0.2">
      <c r="D4334" s="141"/>
    </row>
    <row r="4335" spans="4:4" x14ac:dyDescent="0.2">
      <c r="D4335" s="141"/>
    </row>
    <row r="4336" spans="4:4" x14ac:dyDescent="0.2">
      <c r="D4336" s="141"/>
    </row>
    <row r="4337" spans="4:4" x14ac:dyDescent="0.2">
      <c r="D4337" s="141"/>
    </row>
    <row r="4338" spans="4:4" x14ac:dyDescent="0.2">
      <c r="D4338" s="141"/>
    </row>
    <row r="4339" spans="4:4" x14ac:dyDescent="0.2">
      <c r="D4339" s="141"/>
    </row>
    <row r="4340" spans="4:4" x14ac:dyDescent="0.2">
      <c r="D4340" s="141"/>
    </row>
    <row r="4341" spans="4:4" x14ac:dyDescent="0.2">
      <c r="D4341" s="141"/>
    </row>
    <row r="4342" spans="4:4" x14ac:dyDescent="0.2">
      <c r="D4342" s="141"/>
    </row>
    <row r="4343" spans="4:4" x14ac:dyDescent="0.2">
      <c r="D4343" s="141"/>
    </row>
    <row r="4344" spans="4:4" x14ac:dyDescent="0.2">
      <c r="D4344" s="141"/>
    </row>
    <row r="4345" spans="4:4" x14ac:dyDescent="0.2">
      <c r="D4345" s="141"/>
    </row>
    <row r="4346" spans="4:4" x14ac:dyDescent="0.2">
      <c r="D4346" s="141"/>
    </row>
    <row r="4347" spans="4:4" x14ac:dyDescent="0.2">
      <c r="D4347" s="141"/>
    </row>
    <row r="4348" spans="4:4" x14ac:dyDescent="0.2">
      <c r="D4348" s="141"/>
    </row>
    <row r="4349" spans="4:4" x14ac:dyDescent="0.2">
      <c r="D4349" s="141"/>
    </row>
    <row r="4350" spans="4:4" x14ac:dyDescent="0.2">
      <c r="D4350" s="141"/>
    </row>
    <row r="4351" spans="4:4" x14ac:dyDescent="0.2">
      <c r="D4351" s="141"/>
    </row>
    <row r="4352" spans="4:4" x14ac:dyDescent="0.2">
      <c r="D4352" s="141"/>
    </row>
    <row r="4353" spans="4:4" x14ac:dyDescent="0.2">
      <c r="D4353" s="141"/>
    </row>
    <row r="4354" spans="4:4" x14ac:dyDescent="0.2">
      <c r="D4354" s="141"/>
    </row>
    <row r="4355" spans="4:4" x14ac:dyDescent="0.2">
      <c r="D4355" s="141"/>
    </row>
    <row r="4356" spans="4:4" x14ac:dyDescent="0.2">
      <c r="D4356" s="141"/>
    </row>
    <row r="4357" spans="4:4" x14ac:dyDescent="0.2">
      <c r="D4357" s="141"/>
    </row>
    <row r="4358" spans="4:4" x14ac:dyDescent="0.2">
      <c r="D4358" s="141"/>
    </row>
    <row r="4359" spans="4:4" x14ac:dyDescent="0.2">
      <c r="D4359" s="141"/>
    </row>
    <row r="4360" spans="4:4" x14ac:dyDescent="0.2">
      <c r="D4360" s="141"/>
    </row>
    <row r="4361" spans="4:4" x14ac:dyDescent="0.2">
      <c r="D4361" s="141"/>
    </row>
    <row r="4362" spans="4:4" x14ac:dyDescent="0.2">
      <c r="D4362" s="141"/>
    </row>
    <row r="4363" spans="4:4" x14ac:dyDescent="0.2">
      <c r="D4363" s="141"/>
    </row>
    <row r="4364" spans="4:4" x14ac:dyDescent="0.2">
      <c r="D4364" s="141"/>
    </row>
    <row r="4365" spans="4:4" x14ac:dyDescent="0.2">
      <c r="D4365" s="141"/>
    </row>
    <row r="4366" spans="4:4" x14ac:dyDescent="0.2">
      <c r="D4366" s="141"/>
    </row>
    <row r="4367" spans="4:4" x14ac:dyDescent="0.2">
      <c r="D4367" s="141"/>
    </row>
    <row r="4368" spans="4:4" x14ac:dyDescent="0.2">
      <c r="D4368" s="141"/>
    </row>
    <row r="4369" spans="4:4" x14ac:dyDescent="0.2">
      <c r="D4369" s="141"/>
    </row>
    <row r="4370" spans="4:4" x14ac:dyDescent="0.2">
      <c r="D4370" s="141"/>
    </row>
    <row r="4371" spans="4:4" x14ac:dyDescent="0.2">
      <c r="D4371" s="141"/>
    </row>
    <row r="4372" spans="4:4" x14ac:dyDescent="0.2">
      <c r="D4372" s="141"/>
    </row>
    <row r="4373" spans="4:4" x14ac:dyDescent="0.2">
      <c r="D4373" s="141"/>
    </row>
    <row r="4374" spans="4:4" x14ac:dyDescent="0.2">
      <c r="D4374" s="141"/>
    </row>
    <row r="4375" spans="4:4" x14ac:dyDescent="0.2">
      <c r="D4375" s="141"/>
    </row>
    <row r="4376" spans="4:4" x14ac:dyDescent="0.2">
      <c r="D4376" s="141"/>
    </row>
    <row r="4377" spans="4:4" x14ac:dyDescent="0.2">
      <c r="D4377" s="141"/>
    </row>
    <row r="4378" spans="4:4" x14ac:dyDescent="0.2">
      <c r="D4378" s="141"/>
    </row>
    <row r="4379" spans="4:4" x14ac:dyDescent="0.2">
      <c r="D4379" s="141"/>
    </row>
    <row r="4380" spans="4:4" x14ac:dyDescent="0.2">
      <c r="D4380" s="141"/>
    </row>
    <row r="4381" spans="4:4" x14ac:dyDescent="0.2">
      <c r="D4381" s="141"/>
    </row>
    <row r="4382" spans="4:4" x14ac:dyDescent="0.2">
      <c r="D4382" s="141"/>
    </row>
    <row r="4383" spans="4:4" x14ac:dyDescent="0.2">
      <c r="D4383" s="141"/>
    </row>
    <row r="4384" spans="4:4" x14ac:dyDescent="0.2">
      <c r="D4384" s="141"/>
    </row>
    <row r="4385" spans="4:4" x14ac:dyDescent="0.2">
      <c r="D4385" s="141"/>
    </row>
    <row r="4386" spans="4:4" x14ac:dyDescent="0.2">
      <c r="D4386" s="141"/>
    </row>
    <row r="4387" spans="4:4" x14ac:dyDescent="0.2">
      <c r="D4387" s="141"/>
    </row>
    <row r="4388" spans="4:4" x14ac:dyDescent="0.2">
      <c r="D4388" s="141"/>
    </row>
    <row r="4389" spans="4:4" x14ac:dyDescent="0.2">
      <c r="D4389" s="141"/>
    </row>
    <row r="4390" spans="4:4" x14ac:dyDescent="0.2">
      <c r="D4390" s="141"/>
    </row>
    <row r="4391" spans="4:4" x14ac:dyDescent="0.2">
      <c r="D4391" s="141"/>
    </row>
    <row r="4392" spans="4:4" x14ac:dyDescent="0.2">
      <c r="D4392" s="141"/>
    </row>
    <row r="4393" spans="4:4" x14ac:dyDescent="0.2">
      <c r="D4393" s="141"/>
    </row>
    <row r="4394" spans="4:4" x14ac:dyDescent="0.2">
      <c r="D4394" s="141"/>
    </row>
    <row r="4395" spans="4:4" x14ac:dyDescent="0.2">
      <c r="D4395" s="141"/>
    </row>
    <row r="4396" spans="4:4" x14ac:dyDescent="0.2">
      <c r="D4396" s="141"/>
    </row>
    <row r="4397" spans="4:4" x14ac:dyDescent="0.2">
      <c r="D4397" s="141"/>
    </row>
    <row r="4398" spans="4:4" x14ac:dyDescent="0.2">
      <c r="D4398" s="141"/>
    </row>
    <row r="4399" spans="4:4" x14ac:dyDescent="0.2">
      <c r="D4399" s="141"/>
    </row>
    <row r="4400" spans="4:4" x14ac:dyDescent="0.2">
      <c r="D4400" s="141"/>
    </row>
    <row r="4401" spans="4:4" x14ac:dyDescent="0.2">
      <c r="D4401" s="141"/>
    </row>
    <row r="4402" spans="4:4" x14ac:dyDescent="0.2">
      <c r="D4402" s="141"/>
    </row>
    <row r="4403" spans="4:4" x14ac:dyDescent="0.2">
      <c r="D4403" s="141"/>
    </row>
    <row r="4404" spans="4:4" x14ac:dyDescent="0.2">
      <c r="D4404" s="141"/>
    </row>
    <row r="4405" spans="4:4" x14ac:dyDescent="0.2">
      <c r="D4405" s="141"/>
    </row>
    <row r="4406" spans="4:4" x14ac:dyDescent="0.2">
      <c r="D4406" s="141"/>
    </row>
    <row r="4407" spans="4:4" x14ac:dyDescent="0.2">
      <c r="D4407" s="141"/>
    </row>
    <row r="4408" spans="4:4" x14ac:dyDescent="0.2">
      <c r="D4408" s="141"/>
    </row>
    <row r="4409" spans="4:4" x14ac:dyDescent="0.2">
      <c r="D4409" s="141"/>
    </row>
    <row r="4410" spans="4:4" x14ac:dyDescent="0.2">
      <c r="D4410" s="141"/>
    </row>
    <row r="4411" spans="4:4" x14ac:dyDescent="0.2">
      <c r="D4411" s="141"/>
    </row>
    <row r="4412" spans="4:4" x14ac:dyDescent="0.2">
      <c r="D4412" s="141"/>
    </row>
    <row r="4413" spans="4:4" x14ac:dyDescent="0.2">
      <c r="D4413" s="141"/>
    </row>
    <row r="4414" spans="4:4" x14ac:dyDescent="0.2">
      <c r="D4414" s="141"/>
    </row>
    <row r="4415" spans="4:4" x14ac:dyDescent="0.2">
      <c r="D4415" s="141"/>
    </row>
    <row r="4416" spans="4:4" x14ac:dyDescent="0.2">
      <c r="D4416" s="141"/>
    </row>
    <row r="4417" spans="4:4" x14ac:dyDescent="0.2">
      <c r="D4417" s="141"/>
    </row>
    <row r="4418" spans="4:4" x14ac:dyDescent="0.2">
      <c r="D4418" s="141"/>
    </row>
    <row r="4419" spans="4:4" x14ac:dyDescent="0.2">
      <c r="D4419" s="141"/>
    </row>
    <row r="4420" spans="4:4" x14ac:dyDescent="0.2">
      <c r="D4420" s="141"/>
    </row>
    <row r="4421" spans="4:4" x14ac:dyDescent="0.2">
      <c r="D4421" s="141"/>
    </row>
    <row r="4422" spans="4:4" x14ac:dyDescent="0.2">
      <c r="D4422" s="141"/>
    </row>
    <row r="4423" spans="4:4" x14ac:dyDescent="0.2">
      <c r="D4423" s="141"/>
    </row>
    <row r="4424" spans="4:4" x14ac:dyDescent="0.2">
      <c r="D4424" s="141"/>
    </row>
    <row r="4425" spans="4:4" x14ac:dyDescent="0.2">
      <c r="D4425" s="141"/>
    </row>
    <row r="4426" spans="4:4" x14ac:dyDescent="0.2">
      <c r="D4426" s="141"/>
    </row>
    <row r="4427" spans="4:4" x14ac:dyDescent="0.2">
      <c r="D4427" s="141"/>
    </row>
    <row r="4428" spans="4:4" x14ac:dyDescent="0.2">
      <c r="D4428" s="141"/>
    </row>
    <row r="4429" spans="4:4" x14ac:dyDescent="0.2">
      <c r="D4429" s="141"/>
    </row>
    <row r="4430" spans="4:4" x14ac:dyDescent="0.2">
      <c r="D4430" s="141"/>
    </row>
    <row r="4431" spans="4:4" x14ac:dyDescent="0.2">
      <c r="D4431" s="141"/>
    </row>
    <row r="4432" spans="4:4" x14ac:dyDescent="0.2">
      <c r="D4432" s="141"/>
    </row>
    <row r="4433" spans="4:4" x14ac:dyDescent="0.2">
      <c r="D4433" s="141"/>
    </row>
    <row r="4434" spans="4:4" x14ac:dyDescent="0.2">
      <c r="D4434" s="141"/>
    </row>
    <row r="4435" spans="4:4" x14ac:dyDescent="0.2">
      <c r="D4435" s="141"/>
    </row>
    <row r="4436" spans="4:4" x14ac:dyDescent="0.2">
      <c r="D4436" s="141"/>
    </row>
    <row r="4437" spans="4:4" x14ac:dyDescent="0.2">
      <c r="D4437" s="141"/>
    </row>
    <row r="4438" spans="4:4" x14ac:dyDescent="0.2">
      <c r="D4438" s="141"/>
    </row>
    <row r="4439" spans="4:4" x14ac:dyDescent="0.2">
      <c r="D4439" s="141"/>
    </row>
    <row r="4440" spans="4:4" x14ac:dyDescent="0.2">
      <c r="D4440" s="141"/>
    </row>
    <row r="4441" spans="4:4" x14ac:dyDescent="0.2">
      <c r="D4441" s="141"/>
    </row>
    <row r="4442" spans="4:4" x14ac:dyDescent="0.2">
      <c r="D4442" s="141"/>
    </row>
    <row r="4443" spans="4:4" x14ac:dyDescent="0.2">
      <c r="D4443" s="141"/>
    </row>
    <row r="4444" spans="4:4" x14ac:dyDescent="0.2">
      <c r="D4444" s="141"/>
    </row>
    <row r="4445" spans="4:4" x14ac:dyDescent="0.2">
      <c r="D4445" s="141"/>
    </row>
    <row r="4446" spans="4:4" x14ac:dyDescent="0.2">
      <c r="D4446" s="141"/>
    </row>
    <row r="4447" spans="4:4" x14ac:dyDescent="0.2">
      <c r="D4447" s="141"/>
    </row>
    <row r="4448" spans="4:4" x14ac:dyDescent="0.2">
      <c r="D4448" s="141"/>
    </row>
    <row r="4449" spans="4:4" x14ac:dyDescent="0.2">
      <c r="D4449" s="141"/>
    </row>
    <row r="4450" spans="4:4" x14ac:dyDescent="0.2">
      <c r="D4450" s="141"/>
    </row>
    <row r="4451" spans="4:4" x14ac:dyDescent="0.2">
      <c r="D4451" s="141"/>
    </row>
    <row r="4452" spans="4:4" x14ac:dyDescent="0.2">
      <c r="D4452" s="141"/>
    </row>
    <row r="4453" spans="4:4" x14ac:dyDescent="0.2">
      <c r="D4453" s="141"/>
    </row>
    <row r="4454" spans="4:4" x14ac:dyDescent="0.2">
      <c r="D4454" s="141"/>
    </row>
    <row r="4455" spans="4:4" x14ac:dyDescent="0.2">
      <c r="D4455" s="141"/>
    </row>
    <row r="4456" spans="4:4" x14ac:dyDescent="0.2">
      <c r="D4456" s="141"/>
    </row>
    <row r="4457" spans="4:4" x14ac:dyDescent="0.2">
      <c r="D4457" s="141"/>
    </row>
    <row r="4458" spans="4:4" x14ac:dyDescent="0.2">
      <c r="D4458" s="141"/>
    </row>
    <row r="4459" spans="4:4" x14ac:dyDescent="0.2">
      <c r="D4459" s="141"/>
    </row>
    <row r="4460" spans="4:4" x14ac:dyDescent="0.2">
      <c r="D4460" s="141"/>
    </row>
    <row r="4461" spans="4:4" x14ac:dyDescent="0.2">
      <c r="D4461" s="141"/>
    </row>
    <row r="4462" spans="4:4" x14ac:dyDescent="0.2">
      <c r="D4462" s="141"/>
    </row>
    <row r="4463" spans="4:4" x14ac:dyDescent="0.2">
      <c r="D4463" s="141"/>
    </row>
    <row r="4464" spans="4:4" x14ac:dyDescent="0.2">
      <c r="D4464" s="141"/>
    </row>
    <row r="4465" spans="4:4" x14ac:dyDescent="0.2">
      <c r="D4465" s="141"/>
    </row>
    <row r="4466" spans="4:4" x14ac:dyDescent="0.2">
      <c r="D4466" s="141"/>
    </row>
    <row r="4467" spans="4:4" x14ac:dyDescent="0.2">
      <c r="D4467" s="141"/>
    </row>
    <row r="4468" spans="4:4" x14ac:dyDescent="0.2">
      <c r="D4468" s="141"/>
    </row>
    <row r="4469" spans="4:4" x14ac:dyDescent="0.2">
      <c r="D4469" s="141"/>
    </row>
    <row r="4470" spans="4:4" x14ac:dyDescent="0.2">
      <c r="D4470" s="141"/>
    </row>
    <row r="4471" spans="4:4" x14ac:dyDescent="0.2">
      <c r="D4471" s="141"/>
    </row>
    <row r="4472" spans="4:4" x14ac:dyDescent="0.2">
      <c r="D4472" s="141"/>
    </row>
    <row r="4473" spans="4:4" x14ac:dyDescent="0.2">
      <c r="D4473" s="141"/>
    </row>
    <row r="4474" spans="4:4" x14ac:dyDescent="0.2">
      <c r="D4474" s="141"/>
    </row>
    <row r="4475" spans="4:4" x14ac:dyDescent="0.2">
      <c r="D4475" s="141"/>
    </row>
    <row r="4476" spans="4:4" x14ac:dyDescent="0.2">
      <c r="D4476" s="141"/>
    </row>
    <row r="4477" spans="4:4" x14ac:dyDescent="0.2">
      <c r="D4477" s="141"/>
    </row>
    <row r="4478" spans="4:4" x14ac:dyDescent="0.2">
      <c r="D4478" s="141"/>
    </row>
    <row r="4479" spans="4:4" x14ac:dyDescent="0.2">
      <c r="D4479" s="141"/>
    </row>
    <row r="4480" spans="4:4" x14ac:dyDescent="0.2">
      <c r="D4480" s="141"/>
    </row>
    <row r="4481" spans="4:4" x14ac:dyDescent="0.2">
      <c r="D4481" s="141"/>
    </row>
    <row r="4482" spans="4:4" x14ac:dyDescent="0.2">
      <c r="D4482" s="141"/>
    </row>
    <row r="4483" spans="4:4" x14ac:dyDescent="0.2">
      <c r="D4483" s="141"/>
    </row>
    <row r="4484" spans="4:4" x14ac:dyDescent="0.2">
      <c r="D4484" s="141"/>
    </row>
    <row r="4485" spans="4:4" x14ac:dyDescent="0.2">
      <c r="D4485" s="141"/>
    </row>
    <row r="4486" spans="4:4" x14ac:dyDescent="0.2">
      <c r="D4486" s="141"/>
    </row>
    <row r="4487" spans="4:4" x14ac:dyDescent="0.2">
      <c r="D4487" s="141"/>
    </row>
    <row r="4488" spans="4:4" x14ac:dyDescent="0.2">
      <c r="D4488" s="141"/>
    </row>
    <row r="4489" spans="4:4" x14ac:dyDescent="0.2">
      <c r="D4489" s="141"/>
    </row>
    <row r="4490" spans="4:4" x14ac:dyDescent="0.2">
      <c r="D4490" s="141"/>
    </row>
    <row r="4491" spans="4:4" x14ac:dyDescent="0.2">
      <c r="D4491" s="141"/>
    </row>
    <row r="4492" spans="4:4" x14ac:dyDescent="0.2">
      <c r="D4492" s="141"/>
    </row>
    <row r="4493" spans="4:4" x14ac:dyDescent="0.2">
      <c r="D4493" s="141"/>
    </row>
    <row r="4494" spans="4:4" x14ac:dyDescent="0.2">
      <c r="D4494" s="141"/>
    </row>
    <row r="4495" spans="4:4" x14ac:dyDescent="0.2">
      <c r="D4495" s="141"/>
    </row>
    <row r="4496" spans="4:4" x14ac:dyDescent="0.2">
      <c r="D4496" s="141"/>
    </row>
    <row r="4497" spans="4:4" x14ac:dyDescent="0.2">
      <c r="D4497" s="141"/>
    </row>
    <row r="4498" spans="4:4" x14ac:dyDescent="0.2">
      <c r="D4498" s="141"/>
    </row>
    <row r="4499" spans="4:4" x14ac:dyDescent="0.2">
      <c r="D4499" s="141"/>
    </row>
    <row r="4500" spans="4:4" x14ac:dyDescent="0.2">
      <c r="D4500" s="141"/>
    </row>
    <row r="4501" spans="4:4" x14ac:dyDescent="0.2">
      <c r="D4501" s="141"/>
    </row>
    <row r="4502" spans="4:4" x14ac:dyDescent="0.2">
      <c r="D4502" s="141"/>
    </row>
    <row r="4503" spans="4:4" x14ac:dyDescent="0.2">
      <c r="D4503" s="141"/>
    </row>
    <row r="4504" spans="4:4" x14ac:dyDescent="0.2">
      <c r="D4504" s="141"/>
    </row>
    <row r="4505" spans="4:4" x14ac:dyDescent="0.2">
      <c r="D4505" s="141"/>
    </row>
    <row r="4506" spans="4:4" x14ac:dyDescent="0.2">
      <c r="D4506" s="141"/>
    </row>
    <row r="4507" spans="4:4" x14ac:dyDescent="0.2">
      <c r="D4507" s="141"/>
    </row>
    <row r="4508" spans="4:4" x14ac:dyDescent="0.2">
      <c r="D4508" s="141"/>
    </row>
    <row r="4509" spans="4:4" x14ac:dyDescent="0.2">
      <c r="D4509" s="141"/>
    </row>
    <row r="4510" spans="4:4" x14ac:dyDescent="0.2">
      <c r="D4510" s="141"/>
    </row>
    <row r="4511" spans="4:4" x14ac:dyDescent="0.2">
      <c r="D4511" s="141"/>
    </row>
    <row r="4512" spans="4:4" x14ac:dyDescent="0.2">
      <c r="D4512" s="141"/>
    </row>
    <row r="4513" spans="4:4" x14ac:dyDescent="0.2">
      <c r="D4513" s="141"/>
    </row>
    <row r="4514" spans="4:4" x14ac:dyDescent="0.2">
      <c r="D4514" s="141"/>
    </row>
    <row r="4515" spans="4:4" x14ac:dyDescent="0.2">
      <c r="D4515" s="141"/>
    </row>
    <row r="4516" spans="4:4" x14ac:dyDescent="0.2">
      <c r="D4516" s="141"/>
    </row>
    <row r="4517" spans="4:4" x14ac:dyDescent="0.2">
      <c r="D4517" s="141"/>
    </row>
    <row r="4518" spans="4:4" x14ac:dyDescent="0.2">
      <c r="D4518" s="141"/>
    </row>
    <row r="4519" spans="4:4" x14ac:dyDescent="0.2">
      <c r="D4519" s="141"/>
    </row>
    <row r="4520" spans="4:4" x14ac:dyDescent="0.2">
      <c r="D4520" s="141"/>
    </row>
    <row r="4521" spans="4:4" x14ac:dyDescent="0.2">
      <c r="D4521" s="141"/>
    </row>
    <row r="4522" spans="4:4" x14ac:dyDescent="0.2">
      <c r="D4522" s="141"/>
    </row>
    <row r="4523" spans="4:4" x14ac:dyDescent="0.2">
      <c r="D4523" s="141"/>
    </row>
    <row r="4524" spans="4:4" x14ac:dyDescent="0.2">
      <c r="D4524" s="141"/>
    </row>
    <row r="4525" spans="4:4" x14ac:dyDescent="0.2">
      <c r="D4525" s="141"/>
    </row>
    <row r="4526" spans="4:4" x14ac:dyDescent="0.2">
      <c r="D4526" s="141"/>
    </row>
    <row r="4527" spans="4:4" x14ac:dyDescent="0.2">
      <c r="D4527" s="141"/>
    </row>
    <row r="4528" spans="4:4" x14ac:dyDescent="0.2">
      <c r="D4528" s="141"/>
    </row>
    <row r="4529" spans="4:4" x14ac:dyDescent="0.2">
      <c r="D4529" s="141"/>
    </row>
    <row r="4530" spans="4:4" x14ac:dyDescent="0.2">
      <c r="D4530" s="141"/>
    </row>
    <row r="4531" spans="4:4" x14ac:dyDescent="0.2">
      <c r="D4531" s="141"/>
    </row>
    <row r="4532" spans="4:4" x14ac:dyDescent="0.2">
      <c r="D4532" s="141"/>
    </row>
    <row r="4533" spans="4:4" x14ac:dyDescent="0.2">
      <c r="D4533" s="141"/>
    </row>
    <row r="4534" spans="4:4" x14ac:dyDescent="0.2">
      <c r="D4534" s="141"/>
    </row>
    <row r="4535" spans="4:4" x14ac:dyDescent="0.2">
      <c r="D4535" s="141"/>
    </row>
    <row r="4536" spans="4:4" x14ac:dyDescent="0.2">
      <c r="D4536" s="141"/>
    </row>
    <row r="4537" spans="4:4" x14ac:dyDescent="0.2">
      <c r="D4537" s="141"/>
    </row>
    <row r="4538" spans="4:4" x14ac:dyDescent="0.2">
      <c r="D4538" s="141"/>
    </row>
    <row r="4539" spans="4:4" x14ac:dyDescent="0.2">
      <c r="D4539" s="141"/>
    </row>
    <row r="4540" spans="4:4" x14ac:dyDescent="0.2">
      <c r="D4540" s="141"/>
    </row>
    <row r="4541" spans="4:4" x14ac:dyDescent="0.2">
      <c r="D4541" s="141"/>
    </row>
    <row r="4542" spans="4:4" x14ac:dyDescent="0.2">
      <c r="D4542" s="141"/>
    </row>
    <row r="4543" spans="4:4" x14ac:dyDescent="0.2">
      <c r="D4543" s="141"/>
    </row>
    <row r="4544" spans="4:4" x14ac:dyDescent="0.2">
      <c r="D4544" s="141"/>
    </row>
    <row r="4545" spans="4:4" x14ac:dyDescent="0.2">
      <c r="D4545" s="141"/>
    </row>
    <row r="4546" spans="4:4" x14ac:dyDescent="0.2">
      <c r="D4546" s="141"/>
    </row>
    <row r="4547" spans="4:4" x14ac:dyDescent="0.2">
      <c r="D4547" s="141"/>
    </row>
    <row r="4548" spans="4:4" x14ac:dyDescent="0.2">
      <c r="D4548" s="141"/>
    </row>
    <row r="4549" spans="4:4" x14ac:dyDescent="0.2">
      <c r="D4549" s="141"/>
    </row>
    <row r="4550" spans="4:4" x14ac:dyDescent="0.2">
      <c r="D4550" s="141"/>
    </row>
    <row r="4551" spans="4:4" x14ac:dyDescent="0.2">
      <c r="D4551" s="141"/>
    </row>
    <row r="4552" spans="4:4" x14ac:dyDescent="0.2">
      <c r="D4552" s="141"/>
    </row>
    <row r="4553" spans="4:4" x14ac:dyDescent="0.2">
      <c r="D4553" s="141"/>
    </row>
    <row r="4554" spans="4:4" x14ac:dyDescent="0.2">
      <c r="D4554" s="141"/>
    </row>
    <row r="4555" spans="4:4" x14ac:dyDescent="0.2">
      <c r="D4555" s="141"/>
    </row>
    <row r="4556" spans="4:4" x14ac:dyDescent="0.2">
      <c r="D4556" s="141"/>
    </row>
    <row r="4557" spans="4:4" x14ac:dyDescent="0.2">
      <c r="D4557" s="141"/>
    </row>
    <row r="4558" spans="4:4" x14ac:dyDescent="0.2">
      <c r="D4558" s="141"/>
    </row>
    <row r="4559" spans="4:4" x14ac:dyDescent="0.2">
      <c r="D4559" s="141"/>
    </row>
    <row r="4560" spans="4:4" x14ac:dyDescent="0.2">
      <c r="D4560" s="141"/>
    </row>
    <row r="4561" spans="4:4" x14ac:dyDescent="0.2">
      <c r="D4561" s="141"/>
    </row>
    <row r="4562" spans="4:4" x14ac:dyDescent="0.2">
      <c r="D4562" s="141"/>
    </row>
    <row r="4563" spans="4:4" x14ac:dyDescent="0.2">
      <c r="D4563" s="141"/>
    </row>
    <row r="4564" spans="4:4" x14ac:dyDescent="0.2">
      <c r="D4564" s="141"/>
    </row>
    <row r="4565" spans="4:4" x14ac:dyDescent="0.2">
      <c r="D4565" s="141"/>
    </row>
    <row r="4566" spans="4:4" x14ac:dyDescent="0.2">
      <c r="D4566" s="141"/>
    </row>
    <row r="4567" spans="4:4" x14ac:dyDescent="0.2">
      <c r="D4567" s="141"/>
    </row>
    <row r="4568" spans="4:4" x14ac:dyDescent="0.2">
      <c r="D4568" s="141"/>
    </row>
    <row r="4569" spans="4:4" x14ac:dyDescent="0.2">
      <c r="D4569" s="141"/>
    </row>
    <row r="4570" spans="4:4" x14ac:dyDescent="0.2">
      <c r="D4570" s="141"/>
    </row>
    <row r="4571" spans="4:4" x14ac:dyDescent="0.2">
      <c r="D4571" s="141"/>
    </row>
    <row r="4572" spans="4:4" x14ac:dyDescent="0.2">
      <c r="D4572" s="141"/>
    </row>
    <row r="4573" spans="4:4" x14ac:dyDescent="0.2">
      <c r="D4573" s="141"/>
    </row>
    <row r="4574" spans="4:4" x14ac:dyDescent="0.2">
      <c r="D4574" s="141"/>
    </row>
    <row r="4575" spans="4:4" x14ac:dyDescent="0.2">
      <c r="D4575" s="141"/>
    </row>
    <row r="4576" spans="4:4" x14ac:dyDescent="0.2">
      <c r="D4576" s="141"/>
    </row>
    <row r="4577" spans="4:4" x14ac:dyDescent="0.2">
      <c r="D4577" s="141"/>
    </row>
    <row r="4578" spans="4:4" x14ac:dyDescent="0.2">
      <c r="D4578" s="141"/>
    </row>
    <row r="4579" spans="4:4" x14ac:dyDescent="0.2">
      <c r="D4579" s="141"/>
    </row>
    <row r="4580" spans="4:4" x14ac:dyDescent="0.2">
      <c r="D4580" s="141"/>
    </row>
    <row r="4581" spans="4:4" x14ac:dyDescent="0.2">
      <c r="D4581" s="141"/>
    </row>
    <row r="4582" spans="4:4" x14ac:dyDescent="0.2">
      <c r="D4582" s="141"/>
    </row>
    <row r="4583" spans="4:4" x14ac:dyDescent="0.2">
      <c r="D4583" s="141"/>
    </row>
    <row r="4584" spans="4:4" x14ac:dyDescent="0.2">
      <c r="D4584" s="141"/>
    </row>
    <row r="4585" spans="4:4" x14ac:dyDescent="0.2">
      <c r="D4585" s="141"/>
    </row>
    <row r="4586" spans="4:4" x14ac:dyDescent="0.2">
      <c r="D4586" s="141"/>
    </row>
    <row r="4587" spans="4:4" x14ac:dyDescent="0.2">
      <c r="D4587" s="141"/>
    </row>
    <row r="4588" spans="4:4" x14ac:dyDescent="0.2">
      <c r="D4588" s="141"/>
    </row>
    <row r="4589" spans="4:4" x14ac:dyDescent="0.2">
      <c r="D4589" s="141"/>
    </row>
    <row r="4590" spans="4:4" x14ac:dyDescent="0.2">
      <c r="D4590" s="141"/>
    </row>
    <row r="4591" spans="4:4" x14ac:dyDescent="0.2">
      <c r="D4591" s="141"/>
    </row>
    <row r="4592" spans="4:4" x14ac:dyDescent="0.2">
      <c r="D4592" s="141"/>
    </row>
    <row r="4593" spans="4:4" x14ac:dyDescent="0.2">
      <c r="D4593" s="141"/>
    </row>
    <row r="4594" spans="4:4" x14ac:dyDescent="0.2">
      <c r="D4594" s="141"/>
    </row>
    <row r="4595" spans="4:4" x14ac:dyDescent="0.2">
      <c r="D4595" s="141"/>
    </row>
    <row r="4596" spans="4:4" x14ac:dyDescent="0.2">
      <c r="D4596" s="141"/>
    </row>
    <row r="4597" spans="4:4" x14ac:dyDescent="0.2">
      <c r="D4597" s="141"/>
    </row>
    <row r="4598" spans="4:4" x14ac:dyDescent="0.2">
      <c r="D4598" s="141"/>
    </row>
    <row r="4599" spans="4:4" x14ac:dyDescent="0.2">
      <c r="D4599" s="141"/>
    </row>
    <row r="4600" spans="4:4" x14ac:dyDescent="0.2">
      <c r="D4600" s="141"/>
    </row>
    <row r="4601" spans="4:4" x14ac:dyDescent="0.2">
      <c r="D4601" s="141"/>
    </row>
    <row r="4602" spans="4:4" x14ac:dyDescent="0.2">
      <c r="D4602" s="141"/>
    </row>
    <row r="4603" spans="4:4" x14ac:dyDescent="0.2">
      <c r="D4603" s="141"/>
    </row>
    <row r="4604" spans="4:4" x14ac:dyDescent="0.2">
      <c r="D4604" s="141"/>
    </row>
    <row r="4605" spans="4:4" x14ac:dyDescent="0.2">
      <c r="D4605" s="141"/>
    </row>
    <row r="4606" spans="4:4" x14ac:dyDescent="0.2">
      <c r="D4606" s="141"/>
    </row>
    <row r="4607" spans="4:4" x14ac:dyDescent="0.2">
      <c r="D4607" s="141"/>
    </row>
    <row r="4608" spans="4:4" x14ac:dyDescent="0.2">
      <c r="D4608" s="141"/>
    </row>
    <row r="4609" spans="4:4" x14ac:dyDescent="0.2">
      <c r="D4609" s="141"/>
    </row>
    <row r="4610" spans="4:4" x14ac:dyDescent="0.2">
      <c r="D4610" s="141"/>
    </row>
    <row r="4611" spans="4:4" x14ac:dyDescent="0.2">
      <c r="D4611" s="141"/>
    </row>
    <row r="4612" spans="4:4" x14ac:dyDescent="0.2">
      <c r="D4612" s="141"/>
    </row>
    <row r="4613" spans="4:4" x14ac:dyDescent="0.2">
      <c r="D4613" s="141"/>
    </row>
    <row r="4614" spans="4:4" x14ac:dyDescent="0.2">
      <c r="D4614" s="141"/>
    </row>
    <row r="4615" spans="4:4" x14ac:dyDescent="0.2">
      <c r="D4615" s="141"/>
    </row>
    <row r="4616" spans="4:4" x14ac:dyDescent="0.2">
      <c r="D4616" s="141"/>
    </row>
    <row r="4617" spans="4:4" x14ac:dyDescent="0.2">
      <c r="D4617" s="141"/>
    </row>
    <row r="4618" spans="4:4" x14ac:dyDescent="0.2">
      <c r="D4618" s="141"/>
    </row>
    <row r="4619" spans="4:4" x14ac:dyDescent="0.2">
      <c r="D4619" s="141"/>
    </row>
    <row r="4620" spans="4:4" x14ac:dyDescent="0.2">
      <c r="D4620" s="141"/>
    </row>
    <row r="4621" spans="4:4" x14ac:dyDescent="0.2">
      <c r="D4621" s="141"/>
    </row>
    <row r="4622" spans="4:4" x14ac:dyDescent="0.2">
      <c r="D4622" s="141"/>
    </row>
    <row r="4623" spans="4:4" x14ac:dyDescent="0.2">
      <c r="D4623" s="141"/>
    </row>
    <row r="4624" spans="4:4" x14ac:dyDescent="0.2">
      <c r="D4624" s="141"/>
    </row>
    <row r="4625" spans="4:4" x14ac:dyDescent="0.2">
      <c r="D4625" s="141"/>
    </row>
    <row r="4626" spans="4:4" x14ac:dyDescent="0.2">
      <c r="D4626" s="141"/>
    </row>
    <row r="4627" spans="4:4" x14ac:dyDescent="0.2">
      <c r="D4627" s="141"/>
    </row>
    <row r="4628" spans="4:4" x14ac:dyDescent="0.2">
      <c r="D4628" s="141"/>
    </row>
    <row r="4629" spans="4:4" x14ac:dyDescent="0.2">
      <c r="D4629" s="141"/>
    </row>
    <row r="4630" spans="4:4" x14ac:dyDescent="0.2">
      <c r="D4630" s="141"/>
    </row>
    <row r="4631" spans="4:4" x14ac:dyDescent="0.2">
      <c r="D4631" s="141"/>
    </row>
    <row r="4632" spans="4:4" x14ac:dyDescent="0.2">
      <c r="D4632" s="141"/>
    </row>
    <row r="4633" spans="4:4" x14ac:dyDescent="0.2">
      <c r="D4633" s="141"/>
    </row>
    <row r="4634" spans="4:4" x14ac:dyDescent="0.2">
      <c r="D4634" s="141"/>
    </row>
    <row r="4635" spans="4:4" x14ac:dyDescent="0.2">
      <c r="D4635" s="141"/>
    </row>
    <row r="4636" spans="4:4" x14ac:dyDescent="0.2">
      <c r="D4636" s="141"/>
    </row>
    <row r="4637" spans="4:4" x14ac:dyDescent="0.2">
      <c r="D4637" s="141"/>
    </row>
    <row r="4638" spans="4:4" x14ac:dyDescent="0.2">
      <c r="D4638" s="141"/>
    </row>
    <row r="4639" spans="4:4" x14ac:dyDescent="0.2">
      <c r="D4639" s="141"/>
    </row>
    <row r="4640" spans="4:4" x14ac:dyDescent="0.2">
      <c r="D4640" s="141"/>
    </row>
    <row r="4641" spans="4:4" x14ac:dyDescent="0.2">
      <c r="D4641" s="141"/>
    </row>
    <row r="4642" spans="4:4" x14ac:dyDescent="0.2">
      <c r="D4642" s="141"/>
    </row>
    <row r="4643" spans="4:4" x14ac:dyDescent="0.2">
      <c r="D4643" s="141"/>
    </row>
    <row r="4644" spans="4:4" x14ac:dyDescent="0.2">
      <c r="D4644" s="141"/>
    </row>
    <row r="4645" spans="4:4" x14ac:dyDescent="0.2">
      <c r="D4645" s="141"/>
    </row>
    <row r="4646" spans="4:4" x14ac:dyDescent="0.2">
      <c r="D4646" s="141"/>
    </row>
    <row r="4647" spans="4:4" x14ac:dyDescent="0.2">
      <c r="D4647" s="141"/>
    </row>
    <row r="4648" spans="4:4" x14ac:dyDescent="0.2">
      <c r="D4648" s="141"/>
    </row>
    <row r="4649" spans="4:4" x14ac:dyDescent="0.2">
      <c r="D4649" s="141"/>
    </row>
    <row r="4650" spans="4:4" x14ac:dyDescent="0.2">
      <c r="D4650" s="141"/>
    </row>
    <row r="4651" spans="4:4" x14ac:dyDescent="0.2">
      <c r="D4651" s="141"/>
    </row>
    <row r="4652" spans="4:4" x14ac:dyDescent="0.2">
      <c r="D4652" s="141"/>
    </row>
    <row r="4653" spans="4:4" x14ac:dyDescent="0.2">
      <c r="D4653" s="141"/>
    </row>
    <row r="4654" spans="4:4" x14ac:dyDescent="0.2">
      <c r="D4654" s="141"/>
    </row>
    <row r="4655" spans="4:4" x14ac:dyDescent="0.2">
      <c r="D4655" s="141"/>
    </row>
    <row r="4656" spans="4:4" x14ac:dyDescent="0.2">
      <c r="D4656" s="141"/>
    </row>
    <row r="4657" spans="4:4" x14ac:dyDescent="0.2">
      <c r="D4657" s="141"/>
    </row>
    <row r="4658" spans="4:4" x14ac:dyDescent="0.2">
      <c r="D4658" s="141"/>
    </row>
    <row r="4659" spans="4:4" x14ac:dyDescent="0.2">
      <c r="D4659" s="141"/>
    </row>
    <row r="4660" spans="4:4" x14ac:dyDescent="0.2">
      <c r="D4660" s="141"/>
    </row>
    <row r="4661" spans="4:4" x14ac:dyDescent="0.2">
      <c r="D4661" s="141"/>
    </row>
    <row r="4662" spans="4:4" x14ac:dyDescent="0.2">
      <c r="D4662" s="141"/>
    </row>
    <row r="4663" spans="4:4" x14ac:dyDescent="0.2">
      <c r="D4663" s="141"/>
    </row>
    <row r="4664" spans="4:4" x14ac:dyDescent="0.2">
      <c r="D4664" s="141"/>
    </row>
    <row r="4665" spans="4:4" x14ac:dyDescent="0.2">
      <c r="D4665" s="141"/>
    </row>
    <row r="4666" spans="4:4" x14ac:dyDescent="0.2">
      <c r="D4666" s="141"/>
    </row>
    <row r="4667" spans="4:4" x14ac:dyDescent="0.2">
      <c r="D4667" s="141"/>
    </row>
    <row r="4668" spans="4:4" x14ac:dyDescent="0.2">
      <c r="D4668" s="141"/>
    </row>
    <row r="4669" spans="4:4" x14ac:dyDescent="0.2">
      <c r="D4669" s="141"/>
    </row>
    <row r="4670" spans="4:4" x14ac:dyDescent="0.2">
      <c r="D4670" s="141"/>
    </row>
    <row r="4671" spans="4:4" x14ac:dyDescent="0.2">
      <c r="D4671" s="141"/>
    </row>
    <row r="4672" spans="4:4" x14ac:dyDescent="0.2">
      <c r="D4672" s="141"/>
    </row>
    <row r="4673" spans="4:4" x14ac:dyDescent="0.2">
      <c r="D4673" s="141"/>
    </row>
    <row r="4674" spans="4:4" x14ac:dyDescent="0.2">
      <c r="D4674" s="141"/>
    </row>
    <row r="4675" spans="4:4" x14ac:dyDescent="0.2">
      <c r="D4675" s="141"/>
    </row>
    <row r="4676" spans="4:4" x14ac:dyDescent="0.2">
      <c r="D4676" s="141"/>
    </row>
    <row r="4677" spans="4:4" x14ac:dyDescent="0.2">
      <c r="D4677" s="141"/>
    </row>
    <row r="4678" spans="4:4" x14ac:dyDescent="0.2">
      <c r="D4678" s="141"/>
    </row>
    <row r="4679" spans="4:4" x14ac:dyDescent="0.2">
      <c r="D4679" s="141"/>
    </row>
    <row r="4680" spans="4:4" x14ac:dyDescent="0.2">
      <c r="D4680" s="141"/>
    </row>
    <row r="4681" spans="4:4" x14ac:dyDescent="0.2">
      <c r="D4681" s="141"/>
    </row>
    <row r="4682" spans="4:4" x14ac:dyDescent="0.2">
      <c r="D4682" s="141"/>
    </row>
    <row r="4683" spans="4:4" x14ac:dyDescent="0.2">
      <c r="D4683" s="141"/>
    </row>
    <row r="4684" spans="4:4" x14ac:dyDescent="0.2">
      <c r="D4684" s="141"/>
    </row>
    <row r="4685" spans="4:4" x14ac:dyDescent="0.2">
      <c r="D4685" s="141"/>
    </row>
    <row r="4686" spans="4:4" x14ac:dyDescent="0.2">
      <c r="D4686" s="141"/>
    </row>
    <row r="4687" spans="4:4" x14ac:dyDescent="0.2">
      <c r="D4687" s="141"/>
    </row>
    <row r="4688" spans="4:4" x14ac:dyDescent="0.2">
      <c r="D4688" s="141"/>
    </row>
    <row r="4689" spans="4:4" x14ac:dyDescent="0.2">
      <c r="D4689" s="141"/>
    </row>
    <row r="4690" spans="4:4" x14ac:dyDescent="0.2">
      <c r="D4690" s="141"/>
    </row>
    <row r="4691" spans="4:4" x14ac:dyDescent="0.2">
      <c r="D4691" s="141"/>
    </row>
    <row r="4692" spans="4:4" x14ac:dyDescent="0.2">
      <c r="D4692" s="141"/>
    </row>
    <row r="4693" spans="4:4" x14ac:dyDescent="0.2">
      <c r="D4693" s="141"/>
    </row>
    <row r="4694" spans="4:4" x14ac:dyDescent="0.2">
      <c r="D4694" s="141"/>
    </row>
    <row r="4695" spans="4:4" x14ac:dyDescent="0.2">
      <c r="D4695" s="141"/>
    </row>
    <row r="4696" spans="4:4" x14ac:dyDescent="0.2">
      <c r="D4696" s="141"/>
    </row>
    <row r="4697" spans="4:4" x14ac:dyDescent="0.2">
      <c r="D4697" s="141"/>
    </row>
    <row r="4698" spans="4:4" x14ac:dyDescent="0.2">
      <c r="D4698" s="141"/>
    </row>
    <row r="4699" spans="4:4" x14ac:dyDescent="0.2">
      <c r="D4699" s="141"/>
    </row>
    <row r="4700" spans="4:4" x14ac:dyDescent="0.2">
      <c r="D4700" s="141"/>
    </row>
    <row r="4701" spans="4:4" x14ac:dyDescent="0.2">
      <c r="D4701" s="141"/>
    </row>
    <row r="4702" spans="4:4" x14ac:dyDescent="0.2">
      <c r="D4702" s="141"/>
    </row>
    <row r="4703" spans="4:4" x14ac:dyDescent="0.2">
      <c r="D4703" s="141"/>
    </row>
    <row r="4704" spans="4:4" x14ac:dyDescent="0.2">
      <c r="D4704" s="141"/>
    </row>
    <row r="4705" spans="4:4" x14ac:dyDescent="0.2">
      <c r="D4705" s="141"/>
    </row>
    <row r="4706" spans="4:4" x14ac:dyDescent="0.2">
      <c r="D4706" s="141"/>
    </row>
    <row r="4707" spans="4:4" x14ac:dyDescent="0.2">
      <c r="D4707" s="141"/>
    </row>
    <row r="4708" spans="4:4" x14ac:dyDescent="0.2">
      <c r="D4708" s="141"/>
    </row>
    <row r="4709" spans="4:4" x14ac:dyDescent="0.2">
      <c r="D4709" s="141"/>
    </row>
    <row r="4710" spans="4:4" x14ac:dyDescent="0.2">
      <c r="D4710" s="141"/>
    </row>
    <row r="4711" spans="4:4" x14ac:dyDescent="0.2">
      <c r="D4711" s="141"/>
    </row>
    <row r="4712" spans="4:4" x14ac:dyDescent="0.2">
      <c r="D4712" s="141"/>
    </row>
    <row r="4713" spans="4:4" x14ac:dyDescent="0.2">
      <c r="D4713" s="141"/>
    </row>
    <row r="4714" spans="4:4" x14ac:dyDescent="0.2">
      <c r="D4714" s="141"/>
    </row>
    <row r="4715" spans="4:4" x14ac:dyDescent="0.2">
      <c r="D4715" s="141"/>
    </row>
    <row r="4716" spans="4:4" x14ac:dyDescent="0.2">
      <c r="D4716" s="141"/>
    </row>
    <row r="4717" spans="4:4" x14ac:dyDescent="0.2">
      <c r="D4717" s="141"/>
    </row>
    <row r="4718" spans="4:4" x14ac:dyDescent="0.2">
      <c r="D4718" s="141"/>
    </row>
    <row r="4719" spans="4:4" x14ac:dyDescent="0.2">
      <c r="D4719" s="141"/>
    </row>
    <row r="4720" spans="4:4" x14ac:dyDescent="0.2">
      <c r="D4720" s="141"/>
    </row>
    <row r="4721" spans="4:4" x14ac:dyDescent="0.2">
      <c r="D4721" s="141"/>
    </row>
    <row r="4722" spans="4:4" x14ac:dyDescent="0.2">
      <c r="D4722" s="141"/>
    </row>
    <row r="4723" spans="4:4" x14ac:dyDescent="0.2">
      <c r="D4723" s="141"/>
    </row>
    <row r="4724" spans="4:4" x14ac:dyDescent="0.2">
      <c r="D4724" s="141"/>
    </row>
    <row r="4725" spans="4:4" x14ac:dyDescent="0.2">
      <c r="D4725" s="141"/>
    </row>
    <row r="4726" spans="4:4" x14ac:dyDescent="0.2">
      <c r="D4726" s="141"/>
    </row>
    <row r="4727" spans="4:4" x14ac:dyDescent="0.2">
      <c r="D4727" s="141"/>
    </row>
    <row r="4728" spans="4:4" x14ac:dyDescent="0.2">
      <c r="D4728" s="141"/>
    </row>
    <row r="4729" spans="4:4" x14ac:dyDescent="0.2">
      <c r="D4729" s="141"/>
    </row>
    <row r="4730" spans="4:4" x14ac:dyDescent="0.2">
      <c r="D4730" s="141"/>
    </row>
    <row r="4731" spans="4:4" x14ac:dyDescent="0.2">
      <c r="D4731" s="141"/>
    </row>
    <row r="4732" spans="4:4" x14ac:dyDescent="0.2">
      <c r="D4732" s="141"/>
    </row>
    <row r="4733" spans="4:4" x14ac:dyDescent="0.2">
      <c r="D4733" s="141"/>
    </row>
    <row r="4734" spans="4:4" x14ac:dyDescent="0.2">
      <c r="D4734" s="141"/>
    </row>
    <row r="4735" spans="4:4" x14ac:dyDescent="0.2">
      <c r="D4735" s="141"/>
    </row>
    <row r="4736" spans="4:4" x14ac:dyDescent="0.2">
      <c r="D4736" s="141"/>
    </row>
    <row r="4737" spans="4:4" x14ac:dyDescent="0.2">
      <c r="D4737" s="141"/>
    </row>
    <row r="4738" spans="4:4" x14ac:dyDescent="0.2">
      <c r="D4738" s="141"/>
    </row>
    <row r="4739" spans="4:4" x14ac:dyDescent="0.2">
      <c r="D4739" s="141"/>
    </row>
    <row r="4740" spans="4:4" x14ac:dyDescent="0.2">
      <c r="D4740" s="141"/>
    </row>
    <row r="4741" spans="4:4" x14ac:dyDescent="0.2">
      <c r="D4741" s="141"/>
    </row>
    <row r="4742" spans="4:4" x14ac:dyDescent="0.2">
      <c r="D4742" s="141"/>
    </row>
    <row r="4743" spans="4:4" x14ac:dyDescent="0.2">
      <c r="D4743" s="141"/>
    </row>
    <row r="4744" spans="4:4" x14ac:dyDescent="0.2">
      <c r="D4744" s="141"/>
    </row>
    <row r="4745" spans="4:4" x14ac:dyDescent="0.2">
      <c r="D4745" s="141"/>
    </row>
    <row r="4746" spans="4:4" x14ac:dyDescent="0.2">
      <c r="D4746" s="141"/>
    </row>
    <row r="4747" spans="4:4" x14ac:dyDescent="0.2">
      <c r="D4747" s="141"/>
    </row>
    <row r="4748" spans="4:4" x14ac:dyDescent="0.2">
      <c r="D4748" s="141"/>
    </row>
    <row r="4749" spans="4:4" x14ac:dyDescent="0.2">
      <c r="D4749" s="141"/>
    </row>
    <row r="4750" spans="4:4" x14ac:dyDescent="0.2">
      <c r="D4750" s="141"/>
    </row>
    <row r="4751" spans="4:4" x14ac:dyDescent="0.2">
      <c r="D4751" s="141"/>
    </row>
    <row r="4752" spans="4:4" x14ac:dyDescent="0.2">
      <c r="D4752" s="141"/>
    </row>
    <row r="4753" spans="4:4" x14ac:dyDescent="0.2">
      <c r="D4753" s="141"/>
    </row>
    <row r="4754" spans="4:4" x14ac:dyDescent="0.2">
      <c r="D4754" s="141"/>
    </row>
    <row r="4755" spans="4:4" x14ac:dyDescent="0.2">
      <c r="D4755" s="141"/>
    </row>
    <row r="4756" spans="4:4" x14ac:dyDescent="0.2">
      <c r="D4756" s="141"/>
    </row>
    <row r="4757" spans="4:4" x14ac:dyDescent="0.2">
      <c r="D4757" s="141"/>
    </row>
    <row r="4758" spans="4:4" x14ac:dyDescent="0.2">
      <c r="D4758" s="141"/>
    </row>
    <row r="4759" spans="4:4" x14ac:dyDescent="0.2">
      <c r="D4759" s="141"/>
    </row>
    <row r="4760" spans="4:4" x14ac:dyDescent="0.2">
      <c r="D4760" s="141"/>
    </row>
    <row r="4761" spans="4:4" x14ac:dyDescent="0.2">
      <c r="D4761" s="141"/>
    </row>
    <row r="4762" spans="4:4" x14ac:dyDescent="0.2">
      <c r="D4762" s="141"/>
    </row>
    <row r="4763" spans="4:4" x14ac:dyDescent="0.2">
      <c r="D4763" s="141"/>
    </row>
    <row r="4764" spans="4:4" x14ac:dyDescent="0.2">
      <c r="D4764" s="141"/>
    </row>
    <row r="4765" spans="4:4" x14ac:dyDescent="0.2">
      <c r="D4765" s="141"/>
    </row>
    <row r="4766" spans="4:4" x14ac:dyDescent="0.2">
      <c r="D4766" s="141"/>
    </row>
    <row r="4767" spans="4:4" x14ac:dyDescent="0.2">
      <c r="D4767" s="141"/>
    </row>
    <row r="4768" spans="4:4" x14ac:dyDescent="0.2">
      <c r="D4768" s="141"/>
    </row>
    <row r="4769" spans="4:4" x14ac:dyDescent="0.2">
      <c r="D4769" s="141"/>
    </row>
    <row r="4770" spans="4:4" x14ac:dyDescent="0.2">
      <c r="D4770" s="141"/>
    </row>
    <row r="4771" spans="4:4" x14ac:dyDescent="0.2">
      <c r="D4771" s="141"/>
    </row>
    <row r="4772" spans="4:4" x14ac:dyDescent="0.2">
      <c r="D4772" s="141"/>
    </row>
    <row r="4773" spans="4:4" x14ac:dyDescent="0.2">
      <c r="D4773" s="141"/>
    </row>
    <row r="4774" spans="4:4" x14ac:dyDescent="0.2">
      <c r="D4774" s="141"/>
    </row>
    <row r="4775" spans="4:4" x14ac:dyDescent="0.2">
      <c r="D4775" s="141"/>
    </row>
    <row r="4776" spans="4:4" x14ac:dyDescent="0.2">
      <c r="D4776" s="141"/>
    </row>
    <row r="4777" spans="4:4" x14ac:dyDescent="0.2">
      <c r="D4777" s="141"/>
    </row>
    <row r="4778" spans="4:4" x14ac:dyDescent="0.2">
      <c r="D4778" s="141"/>
    </row>
    <row r="4779" spans="4:4" x14ac:dyDescent="0.2">
      <c r="D4779" s="141"/>
    </row>
    <row r="4780" spans="4:4" x14ac:dyDescent="0.2">
      <c r="D4780" s="141"/>
    </row>
    <row r="4781" spans="4:4" x14ac:dyDescent="0.2">
      <c r="D4781" s="141"/>
    </row>
    <row r="4782" spans="4:4" x14ac:dyDescent="0.2">
      <c r="D4782" s="141"/>
    </row>
    <row r="4783" spans="4:4" x14ac:dyDescent="0.2">
      <c r="D4783" s="141"/>
    </row>
    <row r="4784" spans="4:4" x14ac:dyDescent="0.2">
      <c r="D4784" s="141"/>
    </row>
    <row r="4785" spans="4:4" x14ac:dyDescent="0.2">
      <c r="D4785" s="141"/>
    </row>
    <row r="4786" spans="4:4" x14ac:dyDescent="0.2">
      <c r="D4786" s="141"/>
    </row>
    <row r="4787" spans="4:4" x14ac:dyDescent="0.2">
      <c r="D4787" s="141"/>
    </row>
    <row r="4788" spans="4:4" x14ac:dyDescent="0.2">
      <c r="D4788" s="141"/>
    </row>
    <row r="4789" spans="4:4" x14ac:dyDescent="0.2">
      <c r="D4789" s="141"/>
    </row>
    <row r="4790" spans="4:4" x14ac:dyDescent="0.2">
      <c r="D4790" s="141"/>
    </row>
    <row r="4791" spans="4:4" x14ac:dyDescent="0.2">
      <c r="D4791" s="141"/>
    </row>
    <row r="4792" spans="4:4" x14ac:dyDescent="0.2">
      <c r="D4792" s="141"/>
    </row>
    <row r="4793" spans="4:4" x14ac:dyDescent="0.2">
      <c r="D4793" s="141"/>
    </row>
    <row r="4794" spans="4:4" x14ac:dyDescent="0.2">
      <c r="D4794" s="141"/>
    </row>
    <row r="4795" spans="4:4" x14ac:dyDescent="0.2">
      <c r="D4795" s="141"/>
    </row>
    <row r="4796" spans="4:4" x14ac:dyDescent="0.2">
      <c r="D4796" s="141"/>
    </row>
    <row r="4797" spans="4:4" x14ac:dyDescent="0.2">
      <c r="D4797" s="141"/>
    </row>
    <row r="4798" spans="4:4" x14ac:dyDescent="0.2">
      <c r="D4798" s="141"/>
    </row>
    <row r="4799" spans="4:4" x14ac:dyDescent="0.2">
      <c r="D4799" s="141"/>
    </row>
    <row r="4800" spans="4:4" x14ac:dyDescent="0.2">
      <c r="D4800" s="141"/>
    </row>
    <row r="4801" spans="4:4" x14ac:dyDescent="0.2">
      <c r="D4801" s="141"/>
    </row>
    <row r="4802" spans="4:4" x14ac:dyDescent="0.2">
      <c r="D4802" s="141"/>
    </row>
    <row r="4803" spans="4:4" x14ac:dyDescent="0.2">
      <c r="D4803" s="141"/>
    </row>
    <row r="4804" spans="4:4" x14ac:dyDescent="0.2">
      <c r="D4804" s="141"/>
    </row>
    <row r="4805" spans="4:4" x14ac:dyDescent="0.2">
      <c r="D4805" s="141"/>
    </row>
    <row r="4806" spans="4:4" x14ac:dyDescent="0.2">
      <c r="D4806" s="141"/>
    </row>
    <row r="4807" spans="4:4" x14ac:dyDescent="0.2">
      <c r="D4807" s="141"/>
    </row>
    <row r="4808" spans="4:4" x14ac:dyDescent="0.2">
      <c r="D4808" s="141"/>
    </row>
    <row r="4809" spans="4:4" x14ac:dyDescent="0.2">
      <c r="D4809" s="141"/>
    </row>
    <row r="4810" spans="4:4" x14ac:dyDescent="0.2">
      <c r="D4810" s="141"/>
    </row>
    <row r="4811" spans="4:4" x14ac:dyDescent="0.2">
      <c r="D4811" s="141"/>
    </row>
    <row r="4812" spans="4:4" x14ac:dyDescent="0.2">
      <c r="D4812" s="141"/>
    </row>
    <row r="4813" spans="4:4" x14ac:dyDescent="0.2">
      <c r="D4813" s="141"/>
    </row>
    <row r="4814" spans="4:4" x14ac:dyDescent="0.2">
      <c r="D4814" s="141"/>
    </row>
    <row r="4815" spans="4:4" x14ac:dyDescent="0.2">
      <c r="D4815" s="141"/>
    </row>
    <row r="4816" spans="4:4" x14ac:dyDescent="0.2">
      <c r="D4816" s="141"/>
    </row>
    <row r="4817" spans="4:4" x14ac:dyDescent="0.2">
      <c r="D4817" s="141"/>
    </row>
    <row r="4818" spans="4:4" x14ac:dyDescent="0.2">
      <c r="D4818" s="141"/>
    </row>
    <row r="4819" spans="4:4" x14ac:dyDescent="0.2">
      <c r="D4819" s="141"/>
    </row>
    <row r="4820" spans="4:4" x14ac:dyDescent="0.2">
      <c r="D4820" s="141"/>
    </row>
    <row r="4821" spans="4:4" x14ac:dyDescent="0.2">
      <c r="D4821" s="141"/>
    </row>
    <row r="4822" spans="4:4" x14ac:dyDescent="0.2">
      <c r="D4822" s="141"/>
    </row>
    <row r="4823" spans="4:4" x14ac:dyDescent="0.2">
      <c r="D4823" s="141"/>
    </row>
    <row r="4824" spans="4:4" x14ac:dyDescent="0.2">
      <c r="D4824" s="141"/>
    </row>
    <row r="4825" spans="4:4" x14ac:dyDescent="0.2">
      <c r="D4825" s="141"/>
    </row>
    <row r="4826" spans="4:4" x14ac:dyDescent="0.2">
      <c r="D4826" s="141"/>
    </row>
    <row r="4827" spans="4:4" x14ac:dyDescent="0.2">
      <c r="D4827" s="141"/>
    </row>
    <row r="4828" spans="4:4" x14ac:dyDescent="0.2">
      <c r="D4828" s="141"/>
    </row>
    <row r="4829" spans="4:4" x14ac:dyDescent="0.2">
      <c r="D4829" s="141"/>
    </row>
    <row r="4830" spans="4:4" x14ac:dyDescent="0.2">
      <c r="D4830" s="141"/>
    </row>
    <row r="4831" spans="4:4" x14ac:dyDescent="0.2">
      <c r="D4831" s="141"/>
    </row>
    <row r="4832" spans="4:4" x14ac:dyDescent="0.2">
      <c r="D4832" s="141"/>
    </row>
    <row r="4833" spans="4:4" x14ac:dyDescent="0.2">
      <c r="D4833" s="141"/>
    </row>
    <row r="4834" spans="4:4" x14ac:dyDescent="0.2">
      <c r="D4834" s="141"/>
    </row>
    <row r="4835" spans="4:4" x14ac:dyDescent="0.2">
      <c r="D4835" s="141"/>
    </row>
    <row r="4836" spans="4:4" x14ac:dyDescent="0.2">
      <c r="D4836" s="141"/>
    </row>
    <row r="4837" spans="4:4" x14ac:dyDescent="0.2">
      <c r="D4837" s="141"/>
    </row>
    <row r="4838" spans="4:4" x14ac:dyDescent="0.2">
      <c r="D4838" s="141"/>
    </row>
    <row r="4839" spans="4:4" x14ac:dyDescent="0.2">
      <c r="D4839" s="141"/>
    </row>
    <row r="4840" spans="4:4" x14ac:dyDescent="0.2">
      <c r="D4840" s="141"/>
    </row>
    <row r="4841" spans="4:4" x14ac:dyDescent="0.2">
      <c r="D4841" s="141"/>
    </row>
    <row r="4842" spans="4:4" x14ac:dyDescent="0.2">
      <c r="D4842" s="141"/>
    </row>
    <row r="4843" spans="4:4" x14ac:dyDescent="0.2">
      <c r="D4843" s="141"/>
    </row>
    <row r="4844" spans="4:4" x14ac:dyDescent="0.2">
      <c r="D4844" s="141"/>
    </row>
    <row r="4845" spans="4:4" x14ac:dyDescent="0.2">
      <c r="D4845" s="141"/>
    </row>
    <row r="4846" spans="4:4" x14ac:dyDescent="0.2">
      <c r="D4846" s="141"/>
    </row>
    <row r="4847" spans="4:4" x14ac:dyDescent="0.2">
      <c r="D4847" s="141"/>
    </row>
    <row r="4848" spans="4:4" x14ac:dyDescent="0.2">
      <c r="D4848" s="141"/>
    </row>
    <row r="4849" spans="4:4" x14ac:dyDescent="0.2">
      <c r="D4849" s="141"/>
    </row>
    <row r="4850" spans="4:4" x14ac:dyDescent="0.2">
      <c r="D4850" s="141"/>
    </row>
    <row r="4851" spans="4:4" x14ac:dyDescent="0.2">
      <c r="D4851" s="141"/>
    </row>
    <row r="4852" spans="4:4" x14ac:dyDescent="0.2">
      <c r="D4852" s="141"/>
    </row>
    <row r="4853" spans="4:4" x14ac:dyDescent="0.2">
      <c r="D4853" s="141"/>
    </row>
    <row r="4854" spans="4:4" x14ac:dyDescent="0.2">
      <c r="D4854" s="141"/>
    </row>
    <row r="4855" spans="4:4" x14ac:dyDescent="0.2">
      <c r="D4855" s="141"/>
    </row>
    <row r="4856" spans="4:4" x14ac:dyDescent="0.2">
      <c r="D4856" s="141"/>
    </row>
    <row r="4857" spans="4:4" x14ac:dyDescent="0.2">
      <c r="D4857" s="141"/>
    </row>
    <row r="4858" spans="4:4" x14ac:dyDescent="0.2">
      <c r="D4858" s="141"/>
    </row>
    <row r="4859" spans="4:4" x14ac:dyDescent="0.2">
      <c r="D4859" s="141"/>
    </row>
    <row r="4860" spans="4:4" x14ac:dyDescent="0.2">
      <c r="D4860" s="141"/>
    </row>
    <row r="4861" spans="4:4" x14ac:dyDescent="0.2">
      <c r="D4861" s="141"/>
    </row>
    <row r="4862" spans="4:4" x14ac:dyDescent="0.2">
      <c r="D4862" s="141"/>
    </row>
    <row r="4863" spans="4:4" x14ac:dyDescent="0.2">
      <c r="D4863" s="141"/>
    </row>
    <row r="4864" spans="4:4" x14ac:dyDescent="0.2">
      <c r="D4864" s="141"/>
    </row>
    <row r="4865" spans="4:4" x14ac:dyDescent="0.2">
      <c r="D4865" s="141"/>
    </row>
    <row r="4866" spans="4:4" x14ac:dyDescent="0.2">
      <c r="D4866" s="141"/>
    </row>
    <row r="4867" spans="4:4" x14ac:dyDescent="0.2">
      <c r="D4867" s="141"/>
    </row>
    <row r="4868" spans="4:4" x14ac:dyDescent="0.2">
      <c r="D4868" s="141"/>
    </row>
    <row r="4869" spans="4:4" x14ac:dyDescent="0.2">
      <c r="D4869" s="141"/>
    </row>
    <row r="4870" spans="4:4" x14ac:dyDescent="0.2">
      <c r="D4870" s="141"/>
    </row>
    <row r="4871" spans="4:4" x14ac:dyDescent="0.2">
      <c r="D4871" s="141"/>
    </row>
    <row r="4872" spans="4:4" x14ac:dyDescent="0.2">
      <c r="D4872" s="141"/>
    </row>
    <row r="4873" spans="4:4" x14ac:dyDescent="0.2">
      <c r="D4873" s="141"/>
    </row>
    <row r="4874" spans="4:4" x14ac:dyDescent="0.2">
      <c r="D4874" s="141"/>
    </row>
    <row r="4875" spans="4:4" x14ac:dyDescent="0.2">
      <c r="D4875" s="141"/>
    </row>
    <row r="4876" spans="4:4" x14ac:dyDescent="0.2">
      <c r="D4876" s="141"/>
    </row>
    <row r="4877" spans="4:4" x14ac:dyDescent="0.2">
      <c r="D4877" s="141"/>
    </row>
    <row r="4878" spans="4:4" x14ac:dyDescent="0.2">
      <c r="D4878" s="141"/>
    </row>
    <row r="4879" spans="4:4" x14ac:dyDescent="0.2">
      <c r="D4879" s="141"/>
    </row>
    <row r="4880" spans="4:4" x14ac:dyDescent="0.2">
      <c r="D4880" s="141"/>
    </row>
    <row r="4881" spans="4:4" x14ac:dyDescent="0.2">
      <c r="D4881" s="141"/>
    </row>
    <row r="4882" spans="4:4" x14ac:dyDescent="0.2">
      <c r="D4882" s="141"/>
    </row>
    <row r="4883" spans="4:4" x14ac:dyDescent="0.2">
      <c r="D4883" s="141"/>
    </row>
    <row r="4884" spans="4:4" x14ac:dyDescent="0.2">
      <c r="D4884" s="141"/>
    </row>
    <row r="4885" spans="4:4" x14ac:dyDescent="0.2">
      <c r="D4885" s="141"/>
    </row>
    <row r="4886" spans="4:4" x14ac:dyDescent="0.2">
      <c r="D4886" s="141"/>
    </row>
    <row r="4887" spans="4:4" x14ac:dyDescent="0.2">
      <c r="D4887" s="141"/>
    </row>
    <row r="4888" spans="4:4" x14ac:dyDescent="0.2">
      <c r="D4888" s="141"/>
    </row>
    <row r="4889" spans="4:4" x14ac:dyDescent="0.2">
      <c r="D4889" s="141"/>
    </row>
    <row r="4890" spans="4:4" x14ac:dyDescent="0.2">
      <c r="D4890" s="141"/>
    </row>
    <row r="4891" spans="4:4" x14ac:dyDescent="0.2">
      <c r="D4891" s="141"/>
    </row>
    <row r="4892" spans="4:4" x14ac:dyDescent="0.2">
      <c r="D4892" s="141"/>
    </row>
    <row r="4893" spans="4:4" x14ac:dyDescent="0.2">
      <c r="D4893" s="141"/>
    </row>
    <row r="4894" spans="4:4" x14ac:dyDescent="0.2">
      <c r="D4894" s="141"/>
    </row>
    <row r="4895" spans="4:4" x14ac:dyDescent="0.2">
      <c r="D4895" s="141"/>
    </row>
    <row r="4896" spans="4:4" x14ac:dyDescent="0.2">
      <c r="D4896" s="141"/>
    </row>
    <row r="4897" spans="4:4" x14ac:dyDescent="0.2">
      <c r="D4897" s="141"/>
    </row>
    <row r="4898" spans="4:4" x14ac:dyDescent="0.2">
      <c r="D4898" s="141"/>
    </row>
    <row r="4899" spans="4:4" x14ac:dyDescent="0.2">
      <c r="D4899" s="141"/>
    </row>
    <row r="4900" spans="4:4" x14ac:dyDescent="0.2">
      <c r="D4900" s="141"/>
    </row>
    <row r="4901" spans="4:4" x14ac:dyDescent="0.2">
      <c r="D4901" s="141"/>
    </row>
    <row r="4902" spans="4:4" x14ac:dyDescent="0.2">
      <c r="D4902" s="141"/>
    </row>
    <row r="4903" spans="4:4" x14ac:dyDescent="0.2">
      <c r="D4903" s="141"/>
    </row>
    <row r="4904" spans="4:4" x14ac:dyDescent="0.2">
      <c r="D4904" s="141"/>
    </row>
    <row r="4905" spans="4:4" x14ac:dyDescent="0.2">
      <c r="D4905" s="141"/>
    </row>
    <row r="4906" spans="4:4" x14ac:dyDescent="0.2">
      <c r="D4906" s="141"/>
    </row>
    <row r="4907" spans="4:4" x14ac:dyDescent="0.2">
      <c r="D4907" s="141"/>
    </row>
    <row r="4908" spans="4:4" x14ac:dyDescent="0.2">
      <c r="D4908" s="141"/>
    </row>
    <row r="4909" spans="4:4" x14ac:dyDescent="0.2">
      <c r="D4909" s="141"/>
    </row>
    <row r="4910" spans="4:4" x14ac:dyDescent="0.2">
      <c r="D4910" s="141"/>
    </row>
    <row r="4911" spans="4:4" x14ac:dyDescent="0.2">
      <c r="D4911" s="141"/>
    </row>
    <row r="4912" spans="4:4" x14ac:dyDescent="0.2">
      <c r="D4912" s="141"/>
    </row>
    <row r="4913" spans="4:4" x14ac:dyDescent="0.2">
      <c r="D4913" s="141"/>
    </row>
    <row r="4914" spans="4:4" x14ac:dyDescent="0.2">
      <c r="D4914" s="141"/>
    </row>
    <row r="4915" spans="4:4" x14ac:dyDescent="0.2">
      <c r="D4915" s="141"/>
    </row>
    <row r="4916" spans="4:4" x14ac:dyDescent="0.2">
      <c r="D4916" s="141"/>
    </row>
    <row r="4917" spans="4:4" x14ac:dyDescent="0.2">
      <c r="D4917" s="141"/>
    </row>
    <row r="4918" spans="4:4" x14ac:dyDescent="0.2">
      <c r="D4918" s="141"/>
    </row>
    <row r="4919" spans="4:4" x14ac:dyDescent="0.2">
      <c r="D4919" s="141"/>
    </row>
    <row r="4920" spans="4:4" x14ac:dyDescent="0.2">
      <c r="D4920" s="141"/>
    </row>
    <row r="4921" spans="4:4" x14ac:dyDescent="0.2">
      <c r="D4921" s="141"/>
    </row>
    <row r="4922" spans="4:4" x14ac:dyDescent="0.2">
      <c r="D4922" s="141"/>
    </row>
    <row r="4923" spans="4:4" x14ac:dyDescent="0.2">
      <c r="D4923" s="141"/>
    </row>
    <row r="4924" spans="4:4" x14ac:dyDescent="0.2">
      <c r="D4924" s="141"/>
    </row>
    <row r="4925" spans="4:4" x14ac:dyDescent="0.2">
      <c r="D4925" s="141"/>
    </row>
    <row r="4926" spans="4:4" x14ac:dyDescent="0.2">
      <c r="D4926" s="141"/>
    </row>
    <row r="4927" spans="4:4" x14ac:dyDescent="0.2">
      <c r="D4927" s="141"/>
    </row>
    <row r="4928" spans="4:4" x14ac:dyDescent="0.2">
      <c r="D4928" s="141"/>
    </row>
    <row r="4929" spans="4:4" x14ac:dyDescent="0.2">
      <c r="D4929" s="141"/>
    </row>
    <row r="4930" spans="4:4" x14ac:dyDescent="0.2">
      <c r="D4930" s="141"/>
    </row>
    <row r="4931" spans="4:4" x14ac:dyDescent="0.2">
      <c r="D4931" s="141"/>
    </row>
    <row r="4932" spans="4:4" x14ac:dyDescent="0.2">
      <c r="D4932" s="141"/>
    </row>
    <row r="4933" spans="4:4" x14ac:dyDescent="0.2">
      <c r="D4933" s="141"/>
    </row>
    <row r="4934" spans="4:4" x14ac:dyDescent="0.2">
      <c r="D4934" s="141"/>
    </row>
    <row r="4935" spans="4:4" x14ac:dyDescent="0.2">
      <c r="D4935" s="141"/>
    </row>
    <row r="4936" spans="4:4" x14ac:dyDescent="0.2">
      <c r="D4936" s="141"/>
    </row>
    <row r="4937" spans="4:4" x14ac:dyDescent="0.2">
      <c r="D4937" s="141"/>
    </row>
    <row r="4938" spans="4:4" x14ac:dyDescent="0.2">
      <c r="D4938" s="141"/>
    </row>
    <row r="4939" spans="4:4" x14ac:dyDescent="0.2">
      <c r="D4939" s="141"/>
    </row>
    <row r="4940" spans="4:4" x14ac:dyDescent="0.2">
      <c r="D4940" s="141"/>
    </row>
    <row r="4941" spans="4:4" x14ac:dyDescent="0.2">
      <c r="D4941" s="141"/>
    </row>
    <row r="4942" spans="4:4" x14ac:dyDescent="0.2">
      <c r="D4942" s="141"/>
    </row>
    <row r="4943" spans="4:4" x14ac:dyDescent="0.2">
      <c r="D4943" s="141"/>
    </row>
    <row r="4944" spans="4:4" x14ac:dyDescent="0.2">
      <c r="D4944" s="141"/>
    </row>
    <row r="4945" spans="4:4" x14ac:dyDescent="0.2">
      <c r="D4945" s="141"/>
    </row>
    <row r="4946" spans="4:4" x14ac:dyDescent="0.2">
      <c r="D4946" s="141"/>
    </row>
    <row r="4947" spans="4:4" x14ac:dyDescent="0.2">
      <c r="D4947" s="141"/>
    </row>
    <row r="4948" spans="4:4" x14ac:dyDescent="0.2">
      <c r="D4948" s="141"/>
    </row>
    <row r="4949" spans="4:4" x14ac:dyDescent="0.2">
      <c r="D4949" s="141"/>
    </row>
    <row r="4950" spans="4:4" x14ac:dyDescent="0.2">
      <c r="D4950" s="141"/>
    </row>
    <row r="4951" spans="4:4" x14ac:dyDescent="0.2">
      <c r="D4951" s="141"/>
    </row>
    <row r="4952" spans="4:4" x14ac:dyDescent="0.2">
      <c r="D4952" s="141"/>
    </row>
    <row r="4953" spans="4:4" x14ac:dyDescent="0.2">
      <c r="D4953" s="141"/>
    </row>
    <row r="4954" spans="4:4" x14ac:dyDescent="0.2">
      <c r="D4954" s="141"/>
    </row>
    <row r="4955" spans="4:4" x14ac:dyDescent="0.2">
      <c r="D4955" s="141"/>
    </row>
    <row r="4956" spans="4:4" x14ac:dyDescent="0.2">
      <c r="D4956" s="141"/>
    </row>
    <row r="4957" spans="4:4" x14ac:dyDescent="0.2">
      <c r="D4957" s="141"/>
    </row>
    <row r="4958" spans="4:4" x14ac:dyDescent="0.2">
      <c r="D4958" s="141"/>
    </row>
    <row r="4959" spans="4:4" x14ac:dyDescent="0.2">
      <c r="D4959" s="141"/>
    </row>
    <row r="4960" spans="4:4" x14ac:dyDescent="0.2">
      <c r="D4960" s="141"/>
    </row>
    <row r="4961" spans="4:4" x14ac:dyDescent="0.2">
      <c r="D4961" s="141"/>
    </row>
    <row r="4962" spans="4:4" x14ac:dyDescent="0.2">
      <c r="D4962" s="141"/>
    </row>
    <row r="4963" spans="4:4" x14ac:dyDescent="0.2">
      <c r="D4963" s="141"/>
    </row>
    <row r="4964" spans="4:4" x14ac:dyDescent="0.2">
      <c r="D4964" s="141"/>
    </row>
    <row r="4965" spans="4:4" x14ac:dyDescent="0.2">
      <c r="D4965" s="141"/>
    </row>
    <row r="4966" spans="4:4" x14ac:dyDescent="0.2">
      <c r="D4966" s="141"/>
    </row>
    <row r="4967" spans="4:4" x14ac:dyDescent="0.2">
      <c r="D4967" s="141"/>
    </row>
    <row r="4968" spans="4:4" x14ac:dyDescent="0.2">
      <c r="D4968" s="141"/>
    </row>
    <row r="4969" spans="4:4" x14ac:dyDescent="0.2">
      <c r="D4969" s="141"/>
    </row>
    <row r="4970" spans="4:4" x14ac:dyDescent="0.2">
      <c r="D4970" s="141"/>
    </row>
    <row r="4971" spans="4:4" x14ac:dyDescent="0.2">
      <c r="D4971" s="141"/>
    </row>
    <row r="4972" spans="4:4" x14ac:dyDescent="0.2">
      <c r="D4972" s="141"/>
    </row>
    <row r="4973" spans="4:4" x14ac:dyDescent="0.2">
      <c r="D4973" s="141"/>
    </row>
    <row r="4974" spans="4:4" x14ac:dyDescent="0.2">
      <c r="D4974" s="141"/>
    </row>
    <row r="4975" spans="4:4" x14ac:dyDescent="0.2">
      <c r="D4975" s="141"/>
    </row>
    <row r="4976" spans="4:4" x14ac:dyDescent="0.2">
      <c r="D4976" s="141"/>
    </row>
    <row r="4977" spans="4:4" x14ac:dyDescent="0.2">
      <c r="D4977" s="141"/>
    </row>
    <row r="4978" spans="4:4" x14ac:dyDescent="0.2">
      <c r="D4978" s="141"/>
    </row>
    <row r="4979" spans="4:4" x14ac:dyDescent="0.2">
      <c r="D4979" s="141"/>
    </row>
    <row r="4980" spans="4:4" x14ac:dyDescent="0.2">
      <c r="D4980" s="141"/>
    </row>
    <row r="4981" spans="4:4" x14ac:dyDescent="0.2">
      <c r="D4981" s="141"/>
    </row>
    <row r="4982" spans="4:4" x14ac:dyDescent="0.2">
      <c r="D4982" s="141"/>
    </row>
    <row r="4983" spans="4:4" x14ac:dyDescent="0.2">
      <c r="D4983" s="141"/>
    </row>
    <row r="4984" spans="4:4" x14ac:dyDescent="0.2">
      <c r="D4984" s="141"/>
    </row>
    <row r="4985" spans="4:4" x14ac:dyDescent="0.2">
      <c r="D4985" s="141"/>
    </row>
    <row r="4986" spans="4:4" x14ac:dyDescent="0.2">
      <c r="D4986" s="141"/>
    </row>
    <row r="4987" spans="4:4" x14ac:dyDescent="0.2">
      <c r="D4987" s="141"/>
    </row>
    <row r="4988" spans="4:4" x14ac:dyDescent="0.2">
      <c r="D4988" s="141"/>
    </row>
    <row r="4989" spans="4:4" x14ac:dyDescent="0.2">
      <c r="D4989" s="141"/>
    </row>
    <row r="4990" spans="4:4" x14ac:dyDescent="0.2">
      <c r="D4990" s="141"/>
    </row>
    <row r="4991" spans="4:4" x14ac:dyDescent="0.2">
      <c r="D4991" s="141"/>
    </row>
    <row r="4992" spans="4:4" x14ac:dyDescent="0.2">
      <c r="D4992" s="141"/>
    </row>
    <row r="4993" spans="4:4" x14ac:dyDescent="0.2">
      <c r="D4993" s="141"/>
    </row>
    <row r="4994" spans="4:4" x14ac:dyDescent="0.2">
      <c r="D4994" s="141"/>
    </row>
    <row r="4995" spans="4:4" x14ac:dyDescent="0.2">
      <c r="D4995" s="141"/>
    </row>
    <row r="4996" spans="4:4" x14ac:dyDescent="0.2">
      <c r="D4996" s="141"/>
    </row>
    <row r="4997" spans="4:4" x14ac:dyDescent="0.2">
      <c r="D4997" s="141"/>
    </row>
    <row r="4998" spans="4:4" x14ac:dyDescent="0.2">
      <c r="D4998" s="141"/>
    </row>
    <row r="4999" spans="4:4" x14ac:dyDescent="0.2">
      <c r="D4999" s="141"/>
    </row>
    <row r="5000" spans="4:4" x14ac:dyDescent="0.2">
      <c r="D5000" s="141"/>
    </row>
  </sheetData>
  <mergeCells count="6">
    <mergeCell ref="A20:G24"/>
    <mergeCell ref="A1:G1"/>
    <mergeCell ref="C2:G2"/>
    <mergeCell ref="C3:G3"/>
    <mergeCell ref="C4:G4"/>
    <mergeCell ref="A19:C1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70</vt:i4>
      </vt:variant>
    </vt:vector>
  </HeadingPairs>
  <TitlesOfParts>
    <vt:vector size="86" baseType="lpstr">
      <vt:lpstr>Pokyny pro vyplnění</vt:lpstr>
      <vt:lpstr>Stavba</vt:lpstr>
      <vt:lpstr>VzorPolozky</vt:lpstr>
      <vt:lpstr>SO1 01 Pol</vt:lpstr>
      <vt:lpstr>SO1 02 Pol</vt:lpstr>
      <vt:lpstr>SO1 03 Pol</vt:lpstr>
      <vt:lpstr>SO1 03 P1</vt:lpstr>
      <vt:lpstr>SO1 04 Pol</vt:lpstr>
      <vt:lpstr>SO1 05 Pol</vt:lpstr>
      <vt:lpstr>SO1 05 P1</vt:lpstr>
      <vt:lpstr>SO1 05 P2</vt:lpstr>
      <vt:lpstr>SO1 05 P3</vt:lpstr>
      <vt:lpstr>SO1 05 P4</vt:lpstr>
      <vt:lpstr>SO1 05 P5</vt:lpstr>
      <vt:lpstr>SO1 06 Pol</vt:lpstr>
      <vt:lpstr>SO1 VN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'SO1 01 Pol'!Názvy_tisku</vt:lpstr>
      <vt:lpstr>'SO1 02 Pol'!Názvy_tisku</vt:lpstr>
      <vt:lpstr>'SO1 03 P1'!Názvy_tisku</vt:lpstr>
      <vt:lpstr>'SO1 03 Pol'!Názvy_tisku</vt:lpstr>
      <vt:lpstr>'SO1 04 Pol'!Názvy_tisku</vt:lpstr>
      <vt:lpstr>'SO1 05 P1'!Názvy_tisku</vt:lpstr>
      <vt:lpstr>'SO1 05 P2'!Názvy_tisku</vt:lpstr>
      <vt:lpstr>'SO1 05 P3'!Názvy_tisku</vt:lpstr>
      <vt:lpstr>'SO1 05 P4'!Názvy_tisku</vt:lpstr>
      <vt:lpstr>'SO1 05 P5'!Názvy_tisku</vt:lpstr>
      <vt:lpstr>'SO1 05 Pol'!Názvy_tisku</vt:lpstr>
      <vt:lpstr>'SO1 06 Pol'!Názvy_tisku</vt:lpstr>
      <vt:lpstr>'SO1 VN Pol'!Názvy_tisku</vt:lpstr>
      <vt:lpstr>oadresa</vt:lpstr>
      <vt:lpstr>Stavba!Objednatel</vt:lpstr>
      <vt:lpstr>Stavba!Objekt</vt:lpstr>
      <vt:lpstr>'SO1 01 Pol'!Oblast_tisku</vt:lpstr>
      <vt:lpstr>'SO1 02 Pol'!Oblast_tisku</vt:lpstr>
      <vt:lpstr>'SO1 03 P1'!Oblast_tisku</vt:lpstr>
      <vt:lpstr>'SO1 03 Pol'!Oblast_tisku</vt:lpstr>
      <vt:lpstr>'SO1 04 Pol'!Oblast_tisku</vt:lpstr>
      <vt:lpstr>'SO1 05 P1'!Oblast_tisku</vt:lpstr>
      <vt:lpstr>'SO1 05 P2'!Oblast_tisku</vt:lpstr>
      <vt:lpstr>'SO1 05 P3'!Oblast_tisku</vt:lpstr>
      <vt:lpstr>'SO1 05 P4'!Oblast_tisku</vt:lpstr>
      <vt:lpstr>'SO1 05 P5'!Oblast_tisku</vt:lpstr>
      <vt:lpstr>'SO1 05 Pol'!Oblast_tisku</vt:lpstr>
      <vt:lpstr>'SO1 06 Pol'!Oblast_tisku</vt:lpstr>
      <vt:lpstr>'SO1 VN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Marián Teleki</dc:creator>
  <cp:lastModifiedBy>Václav</cp:lastModifiedBy>
  <cp:lastPrinted>2014-02-28T09:52:57Z</cp:lastPrinted>
  <dcterms:created xsi:type="dcterms:W3CDTF">2009-04-08T07:15:50Z</dcterms:created>
  <dcterms:modified xsi:type="dcterms:W3CDTF">2018-05-16T11:49:07Z</dcterms:modified>
</cp:coreProperties>
</file>