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spolecne\Zaměstnanci\Krátká Lucie\"/>
    </mc:Choice>
  </mc:AlternateContent>
  <bookViews>
    <workbookView xWindow="0" yWindow="0" windowWidth="13365" windowHeight="1254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Rekapitulace!$G$33</definedName>
    <definedName name="Dodavka0">Položky!#REF!</definedName>
    <definedName name="HSV">Rekapitulace!$E$33</definedName>
    <definedName name="HSV0">Položky!#REF!</definedName>
    <definedName name="HZS">Rekapitulace!$I$33</definedName>
    <definedName name="HZS0">Položky!#REF!</definedName>
    <definedName name="JKSO">'Krycí list'!$G$2</definedName>
    <definedName name="MJ">'Krycí list'!$G$5</definedName>
    <definedName name="Mont">Rekapitulace!$H$33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Položky!$A$1:$G$1160</definedName>
    <definedName name="_xlnm.Print_Area" localSheetId="1">Rekapitulace!$A$1:$I$47</definedName>
    <definedName name="PocetMJ">'Krycí list'!$G$6</definedName>
    <definedName name="Poznamka">'Krycí list'!$B$37</definedName>
    <definedName name="Projektant">'Krycí list'!$C$8</definedName>
    <definedName name="PSV">Rekapitulace!$F$33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71027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159" i="3"/>
  <c r="BD1159" i="3"/>
  <c r="BC1159" i="3"/>
  <c r="BB1159" i="3"/>
  <c r="BA1159" i="3"/>
  <c r="G1159" i="3"/>
  <c r="BE1158" i="3"/>
  <c r="BD1158" i="3"/>
  <c r="BC1158" i="3"/>
  <c r="BB1158" i="3"/>
  <c r="G1158" i="3"/>
  <c r="BA1158" i="3" s="1"/>
  <c r="BE1157" i="3"/>
  <c r="BD1157" i="3"/>
  <c r="BC1157" i="3"/>
  <c r="BB1157" i="3"/>
  <c r="G1157" i="3"/>
  <c r="BA1157" i="3" s="1"/>
  <c r="BE1156" i="3"/>
  <c r="BD1156" i="3"/>
  <c r="BC1156" i="3"/>
  <c r="BB1156" i="3"/>
  <c r="G1156" i="3"/>
  <c r="BA1156" i="3" s="1"/>
  <c r="BE1155" i="3"/>
  <c r="BD1155" i="3"/>
  <c r="BC1155" i="3"/>
  <c r="BB1155" i="3"/>
  <c r="G1155" i="3"/>
  <c r="BA1155" i="3" s="1"/>
  <c r="BE1154" i="3"/>
  <c r="BD1154" i="3"/>
  <c r="BC1154" i="3"/>
  <c r="BB1154" i="3"/>
  <c r="G1154" i="3"/>
  <c r="BA1154" i="3" s="1"/>
  <c r="BE1153" i="3"/>
  <c r="BD1153" i="3"/>
  <c r="BC1153" i="3"/>
  <c r="BB1153" i="3"/>
  <c r="G1153" i="3"/>
  <c r="BA1153" i="3" s="1"/>
  <c r="BE1152" i="3"/>
  <c r="BD1152" i="3"/>
  <c r="BC1152" i="3"/>
  <c r="BB1152" i="3"/>
  <c r="G1152" i="3"/>
  <c r="B32" i="2"/>
  <c r="A32" i="2"/>
  <c r="C1160" i="3"/>
  <c r="BE1149" i="3"/>
  <c r="BC1149" i="3"/>
  <c r="BC1150" i="3" s="1"/>
  <c r="G31" i="2" s="1"/>
  <c r="BB1149" i="3"/>
  <c r="BA1149" i="3"/>
  <c r="BA1150" i="3" s="1"/>
  <c r="E31" i="2" s="1"/>
  <c r="G1149" i="3"/>
  <c r="G1150" i="3" s="1"/>
  <c r="B31" i="2"/>
  <c r="A31" i="2"/>
  <c r="BE1150" i="3"/>
  <c r="I31" i="2" s="1"/>
  <c r="BB1150" i="3"/>
  <c r="F31" i="2" s="1"/>
  <c r="C1150" i="3"/>
  <c r="BE1146" i="3"/>
  <c r="BC1146" i="3"/>
  <c r="BB1146" i="3"/>
  <c r="BA1146" i="3"/>
  <c r="G1146" i="3"/>
  <c r="BD1146" i="3" s="1"/>
  <c r="BE1145" i="3"/>
  <c r="BC1145" i="3"/>
  <c r="BB1145" i="3"/>
  <c r="BA1145" i="3"/>
  <c r="G1145" i="3"/>
  <c r="BD1145" i="3" s="1"/>
  <c r="BE1144" i="3"/>
  <c r="BC1144" i="3"/>
  <c r="BB1144" i="3"/>
  <c r="BA1144" i="3"/>
  <c r="G1144" i="3"/>
  <c r="BD1144" i="3" s="1"/>
  <c r="BE1143" i="3"/>
  <c r="BC1143" i="3"/>
  <c r="BB1143" i="3"/>
  <c r="BA1143" i="3"/>
  <c r="G1143" i="3"/>
  <c r="BD1143" i="3" s="1"/>
  <c r="BE1141" i="3"/>
  <c r="BC1141" i="3"/>
  <c r="BB1141" i="3"/>
  <c r="BA1141" i="3"/>
  <c r="G1141" i="3"/>
  <c r="BD1141" i="3" s="1"/>
  <c r="BE1139" i="3"/>
  <c r="BC1139" i="3"/>
  <c r="BB1139" i="3"/>
  <c r="BA1139" i="3"/>
  <c r="G1139" i="3"/>
  <c r="BD1139" i="3" s="1"/>
  <c r="BE1137" i="3"/>
  <c r="BC1137" i="3"/>
  <c r="BB1137" i="3"/>
  <c r="BA1137" i="3"/>
  <c r="G1137" i="3"/>
  <c r="B30" i="2"/>
  <c r="A30" i="2"/>
  <c r="C1147" i="3"/>
  <c r="BE1123" i="3"/>
  <c r="BD1123" i="3"/>
  <c r="BC1123" i="3"/>
  <c r="BA1123" i="3"/>
  <c r="G1123" i="3"/>
  <c r="BB1123" i="3" s="1"/>
  <c r="BE1111" i="3"/>
  <c r="BD1111" i="3"/>
  <c r="BC1111" i="3"/>
  <c r="BA1111" i="3"/>
  <c r="G1111" i="3"/>
  <c r="BB1111" i="3" s="1"/>
  <c r="BE1101" i="3"/>
  <c r="BD1101" i="3"/>
  <c r="BC1101" i="3"/>
  <c r="BA1101" i="3"/>
  <c r="G1101" i="3"/>
  <c r="B29" i="2"/>
  <c r="A29" i="2"/>
  <c r="BE1135" i="3"/>
  <c r="I29" i="2" s="1"/>
  <c r="C1135" i="3"/>
  <c r="BE1098" i="3"/>
  <c r="BD1098" i="3"/>
  <c r="BC1098" i="3"/>
  <c r="BA1098" i="3"/>
  <c r="G1098" i="3"/>
  <c r="BB1098" i="3" s="1"/>
  <c r="BE1096" i="3"/>
  <c r="BD1096" i="3"/>
  <c r="BC1096" i="3"/>
  <c r="BA1096" i="3"/>
  <c r="G1096" i="3"/>
  <c r="BB1096" i="3" s="1"/>
  <c r="BE1094" i="3"/>
  <c r="BD1094" i="3"/>
  <c r="BC1094" i="3"/>
  <c r="BA1094" i="3"/>
  <c r="G1094" i="3"/>
  <c r="BB1094" i="3" s="1"/>
  <c r="BE1092" i="3"/>
  <c r="BD1092" i="3"/>
  <c r="BC1092" i="3"/>
  <c r="BA1092" i="3"/>
  <c r="G1092" i="3"/>
  <c r="BB1092" i="3" s="1"/>
  <c r="BE1090" i="3"/>
  <c r="BD1090" i="3"/>
  <c r="BC1090" i="3"/>
  <c r="BA1090" i="3"/>
  <c r="G1090" i="3"/>
  <c r="BB1090" i="3" s="1"/>
  <c r="BE1088" i="3"/>
  <c r="BD1088" i="3"/>
  <c r="BC1088" i="3"/>
  <c r="BA1088" i="3"/>
  <c r="G1088" i="3"/>
  <c r="BB1088" i="3" s="1"/>
  <c r="BE1086" i="3"/>
  <c r="BD1086" i="3"/>
  <c r="BC1086" i="3"/>
  <c r="BA1086" i="3"/>
  <c r="G1086" i="3"/>
  <c r="BB1086" i="3" s="1"/>
  <c r="BE1084" i="3"/>
  <c r="BD1084" i="3"/>
  <c r="BC1084" i="3"/>
  <c r="BA1084" i="3"/>
  <c r="G1084" i="3"/>
  <c r="BB1084" i="3" s="1"/>
  <c r="BE1082" i="3"/>
  <c r="BD1082" i="3"/>
  <c r="BC1082" i="3"/>
  <c r="BA1082" i="3"/>
  <c r="G1082" i="3"/>
  <c r="BB1082" i="3" s="1"/>
  <c r="BE1080" i="3"/>
  <c r="BD1080" i="3"/>
  <c r="BC1080" i="3"/>
  <c r="BA1080" i="3"/>
  <c r="G1080" i="3"/>
  <c r="BB1080" i="3" s="1"/>
  <c r="BE1078" i="3"/>
  <c r="BD1078" i="3"/>
  <c r="BC1078" i="3"/>
  <c r="BA1078" i="3"/>
  <c r="G1078" i="3"/>
  <c r="BB1078" i="3" s="1"/>
  <c r="BE1076" i="3"/>
  <c r="BD1076" i="3"/>
  <c r="BC1076" i="3"/>
  <c r="BA1076" i="3"/>
  <c r="G1076" i="3"/>
  <c r="BB1076" i="3" s="1"/>
  <c r="BE1074" i="3"/>
  <c r="BD1074" i="3"/>
  <c r="BC1074" i="3"/>
  <c r="BA1074" i="3"/>
  <c r="G1074" i="3"/>
  <c r="BB1074" i="3" s="1"/>
  <c r="BE1072" i="3"/>
  <c r="BD1072" i="3"/>
  <c r="BC1072" i="3"/>
  <c r="BB1072" i="3"/>
  <c r="BA1072" i="3"/>
  <c r="G1072" i="3"/>
  <c r="BE1070" i="3"/>
  <c r="BD1070" i="3"/>
  <c r="BC1070" i="3"/>
  <c r="BA1070" i="3"/>
  <c r="G1070" i="3"/>
  <c r="BB1070" i="3" s="1"/>
  <c r="BE1068" i="3"/>
  <c r="BD1068" i="3"/>
  <c r="BC1068" i="3"/>
  <c r="BB1068" i="3"/>
  <c r="BA1068" i="3"/>
  <c r="G1068" i="3"/>
  <c r="B28" i="2"/>
  <c r="A28" i="2"/>
  <c r="C1099" i="3"/>
  <c r="BE1065" i="3"/>
  <c r="BD1065" i="3"/>
  <c r="BC1065" i="3"/>
  <c r="BB1065" i="3"/>
  <c r="BA1065" i="3"/>
  <c r="G1065" i="3"/>
  <c r="BE1062" i="3"/>
  <c r="BD1062" i="3"/>
  <c r="BC1062" i="3"/>
  <c r="BA1062" i="3"/>
  <c r="G1062" i="3"/>
  <c r="BB1062" i="3" s="1"/>
  <c r="BE1060" i="3"/>
  <c r="BD1060" i="3"/>
  <c r="BC1060" i="3"/>
  <c r="BB1060" i="3"/>
  <c r="BA1060" i="3"/>
  <c r="G1060" i="3"/>
  <c r="BE1059" i="3"/>
  <c r="BD1059" i="3"/>
  <c r="BC1059" i="3"/>
  <c r="BA1059" i="3"/>
  <c r="G1059" i="3"/>
  <c r="BB1059" i="3" s="1"/>
  <c r="BE1057" i="3"/>
  <c r="BD1057" i="3"/>
  <c r="BC1057" i="3"/>
  <c r="BA1057" i="3"/>
  <c r="G1057" i="3"/>
  <c r="BB1057" i="3" s="1"/>
  <c r="BE1056" i="3"/>
  <c r="BD1056" i="3"/>
  <c r="BC1056" i="3"/>
  <c r="BA1056" i="3"/>
  <c r="G1056" i="3"/>
  <c r="BB1056" i="3" s="1"/>
  <c r="BE1054" i="3"/>
  <c r="BD1054" i="3"/>
  <c r="BC1054" i="3"/>
  <c r="BA1054" i="3"/>
  <c r="G1054" i="3"/>
  <c r="BB1054" i="3" s="1"/>
  <c r="BE1052" i="3"/>
  <c r="BD1052" i="3"/>
  <c r="BC1052" i="3"/>
  <c r="BA1052" i="3"/>
  <c r="G1052" i="3"/>
  <c r="BB1052" i="3" s="1"/>
  <c r="BE1050" i="3"/>
  <c r="BD1050" i="3"/>
  <c r="BC1050" i="3"/>
  <c r="BA1050" i="3"/>
  <c r="G1050" i="3"/>
  <c r="BB1050" i="3" s="1"/>
  <c r="B27" i="2"/>
  <c r="A27" i="2"/>
  <c r="C1066" i="3"/>
  <c r="BE1047" i="3"/>
  <c r="BD1047" i="3"/>
  <c r="BC1047" i="3"/>
  <c r="BA1047" i="3"/>
  <c r="G1047" i="3"/>
  <c r="BB1047" i="3" s="1"/>
  <c r="BE1038" i="3"/>
  <c r="BD1038" i="3"/>
  <c r="BC1038" i="3"/>
  <c r="BA1038" i="3"/>
  <c r="G1038" i="3"/>
  <c r="BB1038" i="3" s="1"/>
  <c r="BE1031" i="3"/>
  <c r="BD1031" i="3"/>
  <c r="BC1031" i="3"/>
  <c r="BA1031" i="3"/>
  <c r="G1031" i="3"/>
  <c r="BB1031" i="3" s="1"/>
  <c r="BE1029" i="3"/>
  <c r="BD1029" i="3"/>
  <c r="BC1029" i="3"/>
  <c r="BA1029" i="3"/>
  <c r="G1029" i="3"/>
  <c r="BB1029" i="3" s="1"/>
  <c r="BE1027" i="3"/>
  <c r="BD1027" i="3"/>
  <c r="BC1027" i="3"/>
  <c r="BA1027" i="3"/>
  <c r="G1027" i="3"/>
  <c r="BB1027" i="3" s="1"/>
  <c r="BE1025" i="3"/>
  <c r="BD1025" i="3"/>
  <c r="BC1025" i="3"/>
  <c r="BA1025" i="3"/>
  <c r="G1025" i="3"/>
  <c r="BB1025" i="3" s="1"/>
  <c r="BE1023" i="3"/>
  <c r="BD1023" i="3"/>
  <c r="BC1023" i="3"/>
  <c r="BA1023" i="3"/>
  <c r="G1023" i="3"/>
  <c r="BB1023" i="3" s="1"/>
  <c r="BE1021" i="3"/>
  <c r="BD1021" i="3"/>
  <c r="BC1021" i="3"/>
  <c r="BA1021" i="3"/>
  <c r="G1021" i="3"/>
  <c r="B26" i="2"/>
  <c r="A26" i="2"/>
  <c r="C1048" i="3"/>
  <c r="BE1017" i="3"/>
  <c r="BD1017" i="3"/>
  <c r="BD1019" i="3" s="1"/>
  <c r="H25" i="2" s="1"/>
  <c r="BC1017" i="3"/>
  <c r="BA1017" i="3"/>
  <c r="G1017" i="3"/>
  <c r="BB1017" i="3" s="1"/>
  <c r="BE1015" i="3"/>
  <c r="BD1015" i="3"/>
  <c r="BC1015" i="3"/>
  <c r="BC1019" i="3" s="1"/>
  <c r="G25" i="2" s="1"/>
  <c r="BA1015" i="3"/>
  <c r="G1015" i="3"/>
  <c r="BB1015" i="3" s="1"/>
  <c r="BB1019" i="3" s="1"/>
  <c r="F25" i="2" s="1"/>
  <c r="B25" i="2"/>
  <c r="A25" i="2"/>
  <c r="C1019" i="3"/>
  <c r="BE1012" i="3"/>
  <c r="BD1012" i="3"/>
  <c r="BC1012" i="3"/>
  <c r="BB1012" i="3"/>
  <c r="BA1012" i="3"/>
  <c r="G1012" i="3"/>
  <c r="BE1010" i="3"/>
  <c r="BD1010" i="3"/>
  <c r="BC1010" i="3"/>
  <c r="BA1010" i="3"/>
  <c r="G1010" i="3"/>
  <c r="BB1010" i="3" s="1"/>
  <c r="BE1008" i="3"/>
  <c r="BD1008" i="3"/>
  <c r="BC1008" i="3"/>
  <c r="BA1008" i="3"/>
  <c r="G1008" i="3"/>
  <c r="BB1008" i="3" s="1"/>
  <c r="BE1007" i="3"/>
  <c r="BD1007" i="3"/>
  <c r="BC1007" i="3"/>
  <c r="BA1007" i="3"/>
  <c r="G1007" i="3"/>
  <c r="BB1007" i="3" s="1"/>
  <c r="BE1005" i="3"/>
  <c r="BD1005" i="3"/>
  <c r="BC1005" i="3"/>
  <c r="BA1005" i="3"/>
  <c r="G1005" i="3"/>
  <c r="BB1005" i="3" s="1"/>
  <c r="BE1003" i="3"/>
  <c r="BD1003" i="3"/>
  <c r="BC1003" i="3"/>
  <c r="BA1003" i="3"/>
  <c r="G1003" i="3"/>
  <c r="BB1003" i="3" s="1"/>
  <c r="BE999" i="3"/>
  <c r="BD999" i="3"/>
  <c r="BC999" i="3"/>
  <c r="BA999" i="3"/>
  <c r="G999" i="3"/>
  <c r="BB999" i="3" s="1"/>
  <c r="BE995" i="3"/>
  <c r="BD995" i="3"/>
  <c r="BC995" i="3"/>
  <c r="BA995" i="3"/>
  <c r="G995" i="3"/>
  <c r="BB995" i="3" s="1"/>
  <c r="BE993" i="3"/>
  <c r="BD993" i="3"/>
  <c r="BC993" i="3"/>
  <c r="BA993" i="3"/>
  <c r="G993" i="3"/>
  <c r="BB993" i="3" s="1"/>
  <c r="BE991" i="3"/>
  <c r="BD991" i="3"/>
  <c r="BC991" i="3"/>
  <c r="BA991" i="3"/>
  <c r="G991" i="3"/>
  <c r="BB991" i="3" s="1"/>
  <c r="BE989" i="3"/>
  <c r="BD989" i="3"/>
  <c r="BC989" i="3"/>
  <c r="BA989" i="3"/>
  <c r="G989" i="3"/>
  <c r="BB989" i="3" s="1"/>
  <c r="BE987" i="3"/>
  <c r="BD987" i="3"/>
  <c r="BC987" i="3"/>
  <c r="BA987" i="3"/>
  <c r="G987" i="3"/>
  <c r="BB987" i="3" s="1"/>
  <c r="BE985" i="3"/>
  <c r="BD985" i="3"/>
  <c r="BC985" i="3"/>
  <c r="BA985" i="3"/>
  <c r="G985" i="3"/>
  <c r="BB985" i="3" s="1"/>
  <c r="BE983" i="3"/>
  <c r="BD983" i="3"/>
  <c r="BC983" i="3"/>
  <c r="BA983" i="3"/>
  <c r="G983" i="3"/>
  <c r="BB983" i="3" s="1"/>
  <c r="BE979" i="3"/>
  <c r="BD979" i="3"/>
  <c r="BC979" i="3"/>
  <c r="BA979" i="3"/>
  <c r="G979" i="3"/>
  <c r="BB979" i="3" s="1"/>
  <c r="BE977" i="3"/>
  <c r="BD977" i="3"/>
  <c r="BC977" i="3"/>
  <c r="BA977" i="3"/>
  <c r="G977" i="3"/>
  <c r="BB977" i="3" s="1"/>
  <c r="BE975" i="3"/>
  <c r="BD975" i="3"/>
  <c r="BC975" i="3"/>
  <c r="BB975" i="3"/>
  <c r="BA975" i="3"/>
  <c r="G975" i="3"/>
  <c r="BE973" i="3"/>
  <c r="BD973" i="3"/>
  <c r="BC973" i="3"/>
  <c r="BA973" i="3"/>
  <c r="G973" i="3"/>
  <c r="BB973" i="3" s="1"/>
  <c r="BE971" i="3"/>
  <c r="BD971" i="3"/>
  <c r="BC971" i="3"/>
  <c r="BA971" i="3"/>
  <c r="G971" i="3"/>
  <c r="BB971" i="3" s="1"/>
  <c r="BE969" i="3"/>
  <c r="BD969" i="3"/>
  <c r="BC969" i="3"/>
  <c r="BA969" i="3"/>
  <c r="G969" i="3"/>
  <c r="BB969" i="3" s="1"/>
  <c r="BE967" i="3"/>
  <c r="BD967" i="3"/>
  <c r="BC967" i="3"/>
  <c r="BA967" i="3"/>
  <c r="G967" i="3"/>
  <c r="BB967" i="3" s="1"/>
  <c r="BE965" i="3"/>
  <c r="BD965" i="3"/>
  <c r="BC965" i="3"/>
  <c r="BA965" i="3"/>
  <c r="G965" i="3"/>
  <c r="BB965" i="3" s="1"/>
  <c r="BE963" i="3"/>
  <c r="BD963" i="3"/>
  <c r="BC963" i="3"/>
  <c r="BA963" i="3"/>
  <c r="G963" i="3"/>
  <c r="BB963" i="3" s="1"/>
  <c r="BE961" i="3"/>
  <c r="BD961" i="3"/>
  <c r="BC961" i="3"/>
  <c r="BA961" i="3"/>
  <c r="G961" i="3"/>
  <c r="BB961" i="3" s="1"/>
  <c r="BE959" i="3"/>
  <c r="BD959" i="3"/>
  <c r="BC959" i="3"/>
  <c r="BA959" i="3"/>
  <c r="G959" i="3"/>
  <c r="BB959" i="3" s="1"/>
  <c r="B24" i="2"/>
  <c r="A24" i="2"/>
  <c r="C1013" i="3"/>
  <c r="BE912" i="3"/>
  <c r="BD912" i="3"/>
  <c r="BC912" i="3"/>
  <c r="BA912" i="3"/>
  <c r="G912" i="3"/>
  <c r="BB912" i="3" s="1"/>
  <c r="BE906" i="3"/>
  <c r="BE957" i="3" s="1"/>
  <c r="I23" i="2" s="1"/>
  <c r="BD906" i="3"/>
  <c r="BC906" i="3"/>
  <c r="BA906" i="3"/>
  <c r="G906" i="3"/>
  <c r="B23" i="2"/>
  <c r="A23" i="2"/>
  <c r="C957" i="3"/>
  <c r="BE903" i="3"/>
  <c r="BD903" i="3"/>
  <c r="BC903" i="3"/>
  <c r="BA903" i="3"/>
  <c r="G903" i="3"/>
  <c r="BB903" i="3" s="1"/>
  <c r="BE902" i="3"/>
  <c r="BD902" i="3"/>
  <c r="BC902" i="3"/>
  <c r="BA902" i="3"/>
  <c r="G902" i="3"/>
  <c r="BB902" i="3" s="1"/>
  <c r="BE901" i="3"/>
  <c r="BD901" i="3"/>
  <c r="BC901" i="3"/>
  <c r="BA901" i="3"/>
  <c r="G901" i="3"/>
  <c r="BB901" i="3" s="1"/>
  <c r="BE900" i="3"/>
  <c r="BD900" i="3"/>
  <c r="BC900" i="3"/>
  <c r="BA900" i="3"/>
  <c r="G900" i="3"/>
  <c r="BB900" i="3" s="1"/>
  <c r="B22" i="2"/>
  <c r="A22" i="2"/>
  <c r="C904" i="3"/>
  <c r="BE897" i="3"/>
  <c r="BD897" i="3"/>
  <c r="BC897" i="3"/>
  <c r="BA897" i="3"/>
  <c r="G897" i="3"/>
  <c r="BB897" i="3" s="1"/>
  <c r="BE896" i="3"/>
  <c r="BD896" i="3"/>
  <c r="BC896" i="3"/>
  <c r="BA896" i="3"/>
  <c r="G896" i="3"/>
  <c r="B21" i="2"/>
  <c r="A21" i="2"/>
  <c r="BA898" i="3"/>
  <c r="E21" i="2" s="1"/>
  <c r="C898" i="3"/>
  <c r="BE893" i="3"/>
  <c r="BD893" i="3"/>
  <c r="BC893" i="3"/>
  <c r="BA893" i="3"/>
  <c r="G893" i="3"/>
  <c r="BB893" i="3" s="1"/>
  <c r="BE890" i="3"/>
  <c r="BD890" i="3"/>
  <c r="BC890" i="3"/>
  <c r="BA890" i="3"/>
  <c r="G890" i="3"/>
  <c r="BB890" i="3" s="1"/>
  <c r="BE881" i="3"/>
  <c r="BD881" i="3"/>
  <c r="BC881" i="3"/>
  <c r="BA881" i="3"/>
  <c r="G881" i="3"/>
  <c r="BB881" i="3" s="1"/>
  <c r="BE878" i="3"/>
  <c r="BD878" i="3"/>
  <c r="BC878" i="3"/>
  <c r="BA878" i="3"/>
  <c r="G878" i="3"/>
  <c r="BB878" i="3" s="1"/>
  <c r="BE875" i="3"/>
  <c r="BD875" i="3"/>
  <c r="BC875" i="3"/>
  <c r="BA875" i="3"/>
  <c r="G875" i="3"/>
  <c r="BB875" i="3" s="1"/>
  <c r="BE869" i="3"/>
  <c r="BD869" i="3"/>
  <c r="BC869" i="3"/>
  <c r="BA869" i="3"/>
  <c r="G869" i="3"/>
  <c r="BB869" i="3" s="1"/>
  <c r="BE864" i="3"/>
  <c r="BD864" i="3"/>
  <c r="BC864" i="3"/>
  <c r="BA864" i="3"/>
  <c r="G864" i="3"/>
  <c r="BB864" i="3" s="1"/>
  <c r="BE861" i="3"/>
  <c r="BD861" i="3"/>
  <c r="BC861" i="3"/>
  <c r="BA861" i="3"/>
  <c r="G861" i="3"/>
  <c r="BB861" i="3" s="1"/>
  <c r="BE858" i="3"/>
  <c r="BD858" i="3"/>
  <c r="BC858" i="3"/>
  <c r="BA858" i="3"/>
  <c r="G858" i="3"/>
  <c r="BB858" i="3" s="1"/>
  <c r="BE853" i="3"/>
  <c r="BD853" i="3"/>
  <c r="BC853" i="3"/>
  <c r="BA853" i="3"/>
  <c r="G853" i="3"/>
  <c r="BB853" i="3" s="1"/>
  <c r="BE848" i="3"/>
  <c r="BD848" i="3"/>
  <c r="BC848" i="3"/>
  <c r="BA848" i="3"/>
  <c r="G848" i="3"/>
  <c r="BB848" i="3" s="1"/>
  <c r="BE843" i="3"/>
  <c r="BD843" i="3"/>
  <c r="BC843" i="3"/>
  <c r="BB843" i="3"/>
  <c r="BA843" i="3"/>
  <c r="G843" i="3"/>
  <c r="BE837" i="3"/>
  <c r="BD837" i="3"/>
  <c r="BC837" i="3"/>
  <c r="BA837" i="3"/>
  <c r="G837" i="3"/>
  <c r="BB837" i="3" s="1"/>
  <c r="BE834" i="3"/>
  <c r="BD834" i="3"/>
  <c r="BC834" i="3"/>
  <c r="BA834" i="3"/>
  <c r="BA894" i="3" s="1"/>
  <c r="E20" i="2" s="1"/>
  <c r="G834" i="3"/>
  <c r="BB834" i="3" s="1"/>
  <c r="BE831" i="3"/>
  <c r="BD831" i="3"/>
  <c r="BC831" i="3"/>
  <c r="BA831" i="3"/>
  <c r="G831" i="3"/>
  <c r="B20" i="2"/>
  <c r="A20" i="2"/>
  <c r="C894" i="3"/>
  <c r="BE828" i="3"/>
  <c r="BD828" i="3"/>
  <c r="BC828" i="3"/>
  <c r="BA828" i="3"/>
  <c r="G828" i="3"/>
  <c r="BB828" i="3" s="1"/>
  <c r="BE816" i="3"/>
  <c r="BD816" i="3"/>
  <c r="BC816" i="3"/>
  <c r="BA816" i="3"/>
  <c r="G816" i="3"/>
  <c r="BB816" i="3" s="1"/>
  <c r="BE804" i="3"/>
  <c r="BD804" i="3"/>
  <c r="BC804" i="3"/>
  <c r="BA804" i="3"/>
  <c r="G804" i="3"/>
  <c r="BB804" i="3" s="1"/>
  <c r="BE795" i="3"/>
  <c r="BD795" i="3"/>
  <c r="BC795" i="3"/>
  <c r="BA795" i="3"/>
  <c r="G795" i="3"/>
  <c r="BB795" i="3" s="1"/>
  <c r="BE786" i="3"/>
  <c r="BD786" i="3"/>
  <c r="BC786" i="3"/>
  <c r="BA786" i="3"/>
  <c r="G786" i="3"/>
  <c r="BB786" i="3" s="1"/>
  <c r="BE777" i="3"/>
  <c r="BD777" i="3"/>
  <c r="BC777" i="3"/>
  <c r="BA777" i="3"/>
  <c r="G777" i="3"/>
  <c r="BB777" i="3" s="1"/>
  <c r="BE768" i="3"/>
  <c r="BD768" i="3"/>
  <c r="BC768" i="3"/>
  <c r="BB768" i="3"/>
  <c r="BA768" i="3"/>
  <c r="G768" i="3"/>
  <c r="BE759" i="3"/>
  <c r="BD759" i="3"/>
  <c r="BC759" i="3"/>
  <c r="BA759" i="3"/>
  <c r="G759" i="3"/>
  <c r="BB759" i="3" s="1"/>
  <c r="BE747" i="3"/>
  <c r="BD747" i="3"/>
  <c r="BC747" i="3"/>
  <c r="BA747" i="3"/>
  <c r="G747" i="3"/>
  <c r="BB747" i="3" s="1"/>
  <c r="BE738" i="3"/>
  <c r="BD738" i="3"/>
  <c r="BC738" i="3"/>
  <c r="BA738" i="3"/>
  <c r="G738" i="3"/>
  <c r="BB738" i="3" s="1"/>
  <c r="B19" i="2"/>
  <c r="A19" i="2"/>
  <c r="C829" i="3"/>
  <c r="BE735" i="3"/>
  <c r="BD735" i="3"/>
  <c r="BC735" i="3"/>
  <c r="BA735" i="3"/>
  <c r="G735" i="3"/>
  <c r="BB735" i="3" s="1"/>
  <c r="BE733" i="3"/>
  <c r="BD733" i="3"/>
  <c r="BC733" i="3"/>
  <c r="BA733" i="3"/>
  <c r="G733" i="3"/>
  <c r="BB733" i="3" s="1"/>
  <c r="BE731" i="3"/>
  <c r="BD731" i="3"/>
  <c r="BC731" i="3"/>
  <c r="BA731" i="3"/>
  <c r="G731" i="3"/>
  <c r="BB731" i="3" s="1"/>
  <c r="B18" i="2"/>
  <c r="A18" i="2"/>
  <c r="C736" i="3"/>
  <c r="BE728" i="3"/>
  <c r="BE729" i="3" s="1"/>
  <c r="I17" i="2" s="1"/>
  <c r="BD728" i="3"/>
  <c r="BC728" i="3"/>
  <c r="BC729" i="3" s="1"/>
  <c r="G17" i="2" s="1"/>
  <c r="BB728" i="3"/>
  <c r="BB729" i="3" s="1"/>
  <c r="F17" i="2" s="1"/>
  <c r="BA728" i="3"/>
  <c r="BA729" i="3" s="1"/>
  <c r="E17" i="2" s="1"/>
  <c r="G728" i="3"/>
  <c r="B17" i="2"/>
  <c r="A17" i="2"/>
  <c r="BD729" i="3"/>
  <c r="H17" i="2" s="1"/>
  <c r="G729" i="3"/>
  <c r="C729" i="3"/>
  <c r="BE721" i="3"/>
  <c r="BD721" i="3"/>
  <c r="BC721" i="3"/>
  <c r="BB721" i="3"/>
  <c r="G721" i="3"/>
  <c r="BA721" i="3" s="1"/>
  <c r="BE719" i="3"/>
  <c r="BD719" i="3"/>
  <c r="BC719" i="3"/>
  <c r="BB719" i="3"/>
  <c r="G719" i="3"/>
  <c r="BA719" i="3" s="1"/>
  <c r="BE715" i="3"/>
  <c r="BD715" i="3"/>
  <c r="BC715" i="3"/>
  <c r="BB715" i="3"/>
  <c r="G715" i="3"/>
  <c r="BA715" i="3" s="1"/>
  <c r="BE711" i="3"/>
  <c r="BD711" i="3"/>
  <c r="BC711" i="3"/>
  <c r="BB711" i="3"/>
  <c r="G711" i="3"/>
  <c r="BA711" i="3" s="1"/>
  <c r="BE707" i="3"/>
  <c r="BD707" i="3"/>
  <c r="BC707" i="3"/>
  <c r="BB707" i="3"/>
  <c r="G707" i="3"/>
  <c r="BA707" i="3" s="1"/>
  <c r="BE703" i="3"/>
  <c r="BD703" i="3"/>
  <c r="BC703" i="3"/>
  <c r="BB703" i="3"/>
  <c r="G703" i="3"/>
  <c r="BA703" i="3" s="1"/>
  <c r="BE700" i="3"/>
  <c r="BD700" i="3"/>
  <c r="BC700" i="3"/>
  <c r="BB700" i="3"/>
  <c r="G700" i="3"/>
  <c r="BA700" i="3" s="1"/>
  <c r="BE696" i="3"/>
  <c r="BD696" i="3"/>
  <c r="BC696" i="3"/>
  <c r="BB696" i="3"/>
  <c r="G696" i="3"/>
  <c r="BA696" i="3" s="1"/>
  <c r="BE693" i="3"/>
  <c r="BD693" i="3"/>
  <c r="BC693" i="3"/>
  <c r="BB693" i="3"/>
  <c r="G693" i="3"/>
  <c r="BA693" i="3" s="1"/>
  <c r="BE690" i="3"/>
  <c r="BD690" i="3"/>
  <c r="BC690" i="3"/>
  <c r="BB690" i="3"/>
  <c r="G690" i="3"/>
  <c r="BA690" i="3" s="1"/>
  <c r="BE686" i="3"/>
  <c r="BD686" i="3"/>
  <c r="BC686" i="3"/>
  <c r="BB686" i="3"/>
  <c r="G686" i="3"/>
  <c r="BA686" i="3" s="1"/>
  <c r="BE683" i="3"/>
  <c r="BD683" i="3"/>
  <c r="BC683" i="3"/>
  <c r="BB683" i="3"/>
  <c r="G683" i="3"/>
  <c r="BA683" i="3" s="1"/>
  <c r="BE680" i="3"/>
  <c r="BD680" i="3"/>
  <c r="BC680" i="3"/>
  <c r="BB680" i="3"/>
  <c r="G680" i="3"/>
  <c r="BA680" i="3" s="1"/>
  <c r="BE677" i="3"/>
  <c r="BD677" i="3"/>
  <c r="BC677" i="3"/>
  <c r="BB677" i="3"/>
  <c r="G677" i="3"/>
  <c r="BA677" i="3" s="1"/>
  <c r="BE673" i="3"/>
  <c r="BD673" i="3"/>
  <c r="BC673" i="3"/>
  <c r="BB673" i="3"/>
  <c r="G673" i="3"/>
  <c r="BA673" i="3" s="1"/>
  <c r="BE670" i="3"/>
  <c r="BD670" i="3"/>
  <c r="BC670" i="3"/>
  <c r="BB670" i="3"/>
  <c r="G670" i="3"/>
  <c r="BA670" i="3" s="1"/>
  <c r="BE666" i="3"/>
  <c r="BD666" i="3"/>
  <c r="BC666" i="3"/>
  <c r="BB666" i="3"/>
  <c r="G666" i="3"/>
  <c r="BA666" i="3" s="1"/>
  <c r="B16" i="2"/>
  <c r="A16" i="2"/>
  <c r="BD726" i="3"/>
  <c r="H16" i="2" s="1"/>
  <c r="C726" i="3"/>
  <c r="BE661" i="3"/>
  <c r="BD661" i="3"/>
  <c r="BC661" i="3"/>
  <c r="BB661" i="3"/>
  <c r="G661" i="3"/>
  <c r="BA661" i="3" s="1"/>
  <c r="BE658" i="3"/>
  <c r="BD658" i="3"/>
  <c r="BC658" i="3"/>
  <c r="BB658" i="3"/>
  <c r="G658" i="3"/>
  <c r="BA658" i="3" s="1"/>
  <c r="BE653" i="3"/>
  <c r="BD653" i="3"/>
  <c r="BC653" i="3"/>
  <c r="BB653" i="3"/>
  <c r="G653" i="3"/>
  <c r="BA653" i="3" s="1"/>
  <c r="BE646" i="3"/>
  <c r="BD646" i="3"/>
  <c r="BC646" i="3"/>
  <c r="BB646" i="3"/>
  <c r="G646" i="3"/>
  <c r="BA646" i="3" s="1"/>
  <c r="BE644" i="3"/>
  <c r="BD644" i="3"/>
  <c r="BC644" i="3"/>
  <c r="BB644" i="3"/>
  <c r="G644" i="3"/>
  <c r="BA644" i="3" s="1"/>
  <c r="BE642" i="3"/>
  <c r="BD642" i="3"/>
  <c r="BC642" i="3"/>
  <c r="BB642" i="3"/>
  <c r="BB664" i="3" s="1"/>
  <c r="F15" i="2" s="1"/>
  <c r="G642" i="3"/>
  <c r="BA642" i="3" s="1"/>
  <c r="BE639" i="3"/>
  <c r="BD639" i="3"/>
  <c r="BC639" i="3"/>
  <c r="BB639" i="3"/>
  <c r="G639" i="3"/>
  <c r="BA639" i="3" s="1"/>
  <c r="BE637" i="3"/>
  <c r="BD637" i="3"/>
  <c r="BC637" i="3"/>
  <c r="BB637" i="3"/>
  <c r="G637" i="3"/>
  <c r="BA637" i="3" s="1"/>
  <c r="BE632" i="3"/>
  <c r="BD632" i="3"/>
  <c r="BC632" i="3"/>
  <c r="BB632" i="3"/>
  <c r="BA632" i="3"/>
  <c r="G632" i="3"/>
  <c r="BE627" i="3"/>
  <c r="BD627" i="3"/>
  <c r="BC627" i="3"/>
  <c r="BB627" i="3"/>
  <c r="G627" i="3"/>
  <c r="BA627" i="3" s="1"/>
  <c r="BE625" i="3"/>
  <c r="BD625" i="3"/>
  <c r="BC625" i="3"/>
  <c r="BB625" i="3"/>
  <c r="G625" i="3"/>
  <c r="BA625" i="3" s="1"/>
  <c r="BE624" i="3"/>
  <c r="BD624" i="3"/>
  <c r="BC624" i="3"/>
  <c r="BB624" i="3"/>
  <c r="G624" i="3"/>
  <c r="B15" i="2"/>
  <c r="A15" i="2"/>
  <c r="C664" i="3"/>
  <c r="BE619" i="3"/>
  <c r="BD619" i="3"/>
  <c r="BC619" i="3"/>
  <c r="BB619" i="3"/>
  <c r="G619" i="3"/>
  <c r="BA619" i="3" s="1"/>
  <c r="BE617" i="3"/>
  <c r="BD617" i="3"/>
  <c r="BC617" i="3"/>
  <c r="BB617" i="3"/>
  <c r="G617" i="3"/>
  <c r="BA617" i="3" s="1"/>
  <c r="B14" i="2"/>
  <c r="A14" i="2"/>
  <c r="C622" i="3"/>
  <c r="BE614" i="3"/>
  <c r="BD614" i="3"/>
  <c r="BC614" i="3"/>
  <c r="BB614" i="3"/>
  <c r="G614" i="3"/>
  <c r="BA614" i="3" s="1"/>
  <c r="BE612" i="3"/>
  <c r="BD612" i="3"/>
  <c r="BC612" i="3"/>
  <c r="BB612" i="3"/>
  <c r="G612" i="3"/>
  <c r="BA612" i="3" s="1"/>
  <c r="BE610" i="3"/>
  <c r="BD610" i="3"/>
  <c r="BC610" i="3"/>
  <c r="BB610" i="3"/>
  <c r="G610" i="3"/>
  <c r="BA610" i="3" s="1"/>
  <c r="BE609" i="3"/>
  <c r="BD609" i="3"/>
  <c r="BC609" i="3"/>
  <c r="BB609" i="3"/>
  <c r="G609" i="3"/>
  <c r="BA609" i="3" s="1"/>
  <c r="BE607" i="3"/>
  <c r="BD607" i="3"/>
  <c r="BC607" i="3"/>
  <c r="BB607" i="3"/>
  <c r="G607" i="3"/>
  <c r="BA607" i="3" s="1"/>
  <c r="BE606" i="3"/>
  <c r="BD606" i="3"/>
  <c r="BC606" i="3"/>
  <c r="BB606" i="3"/>
  <c r="G606" i="3"/>
  <c r="BA606" i="3" s="1"/>
  <c r="BE599" i="3"/>
  <c r="BD599" i="3"/>
  <c r="BC599" i="3"/>
  <c r="BB599" i="3"/>
  <c r="G599" i="3"/>
  <c r="BA599" i="3" s="1"/>
  <c r="BE596" i="3"/>
  <c r="BD596" i="3"/>
  <c r="BC596" i="3"/>
  <c r="BB596" i="3"/>
  <c r="G596" i="3"/>
  <c r="BA596" i="3" s="1"/>
  <c r="BE593" i="3"/>
  <c r="BD593" i="3"/>
  <c r="BC593" i="3"/>
  <c r="BB593" i="3"/>
  <c r="G593" i="3"/>
  <c r="BA593" i="3" s="1"/>
  <c r="BE590" i="3"/>
  <c r="BD590" i="3"/>
  <c r="BC590" i="3"/>
  <c r="BB590" i="3"/>
  <c r="G590" i="3"/>
  <c r="BA590" i="3" s="1"/>
  <c r="BE588" i="3"/>
  <c r="BD588" i="3"/>
  <c r="BC588" i="3"/>
  <c r="BB588" i="3"/>
  <c r="G588" i="3"/>
  <c r="BA588" i="3" s="1"/>
  <c r="BE586" i="3"/>
  <c r="BD586" i="3"/>
  <c r="BC586" i="3"/>
  <c r="BB586" i="3"/>
  <c r="G586" i="3"/>
  <c r="BA586" i="3" s="1"/>
  <c r="BE582" i="3"/>
  <c r="BD582" i="3"/>
  <c r="BC582" i="3"/>
  <c r="BB582" i="3"/>
  <c r="G582" i="3"/>
  <c r="BA582" i="3" s="1"/>
  <c r="BE580" i="3"/>
  <c r="BD580" i="3"/>
  <c r="BC580" i="3"/>
  <c r="BB580" i="3"/>
  <c r="G580" i="3"/>
  <c r="BA580" i="3" s="1"/>
  <c r="BE578" i="3"/>
  <c r="BD578" i="3"/>
  <c r="BC578" i="3"/>
  <c r="BB578" i="3"/>
  <c r="G578" i="3"/>
  <c r="BA578" i="3" s="1"/>
  <c r="BE574" i="3"/>
  <c r="BD574" i="3"/>
  <c r="BC574" i="3"/>
  <c r="BB574" i="3"/>
  <c r="G574" i="3"/>
  <c r="BA574" i="3" s="1"/>
  <c r="B13" i="2"/>
  <c r="A13" i="2"/>
  <c r="C615" i="3"/>
  <c r="BE571" i="3"/>
  <c r="BD571" i="3"/>
  <c r="BC571" i="3"/>
  <c r="BB571" i="3"/>
  <c r="G571" i="3"/>
  <c r="BA571" i="3" s="1"/>
  <c r="BE570" i="3"/>
  <c r="BD570" i="3"/>
  <c r="BD572" i="3" s="1"/>
  <c r="H12" i="2" s="1"/>
  <c r="BC570" i="3"/>
  <c r="BB570" i="3"/>
  <c r="G570" i="3"/>
  <c r="B12" i="2"/>
  <c r="A12" i="2"/>
  <c r="C572" i="3"/>
  <c r="BE567" i="3"/>
  <c r="BD567" i="3"/>
  <c r="BC567" i="3"/>
  <c r="BB567" i="3"/>
  <c r="G567" i="3"/>
  <c r="BA567" i="3" s="1"/>
  <c r="BE566" i="3"/>
  <c r="BD566" i="3"/>
  <c r="BC566" i="3"/>
  <c r="BB566" i="3"/>
  <c r="G566" i="3"/>
  <c r="BA566" i="3" s="1"/>
  <c r="BE564" i="3"/>
  <c r="BD564" i="3"/>
  <c r="BC564" i="3"/>
  <c r="BB564" i="3"/>
  <c r="G564" i="3"/>
  <c r="BA564" i="3" s="1"/>
  <c r="BE562" i="3"/>
  <c r="BD562" i="3"/>
  <c r="BC562" i="3"/>
  <c r="BB562" i="3"/>
  <c r="G562" i="3"/>
  <c r="BA562" i="3" s="1"/>
  <c r="BE558" i="3"/>
  <c r="BD558" i="3"/>
  <c r="BC558" i="3"/>
  <c r="BB558" i="3"/>
  <c r="G558" i="3"/>
  <c r="BA558" i="3" s="1"/>
  <c r="BE536" i="3"/>
  <c r="BD536" i="3"/>
  <c r="BC536" i="3"/>
  <c r="BB536" i="3"/>
  <c r="G536" i="3"/>
  <c r="BA536" i="3" s="1"/>
  <c r="BE531" i="3"/>
  <c r="BD531" i="3"/>
  <c r="BC531" i="3"/>
  <c r="BB531" i="3"/>
  <c r="G531" i="3"/>
  <c r="BA531" i="3" s="1"/>
  <c r="BE528" i="3"/>
  <c r="BD528" i="3"/>
  <c r="BC528" i="3"/>
  <c r="BB528" i="3"/>
  <c r="G528" i="3"/>
  <c r="BA528" i="3" s="1"/>
  <c r="BE523" i="3"/>
  <c r="BD523" i="3"/>
  <c r="BC523" i="3"/>
  <c r="BB523" i="3"/>
  <c r="G523" i="3"/>
  <c r="BA523" i="3" s="1"/>
  <c r="BE520" i="3"/>
  <c r="BD520" i="3"/>
  <c r="BC520" i="3"/>
  <c r="BB520" i="3"/>
  <c r="G520" i="3"/>
  <c r="BA520" i="3" s="1"/>
  <c r="BE476" i="3"/>
  <c r="BD476" i="3"/>
  <c r="BC476" i="3"/>
  <c r="BB476" i="3"/>
  <c r="G476" i="3"/>
  <c r="BA476" i="3" s="1"/>
  <c r="BE432" i="3"/>
  <c r="BD432" i="3"/>
  <c r="BC432" i="3"/>
  <c r="BB432" i="3"/>
  <c r="G432" i="3"/>
  <c r="BA432" i="3" s="1"/>
  <c r="BE385" i="3"/>
  <c r="BD385" i="3"/>
  <c r="BC385" i="3"/>
  <c r="BB385" i="3"/>
  <c r="G385" i="3"/>
  <c r="BA385" i="3" s="1"/>
  <c r="BE341" i="3"/>
  <c r="BD341" i="3"/>
  <c r="BC341" i="3"/>
  <c r="BB341" i="3"/>
  <c r="G341" i="3"/>
  <c r="BA341" i="3" s="1"/>
  <c r="BE297" i="3"/>
  <c r="BD297" i="3"/>
  <c r="BC297" i="3"/>
  <c r="BB297" i="3"/>
  <c r="G297" i="3"/>
  <c r="BA297" i="3" s="1"/>
  <c r="BE295" i="3"/>
  <c r="BD295" i="3"/>
  <c r="BC295" i="3"/>
  <c r="BB295" i="3"/>
  <c r="G295" i="3"/>
  <c r="BA295" i="3" s="1"/>
  <c r="BE293" i="3"/>
  <c r="BD293" i="3"/>
  <c r="BC293" i="3"/>
  <c r="BB293" i="3"/>
  <c r="G293" i="3"/>
  <c r="BA293" i="3" s="1"/>
  <c r="BE292" i="3"/>
  <c r="BD292" i="3"/>
  <c r="BC292" i="3"/>
  <c r="BB292" i="3"/>
  <c r="G292" i="3"/>
  <c r="BA292" i="3" s="1"/>
  <c r="BE243" i="3"/>
  <c r="BD243" i="3"/>
  <c r="BC243" i="3"/>
  <c r="BB243" i="3"/>
  <c r="G243" i="3"/>
  <c r="BA243" i="3" s="1"/>
  <c r="BE235" i="3"/>
  <c r="BD235" i="3"/>
  <c r="BC235" i="3"/>
  <c r="BB235" i="3"/>
  <c r="G235" i="3"/>
  <c r="BA235" i="3" s="1"/>
  <c r="BE233" i="3"/>
  <c r="BD233" i="3"/>
  <c r="BC233" i="3"/>
  <c r="BB233" i="3"/>
  <c r="G233" i="3"/>
  <c r="BA233" i="3" s="1"/>
  <c r="BE189" i="3"/>
  <c r="BD189" i="3"/>
  <c r="BC189" i="3"/>
  <c r="BB189" i="3"/>
  <c r="G189" i="3"/>
  <c r="BA189" i="3" s="1"/>
  <c r="BE184" i="3"/>
  <c r="BD184" i="3"/>
  <c r="BC184" i="3"/>
  <c r="BB184" i="3"/>
  <c r="G184" i="3"/>
  <c r="BA184" i="3" s="1"/>
  <c r="BE180" i="3"/>
  <c r="BD180" i="3"/>
  <c r="BC180" i="3"/>
  <c r="BB180" i="3"/>
  <c r="G180" i="3"/>
  <c r="BA180" i="3" s="1"/>
  <c r="BE178" i="3"/>
  <c r="BD178" i="3"/>
  <c r="BC178" i="3"/>
  <c r="BB178" i="3"/>
  <c r="G178" i="3"/>
  <c r="BA178" i="3" s="1"/>
  <c r="BE175" i="3"/>
  <c r="BD175" i="3"/>
  <c r="BC175" i="3"/>
  <c r="BB175" i="3"/>
  <c r="BB568" i="3" s="1"/>
  <c r="F11" i="2" s="1"/>
  <c r="G175" i="3"/>
  <c r="BA175" i="3" s="1"/>
  <c r="B11" i="2"/>
  <c r="A11" i="2"/>
  <c r="C568" i="3"/>
  <c r="BE154" i="3"/>
  <c r="BD154" i="3"/>
  <c r="BC154" i="3"/>
  <c r="BB154" i="3"/>
  <c r="G154" i="3"/>
  <c r="BA154" i="3" s="1"/>
  <c r="BE135" i="3"/>
  <c r="BD135" i="3"/>
  <c r="BC135" i="3"/>
  <c r="BB135" i="3"/>
  <c r="G135" i="3"/>
  <c r="BA135" i="3" s="1"/>
  <c r="BE119" i="3"/>
  <c r="BD119" i="3"/>
  <c r="BC119" i="3"/>
  <c r="BB119" i="3"/>
  <c r="G119" i="3"/>
  <c r="BA119" i="3" s="1"/>
  <c r="BE107" i="3"/>
  <c r="BD107" i="3"/>
  <c r="BC107" i="3"/>
  <c r="BB107" i="3"/>
  <c r="BA107" i="3"/>
  <c r="G107" i="3"/>
  <c r="BE103" i="3"/>
  <c r="BD103" i="3"/>
  <c r="BC103" i="3"/>
  <c r="BB103" i="3"/>
  <c r="G103" i="3"/>
  <c r="BA103" i="3" s="1"/>
  <c r="BE99" i="3"/>
  <c r="BD99" i="3"/>
  <c r="BC99" i="3"/>
  <c r="BB99" i="3"/>
  <c r="G99" i="3"/>
  <c r="BA99" i="3" s="1"/>
  <c r="BE95" i="3"/>
  <c r="BD95" i="3"/>
  <c r="BC95" i="3"/>
  <c r="BB95" i="3"/>
  <c r="G95" i="3"/>
  <c r="BA95" i="3" s="1"/>
  <c r="BE93" i="3"/>
  <c r="BD93" i="3"/>
  <c r="BC93" i="3"/>
  <c r="BB93" i="3"/>
  <c r="G93" i="3"/>
  <c r="BA93" i="3" s="1"/>
  <c r="BE91" i="3"/>
  <c r="BD91" i="3"/>
  <c r="BC91" i="3"/>
  <c r="BB91" i="3"/>
  <c r="G91" i="3"/>
  <c r="BA91" i="3" s="1"/>
  <c r="B10" i="2"/>
  <c r="A10" i="2"/>
  <c r="C173" i="3"/>
  <c r="BE87" i="3"/>
  <c r="BD87" i="3"/>
  <c r="BC87" i="3"/>
  <c r="BB87" i="3"/>
  <c r="G87" i="3"/>
  <c r="BA87" i="3" s="1"/>
  <c r="BE85" i="3"/>
  <c r="BD85" i="3"/>
  <c r="BC85" i="3"/>
  <c r="BB85" i="3"/>
  <c r="G85" i="3"/>
  <c r="BA85" i="3" s="1"/>
  <c r="BE83" i="3"/>
  <c r="BD83" i="3"/>
  <c r="BC83" i="3"/>
  <c r="BB83" i="3"/>
  <c r="G83" i="3"/>
  <c r="BA83" i="3" s="1"/>
  <c r="BE81" i="3"/>
  <c r="BD81" i="3"/>
  <c r="BC81" i="3"/>
  <c r="BB81" i="3"/>
  <c r="G81" i="3"/>
  <c r="BA81" i="3" s="1"/>
  <c r="BE79" i="3"/>
  <c r="BD79" i="3"/>
  <c r="BC79" i="3"/>
  <c r="BB79" i="3"/>
  <c r="BB89" i="3" s="1"/>
  <c r="F9" i="2" s="1"/>
  <c r="G79" i="3"/>
  <c r="B9" i="2"/>
  <c r="A9" i="2"/>
  <c r="C89" i="3"/>
  <c r="BE73" i="3"/>
  <c r="BD73" i="3"/>
  <c r="BC73" i="3"/>
  <c r="BB73" i="3"/>
  <c r="G73" i="3"/>
  <c r="BA73" i="3" s="1"/>
  <c r="BE69" i="3"/>
  <c r="BD69" i="3"/>
  <c r="BC69" i="3"/>
  <c r="BB69" i="3"/>
  <c r="G69" i="3"/>
  <c r="BA69" i="3" s="1"/>
  <c r="BE65" i="3"/>
  <c r="BD65" i="3"/>
  <c r="BC65" i="3"/>
  <c r="BB65" i="3"/>
  <c r="G65" i="3"/>
  <c r="BA65" i="3" s="1"/>
  <c r="BE55" i="3"/>
  <c r="BD55" i="3"/>
  <c r="BC55" i="3"/>
  <c r="BB55" i="3"/>
  <c r="G55" i="3"/>
  <c r="BA55" i="3" s="1"/>
  <c r="BE52" i="3"/>
  <c r="BD52" i="3"/>
  <c r="BC52" i="3"/>
  <c r="BB52" i="3"/>
  <c r="G52" i="3"/>
  <c r="BA52" i="3" s="1"/>
  <c r="BE48" i="3"/>
  <c r="BD48" i="3"/>
  <c r="BC48" i="3"/>
  <c r="BB48" i="3"/>
  <c r="G48" i="3"/>
  <c r="BA48" i="3" s="1"/>
  <c r="BE45" i="3"/>
  <c r="BD45" i="3"/>
  <c r="BC45" i="3"/>
  <c r="BB45" i="3"/>
  <c r="G45" i="3"/>
  <c r="BA45" i="3" s="1"/>
  <c r="BE42" i="3"/>
  <c r="BD42" i="3"/>
  <c r="BC42" i="3"/>
  <c r="BB42" i="3"/>
  <c r="G42" i="3"/>
  <c r="BA42" i="3" s="1"/>
  <c r="BE39" i="3"/>
  <c r="BD39" i="3"/>
  <c r="BC39" i="3"/>
  <c r="BB39" i="3"/>
  <c r="G39" i="3"/>
  <c r="BA39" i="3" s="1"/>
  <c r="BE36" i="3"/>
  <c r="BD36" i="3"/>
  <c r="BC36" i="3"/>
  <c r="BB36" i="3"/>
  <c r="G36" i="3"/>
  <c r="BA36" i="3" s="1"/>
  <c r="BE33" i="3"/>
  <c r="BD33" i="3"/>
  <c r="BC33" i="3"/>
  <c r="BB33" i="3"/>
  <c r="G33" i="3"/>
  <c r="BA33" i="3" s="1"/>
  <c r="BE30" i="3"/>
  <c r="BD30" i="3"/>
  <c r="BC30" i="3"/>
  <c r="BB30" i="3"/>
  <c r="BA30" i="3"/>
  <c r="G30" i="3"/>
  <c r="B8" i="2"/>
  <c r="A8" i="2"/>
  <c r="C77" i="3"/>
  <c r="BE26" i="3"/>
  <c r="BD26" i="3"/>
  <c r="BC26" i="3"/>
  <c r="BB26" i="3"/>
  <c r="G26" i="3"/>
  <c r="BA26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BA16" i="3"/>
  <c r="G16" i="3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D8" i="3"/>
  <c r="BC8" i="3"/>
  <c r="BB8" i="3"/>
  <c r="G8" i="3"/>
  <c r="BA8" i="3" s="1"/>
  <c r="B7" i="2"/>
  <c r="A7" i="2"/>
  <c r="C28" i="3"/>
  <c r="E4" i="3"/>
  <c r="C4" i="3"/>
  <c r="F3" i="3"/>
  <c r="C3" i="3"/>
  <c r="C2" i="2"/>
  <c r="C1" i="2"/>
  <c r="C33" i="1"/>
  <c r="F33" i="1" s="1"/>
  <c r="C31" i="1"/>
  <c r="D2" i="1"/>
  <c r="C2" i="1"/>
  <c r="BB77" i="3" l="1"/>
  <c r="F8" i="2" s="1"/>
  <c r="BD89" i="3"/>
  <c r="H9" i="2" s="1"/>
  <c r="BB173" i="3"/>
  <c r="F10" i="2" s="1"/>
  <c r="BB615" i="3"/>
  <c r="F13" i="2" s="1"/>
  <c r="G829" i="3"/>
  <c r="BE829" i="3"/>
  <c r="I19" i="2" s="1"/>
  <c r="BD829" i="3"/>
  <c r="H19" i="2" s="1"/>
  <c r="G173" i="3"/>
  <c r="BD615" i="3"/>
  <c r="H13" i="2" s="1"/>
  <c r="BE736" i="3"/>
  <c r="I18" i="2" s="1"/>
  <c r="BD898" i="3"/>
  <c r="H21" i="2" s="1"/>
  <c r="G89" i="3"/>
  <c r="BB572" i="3"/>
  <c r="F12" i="2" s="1"/>
  <c r="BB622" i="3"/>
  <c r="F14" i="2" s="1"/>
  <c r="BD664" i="3"/>
  <c r="H15" i="2" s="1"/>
  <c r="G28" i="3"/>
  <c r="BD28" i="3"/>
  <c r="H7" i="2" s="1"/>
  <c r="BD77" i="3"/>
  <c r="H8" i="2" s="1"/>
  <c r="G568" i="3"/>
  <c r="BE615" i="3"/>
  <c r="I13" i="2" s="1"/>
  <c r="BB726" i="3"/>
  <c r="F16" i="2" s="1"/>
  <c r="BD1048" i="3"/>
  <c r="H26" i="2" s="1"/>
  <c r="BA1048" i="3"/>
  <c r="E26" i="2" s="1"/>
  <c r="BD1066" i="3"/>
  <c r="H27" i="2" s="1"/>
  <c r="BD1135" i="3"/>
  <c r="H29" i="2" s="1"/>
  <c r="BD1160" i="3"/>
  <c r="H32" i="2" s="1"/>
  <c r="BB1160" i="3"/>
  <c r="F32" i="2" s="1"/>
  <c r="BB28" i="3"/>
  <c r="F7" i="2" s="1"/>
  <c r="BD173" i="3"/>
  <c r="H10" i="2" s="1"/>
  <c r="BD568" i="3"/>
  <c r="H11" i="2" s="1"/>
  <c r="G572" i="3"/>
  <c r="BC622" i="3"/>
  <c r="G14" i="2" s="1"/>
  <c r="BC664" i="3"/>
  <c r="G15" i="2" s="1"/>
  <c r="BA726" i="3"/>
  <c r="E16" i="2" s="1"/>
  <c r="BE726" i="3"/>
  <c r="I16" i="2" s="1"/>
  <c r="BD736" i="3"/>
  <c r="H18" i="2" s="1"/>
  <c r="BE898" i="3"/>
  <c r="I21" i="2" s="1"/>
  <c r="BD904" i="3"/>
  <c r="H22" i="2" s="1"/>
  <c r="BC957" i="3"/>
  <c r="G23" i="2" s="1"/>
  <c r="BC1013" i="3"/>
  <c r="G24" i="2" s="1"/>
  <c r="BE1019" i="3"/>
  <c r="I25" i="2" s="1"/>
  <c r="BC1135" i="3"/>
  <c r="G29" i="2" s="1"/>
  <c r="BA1135" i="3"/>
  <c r="E29" i="2" s="1"/>
  <c r="G1160" i="3"/>
  <c r="BE1160" i="3"/>
  <c r="I32" i="2" s="1"/>
  <c r="G77" i="3"/>
  <c r="BC568" i="3"/>
  <c r="G11" i="2" s="1"/>
  <c r="BD622" i="3"/>
  <c r="H14" i="2" s="1"/>
  <c r="G664" i="3"/>
  <c r="BC829" i="3"/>
  <c r="G19" i="2" s="1"/>
  <c r="BA829" i="3"/>
  <c r="E19" i="2" s="1"/>
  <c r="BA957" i="3"/>
  <c r="E23" i="2" s="1"/>
  <c r="BE1048" i="3"/>
  <c r="I26" i="2" s="1"/>
  <c r="BE1147" i="3"/>
  <c r="I30" i="2" s="1"/>
  <c r="BA615" i="3"/>
  <c r="E13" i="2" s="1"/>
  <c r="BA173" i="3"/>
  <c r="E10" i="2" s="1"/>
  <c r="BC28" i="3"/>
  <c r="G7" i="2" s="1"/>
  <c r="BA79" i="3"/>
  <c r="BA89" i="3" s="1"/>
  <c r="E9" i="2" s="1"/>
  <c r="BE89" i="3"/>
  <c r="I9" i="2" s="1"/>
  <c r="BE173" i="3"/>
  <c r="I10" i="2" s="1"/>
  <c r="BA570" i="3"/>
  <c r="BA572" i="3" s="1"/>
  <c r="E12" i="2" s="1"/>
  <c r="BE572" i="3"/>
  <c r="I12" i="2" s="1"/>
  <c r="G615" i="3"/>
  <c r="BA624" i="3"/>
  <c r="BA664" i="3" s="1"/>
  <c r="E15" i="2" s="1"/>
  <c r="G726" i="3"/>
  <c r="G736" i="3"/>
  <c r="BE894" i="3"/>
  <c r="I20" i="2" s="1"/>
  <c r="BC904" i="3"/>
  <c r="G22" i="2" s="1"/>
  <c r="BA904" i="3"/>
  <c r="E22" i="2" s="1"/>
  <c r="BD957" i="3"/>
  <c r="H23" i="2" s="1"/>
  <c r="BA77" i="3"/>
  <c r="E8" i="2" s="1"/>
  <c r="BE77" i="3"/>
  <c r="I8" i="2" s="1"/>
  <c r="BD1013" i="3"/>
  <c r="H24" i="2" s="1"/>
  <c r="BB1066" i="3"/>
  <c r="F27" i="2" s="1"/>
  <c r="BE1066" i="3"/>
  <c r="I27" i="2" s="1"/>
  <c r="BC1066" i="3"/>
  <c r="G27" i="2" s="1"/>
  <c r="BD1099" i="3"/>
  <c r="H28" i="2" s="1"/>
  <c r="BA1152" i="3"/>
  <c r="BA1160" i="3" s="1"/>
  <c r="E32" i="2" s="1"/>
  <c r="G622" i="3"/>
  <c r="BC736" i="3"/>
  <c r="G18" i="2" s="1"/>
  <c r="BA736" i="3"/>
  <c r="E18" i="2" s="1"/>
  <c r="BC898" i="3"/>
  <c r="G21" i="2" s="1"/>
  <c r="BA1019" i="3"/>
  <c r="E25" i="2" s="1"/>
  <c r="BC1099" i="3"/>
  <c r="G28" i="2" s="1"/>
  <c r="BA1099" i="3"/>
  <c r="E28" i="2" s="1"/>
  <c r="BB1147" i="3"/>
  <c r="F30" i="2" s="1"/>
  <c r="BA1147" i="3"/>
  <c r="E30" i="2" s="1"/>
  <c r="BC77" i="3"/>
  <c r="G8" i="2" s="1"/>
  <c r="BC173" i="3"/>
  <c r="G10" i="2" s="1"/>
  <c r="BC572" i="3"/>
  <c r="G12" i="2" s="1"/>
  <c r="BA622" i="3"/>
  <c r="E14" i="2" s="1"/>
  <c r="BE622" i="3"/>
  <c r="I14" i="2" s="1"/>
  <c r="BC726" i="3"/>
  <c r="G16" i="2" s="1"/>
  <c r="BB829" i="3"/>
  <c r="F19" i="2" s="1"/>
  <c r="BA28" i="3"/>
  <c r="E7" i="2" s="1"/>
  <c r="BE28" i="3"/>
  <c r="I7" i="2" s="1"/>
  <c r="BC89" i="3"/>
  <c r="G9" i="2" s="1"/>
  <c r="BA568" i="3"/>
  <c r="E11" i="2" s="1"/>
  <c r="BE568" i="3"/>
  <c r="I11" i="2" s="1"/>
  <c r="BC615" i="3"/>
  <c r="G13" i="2" s="1"/>
  <c r="BE664" i="3"/>
  <c r="I15" i="2" s="1"/>
  <c r="G898" i="3"/>
  <c r="BB896" i="3"/>
  <c r="BB898" i="3" s="1"/>
  <c r="F21" i="2" s="1"/>
  <c r="G904" i="3"/>
  <c r="BB1013" i="3"/>
  <c r="F24" i="2" s="1"/>
  <c r="BE1013" i="3"/>
  <c r="I24" i="2" s="1"/>
  <c r="G1048" i="3"/>
  <c r="BB1021" i="3"/>
  <c r="BB1048" i="3" s="1"/>
  <c r="F26" i="2" s="1"/>
  <c r="BC1048" i="3"/>
  <c r="G26" i="2" s="1"/>
  <c r="BA1066" i="3"/>
  <c r="E27" i="2" s="1"/>
  <c r="G1099" i="3"/>
  <c r="G1135" i="3"/>
  <c r="BB1101" i="3"/>
  <c r="BB1135" i="3" s="1"/>
  <c r="F29" i="2" s="1"/>
  <c r="G1147" i="3"/>
  <c r="BD1137" i="3"/>
  <c r="BD1147" i="3" s="1"/>
  <c r="H30" i="2" s="1"/>
  <c r="BD1149" i="3"/>
  <c r="BD1150" i="3" s="1"/>
  <c r="H31" i="2" s="1"/>
  <c r="BD894" i="3"/>
  <c r="H20" i="2" s="1"/>
  <c r="BA1013" i="3"/>
  <c r="E24" i="2" s="1"/>
  <c r="G1019" i="3"/>
  <c r="G1066" i="3"/>
  <c r="BC1147" i="3"/>
  <c r="G30" i="2" s="1"/>
  <c r="BC1160" i="3"/>
  <c r="G32" i="2" s="1"/>
  <c r="BB736" i="3"/>
  <c r="F18" i="2" s="1"/>
  <c r="G894" i="3"/>
  <c r="BB831" i="3"/>
  <c r="BB894" i="3" s="1"/>
  <c r="F20" i="2" s="1"/>
  <c r="BC894" i="3"/>
  <c r="G20" i="2" s="1"/>
  <c r="BB904" i="3"/>
  <c r="F22" i="2" s="1"/>
  <c r="BE904" i="3"/>
  <c r="I22" i="2" s="1"/>
  <c r="G957" i="3"/>
  <c r="BB906" i="3"/>
  <c r="BB957" i="3" s="1"/>
  <c r="F23" i="2" s="1"/>
  <c r="G1013" i="3"/>
  <c r="BB1099" i="3"/>
  <c r="F28" i="2" s="1"/>
  <c r="BE1099" i="3"/>
  <c r="I28" i="2" s="1"/>
  <c r="H33" i="2" l="1"/>
  <c r="C17" i="1" s="1"/>
  <c r="F33" i="2"/>
  <c r="C16" i="1" s="1"/>
  <c r="G33" i="2"/>
  <c r="C18" i="1" s="1"/>
  <c r="E33" i="2"/>
  <c r="G42" i="2" s="1"/>
  <c r="I42" i="2" s="1"/>
  <c r="G19" i="1" s="1"/>
  <c r="I33" i="2"/>
  <c r="C21" i="1" s="1"/>
  <c r="G39" i="2" l="1"/>
  <c r="I39" i="2" s="1"/>
  <c r="G16" i="1" s="1"/>
  <c r="G41" i="2"/>
  <c r="I41" i="2" s="1"/>
  <c r="G18" i="1" s="1"/>
  <c r="G40" i="2"/>
  <c r="I40" i="2" s="1"/>
  <c r="G17" i="1" s="1"/>
  <c r="G43" i="2"/>
  <c r="I43" i="2" s="1"/>
  <c r="G20" i="1" s="1"/>
  <c r="G45" i="2"/>
  <c r="I45" i="2" s="1"/>
  <c r="G44" i="2"/>
  <c r="I44" i="2" s="1"/>
  <c r="G21" i="1" s="1"/>
  <c r="G38" i="2"/>
  <c r="I38" i="2" s="1"/>
  <c r="C15" i="1"/>
  <c r="C19" i="1" s="1"/>
  <c r="C22" i="1" s="1"/>
  <c r="H46" i="2" l="1"/>
  <c r="G23" i="1" s="1"/>
  <c r="G15" i="1"/>
  <c r="G22" i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<sst xmlns="http://schemas.openxmlformats.org/spreadsheetml/2006/main" count="2645" uniqueCount="1117">
  <si>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</si>
  <si>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</si>
  <si>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</si>
  <si>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</si>
  <si>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</si>
  <si>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</si>
  <si>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</si>
  <si>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</si>
  <si>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</si>
  <si>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</si>
  <si>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</si>
  <si>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</si>
  <si>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</si>
  <si>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</si>
  <si>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</si>
  <si>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</si>
  <si>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</si>
  <si>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</si>
  <si>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</si>
  <si>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</si>
  <si>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</si>
  <si>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</si>
  <si>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</si>
  <si>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</si>
  <si>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</si>
  <si>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</si>
  <si>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</si>
  <si>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</si>
  <si>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</si>
  <si>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</si>
  <si>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</si>
  <si>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</si>
  <si>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</si>
  <si>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</si>
  <si>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</si>
  <si>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</si>
  <si>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</si>
  <si>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</si>
  <si>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</si>
  <si>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</si>
  <si>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</si>
  <si>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</si>
  <si>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</si>
  <si>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</si>
  <si>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</si>
  <si>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</si>
  <si>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</si>
  <si>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</si>
  <si>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</si>
  <si>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</si>
  <si>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</si>
  <si>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</si>
  <si>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</si>
  <si>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</si>
  <si>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</si>
  <si>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</si>
  <si>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</si>
  <si>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</si>
  <si>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</si>
  <si>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</si>
  <si>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</si>
  <si>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</si>
  <si>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</si>
  <si>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</si>
  <si>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</si>
  <si>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</si>
  <si>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</si>
  <si>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</si>
  <si>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</si>
  <si>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</si>
  <si>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</si>
  <si>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</si>
  <si>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</si>
  <si>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</si>
  <si>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</si>
  <si>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</si>
  <si>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</si>
  <si>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</si>
  <si>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OA Břeclav - Snížení energetické nárčnosti budovy</t>
  </si>
  <si>
    <t>01</t>
  </si>
  <si>
    <t>Škola</t>
  </si>
  <si>
    <t>99</t>
  </si>
  <si>
    <t>113106121R00</t>
  </si>
  <si>
    <t xml:space="preserve">Rozebrání dlažeb z betonových dlaždic na sucho </t>
  </si>
  <si>
    <t>m2</t>
  </si>
  <si>
    <t>(4,41+12,13+3,96+7,75+15,2+4,2+4,05+20,2)*0,6</t>
  </si>
  <si>
    <t>113107111R00</t>
  </si>
  <si>
    <t xml:space="preserve">Odstranění podkladu pl. 200 m2,kam.těžené tl.10 cm </t>
  </si>
  <si>
    <t>stávající okap. chodník:(20,6+1,32+4,62+6,7+16,075+17,98+12,03+4,3+13,88+16,19+17,58)*0,6</t>
  </si>
  <si>
    <t>139601102R00</t>
  </si>
  <si>
    <t xml:space="preserve">Ruční výkop jam, rýh a šachet v hornině tř. 3 </t>
  </si>
  <si>
    <t>m3</t>
  </si>
  <si>
    <t>(20,6+1,32+4,62+6,7+16,075+17,98+12,03+4,3+13,88+16,19+4,41+12,13+3,61+7,75+15,2+4,2+17,58+4,05+20,2)*0,6*0,5</t>
  </si>
  <si>
    <t>162201203R00</t>
  </si>
  <si>
    <t xml:space="preserve">Vodorovné přemíst.výkopku, kolečko hor.1-4, do 10m </t>
  </si>
  <si>
    <t>výkop - zásyp:60,8475-32,452</t>
  </si>
  <si>
    <t>162201210R00</t>
  </si>
  <si>
    <t xml:space="preserve">Příplatek za dalš.10 m, kolečko, výkop. z hor.1- 4 </t>
  </si>
  <si>
    <t>výkop - zásyp:(60,8475-32,452)*12</t>
  </si>
  <si>
    <t>162301102R00</t>
  </si>
  <si>
    <t xml:space="preserve">Vodorovné přemístění výkopku z hor.1-4 do 1000 m </t>
  </si>
  <si>
    <t>162701109R00</t>
  </si>
  <si>
    <t xml:space="preserve">Příplatek k vod. přemístění hor.1-4 za další 1 km </t>
  </si>
  <si>
    <t>výkop - zásyp:(60,8475-32,452)*20</t>
  </si>
  <si>
    <t>167101101R00</t>
  </si>
  <si>
    <t xml:space="preserve">Nakládání výkopku z hor.1-4 v množství do 100 m3 </t>
  </si>
  <si>
    <t>174101102R00</t>
  </si>
  <si>
    <t xml:space="preserve">Zásyp ruční se zhutněním </t>
  </si>
  <si>
    <t>(20,6+1,32+4,62+6,7+16,075+17,98+12,03+4,3+13,88+16,19+4,41+12,13+3,61+7,75+15,2+4,2+17,58+4,05+20,2)*0,4*0,4</t>
  </si>
  <si>
    <t>199000002R00</t>
  </si>
  <si>
    <t xml:space="preserve">Poplatek za skládku horniny 1- 4 </t>
  </si>
  <si>
    <t>3</t>
  </si>
  <si>
    <t>Svislé a kompletní konstrukce</t>
  </si>
  <si>
    <t>310235261RT2</t>
  </si>
  <si>
    <t>Zazdívka otvorů pl.0,0225 m2 cihlami, tl.zdi 60 cm s použitím suché maltové směsi</t>
  </si>
  <si>
    <t>kus</t>
  </si>
  <si>
    <t>pro VZT:</t>
  </si>
  <si>
    <t>1NP:1</t>
  </si>
  <si>
    <t>310236241RT1</t>
  </si>
  <si>
    <t>Zazdívka otvorů pl. 0,09 m2 cihlami, tl. zdi 30 cm s použitím suché maltové směsi</t>
  </si>
  <si>
    <t>310236261RT1</t>
  </si>
  <si>
    <t>Zazdívka otvorů pl. 0,09 m2 cihlami, tl. zdi 60 cm s použitím suché maltové směsi</t>
  </si>
  <si>
    <t>310236261VL7</t>
  </si>
  <si>
    <t>Zazdívka otvorů pl. 0,09 m2 cihlami, tl. zdi 75 cm s použitím suché maltové směsi</t>
  </si>
  <si>
    <t>310237241RT1</t>
  </si>
  <si>
    <t>Zazdívka otvorů pl. 0,25 m2 cihlami, tl. zdi 30 cm s použitím suché maltové směsi</t>
  </si>
  <si>
    <t>2NP:1</t>
  </si>
  <si>
    <t>310237251RT1</t>
  </si>
  <si>
    <t>Zazdívka otvorů pl. 0,25 m2 cihlami, tl. zdi 45 cm s použitím suché maltové směsi</t>
  </si>
  <si>
    <t>310237261RT1</t>
  </si>
  <si>
    <t>Zazdívka otvorů pl. 0,25 m2 cihlami, tl. zdi 60 cm s použitím suché maltové směsi</t>
  </si>
  <si>
    <t>1NP:9</t>
  </si>
  <si>
    <t>2NP:10</t>
  </si>
  <si>
    <t>310237271RT1</t>
  </si>
  <si>
    <t>Zazdívka otvorů pl. 0,25 m2 cihlami, tl. zdi 75 cm s použitím suché maltové směsi</t>
  </si>
  <si>
    <t>1NP:2</t>
  </si>
  <si>
    <t>310238211RT1</t>
  </si>
  <si>
    <t>Zazdívka otvorů plochy do 1 m2 cihlami na MVC s použitím suché maltové směsi</t>
  </si>
  <si>
    <t>1NP:(0,75*0,4+0,7*0,45*4)*0,15</t>
  </si>
  <si>
    <t>2NP:0,85*0,3*0,15</t>
  </si>
  <si>
    <t>2NP:0,7*0,4*0,45</t>
  </si>
  <si>
    <t>0,95*0,4*0,45</t>
  </si>
  <si>
    <t>1NP:0,9*0,3*0,6*2+0,7*0,45*0,6*3+0,6*0,45*0,6+0,75*0,6*0,65</t>
  </si>
  <si>
    <t>2NP:0,9*0,3*0,6+0,7*0,45*0,6+0,75*0,45*0,6+0,6*0,6*0,6+0,85*0,6*0,65*2</t>
  </si>
  <si>
    <t>1NP:0,75*0,6*0,75*3</t>
  </si>
  <si>
    <t>2NP:0,75*0,6*0,65*2+0,6*0,6*0,65*1</t>
  </si>
  <si>
    <t>340235212RT2</t>
  </si>
  <si>
    <t>Zazdívka otvorů 0,0225 m2 cihlami, tl.zdi nad 10cm s použitím suché maltové směsi</t>
  </si>
  <si>
    <t>1NP:4</t>
  </si>
  <si>
    <t>340236212RT2</t>
  </si>
  <si>
    <t>Zazdívka otvorů pl.0,09m2,cihlami tl.zdi nad 10 cm s použitím suché maltové směsi</t>
  </si>
  <si>
    <t>2NP:8</t>
  </si>
  <si>
    <t>340237212RT2</t>
  </si>
  <si>
    <t>Zazdívka otvorů pl.0,25m2,cihlami tl.zdi nad 10 cm s použitím suché maltové směsi</t>
  </si>
  <si>
    <t>1NP:3</t>
  </si>
  <si>
    <t>2NP:4</t>
  </si>
  <si>
    <t>5</t>
  </si>
  <si>
    <t>Komunikace</t>
  </si>
  <si>
    <t>289970111R00</t>
  </si>
  <si>
    <t xml:space="preserve">Vrstva geotextilie  300g/m2 </t>
  </si>
  <si>
    <t>okap. chodník:(20,6+1,32+4,62+6,7+16,075+17,98+12,03+4,3+13,88+16,19+17,58)*0,6</t>
  </si>
  <si>
    <t>348929111VL5</t>
  </si>
  <si>
    <t>Příplatek na řezání 1ks betonové dlaždice 30/30/4,5</t>
  </si>
  <si>
    <t>(20,6+1,32+4,62+6,7+16,075+17,98+12,03+4,3+13,88+16,19+17,58)/0,3</t>
  </si>
  <si>
    <t>564231111R00</t>
  </si>
  <si>
    <t xml:space="preserve">Podklad ze štěrkopísku po zhutnění tloušťky 10 cm </t>
  </si>
  <si>
    <t>596811111R00</t>
  </si>
  <si>
    <t xml:space="preserve">Kladení dlaždic kom.pro pěší, lože z kameniva těž. </t>
  </si>
  <si>
    <t>639571205R00</t>
  </si>
  <si>
    <t xml:space="preserve">Okapový chodník podél budovy z kačírku tl. 50 mm </t>
  </si>
  <si>
    <t>okap. chodník:(20,6+1,32+4,62+6,7+16,075+17,98+12,03+4,3+13,88+16,19+17,58)*0,5</t>
  </si>
  <si>
    <t>61</t>
  </si>
  <si>
    <t>Upravy povrchů vnitřní</t>
  </si>
  <si>
    <t>610991111VL6</t>
  </si>
  <si>
    <t xml:space="preserve">Zakrývání podlahy </t>
  </si>
  <si>
    <t>nové výplně otvorů:(14+3+2+30+9+1+1+1+2+2+1+10+1+1+1)*3,0*1,5</t>
  </si>
  <si>
    <t>pro prostupy VZT:138*3,0*2,0</t>
  </si>
  <si>
    <t>612401191RT2</t>
  </si>
  <si>
    <t>Omítka malých ploch vnitřních stěn do 0,09 m2 s použitím suché maltové směsi</t>
  </si>
  <si>
    <t>po VZT:</t>
  </si>
  <si>
    <t>1NP:17*2</t>
  </si>
  <si>
    <t>2NP:9*2</t>
  </si>
  <si>
    <t>612401291RT2</t>
  </si>
  <si>
    <t>Omítka malých ploch vnitřních stěn do 0,25 m2 s použitím suché maltové směsi</t>
  </si>
  <si>
    <t>1NP:15*2</t>
  </si>
  <si>
    <t>2NP:15*2</t>
  </si>
  <si>
    <t>612401391RT2</t>
  </si>
  <si>
    <t>Omítka malých ploch vnitřních stěn do 1 m2 s použitím suché maltové směsi</t>
  </si>
  <si>
    <t>2NP:12*2</t>
  </si>
  <si>
    <t>612409991RT2</t>
  </si>
  <si>
    <t>Začištění omítek kolem oken,dveří apod. s použitím suché maltové směsi</t>
  </si>
  <si>
    <t>m</t>
  </si>
  <si>
    <t>prostupy do 0,09 m2 = 0,6 m kus z jedné strany:21*0,6*2</t>
  </si>
  <si>
    <t>prostupy do 0,25 m2 = 1,0 m kus z jedné strany:35*1,0*2</t>
  </si>
  <si>
    <t>prostupy nad 0,25 m2:</t>
  </si>
  <si>
    <t>1NP:((0,75+0,4)*2+(0,7+0,45)*2*4)*2</t>
  </si>
  <si>
    <t>2NP:((0,85+0,3)*2)*2</t>
  </si>
  <si>
    <t>2NP:((0,7+0,4)*2+(0,95+0,4)*2)*2</t>
  </si>
  <si>
    <t>1NP:((0,9+0,3)*2*2+(0,7+0,45)*2*3+(0,6+0,45)*2+(0,75+0,6)*2)*2</t>
  </si>
  <si>
    <t>2NP:((0,9+0,3)*2+(0,7+0,45)*2+(0,75+0,45)*2+(0,6+0,6)*2+(0,85+0,6)*2*2)*2</t>
  </si>
  <si>
    <t>1NP:((0,75+0,6)*2*3)*2</t>
  </si>
  <si>
    <t>2NP:((0,75+0,6)*2*2+(0,6+0,6)*2)*2</t>
  </si>
  <si>
    <t>nové výplně otvorů:(1,3+2*1,9)*14</t>
  </si>
  <si>
    <t>(3,0+2*2,05)*3</t>
  </si>
  <si>
    <t>(1,0+2*1,0)*2</t>
  </si>
  <si>
    <t>(1,45+2*2,55)*30</t>
  </si>
  <si>
    <t>(1,3+2*2,55)*9</t>
  </si>
  <si>
    <t>(1,3+2*1,95)*1</t>
  </si>
  <si>
    <t>(1,1+2*1,1)*1</t>
  </si>
  <si>
    <t>(1,25+2*1,75)*1</t>
  </si>
  <si>
    <t>(0,5+2*1,0)*2</t>
  </si>
  <si>
    <t>(0,45+2*1,0)*2</t>
  </si>
  <si>
    <t>(0,6+2*2,15)*1</t>
  </si>
  <si>
    <t>(1,45+2*1,85)*10</t>
  </si>
  <si>
    <t>(1,25+2*2,0)*1</t>
  </si>
  <si>
    <t>(1,5+2*1,9)*1</t>
  </si>
  <si>
    <t>(1,3+2*3,2)*1</t>
  </si>
  <si>
    <t>612425931RT2</t>
  </si>
  <si>
    <t>Omítka vápenná vnitřního ostění - štuková s použitím suché maltové směsi</t>
  </si>
  <si>
    <t>Začátek provozního součtu</t>
  </si>
  <si>
    <t>Konec provozního součtu</t>
  </si>
  <si>
    <t>450,6*(0,25+0,40)/2</t>
  </si>
  <si>
    <t>632451022R00</t>
  </si>
  <si>
    <t xml:space="preserve">Vyrovnávací potěr MC 15, v pásu, tl. 30 mm </t>
  </si>
  <si>
    <t>nové výplně otvorů:(1,3)*14</t>
  </si>
  <si>
    <t>(3,0)*3</t>
  </si>
  <si>
    <t>(1,0)*2</t>
  </si>
  <si>
    <t>(1,45)*30</t>
  </si>
  <si>
    <t>(1,3)*9</t>
  </si>
  <si>
    <t>(1,3)*1</t>
  </si>
  <si>
    <t>(1,1)*1</t>
  </si>
  <si>
    <t>(1,25)*1</t>
  </si>
  <si>
    <t>(0,5)*2</t>
  </si>
  <si>
    <t>(0,45)*2</t>
  </si>
  <si>
    <t>(0,6)*1</t>
  </si>
  <si>
    <t>(1,45)*10</t>
  </si>
  <si>
    <t>(1,5)*1</t>
  </si>
  <si>
    <t>109,10*(0,25+0,4)/2</t>
  </si>
  <si>
    <t>62</t>
  </si>
  <si>
    <t>Úpravy povrchů vnější</t>
  </si>
  <si>
    <t>602016187VL5</t>
  </si>
  <si>
    <t>Omítka stěn tenkovrstvá silikonová točená, zrno 1,5 mm</t>
  </si>
  <si>
    <t>zábradlí na terase horní:((6,4+9,8+6,4)*1,2-2,0*0,6*7)*2+0,55*0,6*2*7+2,0*0,55*7*2</t>
  </si>
  <si>
    <t>vstupní portál - západ:(1,0+0,8+0,2+1,0+0,8+1,0+0,8)*2,3+1,0*0,8+(3,5+1,2+3,5+0,2)*(0,25+0,2)</t>
  </si>
  <si>
    <t>602016189R00</t>
  </si>
  <si>
    <t xml:space="preserve">Omítka stěn mozaiková </t>
  </si>
  <si>
    <t>vstupní portál sokl - západ:(1,0+0,8+0,2+1,0+0,8+1,0+0,8)*0,4</t>
  </si>
  <si>
    <t>602016191R00</t>
  </si>
  <si>
    <t xml:space="preserve">Penetrační nátěr stěn </t>
  </si>
  <si>
    <t>610991111VL1</t>
  </si>
  <si>
    <t>pod lešením:(23,3+1,32+4,62+6,7+16,075+19,78+12,03+4,3+13,88+16,19+4,41+12,13+3,61+7,75+17,0+4,05+17,58+4,05+22,0)*1,5</t>
  </si>
  <si>
    <t>na plochých střechách:(15,5+8,0+8,0+7,5+13,5+5,0+11,0+6,0+5,5)*1,5</t>
  </si>
  <si>
    <t>vnitřní strana a ostění zábradlí na terase horní:(6,4+9,8+6,4)*1,5</t>
  </si>
  <si>
    <t>dolní:(7,3+19,8+7,3)*1,5</t>
  </si>
  <si>
    <t>620991121R00</t>
  </si>
  <si>
    <t xml:space="preserve">Zakrývání výplní vnějších otvorů z lešení </t>
  </si>
  <si>
    <t>Sever:1,4*2,13*14</t>
  </si>
  <si>
    <t>3,0*2,05*3</t>
  </si>
  <si>
    <t>2,4*1,42*0,8</t>
  </si>
  <si>
    <t>1,4*1,7*3</t>
  </si>
  <si>
    <t>1,8*2,4*4</t>
  </si>
  <si>
    <t>1,26*1,81*4</t>
  </si>
  <si>
    <t>1,78*1,65*2</t>
  </si>
  <si>
    <t>1,82*0,95*2</t>
  </si>
  <si>
    <t>2,22*1,72*4</t>
  </si>
  <si>
    <t>1,88*2,7*1</t>
  </si>
  <si>
    <t>1,4*2,75*1</t>
  </si>
  <si>
    <t>0,8*1,97*1</t>
  </si>
  <si>
    <t>Východ+jih:1,3*1,9*14</t>
  </si>
  <si>
    <t>1,0*1,0*4</t>
  </si>
  <si>
    <t>1,75*2,53*2</t>
  </si>
  <si>
    <t>1,45*2,55*45</t>
  </si>
  <si>
    <t>1,3*2,55*9</t>
  </si>
  <si>
    <t>1,3*1,95*1</t>
  </si>
  <si>
    <t>1,1*1,1*1</t>
  </si>
  <si>
    <t>1,25*1,75*1</t>
  </si>
  <si>
    <t>0,5*1,0*2</t>
  </si>
  <si>
    <t>0,45*1,0*1</t>
  </si>
  <si>
    <t>0,6*2,15*1</t>
  </si>
  <si>
    <t>1,6*2,55*1</t>
  </si>
  <si>
    <t>1,45*1,85*10</t>
  </si>
  <si>
    <t>1,25*2,0*3</t>
  </si>
  <si>
    <t>1,5*1,9*1</t>
  </si>
  <si>
    <t>0,9*2,25*1</t>
  </si>
  <si>
    <t>1,3*3,2*1</t>
  </si>
  <si>
    <t>Západ:1,4*2,13*4</t>
  </si>
  <si>
    <t>1,45*2,55*27</t>
  </si>
  <si>
    <t>2,8*1,52*0,8</t>
  </si>
  <si>
    <t>2,77*3,41*1</t>
  </si>
  <si>
    <t>1,26*2,53*2</t>
  </si>
  <si>
    <t>1,75*2,53*1</t>
  </si>
  <si>
    <t>1,0*1,0*2</t>
  </si>
  <si>
    <t>1,3*1,9*6</t>
  </si>
  <si>
    <t>3,3*2,35*1</t>
  </si>
  <si>
    <t>2,6*2,12*1</t>
  </si>
  <si>
    <t>1,0*1,0*1</t>
  </si>
  <si>
    <t>2,25*1,75*1</t>
  </si>
  <si>
    <t>1,3*2,23*1</t>
  </si>
  <si>
    <t>622311524VL1</t>
  </si>
  <si>
    <t>(20,6+1,32+4,62+6,7+16,075+17,08+12,03+4,3+13,88+16,19+4,41+12,13+3,61+7,75+14,28+4,2+17,58+4,05+19,25)*0,7</t>
  </si>
  <si>
    <t>622311830VL3</t>
  </si>
  <si>
    <t>Zatepl.syst. fasáda, miner.desky  30 mm s omítkou silikonovou 1,5 mm, lambda = 0,039 W/mK</t>
  </si>
  <si>
    <t>římsy:(16,4+5,3+16,4+7,0)*(0,65+0,45)</t>
  </si>
  <si>
    <t>(16,0+6,6+16,0+6,6)*(0,45+0,35)</t>
  </si>
  <si>
    <t>(15,8+6,4+15,8+6,4)*(0,45+0,35)</t>
  </si>
  <si>
    <t>(16,4+7,3+11,8+7,4)*(0,70+0,35)</t>
  </si>
  <si>
    <t>6,4*(0,70+0,35)</t>
  </si>
  <si>
    <t>(18,1+12,9+4,8+13,8+16,1+4,9+11,7+16,6+34,1+7,3)*(0,70+0,30)</t>
  </si>
  <si>
    <t>(12,4+3,0+3,0+12,4+3,0+3,0)*(0,65+0,50)</t>
  </si>
  <si>
    <t>622311834VL3</t>
  </si>
  <si>
    <t>(1,17+20,6)*8,15+4,62*8,15+(5,4+3,6+5,4)*1,0+10,86*(16,4-8,15)+6,24*1,1+6,7*16,4+16,075*15,6+18,35*1,1+14,25*17,7+1,05*7,7+6,05*6,7/2+6,05*1,0+12,2*2,5+3,0*2,05/2*2+6,75*9,1</t>
  </si>
  <si>
    <t>17,08*15,7+12,03*15,7+4,3*15,7+13,88*17,2+12,05*2,8+3,1*2,8/2*2</t>
  </si>
  <si>
    <t>16,19*15,8+4,41*15,8-1,2*2,9+10,81*12,7+15,73*15,8-1,7*3,1-3,45*7,6+(3,61+7,75)*8,2+11,5*5,9/2</t>
  </si>
  <si>
    <t>(14,28+4,2)*8,2+(4,2+11,7+0,3+7,8)*8,2+17,58*7,7+33,65*8,9+4,05*14,5+5,7*6,0/2+0,9*1,1/2+15,45*2,8+6,05*16,6+15,68*17,6+6,69*9,1</t>
  </si>
  <si>
    <t>odpočet soklu:-140,0385</t>
  </si>
  <si>
    <t>odpočet otvorů:-1,4*2,13*14</t>
  </si>
  <si>
    <t>-3,0*2,05*3</t>
  </si>
  <si>
    <t>-2,4*1,42*0,8</t>
  </si>
  <si>
    <t>-1,4*1,7*3</t>
  </si>
  <si>
    <t>-1,8*2,4*4</t>
  </si>
  <si>
    <t>-1,26*1,81*4</t>
  </si>
  <si>
    <t>-1,78*1,65*2</t>
  </si>
  <si>
    <t>-1,82*0,95*2</t>
  </si>
  <si>
    <t>-2,22*1,72*4</t>
  </si>
  <si>
    <t>-1,88*2,7*1</t>
  </si>
  <si>
    <t>-1,4*2,75*1</t>
  </si>
  <si>
    <t>-0,8*1,97*1</t>
  </si>
  <si>
    <t>-1,3*1,9*14</t>
  </si>
  <si>
    <t>-1,0*1,0*4</t>
  </si>
  <si>
    <t>-1,75*2,53*2</t>
  </si>
  <si>
    <t>-1,45*2,55*45</t>
  </si>
  <si>
    <t>-1,3*2,55*9</t>
  </si>
  <si>
    <t>-1,3*1,95*1</t>
  </si>
  <si>
    <t>-1,1*1,1*1</t>
  </si>
  <si>
    <t>-1,25*1,75*1</t>
  </si>
  <si>
    <t>-0,5*1,0*2</t>
  </si>
  <si>
    <t>-0,45*1,0*1</t>
  </si>
  <si>
    <t>-0,6*2,15*1</t>
  </si>
  <si>
    <t>-1,6*2,55*1</t>
  </si>
  <si>
    <t>-1,45*1,85*10</t>
  </si>
  <si>
    <t>-1,25*2,0*3</t>
  </si>
  <si>
    <t>-1,5*1,9*1</t>
  </si>
  <si>
    <t>-0,9*2,25*1</t>
  </si>
  <si>
    <t>-1,3*3,2*1</t>
  </si>
  <si>
    <t>-1,4*2,13*4</t>
  </si>
  <si>
    <t>-1,45*2,55*27</t>
  </si>
  <si>
    <t>-2,8*1,52*0,8</t>
  </si>
  <si>
    <t>-2,77*3,41*1</t>
  </si>
  <si>
    <t>-1,26*2,53*2</t>
  </si>
  <si>
    <t>-1,75*2,53*1</t>
  </si>
  <si>
    <t>-1,0*1,0*2</t>
  </si>
  <si>
    <t>-1,3*1,9*6</t>
  </si>
  <si>
    <t>-3,3*2,35*1</t>
  </si>
  <si>
    <t>-2,6*2,12*1</t>
  </si>
  <si>
    <t>-1,0*1,0*1</t>
  </si>
  <si>
    <t>-2,25*1,75*1</t>
  </si>
  <si>
    <t>-1,3*2,23*1</t>
  </si>
  <si>
    <t>622311999VL1</t>
  </si>
  <si>
    <t>Zateplovací systém - dodávka a montáž zdobných prvků N1 až N21, viz. výpis</t>
  </si>
  <si>
    <t>soubor</t>
  </si>
  <si>
    <t>622319512R00</t>
  </si>
  <si>
    <t>(20,6+1,32+4,62+6,7+16,075+17,08+12,03+4,3+13,88+16,19+4,41+10,81+12,13+3,61+7,75+14,28+4,2+17,58+4,05+19,25)*0,5</t>
  </si>
  <si>
    <t>622401971VL1</t>
  </si>
  <si>
    <t xml:space="preserve">Penetrace podkladu pro zvýšení přilnavos. </t>
  </si>
  <si>
    <t>74,92+2,24+140,0385+355,675+3277,4495+105,4325+469,3476+123,1549</t>
  </si>
  <si>
    <t>622421301VL6</t>
  </si>
  <si>
    <t>Zateplovací sys.ostění otvorů min vata tl.30 mm se silikonovou omítkou 1,5 mm, lambda=0,039W/mK</t>
  </si>
  <si>
    <t>(1,4+2*2,13)*14*0,32</t>
  </si>
  <si>
    <t>(3,0+2*2,05)*3*0,32</t>
  </si>
  <si>
    <t>(2,4+3,14*1,42)*1*0,47</t>
  </si>
  <si>
    <t>(1,4+2*1,7)*3*0,32</t>
  </si>
  <si>
    <t>(1,8+2*2,4)*4*0,32</t>
  </si>
  <si>
    <t>(1,26+2*1,81)*8*0,32</t>
  </si>
  <si>
    <t>(1,78+2*1,65)*4*0,32</t>
  </si>
  <si>
    <t>(1,82+2*0,95)*2*0,32</t>
  </si>
  <si>
    <t>(2,22+2*1,72)*8*0,32</t>
  </si>
  <si>
    <t>(1,88+2*2,7)*1*0,47</t>
  </si>
  <si>
    <t>(1,4+2*2,75)*1*0,47</t>
  </si>
  <si>
    <t>(0,8+2*1,97)*1*0,47</t>
  </si>
  <si>
    <t>(1,3+2*1,9)*14*0,32</t>
  </si>
  <si>
    <t>(1,0+2*1,0)*4*0,32</t>
  </si>
  <si>
    <t>(1,75+2*2,53)*6*0,32</t>
  </si>
  <si>
    <t>(1,45+2*2,55)*45*0,32</t>
  </si>
  <si>
    <t>(1,3+2*2,55)*9*0,32</t>
  </si>
  <si>
    <t>(1,3+2*1,95)*1*0,32</t>
  </si>
  <si>
    <t>(1,1+2*1,1)*1*0,32</t>
  </si>
  <si>
    <t>(1,25+2*1,75)*11*0,32</t>
  </si>
  <si>
    <t>(0,5+2*1,0)*2*0,32</t>
  </si>
  <si>
    <t>(0,45+2*1,0)*1*0,32</t>
  </si>
  <si>
    <t>(0,6+2*2,15)*1*0,32</t>
  </si>
  <si>
    <t>(1,6+2*2,55)*4*0,32</t>
  </si>
  <si>
    <t>(1,45+2*1,85)*10*0,32</t>
  </si>
  <si>
    <t>(1,25+2*2,0)*3*0,32</t>
  </si>
  <si>
    <t>(1,5+2*1,9)*1*0,32</t>
  </si>
  <si>
    <t>(0,9+2*2,25)*1*0,47</t>
  </si>
  <si>
    <t>(1,3+2*3,2)*1*0,47</t>
  </si>
  <si>
    <t>(1,45+2*2,55)*27*0,32</t>
  </si>
  <si>
    <t>(2,8+3,14*1,52)*1*0,47</t>
  </si>
  <si>
    <t>(2,77+2*3,41)*1*0,47</t>
  </si>
  <si>
    <t>(1,26+2*2,53)*2*0,32</t>
  </si>
  <si>
    <t>(1,75+2*2,53)*1*0,32</t>
  </si>
  <si>
    <t>(1,0+2*1,0)*2*0,32</t>
  </si>
  <si>
    <t>(1,3+2*1,9)*16*0,32</t>
  </si>
  <si>
    <t>(3,3+2*2,35)*1*0,32</t>
  </si>
  <si>
    <t>(2,6+2*2,12)*3*0,32</t>
  </si>
  <si>
    <t>(1,0+2*1,0)*1*0,32</t>
  </si>
  <si>
    <t>(2,25+2*1,75)*10*0,32</t>
  </si>
  <si>
    <t>(1,3+2*2,23)*1*0,47</t>
  </si>
  <si>
    <t>622421306VL6</t>
  </si>
  <si>
    <t>Zateplovací systém pod parap. plechy min vata tl. 30 mm</t>
  </si>
  <si>
    <t>(1,4)*14*0,32</t>
  </si>
  <si>
    <t>(3,0)*3*0,32</t>
  </si>
  <si>
    <t>(2,4)*1*0,47</t>
  </si>
  <si>
    <t>(1,4)*3*0,32</t>
  </si>
  <si>
    <t>(1,8)*4*0,32</t>
  </si>
  <si>
    <t>(1,26)*8*0,32</t>
  </si>
  <si>
    <t>(1,78)*4*0,32</t>
  </si>
  <si>
    <t>(1,82)*2*0,32</t>
  </si>
  <si>
    <t>(2,22)*8*0,32</t>
  </si>
  <si>
    <t>(1,88)*1*0,47</t>
  </si>
  <si>
    <t>(1,4)*1*0,47</t>
  </si>
  <si>
    <t>(0,8)*1*0,47</t>
  </si>
  <si>
    <t>(1,3)*14*0,32</t>
  </si>
  <si>
    <t>(1,0)*4*0,32</t>
  </si>
  <si>
    <t>(1,75)*6*0,32</t>
  </si>
  <si>
    <t>(1,45)*45*0,32</t>
  </si>
  <si>
    <t>(1,3)*9*0,32</t>
  </si>
  <si>
    <t>(1,3)*1*0,32</t>
  </si>
  <si>
    <t>(1,1)*1*0,32</t>
  </si>
  <si>
    <t>(1,25)*11*0,32</t>
  </si>
  <si>
    <t>(0,5)*2*0,32</t>
  </si>
  <si>
    <t>(0,45)*1*0,32</t>
  </si>
  <si>
    <t>(0,6)*1*0,32</t>
  </si>
  <si>
    <t>(1,6)*4*0,32</t>
  </si>
  <si>
    <t>(1,45)*10*0,32</t>
  </si>
  <si>
    <t>(1,25)*3*0,32</t>
  </si>
  <si>
    <t>(1,5)*1*0,32</t>
  </si>
  <si>
    <t>(0,9)*1*0,47</t>
  </si>
  <si>
    <t>(1,3)*1*0,47</t>
  </si>
  <si>
    <t>(1,45)*27*0,32</t>
  </si>
  <si>
    <t>(2,8)*1*0,47</t>
  </si>
  <si>
    <t>(2,77)*1*0,47</t>
  </si>
  <si>
    <t>(1,26)*2*0,32</t>
  </si>
  <si>
    <t>(1,75)*1*0,32</t>
  </si>
  <si>
    <t>(1,0)*2*0,32</t>
  </si>
  <si>
    <t>(1,3)*16*0,32</t>
  </si>
  <si>
    <t>(3,3)*1*0,32</t>
  </si>
  <si>
    <t>(2,6)*3*0,32</t>
  </si>
  <si>
    <t>(1,0)*1*0,32</t>
  </si>
  <si>
    <t>(2,25)*10*0,32</t>
  </si>
  <si>
    <t>622421491VL2</t>
  </si>
  <si>
    <t xml:space="preserve">Doplňky zatepl. systémů, rohová lišta </t>
  </si>
  <si>
    <t>kolem otvorů:(1,4+2*2,13)*14</t>
  </si>
  <si>
    <t>(2,4+3,14*1,42)*1</t>
  </si>
  <si>
    <t>(1,4+2*1,7)*3</t>
  </si>
  <si>
    <t>(1,8+2*2,4)*4</t>
  </si>
  <si>
    <t>(1,26+2*1,81)*8</t>
  </si>
  <si>
    <t>(1,78+2*1,65)*4</t>
  </si>
  <si>
    <t>(1,82+2*0,95)*2</t>
  </si>
  <si>
    <t>(2,22+2*1,72)*8</t>
  </si>
  <si>
    <t>(1,88+2*2,7)*1</t>
  </si>
  <si>
    <t>(1,4+2*2,75)*1</t>
  </si>
  <si>
    <t>(0,8+2*1,97)*1</t>
  </si>
  <si>
    <t>(1,3+2*1,9)*14</t>
  </si>
  <si>
    <t>(1,0+2*1,0)*4</t>
  </si>
  <si>
    <t>(1,75+2*2,53)*6</t>
  </si>
  <si>
    <t>(1,45+2*2,55)*45</t>
  </si>
  <si>
    <t>(1,25+2*1,75)*11</t>
  </si>
  <si>
    <t>(0,45+2*1,0)*1</t>
  </si>
  <si>
    <t>(1,6+2*2,55)*4</t>
  </si>
  <si>
    <t>(1,25+2*2,0)*3</t>
  </si>
  <si>
    <t>(0,9+2*2,25)*1</t>
  </si>
  <si>
    <t>(1,4+2*2,13)*14</t>
  </si>
  <si>
    <t>(1,45+2*2,55)*27</t>
  </si>
  <si>
    <t>(2,8+3,14*1,52)*1</t>
  </si>
  <si>
    <t>(2,77+2*3,41)*1</t>
  </si>
  <si>
    <t>(1,26+2*2,53)*2</t>
  </si>
  <si>
    <t>(1,75+2*2,53)*1</t>
  </si>
  <si>
    <t>(1,3+2*1,9)*16</t>
  </si>
  <si>
    <t>(3,3+2*2,35)*1</t>
  </si>
  <si>
    <t>(2,6+2*2,12)*3</t>
  </si>
  <si>
    <t>(1,0+2*1,0)*1</t>
  </si>
  <si>
    <t>(2,25+2*1,75)*10</t>
  </si>
  <si>
    <t>(1,3+2*2,23)*1</t>
  </si>
  <si>
    <t>Rohy budovy:8,2*2+6,2*2+3,9+9,9+17,2+2,6*8+12,6*2+16,1+16,8*2+11,8*2+7,4*2+10,5*2+6,7*2+0,7*20+1,1+8,3+5,5*2</t>
  </si>
  <si>
    <t>15,8+18,3*2+15,8+13,4*2+12,6*2+2,6*8+12,6*2+15,7*2+4,3*2+15,1*2+13,0*2+4,45*2+12,0*2+8,1*2+16,9*2+8,5+8,2*2+34,3*2+8,2+16,8*2+7,3*2+16,7*2+7,5*2+6,9*2</t>
  </si>
  <si>
    <t>6,4*2+0,8*4</t>
  </si>
  <si>
    <t>622421492VL2</t>
  </si>
  <si>
    <t xml:space="preserve">Doplňky zatepl. systémů, okenní lišta s okapnicí </t>
  </si>
  <si>
    <t>(1,4)*14</t>
  </si>
  <si>
    <t>(2,4)*1</t>
  </si>
  <si>
    <t>(1,4)*3</t>
  </si>
  <si>
    <t>(1,8)*4</t>
  </si>
  <si>
    <t>(1,26)*8</t>
  </si>
  <si>
    <t>(1,78)*4</t>
  </si>
  <si>
    <t>(1,82)*2</t>
  </si>
  <si>
    <t>(2,22)*8</t>
  </si>
  <si>
    <t>(1,88)*1</t>
  </si>
  <si>
    <t>(1,4)*1</t>
  </si>
  <si>
    <t>(0,8)*1</t>
  </si>
  <si>
    <t>(1,3)*14</t>
  </si>
  <si>
    <t>(1,0)*4</t>
  </si>
  <si>
    <t>(1,75)*6</t>
  </si>
  <si>
    <t>(1,45)*45</t>
  </si>
  <si>
    <t>(1,25)*11</t>
  </si>
  <si>
    <t>(0,45)*1</t>
  </si>
  <si>
    <t>(1,6)*4</t>
  </si>
  <si>
    <t>(1,25)*3</t>
  </si>
  <si>
    <t>(0,9)*1</t>
  </si>
  <si>
    <t>(1,45)*27</t>
  </si>
  <si>
    <t>(2,8)*1</t>
  </si>
  <si>
    <t>(2,77)*1</t>
  </si>
  <si>
    <t>(1,26)*2</t>
  </si>
  <si>
    <t>(1,75)*1</t>
  </si>
  <si>
    <t>(1,3)*16</t>
  </si>
  <si>
    <t>(3,3)*1</t>
  </si>
  <si>
    <t>(2,6)*3</t>
  </si>
  <si>
    <t>(1,0)*1</t>
  </si>
  <si>
    <t>(2,25)*10</t>
  </si>
  <si>
    <t>622421494VL1</t>
  </si>
  <si>
    <t xml:space="preserve">Doplňky zatepl. systémů, APU lišta s tkan </t>
  </si>
  <si>
    <t>622422111VL5</t>
  </si>
  <si>
    <t>Příplatek za vyrovnání podkladu min.desky tl.20 mm zvýšená spotřeba osaz. tmelu</t>
  </si>
  <si>
    <t>předpoklad 1/4 řešených ploch:</t>
  </si>
  <si>
    <t>(74,92+2,24+140,0385+355,675+3277,4495+105,4325+469,3476+123,1549)/4</t>
  </si>
  <si>
    <t>622422111VL6</t>
  </si>
  <si>
    <t>Podlepení zapuštěných fasádních prvků izolantem tl. 2 až 5 cm</t>
  </si>
  <si>
    <t>2,4*0,2*18</t>
  </si>
  <si>
    <t>2,0*2,4</t>
  </si>
  <si>
    <t>2,2*0,2*18</t>
  </si>
  <si>
    <t>2,0*0,2*6</t>
  </si>
  <si>
    <t>622422211R00</t>
  </si>
  <si>
    <t xml:space="preserve">Oprava vnějších omítek vápen. hladk. II, do 20 % </t>
  </si>
  <si>
    <t>po odsekaných zdobných prvcích, římsách a zdegradovaných omítkách:-154,564</t>
  </si>
  <si>
    <t>74,92+2,24+140,0385+355,675+3277,4495+469,3476+123,1549</t>
  </si>
  <si>
    <t>622451131R00</t>
  </si>
  <si>
    <t xml:space="preserve">Omítka vnější stěn, MC, hladká, složitost 1 - 2 </t>
  </si>
  <si>
    <t>po odsekaných obkladech soklu:16,78*2,1-1,3*1,9*4+(1,3+1,9)*2*0,15*4</t>
  </si>
  <si>
    <t>11,73*2,2+4,15*2,2+13,88*2,2-1,3*1,9*6+(1,3+1,9)*2*0,15*6</t>
  </si>
  <si>
    <t>(16,19+3,1)*2,3-1,3*1,9*5+(1,3+1,9)*2*0,15*5-0,9*2,0+(0,9+2,0*2)*0,15</t>
  </si>
  <si>
    <t>(11,98+3,46)*2,3-1,0*1,0*2+(1,0*4)*0,15*2-1,3*1,9+(1,3+1,9)*2*0,15*1</t>
  </si>
  <si>
    <t>622471318RU4</t>
  </si>
  <si>
    <t>Nátěr nebo nástřik stěn vnějších, složitost 3 - 4 hmota nátěrová silikonová barevná</t>
  </si>
  <si>
    <t>ozdobné prvky:(0,11+0,42)*151,2</t>
  </si>
  <si>
    <t>(0,37+0,22)*200,5</t>
  </si>
  <si>
    <t>(0,14+0,3)*149,0</t>
  </si>
  <si>
    <t>(0,31+0,1)*195,0</t>
  </si>
  <si>
    <t>(0,3+0,14)*214,4</t>
  </si>
  <si>
    <t>(0,18+0,025+0,025)*50,2</t>
  </si>
  <si>
    <t>(0,9*0,4+(0,9+0,4)*2*0,1)*181</t>
  </si>
  <si>
    <t>(0,2+0,025+0,025)*49,5</t>
  </si>
  <si>
    <t>(0,2+0,025+0,025)*84,7</t>
  </si>
  <si>
    <t>(0,9*0,4+(0,9+0,4)*2*0,05)*32</t>
  </si>
  <si>
    <t>2,4*11</t>
  </si>
  <si>
    <t>(2,8*0,21+(2,8+0,21)*2)*1</t>
  </si>
  <si>
    <t>2,82*0,48+(2,82+0,48)*2*0,025</t>
  </si>
  <si>
    <t>(0,79*2,53+(0,79+2,53)*2*0,025)*26</t>
  </si>
  <si>
    <t>(0,85*0,67+(0,85+0,67)*2*0,025)*2</t>
  </si>
  <si>
    <t>(0,85*2,3+(0,85+2,3)*2*0,025)*2</t>
  </si>
  <si>
    <t>(0,3+0,14+0,14)*6,5</t>
  </si>
  <si>
    <t>(0,2+0,08+0,08)*4,0</t>
  </si>
  <si>
    <t>(0,3+0,025+0,025)*12,0</t>
  </si>
  <si>
    <t>(0,33+0,025+0,025)*15,0</t>
  </si>
  <si>
    <t>(1,16*1,85+(1,16+1,85)*2*0,12)*8</t>
  </si>
  <si>
    <t>622481211RT2</t>
  </si>
  <si>
    <t>Montáž výztužné sítě (perlinky) do stěrky-stěny včetně výztužné sítě a stěrkového tmelu</t>
  </si>
  <si>
    <t>622753211U00</t>
  </si>
  <si>
    <t xml:space="preserve">KZS dilatační lišta rohová </t>
  </si>
  <si>
    <t>8,2*4+9,1*2+17,2+16,5*2</t>
  </si>
  <si>
    <t>622903110VL1</t>
  </si>
  <si>
    <t>Příprava podkladu - omytí tlak.vodou / ruční očištění</t>
  </si>
  <si>
    <t>950-02</t>
  </si>
  <si>
    <t>Demontáž, uložení a montáž  tabulek č. orientační a poisné, ulice, škola,.....</t>
  </si>
  <si>
    <t>979990001VL1</t>
  </si>
  <si>
    <t xml:space="preserve">Poplatek za likvidaci odpadů z montáže ETICS </t>
  </si>
  <si>
    <t>soub</t>
  </si>
  <si>
    <t>64</t>
  </si>
  <si>
    <t>Výplně otvorů</t>
  </si>
  <si>
    <t>644941111VL1</t>
  </si>
  <si>
    <t>Dodávka a osazení ventilační mřížka 15x15 cm bílá, plast se síťkou</t>
  </si>
  <si>
    <t>644941112VL1</t>
  </si>
  <si>
    <t>Dodávka a osazení ventilační mřížka 25x25 cm bílá, plast se síťkou</t>
  </si>
  <si>
    <t>94</t>
  </si>
  <si>
    <t>Lešení a stavební výtahy</t>
  </si>
  <si>
    <t>941941041R00</t>
  </si>
  <si>
    <t xml:space="preserve">Montáž lešení leh.řad.s podlahami,š.1,2 m, H 10 m </t>
  </si>
  <si>
    <t>(23,5+1,5)*8,5+15,5*18,0+3,0*9,5+8,0*7,5/2+8,0*10,0+7,5*9,0+6,0*17,5+8,0*17,5+18,0*17,0+14,5*3,5+20,0*16,0+15,0*16,0+5,5*16,0+13,7*20,5+15,9*16,0</t>
  </si>
  <si>
    <t>6,0*16,0+13,5*13,0+13,5*16,0-2,5*3,0+5,0*8,5+12,0*6,0+(10,5+4,5)*8,0+(16,2+5,2)*8,0</t>
  </si>
  <si>
    <t>17,3*16,0+12,0*9,0+(5,2+14,0+0,6+9,0)*8,0+6,0*9,0+5,5*17,5+6,5*6,5/2+14,0*3,0+9,0*4,0+9,0*17,0</t>
  </si>
  <si>
    <t>941941291R00</t>
  </si>
  <si>
    <t xml:space="preserve">Příplatek za každý měsíc použití lešení k pol.1041 </t>
  </si>
  <si>
    <t>4385,775*2</t>
  </si>
  <si>
    <t>941941508VL1</t>
  </si>
  <si>
    <t xml:space="preserve">Příplatek za založení lešení na konzolách </t>
  </si>
  <si>
    <t>nad plochými střechami:15,5+8,0+8,0+7,5+13,5+5,0+11,0+6,0+5,5</t>
  </si>
  <si>
    <t>941941841R00</t>
  </si>
  <si>
    <t xml:space="preserve">Demontáž lešení leh.řad.s podlahami,š.1,2 m,H 10 m </t>
  </si>
  <si>
    <t>941955003R00</t>
  </si>
  <si>
    <t xml:space="preserve">Lešení lehké pomocné, výška podlahy do 2,5 m </t>
  </si>
  <si>
    <t>pro prostupy VZT:(100,0+138,0+98,0)*1,5*1,5</t>
  </si>
  <si>
    <t>941955004R00</t>
  </si>
  <si>
    <t xml:space="preserve">Lešení lehké pomocné, výška podlahy do 3,5 m </t>
  </si>
  <si>
    <t>ve vstupu:3,3*1,5</t>
  </si>
  <si>
    <t>942321111VL3</t>
  </si>
  <si>
    <t xml:space="preserve">Mtž konzol š 1,1m v  do 10m </t>
  </si>
  <si>
    <t>(34,2+16,6+11,6+5,0+16,0+13,9+4,7+12,9+18,3+16,5+9,5+15,8)*4,0</t>
  </si>
  <si>
    <t>(16,4+7,0+16,4+7,0)*4,0</t>
  </si>
  <si>
    <t>942321211U00</t>
  </si>
  <si>
    <t xml:space="preserve">Přípl ZKD den lešení k 94232-1111/2 </t>
  </si>
  <si>
    <t>(34,2+16,6+11,6+5,0+16,0+13,9+4,7+12,9+18,3+16,5+9,5+15,8)*4,0*61</t>
  </si>
  <si>
    <t>(16,4+7,0+16,4+7,0)*4,0*61</t>
  </si>
  <si>
    <t>942321811U00</t>
  </si>
  <si>
    <t xml:space="preserve">Dmtž konzol š 1,1m v 10m </t>
  </si>
  <si>
    <t>944941103R00</t>
  </si>
  <si>
    <t xml:space="preserve">Ochranné zábradlí na leš.konstrukcích, dvoutyčové </t>
  </si>
  <si>
    <t>na vnitřní stranu lešení - vzdálenost lešení od stěny z důvodu montáže zdobných prvků:(23,5+1,5)*8,5+15,5*18,0+3,0*9,5+8,0*7,5/2+8,0*10,0+7,5*9,0+6,0*17,5+8,0*17,5+18,0*17,0+14,5*3,5+20,0*16,0+15,0*16,0+5,5*16,0+13,7*20,5+15,9*16,0</t>
  </si>
  <si>
    <t>4385,775/2,0</t>
  </si>
  <si>
    <t>944944011R00</t>
  </si>
  <si>
    <t xml:space="preserve">Montáž ochranné sítě z umělých vláken </t>
  </si>
  <si>
    <t>944944031R00</t>
  </si>
  <si>
    <t xml:space="preserve">Příplatek za každý měsíc použití sítí k pol. 4011 </t>
  </si>
  <si>
    <t>944944081R00</t>
  </si>
  <si>
    <t xml:space="preserve">Demontáž ochranné sítě z umělých vláken </t>
  </si>
  <si>
    <t>944945012R00</t>
  </si>
  <si>
    <t xml:space="preserve">Montáž záchytné stříšky H 4,5 m, šířky do 2 m </t>
  </si>
  <si>
    <t>6,0+6,0+3,0+3,0</t>
  </si>
  <si>
    <t>944945192R00</t>
  </si>
  <si>
    <t xml:space="preserve">Příplatek za každý měsíc použ.stříšky, k pol. 5012 </t>
  </si>
  <si>
    <t>18,0*2</t>
  </si>
  <si>
    <t>944945812R00</t>
  </si>
  <si>
    <t xml:space="preserve">Demontáž záchytné stříšky H 4,5 m, šířky do 2 m </t>
  </si>
  <si>
    <t>95</t>
  </si>
  <si>
    <t>Dokončovací konstrukce na pozemních stavbách</t>
  </si>
  <si>
    <t>952901111R00</t>
  </si>
  <si>
    <t xml:space="preserve">Vyčištění budov o výšce podlaží do 4 m </t>
  </si>
  <si>
    <t>nové výplně otvorů:(14+3+2+30+9+1+1+1+2+2+1+10+1+1+1)*3,0*6,0</t>
  </si>
  <si>
    <t>952901411VL1</t>
  </si>
  <si>
    <t>Vyčištění a zametení prostoru půdy pro následné provedení zateplení</t>
  </si>
  <si>
    <t>PD1:197,0</t>
  </si>
  <si>
    <t>PD2:159,0</t>
  </si>
  <si>
    <t>96</t>
  </si>
  <si>
    <t>Bourání konstrukcí</t>
  </si>
  <si>
    <t>9-01</t>
  </si>
  <si>
    <t xml:space="preserve">Demontáž větracích mřížek z fasády </t>
  </si>
  <si>
    <t>962081131R00</t>
  </si>
  <si>
    <t xml:space="preserve">Bourání příček ze skleněných tvárnic tl. 10 cm </t>
  </si>
  <si>
    <t>původní výplň oken:1,2*1,8+0,5*1,0*2</t>
  </si>
  <si>
    <t>965042141R00</t>
  </si>
  <si>
    <t xml:space="preserve">Bourání mazanin betonových tl. 10 cm, nad 4 m2 </t>
  </si>
  <si>
    <t>ploché střechy:</t>
  </si>
  <si>
    <t>ST1:185,0*0,1</t>
  </si>
  <si>
    <t>ST2:21,0*0,1</t>
  </si>
  <si>
    <t>ST3:69,0*0,1</t>
  </si>
  <si>
    <t>965082933RT1</t>
  </si>
  <si>
    <t>Odstranění násypu tl. do 20 cm, plocha nad 2 m2 tl. násypu 10 - 15 cm, plocha nad 2 m2</t>
  </si>
  <si>
    <t>ST1:185,0*(0,08+0,18)/2</t>
  </si>
  <si>
    <t>ST2:21,0*(0,08+0,18)/2</t>
  </si>
  <si>
    <t>ST3:69,0*(0,08+0,18)/2</t>
  </si>
  <si>
    <t>966031313R00</t>
  </si>
  <si>
    <t xml:space="preserve">Bourání říms cihelných tl. 30 cm, vyložení 25 cm </t>
  </si>
  <si>
    <t>16,1+11,2+11,2+9,6+9,4+10,6+20,3+20,1+7,9+7,9+7,9+6,8+1,3+1,3+17,3+17,1+12,0+4,4+4,2+7,8+7,8+10,0+9,8+8,6+8,6+13,6+3,6+13,6+3,6+7,8+7,8+26,4+26,4+26,4+7,3+10,1+10,1+6,7+6,7+5,4+5,4+3,8+7,8+1,3+1,3+1,0+3,3+3,1+3,7</t>
  </si>
  <si>
    <t>966031314R00</t>
  </si>
  <si>
    <t xml:space="preserve">Bourání říms cihel, tl. nad 30 cm, vyložení 25 cm </t>
  </si>
  <si>
    <t>16,1+16,1+20,8+1,6+1,0+1,0+14,9+14,7+4,6+3,6+2,8+6,8+1,3+1,3+17,3+17,1+12,2+12,0+4,4+4,3+13,8+13,8+16,1+16,1+10,9+10,9+4,5+4,3+3,1+12,2+12,0+7,9+7,7+3,7+10,2+7,1+3,7+7,2+7,2+14,4+14,2+13,1+4,3+4,3+17,5+17,5+11,7+0,3+7,8</t>
  </si>
  <si>
    <t>16,1+20,8+1,3+1,3+17,3+17,1+12,2+4,4+13,8+13,6+16,1+10,9+4,5+12,2+7,9+3,7+14,4+4,3+4,3+17,5+17,3+11,7+7,8</t>
  </si>
  <si>
    <t>966032911R00</t>
  </si>
  <si>
    <t xml:space="preserve">Odsekání říms okenních předsazených 8 cm </t>
  </si>
  <si>
    <t>2,8+4,2+2,8+7,4+3,7+0,3+5,2+0,3</t>
  </si>
  <si>
    <t>966032921R00</t>
  </si>
  <si>
    <t xml:space="preserve">Odsekání říms okenních předsazených nad 8 cm </t>
  </si>
  <si>
    <t>13,8+7,8+7,8+7,8+10,6+6,8+1,1+11,1+9,7+7,4+8,6+8,6+8,6+7,8+3,6+10,1+7,9+6,6+33,6+5,3</t>
  </si>
  <si>
    <t>967032974R00</t>
  </si>
  <si>
    <t xml:space="preserve">Odsekání plošných fasádních prvků předsaz. do 8 cm </t>
  </si>
  <si>
    <t>(3,0*0,2+0,5*0,2)*2*11</t>
  </si>
  <si>
    <t>(1,2*1,9-0,6*1,3)*8</t>
  </si>
  <si>
    <t>0,8*2,6*4</t>
  </si>
  <si>
    <t>6,2*04*2</t>
  </si>
  <si>
    <t>0,9*0,7*20</t>
  </si>
  <si>
    <t>0,8*2,5*22</t>
  </si>
  <si>
    <t>967032975R00</t>
  </si>
  <si>
    <t xml:space="preserve">Odsekání plošných fasádních prvků předsaz. nad 8cm </t>
  </si>
  <si>
    <t>0,9*0,4*(11+14+18+3)</t>
  </si>
  <si>
    <t>0,9*0,7*(11+8+5+12+15+10+4+11+14+4+9+14+35+4+11+3)</t>
  </si>
  <si>
    <t>0,5*2,5*8*2</t>
  </si>
  <si>
    <t>2,7*1,3*8</t>
  </si>
  <si>
    <t>967033962R00</t>
  </si>
  <si>
    <t xml:space="preserve">Odsekání okenních obrub předsazených do 5 cm </t>
  </si>
  <si>
    <t>2,15*0,2*12</t>
  </si>
  <si>
    <t>(1,2+1,2)*0,2*2</t>
  </si>
  <si>
    <t>967033963R00</t>
  </si>
  <si>
    <t xml:space="preserve">Odsekání okenních obrub předsazených nad 5 cm </t>
  </si>
  <si>
    <t>(1,8+1,65)*2*0,2*4*3</t>
  </si>
  <si>
    <t>(1,8+2,0)*2*0,2*3</t>
  </si>
  <si>
    <t>97</t>
  </si>
  <si>
    <t>Prorážení otvorů</t>
  </si>
  <si>
    <t>971033231R00</t>
  </si>
  <si>
    <t xml:space="preserve">Vybourání otv. zeď cihel. 0,0225 m2, tl. 15cm, MVC </t>
  </si>
  <si>
    <t>971033261R00</t>
  </si>
  <si>
    <t xml:space="preserve">Vybourání otv. zeď cihel. 0,0225 m2, tl. 60cm, MVC </t>
  </si>
  <si>
    <t>971033331R00</t>
  </si>
  <si>
    <t xml:space="preserve">Vybourání otv. zeď cihel. pl.0,09 m2, tl.15cm, MVC </t>
  </si>
  <si>
    <t>971033341R00</t>
  </si>
  <si>
    <t xml:space="preserve">Vybourání otv. zeď cihel. pl.0,09 m2, tl.30cm, MVC </t>
  </si>
  <si>
    <t>971033361R00</t>
  </si>
  <si>
    <t xml:space="preserve">Vybourání otv. zeď cihel. pl.0,09 m2, tl.60cm, MVC </t>
  </si>
  <si>
    <t>971033371R00</t>
  </si>
  <si>
    <t xml:space="preserve">Vybourání otv. zeď cihel. pl.0,09 m2, tl.75cm, MVC </t>
  </si>
  <si>
    <t>971033431R00</t>
  </si>
  <si>
    <t xml:space="preserve">Vybourání otv. zeď cihel. pl.0,25 m2, tl.15cm, MVC </t>
  </si>
  <si>
    <t>971033441R00</t>
  </si>
  <si>
    <t xml:space="preserve">Vybourání otv. zeď cihel. pl.0,25 m2, tl.30cm, MVC </t>
  </si>
  <si>
    <t>971033451R00</t>
  </si>
  <si>
    <t xml:space="preserve">Vybourání otv. zeď cihel. pl.0,25 m2, tl.45cm, MVC </t>
  </si>
  <si>
    <t>971033461R00</t>
  </si>
  <si>
    <t xml:space="preserve">Vybourání otv. zeď cihel. pl.0,25 m2, tl.60cm, MVC </t>
  </si>
  <si>
    <t>971033471R00</t>
  </si>
  <si>
    <t xml:space="preserve">Vybourání otv. zeď cihel. pl.0,25 m2, tl.75cm, MVC </t>
  </si>
  <si>
    <t>971033531R00</t>
  </si>
  <si>
    <t xml:space="preserve">Vybourání otv. zeď cihel. pl.1 m2, tl.15 cm, MVC </t>
  </si>
  <si>
    <t>1NP:0,75*0,4+0,7*0,45*4</t>
  </si>
  <si>
    <t>2NP:0,85*0,3</t>
  </si>
  <si>
    <t>971033541VL4</t>
  </si>
  <si>
    <t xml:space="preserve">Vybourání otv. zeď cihel. pl.1 m2, tl.45 cm, MVC </t>
  </si>
  <si>
    <t>971033561R00</t>
  </si>
  <si>
    <t xml:space="preserve">Vybourání otv. zeď cihel. pl.1 m2, tl.60 cm, MVC </t>
  </si>
  <si>
    <t>971033561VL7</t>
  </si>
  <si>
    <t xml:space="preserve">Vybourání otv. zeď cihel. pl.1 m2, tl.75 cm, MVC </t>
  </si>
  <si>
    <t>978015231R00</t>
  </si>
  <si>
    <t xml:space="preserve">Otlučení omítek vnějších MVC v složit.1-4 do 20 % </t>
  </si>
  <si>
    <t>74,92+2,24+140,0385+355,675+3277,4495+469,3476+123,1549-154,564</t>
  </si>
  <si>
    <t>978059631R00</t>
  </si>
  <si>
    <t xml:space="preserve">Odsekání vnějších obkladů stěn nad 2 m2 </t>
  </si>
  <si>
    <t>16,78*2,1-1,3*1,9*4+(1,3+1,9)*2*0,15*4</t>
  </si>
  <si>
    <t>Staveništní přesun hmot</t>
  </si>
  <si>
    <t>999281211R00</t>
  </si>
  <si>
    <t xml:space="preserve">Přesun hmot, opravy vněj. plášťů výšky do 25 m </t>
  </si>
  <si>
    <t>t</t>
  </si>
  <si>
    <t>711</t>
  </si>
  <si>
    <t>Izolace proti vodě</t>
  </si>
  <si>
    <t>711132311VL2</t>
  </si>
  <si>
    <t xml:space="preserve">Prov. izolace nopovou fólií svisle, vč.uchyc.prvků </t>
  </si>
  <si>
    <t>(20,6+1,32+4,62+6,7+16,075+17,08+12,03+4,3+13,88+16,19+4,41+10,81+12,13+3,61+7,75+14,28+4,2+17,58+4,05+19,25)*0,6</t>
  </si>
  <si>
    <t>711132311VL3</t>
  </si>
  <si>
    <t>Prov. izolace nopovou fólií svisle - ukončovací lišta (D + M)</t>
  </si>
  <si>
    <t>20,6+1,32+4,62+6,7+16,075+17,08+12,03+4,3+13,88+16,19+4,41+10,81+12,13+3,61+7,75+14,28+4,2+17,58+4,05+19,25</t>
  </si>
  <si>
    <t>998711101R00</t>
  </si>
  <si>
    <t xml:space="preserve">Přesun hmot pro izolace proti vodě, výšky do 6 m </t>
  </si>
  <si>
    <t>712</t>
  </si>
  <si>
    <t>Živičné krytiny</t>
  </si>
  <si>
    <t>712300833R00</t>
  </si>
  <si>
    <t xml:space="preserve">Odstranění živičné krytiny střech do 10° 3vrstvé </t>
  </si>
  <si>
    <t>ST1:185,0</t>
  </si>
  <si>
    <t>ST2:21,0</t>
  </si>
  <si>
    <t>ST3:69,0</t>
  </si>
  <si>
    <t>svislá:(20,29+1,17+6,0+6,55+14,29+7,72)*0,5</t>
  </si>
  <si>
    <t>(10,3+6,55)*2*0,5</t>
  </si>
  <si>
    <t>(4,05+5,50)*2*0,5</t>
  </si>
  <si>
    <t>(4,05+10,52+3,4+3,46+7,45+13,98)*0,5</t>
  </si>
  <si>
    <t>712300834R00</t>
  </si>
  <si>
    <t xml:space="preserve">Příplatek za odstranění každé další vrstvy </t>
  </si>
  <si>
    <t>350,84*3</t>
  </si>
  <si>
    <t>712310900VL2</t>
  </si>
  <si>
    <t>Údržba krytiny střech do 10°, očištění stávající konstrukce od hrubých i jemných nečistot</t>
  </si>
  <si>
    <t>712310901VL1</t>
  </si>
  <si>
    <t>Krytiny střech do 10°, za studena ALP 1 x nátěr - včetně dodávky ALP</t>
  </si>
  <si>
    <t>712341659RT1</t>
  </si>
  <si>
    <t>Povlaková krytina střech do 10°, NAIP bodově 1 vrstva - materiál ve specifikaci</t>
  </si>
  <si>
    <t>712371801VL2</t>
  </si>
  <si>
    <t>Povlaková krytina střech do 10°, fólií PVC, mechan kotvená,1 vrstva -včetně fólie tl.2,0 mm -Broof t3</t>
  </si>
  <si>
    <t>ploché střechy, včetně opracování detailů, rohových lišt, koutových lišt, napojení na vtoky atd.:</t>
  </si>
  <si>
    <t>svislá:(20,29+1,17+6,0+6,55+14,29+7,72)*1,0</t>
  </si>
  <si>
    <t>(10,3+6,55)*2*1,0</t>
  </si>
  <si>
    <t>(4,05+5,50)*2*1,0</t>
  </si>
  <si>
    <t>(4,05+10,52+3,4+3,46+7,45+13,98)*1,0</t>
  </si>
  <si>
    <t>712391171RT1</t>
  </si>
  <si>
    <t>Povlaková krytina střech do 10°, podklad. textilie 1 vrstva - materiál ve specifikaci</t>
  </si>
  <si>
    <t>62852310</t>
  </si>
  <si>
    <t>Pás modifikovaný asfalt</t>
  </si>
  <si>
    <t>350,84*1,15</t>
  </si>
  <si>
    <t>6936605V2</t>
  </si>
  <si>
    <t>Sklovláknitá textilie min.  120 g/m2</t>
  </si>
  <si>
    <t>426,68*1,1</t>
  </si>
  <si>
    <t>998712103R00</t>
  </si>
  <si>
    <t xml:space="preserve">Přesun hmot pro povlakové krytiny, výšky do 24 m </t>
  </si>
  <si>
    <t>713</t>
  </si>
  <si>
    <t>Izolace tepelné</t>
  </si>
  <si>
    <t>289971212VL1</t>
  </si>
  <si>
    <t xml:space="preserve">Zřízení vrstvy z geotextilie pod parozábranu </t>
  </si>
  <si>
    <t>713111111RT2</t>
  </si>
  <si>
    <t>Izolace tepelné stropů vrchem kladené volně 2 vrstvy - materiál ve specifikaci</t>
  </si>
  <si>
    <t>713131142R00</t>
  </si>
  <si>
    <t xml:space="preserve">Montáž izolace na tmel a hmožd.4 ks/m2, cihla plná </t>
  </si>
  <si>
    <t>713141111VL8</t>
  </si>
  <si>
    <t>Izolace tepelná střech  - dodávka a montáž OSB desky tl. 18 mm na horní stranu atiky</t>
  </si>
  <si>
    <t>(20,29+1,17+7,72)</t>
  </si>
  <si>
    <t>10,3+6,55*2</t>
  </si>
  <si>
    <t>(4,05+5,50)</t>
  </si>
  <si>
    <t>(4,05+3,46+7,45+13,98)</t>
  </si>
  <si>
    <t>713141126VL2</t>
  </si>
  <si>
    <t>Izolace tepel. střech jednovrstvá, desky s vystříd spár, mechanicky kotveno</t>
  </si>
  <si>
    <t>713141151VL5</t>
  </si>
  <si>
    <t>Izolace tepelná střech kladená na sucho 1vrstvá montáž spádových klínů</t>
  </si>
  <si>
    <t>713141221VL4</t>
  </si>
  <si>
    <t>Montáž parozábrany, podlahy půdy, přelep. spojů vč. dodávky folie</t>
  </si>
  <si>
    <t>765901122VL2</t>
  </si>
  <si>
    <t>D+M paropropustné folie volně kladené na tepelnou izolaci s přelepením spojů</t>
  </si>
  <si>
    <t>28375705</t>
  </si>
  <si>
    <t>Deska izolační stabilizov. EPS 150S  1000 x 500 mm</t>
  </si>
  <si>
    <t>ST1:185,0*0,14*1,05</t>
  </si>
  <si>
    <t>ST2:21,0*0,14*1,05</t>
  </si>
  <si>
    <t>ST3:69,0*0,14*1,05</t>
  </si>
  <si>
    <t>283759206VL17</t>
  </si>
  <si>
    <t>Deska fasádní polystyrenová EPS 70 F  tl. 120 mm</t>
  </si>
  <si>
    <t>svislá:(20,29+1,17+6,0+6,55+14,29+7,72)*1,0*1,05</t>
  </si>
  <si>
    <t>(10,3+6,55)*2*1,0*1,05</t>
  </si>
  <si>
    <t>(4,05+5,50)*2*1,0*1,05</t>
  </si>
  <si>
    <t>(4,05+10,52+3,4+3,46+7,45+13,98)*1,0*1,05</t>
  </si>
  <si>
    <t>631405303VL17</t>
  </si>
  <si>
    <t>Deska izolační minerální vlna  tl. 100 mm lambda = 0,039 W/mK</t>
  </si>
  <si>
    <t>PD1:197,0*1,05</t>
  </si>
  <si>
    <t>PD2:159,0*1,05</t>
  </si>
  <si>
    <t>631405304</t>
  </si>
  <si>
    <t>Deska izolační minerální vlna  tl. 120 mm lambda = 0,039 W/mK</t>
  </si>
  <si>
    <t>63151368VL17</t>
  </si>
  <si>
    <t>Deska střešní spádová minerál. vlna tl. 80/160 mm lambda = 0,039 W/mK</t>
  </si>
  <si>
    <t>275,0*1,12*0,08</t>
  </si>
  <si>
    <t>275,0*1,12*(0,18-0,08)*0,66</t>
  </si>
  <si>
    <t>69366053</t>
  </si>
  <si>
    <t>Geotextílie 100% PP 63/25 250g/m2</t>
  </si>
  <si>
    <t>PD1:197,0*1,1</t>
  </si>
  <si>
    <t>PD2:159,0*1,1</t>
  </si>
  <si>
    <t>998713103R00</t>
  </si>
  <si>
    <t xml:space="preserve">Přesun hmot pro izolace tepelné, výšky do 24 m </t>
  </si>
  <si>
    <t>721</t>
  </si>
  <si>
    <t>Vnitřní kanalizace</t>
  </si>
  <si>
    <t>721003101VL1</t>
  </si>
  <si>
    <t>Zřízení odvodu kondenzátu od VZT jednotek vč. zednických přípomocí</t>
  </si>
  <si>
    <t>721003102VL2</t>
  </si>
  <si>
    <t>Zpracování projektové dokumentace pro odvod kondenzátu od VZT jednotek</t>
  </si>
  <si>
    <t>kpl</t>
  </si>
  <si>
    <t>730</t>
  </si>
  <si>
    <t>Ústřední vytápění</t>
  </si>
  <si>
    <t>73021201VL1</t>
  </si>
  <si>
    <t>Zřízení přívodů topné vody k VZT jednotkám vč. zednických přípomocí</t>
  </si>
  <si>
    <t>73021202VL1</t>
  </si>
  <si>
    <t xml:space="preserve">Vyregulování otopné soustavy </t>
  </si>
  <si>
    <t>73021203VL1</t>
  </si>
  <si>
    <t>Zpracování projektové dokumentace pro přívody topné vody k VZT jednotkám</t>
  </si>
  <si>
    <t>73021205VL1</t>
  </si>
  <si>
    <t>Zpracování projektové dokumentace pro vyregulování otopné soustavy</t>
  </si>
  <si>
    <t>komple</t>
  </si>
  <si>
    <t>762</t>
  </si>
  <si>
    <t>Konstrukce tesařské</t>
  </si>
  <si>
    <t>762191912VL1</t>
  </si>
  <si>
    <t>Zabednění - ochrana schodů 1stranně prkny včetně podkladní geotextýlie a prken tl. 24 mm</t>
  </si>
  <si>
    <t>(3,3+1,5)+3,3*(0,3+0,15)*6</t>
  </si>
  <si>
    <t>1,35*(0,33+0,18)*3+1,0*0,3</t>
  </si>
  <si>
    <t>3,0*(0,3+0,17)*2</t>
  </si>
  <si>
    <t>1,8*(0,3+0,17)*2</t>
  </si>
  <si>
    <t>1,1*(0,3+0,18)*2</t>
  </si>
  <si>
    <t>762191912VL3</t>
  </si>
  <si>
    <t>Zabednění otvorů stěn 1stranně prkny do pl. 4 m2 včetně hranolů 10/10, prken tl. 24 mm</t>
  </si>
  <si>
    <t>Ochranné bednění oken při bouracích pracech na fasádě:</t>
  </si>
  <si>
    <t>764</t>
  </si>
  <si>
    <t>Konstrukce klempířské</t>
  </si>
  <si>
    <t>764321240VL2</t>
  </si>
  <si>
    <t>Oplechování Pz polak  říms pod nadříms. žlabem rš. 735 mm</t>
  </si>
  <si>
    <t>K6:34,2+16,6+11,6+5,0+16,0+13,9+4,7+12,9+18,3+16,5+9,5+15,8</t>
  </si>
  <si>
    <t>764321841R00</t>
  </si>
  <si>
    <t xml:space="preserve">Demontáž oplechování říms, rš 750 mm, do 45° </t>
  </si>
  <si>
    <t>34,2+16,6+11,6+5,0+16,0+13,9+4,7+12,9+18,3+16,5+9,5+15,8</t>
  </si>
  <si>
    <t>764331250VL1</t>
  </si>
  <si>
    <t>Lemování z Pz polak plechu zdí, tvrdá krytina, rš. 455 mm</t>
  </si>
  <si>
    <t>K12:15,8</t>
  </si>
  <si>
    <t>764331851R00</t>
  </si>
  <si>
    <t xml:space="preserve">Demontáž lemování zdí, rš 400 a 500 mm, do 45° </t>
  </si>
  <si>
    <t>15,8</t>
  </si>
  <si>
    <t>764359212VL2</t>
  </si>
  <si>
    <t>Kotlík z plechu kónický pro trouby D do 125 mm Pz polak plech</t>
  </si>
  <si>
    <t>K10:5+4+2</t>
  </si>
  <si>
    <t>764391240VL1</t>
  </si>
  <si>
    <t xml:space="preserve">Závětrná lišta z Pz polak plechu, rš 500 mm </t>
  </si>
  <si>
    <t>K14:16,2</t>
  </si>
  <si>
    <t>764391841R00</t>
  </si>
  <si>
    <t xml:space="preserve">Demontáž závětrné lišty, rš 400 a 500 mm, do 45° </t>
  </si>
  <si>
    <t>16,2</t>
  </si>
  <si>
    <t>764410260VL2</t>
  </si>
  <si>
    <t>Oplechování parapetů z Pz polak plechu, rš 520 mm lepení asfaltovým tmelem</t>
  </si>
  <si>
    <t>K1 :22,1</t>
  </si>
  <si>
    <t>764410260Vl1</t>
  </si>
  <si>
    <t>Oplechování parapetů z Pz polak plechu, rš 445 mm lepení asfaltovým tmelem</t>
  </si>
  <si>
    <t>K2  :122,4</t>
  </si>
  <si>
    <t>764410270VL2</t>
  </si>
  <si>
    <t>Oplechování parapetů Pz polak plech, rš. 500 mm, lepení asfaltovým tmelem</t>
  </si>
  <si>
    <t>K15:9,9</t>
  </si>
  <si>
    <t>764410850R00</t>
  </si>
  <si>
    <t xml:space="preserve">Demontáž oplechování parapetů,rš od 100 do 330 mm </t>
  </si>
  <si>
    <t>K1   PCH:22,1</t>
  </si>
  <si>
    <t>K2   PCH:122,4</t>
  </si>
  <si>
    <t>764421230VL1</t>
  </si>
  <si>
    <t>Oplechování říms z Pz polak plechu, rš 245 mm nalepení asfaltovým tmelem</t>
  </si>
  <si>
    <t>K5   :230,1</t>
  </si>
  <si>
    <t>764421240VL1</t>
  </si>
  <si>
    <t>Oplechování říms z Pz polak plechu, rš 215 mm nalepení asfaltovým tmelem</t>
  </si>
  <si>
    <t>K3 :345,2</t>
  </si>
  <si>
    <t>764421250VL1</t>
  </si>
  <si>
    <t>Oplechování říms z Pz polak  plechu, rš 325 mm nalepení asfaltovým tmelem</t>
  </si>
  <si>
    <t>K4  :140,4</t>
  </si>
  <si>
    <t>764421270R00</t>
  </si>
  <si>
    <t xml:space="preserve">Oplechování říms z Pz polak plechu, rš 475 mm </t>
  </si>
  <si>
    <t>K11   :126,3</t>
  </si>
  <si>
    <t>764421270VL1</t>
  </si>
  <si>
    <t>Oplechování říms z Pz polak plechu, rš 525 mm nalepení asfaltovým tmelem</t>
  </si>
  <si>
    <t>K8  :96,4</t>
  </si>
  <si>
    <t>764421290VL1</t>
  </si>
  <si>
    <t xml:space="preserve">Oplechování říms z Pz polak plechu, rš 885 mm </t>
  </si>
  <si>
    <t>K13:6,3</t>
  </si>
  <si>
    <t>764421850R00</t>
  </si>
  <si>
    <t xml:space="preserve">Demontáž oplechování říms,rš od 250 do 330 mm </t>
  </si>
  <si>
    <t>764421870Vl1</t>
  </si>
  <si>
    <t xml:space="preserve">Demontáž oplechování říms,rš od 400 do 900 mm </t>
  </si>
  <si>
    <t>K11   PCH:126,3</t>
  </si>
  <si>
    <t>K8   PCH:96,4</t>
  </si>
  <si>
    <t>764430260VL1</t>
  </si>
  <si>
    <t>Oplechování zdí z Pz polak plechu, rš 760 mm nalepení asfaltovým tmelem</t>
  </si>
  <si>
    <t>K9  :104,4</t>
  </si>
  <si>
    <t>764430850R00</t>
  </si>
  <si>
    <t xml:space="preserve">Demontáž oplechování zdí,rš 600 mm </t>
  </si>
  <si>
    <t>K9 :104,4</t>
  </si>
  <si>
    <t>764454000VL1</t>
  </si>
  <si>
    <t>Dodávka a montáž plastového lapače střešních splavenin, vč. zemních prací a případných tvarovek</t>
  </si>
  <si>
    <t>764454203VL1</t>
  </si>
  <si>
    <t>Odpadní trouby z Pz polak plechu, kruhové D 125 mm</t>
  </si>
  <si>
    <t>K10:7,0+8,0+8,0+9,0+7,5+13,5+16,0+16,0+16,5+7,5+16,5</t>
  </si>
  <si>
    <t>764454802R00</t>
  </si>
  <si>
    <t xml:space="preserve">Demontáž odpadních trub kruhových,D 120 mm </t>
  </si>
  <si>
    <t>7,0+8,0+8,0+9,0+7,5+13,5+16,0+16,0+16,5+7,5+16,5</t>
  </si>
  <si>
    <t>998764104R00</t>
  </si>
  <si>
    <t xml:space="preserve">Přesun hmot pro klempířské konstr., výšky do 36 m </t>
  </si>
  <si>
    <t>765</t>
  </si>
  <si>
    <t>Krytiny tvrdé</t>
  </si>
  <si>
    <t>765339925R00</t>
  </si>
  <si>
    <t xml:space="preserve">Přiřezání a uchycení beton.tašek dráž. rovné </t>
  </si>
  <si>
    <t>15,8+9,9</t>
  </si>
  <si>
    <t>765339927R00</t>
  </si>
  <si>
    <t xml:space="preserve">Příplatek za sklon pro přiřez.tašek od 35°do 45° </t>
  </si>
  <si>
    <t>766</t>
  </si>
  <si>
    <t>Konstrukce truhlářské</t>
  </si>
  <si>
    <t>766694111R00</t>
  </si>
  <si>
    <t xml:space="preserve">Montáž parapetních desek š.do 30 cm,dl.do 100 cm </t>
  </si>
  <si>
    <t>2</t>
  </si>
  <si>
    <t>766694112R00</t>
  </si>
  <si>
    <t xml:space="preserve">Montáž parapetních desek š.do 30 cm,dl.do 160 cm </t>
  </si>
  <si>
    <t>34</t>
  </si>
  <si>
    <t>766694114R00</t>
  </si>
  <si>
    <t xml:space="preserve">Montáž parapetních desek š.do 30 cm,dl.nad 260 cm </t>
  </si>
  <si>
    <t>766694121R00</t>
  </si>
  <si>
    <t xml:space="preserve">Montáž parapetních desek š.nad 30 cm,dl.do 100 cm </t>
  </si>
  <si>
    <t>2+2+1</t>
  </si>
  <si>
    <t>766694122R00</t>
  </si>
  <si>
    <t xml:space="preserve">Montáž parapetních desek š.nad 30 cm,dl.do 160 cm </t>
  </si>
  <si>
    <t>35</t>
  </si>
  <si>
    <t>60775353</t>
  </si>
  <si>
    <t>Parapet interiér PVC šíře 300 mm dl. 6 m</t>
  </si>
  <si>
    <t>nové výplně otvorů:(1,3)*13*1,1</t>
  </si>
  <si>
    <t>(3,0)*3*1,1</t>
  </si>
  <si>
    <t>(1,45)*15*1,1</t>
  </si>
  <si>
    <t>(1,1)*1*1,1</t>
  </si>
  <si>
    <t>(1,45)*5*1,1</t>
  </si>
  <si>
    <t>0,5*2*1,1</t>
  </si>
  <si>
    <t>60775355</t>
  </si>
  <si>
    <t>Parapet interiér PVC šíře 400 mm dl. 6 m</t>
  </si>
  <si>
    <t>(1,3)*13*1,1</t>
  </si>
  <si>
    <t>(1,0)*2*1,1</t>
  </si>
  <si>
    <t>(1,25)*1*1,1</t>
  </si>
  <si>
    <t>(1,5)*1*1,1</t>
  </si>
  <si>
    <t>0,45*2*1,1</t>
  </si>
  <si>
    <t>0,6*1*1,1</t>
  </si>
  <si>
    <t>998766103R00</t>
  </si>
  <si>
    <t xml:space="preserve">Přesun hmot pro truhlářské konstr., výšky do 24 m </t>
  </si>
  <si>
    <t>767</t>
  </si>
  <si>
    <t>Konstrukce zámečnické</t>
  </si>
  <si>
    <t>76700001VL1</t>
  </si>
  <si>
    <t>Demontáž venkovních žaluzií pro další použití</t>
  </si>
  <si>
    <t>novější:8+2+12+2+6+10+20+4</t>
  </si>
  <si>
    <t>76700002VL1</t>
  </si>
  <si>
    <t>Montáž venkovních žaluzií po provedení zateplení fasády</t>
  </si>
  <si>
    <t>76700003VL1</t>
  </si>
  <si>
    <t xml:space="preserve">Demontáž a likvidace venkovních žaluzií </t>
  </si>
  <si>
    <t>staré:18</t>
  </si>
  <si>
    <t>76700004VL1</t>
  </si>
  <si>
    <t xml:space="preserve">Překotvení ocelového schodiště a zábradlí </t>
  </si>
  <si>
    <t>76700005VL1</t>
  </si>
  <si>
    <t xml:space="preserve">Překotvení zábradlí o tl. zateplení - viz. Z3 </t>
  </si>
  <si>
    <t>hl. vstup:6</t>
  </si>
  <si>
    <t>76700006VL1</t>
  </si>
  <si>
    <t xml:space="preserve">Překotvení stožáru na vlajku o tl. zateplení </t>
  </si>
  <si>
    <t>76700008VL1</t>
  </si>
  <si>
    <t xml:space="preserve">Demontáž a likvidace mříží </t>
  </si>
  <si>
    <t>1,0*1,0*2+1,4*1,9*6+1,0*1,0*5+1,3*1,9*6+1,5*2,6+1,35*3,35+1,35*1,9*6+1,35*1,9*3+1,55*1,9+2,2*1,8+1,9*1,6*2+1,9*1,0*2+0,5*1,05*2+1,3*1,9*4</t>
  </si>
  <si>
    <t>76700009VL2</t>
  </si>
  <si>
    <t xml:space="preserve">D + M nových mříží v rozsahu a členění dle původ. </t>
  </si>
  <si>
    <t>Z1, Z2, Z4, Z5, Z6, Z7, Z8, Z10, Z11:1,3*1,9*25+1,78*1,65*2+2,2*1,7+1,0*1,0*6+0,95*0,95+1,45*2,255+0,42*1,0*2+1,5*1,9+1,82*1,02*2</t>
  </si>
  <si>
    <t>Z9:1,3*3,2</t>
  </si>
  <si>
    <t>998767203R00</t>
  </si>
  <si>
    <t xml:space="preserve">Přesun hmot pro zámečnické konstr., výšky do 24 m </t>
  </si>
  <si>
    <t>769</t>
  </si>
  <si>
    <t>Otvorové prvky z plastu</t>
  </si>
  <si>
    <t>769001</t>
  </si>
  <si>
    <t>D+M plast. výplní otvorů, vč. dem. a likvidace původ, Uw = 1,2 W/m2K</t>
  </si>
  <si>
    <t>O/2 - oknono 1 300 x 1 900, viz. výpis:14</t>
  </si>
  <si>
    <t>769002</t>
  </si>
  <si>
    <t>D+M plast. výplní otvorů, vč. dem a likvidace původního, Uw = 1,2 W/m2K</t>
  </si>
  <si>
    <t>O/5 - dvojice plast oken 2 x 1 500 x 2 050 , viz. výpis:3</t>
  </si>
  <si>
    <t>769003</t>
  </si>
  <si>
    <t>D+M plast. výplní otvorů vč. dem. a likvidace původního, Uw = 1,2 W/m2K</t>
  </si>
  <si>
    <t>O/9 - plast okno 1 000 x 1 000, viz. výpis:2</t>
  </si>
  <si>
    <t>769004</t>
  </si>
  <si>
    <t>D+M plast. výplní otvorů, vč. dem. a likvidace původních, Uw = 1,2 W/m2K</t>
  </si>
  <si>
    <t>O/20 - plast okno 1 450 x 2 550, viz. výpis:30</t>
  </si>
  <si>
    <t>769005</t>
  </si>
  <si>
    <t>D+M plast. výplní otvorů vč. dem. a likvidace původních, Uw = 1,2 W/m2K</t>
  </si>
  <si>
    <t>O/21 - plastové okno 1 300 x 2 550, viz. výpis:9</t>
  </si>
  <si>
    <t>769006</t>
  </si>
  <si>
    <t>O/22 - plast okno 1 300 x 1 950, viz. výpis:1</t>
  </si>
  <si>
    <t>769007</t>
  </si>
  <si>
    <t>O/23 - plast okno 1 100 x 1 100, viz. výpis:1</t>
  </si>
  <si>
    <t>769008</t>
  </si>
  <si>
    <t>O/24 - plast okno 1 250 x 1 750 , viz. výpis:1</t>
  </si>
  <si>
    <t>769009</t>
  </si>
  <si>
    <t>O/25 - plast okno 500 x 1 000, viz. výpis:2</t>
  </si>
  <si>
    <t>769010</t>
  </si>
  <si>
    <t>O/26 - plast okno 450 x 1 000, viz. výpis:2</t>
  </si>
  <si>
    <t>769011</t>
  </si>
  <si>
    <t>O/27 - plast okno 600 x 2 150, viz. výpis:1</t>
  </si>
  <si>
    <t>769012</t>
  </si>
  <si>
    <t>O/29 - plast okno 1 450 x 1 850, viz. výpis:10</t>
  </si>
  <si>
    <t>769013</t>
  </si>
  <si>
    <t>O/30 - plast okno 1 500 x 1 900, viz. výpis:1</t>
  </si>
  <si>
    <t>769014</t>
  </si>
  <si>
    <t>O/31 - plast okno 1 500 x 1 900, viz. výpis:1</t>
  </si>
  <si>
    <t>769015</t>
  </si>
  <si>
    <t>D/7 - plastové dveře 1 300 x 2 100, viz. výpis:1</t>
  </si>
  <si>
    <t>769040</t>
  </si>
  <si>
    <t>D+M obvodové parotěsné a paropropustné pásky (všechny měněné výplně otvorů)</t>
  </si>
  <si>
    <t>783</t>
  </si>
  <si>
    <t>Nátěry</t>
  </si>
  <si>
    <t>783201811R00</t>
  </si>
  <si>
    <t xml:space="preserve">Odstranění nátěrů z kovových konstrukcí oškrábáním </t>
  </si>
  <si>
    <t>zábradlí schodišť:3,0*1,0*2*2</t>
  </si>
  <si>
    <t>1,0*0,8*2*1</t>
  </si>
  <si>
    <t>(0,8+4,4)*1,0*2*1</t>
  </si>
  <si>
    <t>oc schodiště:(0,9+4,4)*2*(0,16+0,065+0,065)*2</t>
  </si>
  <si>
    <t>1,4*0,3*2*17+1,4*0,8*2</t>
  </si>
  <si>
    <t>plyn trubky:(2,1+1,9+4,5+0,7)*3,14*0,05</t>
  </si>
  <si>
    <t>1,8*3,14*0,12</t>
  </si>
  <si>
    <t>dvířka:0,6*0,9+0,3*0,5+1,2*2,05+1,0*2,05</t>
  </si>
  <si>
    <t>2,3*0,8+0,8*0,8+0,7*1,2</t>
  </si>
  <si>
    <t>783225600R00</t>
  </si>
  <si>
    <t xml:space="preserve">Nátěr syntetický kovových konstrukcí 2x email </t>
  </si>
  <si>
    <t>Z1, Z2, Z4, Z5, Z6, Z7, Z8, Z10, Z11:(1,3*1,9*25+1,78*1,65*2+2,2*1,7+1,0*1,0*6+0,95*0,95+1,45*2,255+0,42*1,0*2+1,5*1,9+1,82*1,02*2)*2</t>
  </si>
  <si>
    <t>Z9:1,3*3,2*2</t>
  </si>
  <si>
    <t>783226100R00</t>
  </si>
  <si>
    <t xml:space="preserve">Nátěr syntetický kovových konstrukcí základní </t>
  </si>
  <si>
    <t>M21</t>
  </si>
  <si>
    <t>Elektromontáže</t>
  </si>
  <si>
    <t>210555011VL1</t>
  </si>
  <si>
    <t>Demontáž a likvidace původního hromosvodu na fasádě</t>
  </si>
  <si>
    <t>17,5+8,0+8,5+9,0+6,5+8,0+17,5+16,5+16,5+17,0+14,0+1,5+3,5+9,0+4,0+8,5+9,0+4,5+8,5</t>
  </si>
  <si>
    <t>210555111VL1</t>
  </si>
  <si>
    <t xml:space="preserve">Nový hromosvod na fasádě v rozsahu původního </t>
  </si>
  <si>
    <t>210555210VL1</t>
  </si>
  <si>
    <t>Na pojení nového hromosvodu na stávající vývody uzemění</t>
  </si>
  <si>
    <t>3+1+1+2+1</t>
  </si>
  <si>
    <t>210555291VL1</t>
  </si>
  <si>
    <t xml:space="preserve">Revize hromosvodu </t>
  </si>
  <si>
    <t>211000031VL5</t>
  </si>
  <si>
    <t>Úpravy st. el. instalace na fasádě, posunutí svítidla, vypínače, čidla o tloušťku zateplení</t>
  </si>
  <si>
    <t>211000032VL5</t>
  </si>
  <si>
    <t>Zřízení přívodů elektro pro VZT jednotky, vč. zednických přípomocí</t>
  </si>
  <si>
    <t>211000035VL6</t>
  </si>
  <si>
    <t>Zpracování projektové dokumentace pro přívody elektro k VZT jednotkám</t>
  </si>
  <si>
    <t>M24</t>
  </si>
  <si>
    <t>Montáže vzduchotechnických zařízení</t>
  </si>
  <si>
    <t>241000133VL1</t>
  </si>
  <si>
    <t xml:space="preserve">Vzduchotechnika - viz. samostatný rozpočet </t>
  </si>
  <si>
    <t>D96</t>
  </si>
  <si>
    <t>Přesuny suti a vybouraných hmot</t>
  </si>
  <si>
    <t>979012112R00</t>
  </si>
  <si>
    <t xml:space="preserve">Svislá doprava suti na výšku do 3,5 m </t>
  </si>
  <si>
    <t>979012119R00</t>
  </si>
  <si>
    <t xml:space="preserve">Příplatek k suti za každých dalších 3,5 m výšky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</si>
  <si>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</si>
  <si>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</si>
  <si>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</si>
  <si>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</si>
  <si>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</si>
  <si>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</si>
  <si>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</si>
  <si>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</si>
  <si>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979087212R00</t>
  </si>
  <si>
    <t xml:space="preserve">Nakládání suti na dopravní prostředky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</si>
  <si>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</si>
  <si>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</si>
  <si>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</si>
  <si>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</si>
  <si>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</si>
  <si>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</si>
  <si>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</si>
  <si>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</si>
  <si>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</si>
  <si>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</si>
  <si>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Projekční rozpočet</t>
  </si>
  <si>
    <t>092017</t>
  </si>
  <si>
    <t>Zateplovací systém sokl, XPS tl. 160 mm s mozaikovou omítkou</t>
  </si>
  <si>
    <t>Zatepl.syst fasáda, miner.desky  220 mm s omítkou silikonovou 1,5 mm, lambda = 0,039W/mK</t>
  </si>
  <si>
    <t xml:space="preserve">Izolace suterénu  XPS tl. 160 mm, bez PÚ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</si>
</sst>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6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20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1" fillId="3" borderId="62" xfId="1" applyNumberFormat="1" applyFont="1" applyFill="1" applyBorder="1" applyAlignment="1">
      <alignment horizontal="right" wrapText="1"/>
    </xf>
    <xf numFmtId="0" fontId="21" fillId="3" borderId="34" xfId="1" applyFont="1" applyFill="1" applyBorder="1" applyAlignment="1">
      <alignment horizontal="left" wrapText="1"/>
    </xf>
    <xf numFmtId="0" fontId="21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3" fillId="2" borderId="10" xfId="1" applyNumberFormat="1" applyFont="1" applyFill="1" applyBorder="1" applyAlignment="1">
      <alignment horizontal="left"/>
    </xf>
    <xf numFmtId="0" fontId="23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4" fillId="0" borderId="0" xfId="1" applyFont="1" applyAlignment="1"/>
    <xf numFmtId="0" fontId="10" fillId="0" borderId="0" xfId="1" applyAlignment="1">
      <alignment horizontal="right"/>
    </xf>
    <xf numFmtId="0" fontId="25" fillId="0" borderId="0" xfId="1" applyFont="1" applyBorder="1"/>
    <xf numFmtId="3" fontId="25" fillId="0" borderId="0" xfId="1" applyNumberFormat="1" applyFont="1" applyBorder="1" applyAlignment="1">
      <alignment horizontal="right"/>
    </xf>
    <xf numFmtId="4" fontId="25" fillId="0" borderId="0" xfId="1" applyNumberFormat="1" applyFont="1" applyBorder="1"/>
    <xf numFmtId="0" fontId="24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9" fillId="3" borderId="62" xfId="1" applyNumberFormat="1" applyFont="1" applyFill="1" applyBorder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21" fillId="3" borderId="60" xfId="1" applyNumberFormat="1" applyFont="1" applyFill="1" applyBorder="1" applyAlignment="1">
      <alignment horizontal="left" wrapText="1"/>
    </xf>
    <xf numFmtId="49" fontId="22" fillId="0" borderId="61" xfId="0" applyNumberFormat="1" applyFont="1" applyBorder="1" applyAlignment="1">
      <alignment horizontal="left" wrapText="1"/>
    </xf>
    <xf numFmtId="49" fontId="19" fillId="3" borderId="60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7" workbookViewId="0">
      <selection activeCell="J26" sqref="J2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092017</v>
      </c>
      <c r="D2" s="5" t="str">
        <f>Rekapitulace!G2</f>
        <v>Projekční rozpočet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79</v>
      </c>
      <c r="B5" s="18"/>
      <c r="C5" s="19" t="s">
        <v>80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/>
      <c r="O6" s="23"/>
    </row>
    <row r="7" spans="1:57" ht="12.95" customHeight="1" x14ac:dyDescent="0.2">
      <c r="A7" s="24" t="s">
        <v>1113</v>
      </c>
      <c r="B7" s="25"/>
      <c r="C7" s="26" t="s">
        <v>78</v>
      </c>
      <c r="D7" s="27"/>
      <c r="E7" s="27"/>
      <c r="F7" s="28" t="s">
        <v>11</v>
      </c>
      <c r="G7" s="22"/>
    </row>
    <row r="8" spans="1:57" x14ac:dyDescent="0.2">
      <c r="A8" s="29" t="s">
        <v>12</v>
      </c>
      <c r="B8" s="13"/>
      <c r="C8" s="206"/>
      <c r="D8" s="206"/>
      <c r="E8" s="207"/>
      <c r="F8" s="30" t="s">
        <v>13</v>
      </c>
      <c r="G8" s="31"/>
      <c r="H8" s="32"/>
      <c r="I8" s="33"/>
    </row>
    <row r="9" spans="1:57" x14ac:dyDescent="0.2">
      <c r="A9" s="29" t="s">
        <v>14</v>
      </c>
      <c r="B9" s="13"/>
      <c r="C9" s="206"/>
      <c r="D9" s="206"/>
      <c r="E9" s="207"/>
      <c r="F9" s="13"/>
      <c r="G9" s="34"/>
      <c r="H9" s="35"/>
    </row>
    <row r="10" spans="1:57" x14ac:dyDescent="0.2">
      <c r="A10" s="29" t="s">
        <v>15</v>
      </c>
      <c r="B10" s="13"/>
      <c r="C10" s="206"/>
      <c r="D10" s="206"/>
      <c r="E10" s="206"/>
      <c r="F10" s="36"/>
      <c r="G10" s="37"/>
      <c r="H10" s="38"/>
    </row>
    <row r="11" spans="1:57" ht="13.5" customHeight="1" x14ac:dyDescent="0.2">
      <c r="A11" s="29" t="s">
        <v>16</v>
      </c>
      <c r="B11" s="13"/>
      <c r="C11" s="206"/>
      <c r="D11" s="206"/>
      <c r="E11" s="206"/>
      <c r="F11" s="39" t="s">
        <v>17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18</v>
      </c>
      <c r="B12" s="10"/>
      <c r="C12" s="208"/>
      <c r="D12" s="208"/>
      <c r="E12" s="208"/>
      <c r="F12" s="43" t="s">
        <v>19</v>
      </c>
      <c r="G12" s="44"/>
      <c r="H12" s="35"/>
    </row>
    <row r="13" spans="1:57" ht="28.5" customHeight="1" thickBot="1" x14ac:dyDescent="0.25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 x14ac:dyDescent="0.2">
      <c r="A15" s="54"/>
      <c r="B15" s="55" t="s">
        <v>23</v>
      </c>
      <c r="C15" s="56">
        <f>HSV</f>
        <v>0</v>
      </c>
      <c r="D15" s="57" t="str">
        <f>Rekapitulace!A38</f>
        <v>Ztížené výrobní podmínky</v>
      </c>
      <c r="E15" s="58"/>
      <c r="F15" s="59"/>
      <c r="G15" s="56">
        <f>Rekapitulace!I38</f>
        <v>0</v>
      </c>
    </row>
    <row r="16" spans="1:57" ht="15.95" customHeight="1" x14ac:dyDescent="0.2">
      <c r="A16" s="54" t="s">
        <v>24</v>
      </c>
      <c r="B16" s="55" t="s">
        <v>25</v>
      </c>
      <c r="C16" s="56">
        <f>PSV</f>
        <v>0</v>
      </c>
      <c r="D16" s="9" t="str">
        <f>Rekapitulace!A39</f>
        <v>Oborová přirážka</v>
      </c>
      <c r="E16" s="60"/>
      <c r="F16" s="61"/>
      <c r="G16" s="56">
        <f>Rekapitulace!I39</f>
        <v>0</v>
      </c>
    </row>
    <row r="17" spans="1:7" ht="15.95" customHeight="1" x14ac:dyDescent="0.2">
      <c r="A17" s="54" t="s">
        <v>26</v>
      </c>
      <c r="B17" s="55" t="s">
        <v>27</v>
      </c>
      <c r="C17" s="56">
        <f>Mont</f>
        <v>0</v>
      </c>
      <c r="D17" s="9" t="str">
        <f>Rekapitulace!A40</f>
        <v>Přesun stavebních kapacit</v>
      </c>
      <c r="E17" s="60"/>
      <c r="F17" s="61"/>
      <c r="G17" s="56">
        <f>Rekapitulace!I40</f>
        <v>0</v>
      </c>
    </row>
    <row r="18" spans="1:7" ht="15.95" customHeight="1" x14ac:dyDescent="0.2">
      <c r="A18" s="62" t="s">
        <v>28</v>
      </c>
      <c r="B18" s="63" t="s">
        <v>29</v>
      </c>
      <c r="C18" s="56">
        <f>Dodavka</f>
        <v>0</v>
      </c>
      <c r="D18" s="9" t="str">
        <f>Rekapitulace!A41</f>
        <v>Mimostaveništní doprava</v>
      </c>
      <c r="E18" s="60"/>
      <c r="F18" s="61"/>
      <c r="G18" s="56">
        <f>Rekapitulace!I41</f>
        <v>0</v>
      </c>
    </row>
    <row r="19" spans="1:7" ht="15.95" customHeight="1" x14ac:dyDescent="0.2">
      <c r="A19" s="64" t="s">
        <v>30</v>
      </c>
      <c r="B19" s="55"/>
      <c r="C19" s="56">
        <f>SUM(C15:C18)</f>
        <v>0</v>
      </c>
      <c r="D19" s="9" t="str">
        <f>Rekapitulace!A42</f>
        <v>Zařízení staveniště</v>
      </c>
      <c r="E19" s="60"/>
      <c r="F19" s="61"/>
      <c r="G19" s="56">
        <f>Rekapitulace!I42</f>
        <v>0</v>
      </c>
    </row>
    <row r="20" spans="1:7" ht="15.95" customHeight="1" x14ac:dyDescent="0.2">
      <c r="A20" s="64"/>
      <c r="B20" s="55"/>
      <c r="C20" s="56"/>
      <c r="D20" s="9" t="str">
        <f>Rekapitulace!A43</f>
        <v>Provoz investora</v>
      </c>
      <c r="E20" s="60"/>
      <c r="F20" s="61"/>
      <c r="G20" s="56">
        <f>Rekapitulace!I43</f>
        <v>0</v>
      </c>
    </row>
    <row r="21" spans="1:7" ht="15.95" customHeight="1" x14ac:dyDescent="0.2">
      <c r="A21" s="64" t="s">
        <v>31</v>
      </c>
      <c r="B21" s="55"/>
      <c r="C21" s="56">
        <f>HZS</f>
        <v>0</v>
      </c>
      <c r="D21" s="9" t="str">
        <f>Rekapitulace!A44</f>
        <v>Kompletační činnost (IČD)</v>
      </c>
      <c r="E21" s="60"/>
      <c r="F21" s="61"/>
      <c r="G21" s="56">
        <f>Rekapitulace!I44</f>
        <v>0</v>
      </c>
    </row>
    <row r="22" spans="1:7" ht="15.95" customHeight="1" x14ac:dyDescent="0.2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 x14ac:dyDescent="0.25">
      <c r="A23" s="209" t="s">
        <v>34</v>
      </c>
      <c r="B23" s="210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 x14ac:dyDescent="0.2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43</v>
      </c>
      <c r="B30" s="86"/>
      <c r="C30" s="87">
        <v>21</v>
      </c>
      <c r="D30" s="86" t="s">
        <v>44</v>
      </c>
      <c r="E30" s="88"/>
      <c r="F30" s="211">
        <f>C23-F32</f>
        <v>0</v>
      </c>
      <c r="G30" s="212"/>
    </row>
    <row r="31" spans="1:7" x14ac:dyDescent="0.2">
      <c r="A31" s="85" t="s">
        <v>45</v>
      </c>
      <c r="B31" s="86"/>
      <c r="C31" s="87">
        <f>SazbaDPH1</f>
        <v>21</v>
      </c>
      <c r="D31" s="86" t="s">
        <v>46</v>
      </c>
      <c r="E31" s="88"/>
      <c r="F31" s="211">
        <f>ROUND(PRODUCT(F30,C31/100),0)</f>
        <v>0</v>
      </c>
      <c r="G31" s="212"/>
    </row>
    <row r="32" spans="1:7" x14ac:dyDescent="0.2">
      <c r="A32" s="85" t="s">
        <v>43</v>
      </c>
      <c r="B32" s="86"/>
      <c r="C32" s="87">
        <v>0</v>
      </c>
      <c r="D32" s="86" t="s">
        <v>46</v>
      </c>
      <c r="E32" s="88"/>
      <c r="F32" s="211">
        <v>0</v>
      </c>
      <c r="G32" s="212"/>
    </row>
    <row r="33" spans="1:8" x14ac:dyDescent="0.2">
      <c r="A33" s="85" t="s">
        <v>45</v>
      </c>
      <c r="B33" s="89"/>
      <c r="C33" s="90">
        <f>SazbaDPH2</f>
        <v>0</v>
      </c>
      <c r="D33" s="86" t="s">
        <v>46</v>
      </c>
      <c r="E33" s="61"/>
      <c r="F33" s="211">
        <f>ROUND(PRODUCT(F32,C33/100),0)</f>
        <v>0</v>
      </c>
      <c r="G33" s="212"/>
    </row>
    <row r="34" spans="1:8" s="94" customFormat="1" ht="19.5" customHeight="1" thickBot="1" x14ac:dyDescent="0.3">
      <c r="A34" s="91" t="s">
        <v>47</v>
      </c>
      <c r="B34" s="92"/>
      <c r="C34" s="92"/>
      <c r="D34" s="92"/>
      <c r="E34" s="93"/>
      <c r="F34" s="213">
        <f>ROUND(SUM(F30:F33),0)</f>
        <v>0</v>
      </c>
      <c r="G34" s="214"/>
    </row>
    <row r="36" spans="1:8" x14ac:dyDescent="0.2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 x14ac:dyDescent="0.2">
      <c r="A37" s="95"/>
      <c r="B37" s="205"/>
      <c r="C37" s="205"/>
      <c r="D37" s="205"/>
      <c r="E37" s="205"/>
      <c r="F37" s="205"/>
      <c r="G37" s="205"/>
      <c r="H37" t="s">
        <v>6</v>
      </c>
    </row>
    <row r="38" spans="1:8" ht="12.75" customHeight="1" x14ac:dyDescent="0.2">
      <c r="A38" s="96"/>
      <c r="B38" s="205"/>
      <c r="C38" s="205"/>
      <c r="D38" s="205"/>
      <c r="E38" s="205"/>
      <c r="F38" s="205"/>
      <c r="G38" s="205"/>
      <c r="H38" t="s">
        <v>6</v>
      </c>
    </row>
    <row r="39" spans="1:8" x14ac:dyDescent="0.2">
      <c r="A39" s="96"/>
      <c r="B39" s="205"/>
      <c r="C39" s="205"/>
      <c r="D39" s="205"/>
      <c r="E39" s="205"/>
      <c r="F39" s="205"/>
      <c r="G39" s="205"/>
      <c r="H39" t="s">
        <v>6</v>
      </c>
    </row>
    <row r="40" spans="1:8" x14ac:dyDescent="0.2">
      <c r="A40" s="96"/>
      <c r="B40" s="205"/>
      <c r="C40" s="205"/>
      <c r="D40" s="205"/>
      <c r="E40" s="205"/>
      <c r="F40" s="205"/>
      <c r="G40" s="205"/>
      <c r="H40" t="s">
        <v>6</v>
      </c>
    </row>
    <row r="41" spans="1:8" x14ac:dyDescent="0.2">
      <c r="A41" s="96"/>
      <c r="B41" s="205"/>
      <c r="C41" s="205"/>
      <c r="D41" s="205"/>
      <c r="E41" s="205"/>
      <c r="F41" s="205"/>
      <c r="G41" s="205"/>
      <c r="H41" t="s">
        <v>6</v>
      </c>
    </row>
    <row r="42" spans="1:8" x14ac:dyDescent="0.2">
      <c r="A42" s="96"/>
      <c r="B42" s="205"/>
      <c r="C42" s="205"/>
      <c r="D42" s="205"/>
      <c r="E42" s="205"/>
      <c r="F42" s="205"/>
      <c r="G42" s="205"/>
      <c r="H42" t="s">
        <v>6</v>
      </c>
    </row>
    <row r="43" spans="1:8" x14ac:dyDescent="0.2">
      <c r="A43" s="96"/>
      <c r="B43" s="205"/>
      <c r="C43" s="205"/>
      <c r="D43" s="205"/>
      <c r="E43" s="205"/>
      <c r="F43" s="205"/>
      <c r="G43" s="205"/>
      <c r="H43" t="s">
        <v>6</v>
      </c>
    </row>
    <row r="44" spans="1:8" x14ac:dyDescent="0.2">
      <c r="A44" s="96"/>
      <c r="B44" s="205"/>
      <c r="C44" s="205"/>
      <c r="D44" s="205"/>
      <c r="E44" s="205"/>
      <c r="F44" s="205"/>
      <c r="G44" s="205"/>
      <c r="H44" t="s">
        <v>6</v>
      </c>
    </row>
    <row r="45" spans="1:8" ht="0.75" customHeight="1" x14ac:dyDescent="0.2">
      <c r="A45" s="96"/>
      <c r="B45" s="205"/>
      <c r="C45" s="205"/>
      <c r="D45" s="205"/>
      <c r="E45" s="205"/>
      <c r="F45" s="205"/>
      <c r="G45" s="205"/>
      <c r="H45" t="s">
        <v>6</v>
      </c>
    </row>
    <row r="46" spans="1:8" x14ac:dyDescent="0.2">
      <c r="B46" s="215"/>
      <c r="C46" s="215"/>
      <c r="D46" s="215"/>
      <c r="E46" s="215"/>
      <c r="F46" s="215"/>
      <c r="G46" s="215"/>
    </row>
    <row r="47" spans="1:8" x14ac:dyDescent="0.2">
      <c r="B47" s="215"/>
      <c r="C47" s="215"/>
      <c r="D47" s="215"/>
      <c r="E47" s="215"/>
      <c r="F47" s="215"/>
      <c r="G47" s="215"/>
    </row>
    <row r="48" spans="1:8" x14ac:dyDescent="0.2">
      <c r="B48" s="215"/>
      <c r="C48" s="215"/>
      <c r="D48" s="215"/>
      <c r="E48" s="215"/>
      <c r="F48" s="215"/>
      <c r="G48" s="215"/>
    </row>
    <row r="49" spans="2:7" x14ac:dyDescent="0.2">
      <c r="B49" s="215"/>
      <c r="C49" s="215"/>
      <c r="D49" s="215"/>
      <c r="E49" s="215"/>
      <c r="F49" s="215"/>
      <c r="G49" s="215"/>
    </row>
    <row r="50" spans="2:7" x14ac:dyDescent="0.2">
      <c r="B50" s="215"/>
      <c r="C50" s="215"/>
      <c r="D50" s="215"/>
      <c r="E50" s="215"/>
      <c r="F50" s="215"/>
      <c r="G50" s="215"/>
    </row>
    <row r="51" spans="2:7" x14ac:dyDescent="0.2">
      <c r="B51" s="215"/>
      <c r="C51" s="215"/>
      <c r="D51" s="215"/>
      <c r="E51" s="215"/>
      <c r="F51" s="215"/>
      <c r="G51" s="215"/>
    </row>
    <row r="52" spans="2:7" x14ac:dyDescent="0.2">
      <c r="B52" s="215"/>
      <c r="C52" s="215"/>
      <c r="D52" s="215"/>
      <c r="E52" s="215"/>
      <c r="F52" s="215"/>
      <c r="G52" s="215"/>
    </row>
    <row r="53" spans="2:7" x14ac:dyDescent="0.2">
      <c r="B53" s="215"/>
      <c r="C53" s="215"/>
      <c r="D53" s="215"/>
      <c r="E53" s="215"/>
      <c r="F53" s="215"/>
      <c r="G53" s="215"/>
    </row>
    <row r="54" spans="2:7" x14ac:dyDescent="0.2">
      <c r="B54" s="215"/>
      <c r="C54" s="215"/>
      <c r="D54" s="215"/>
      <c r="E54" s="215"/>
      <c r="F54" s="215"/>
      <c r="G54" s="215"/>
    </row>
    <row r="55" spans="2:7" x14ac:dyDescent="0.2">
      <c r="B55" s="215"/>
      <c r="C55" s="215"/>
      <c r="D55" s="215"/>
      <c r="E55" s="215"/>
      <c r="F55" s="215"/>
      <c r="G55" s="215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7"/>
  <sheetViews>
    <sheetView topLeftCell="A13" workbookViewId="0">
      <selection activeCell="G2" sqref="G2:I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6" t="s">
        <v>49</v>
      </c>
      <c r="B1" s="217"/>
      <c r="C1" s="97" t="str">
        <f>CONCATENATE(cislostavby," ",nazevstavby)</f>
        <v>092017 OA Břeclav - Snížení energetické nárčnosti budovy</v>
      </c>
      <c r="D1" s="98"/>
      <c r="E1" s="99"/>
      <c r="F1" s="98"/>
      <c r="G1" s="100" t="s">
        <v>50</v>
      </c>
      <c r="H1" s="101" t="s">
        <v>1113</v>
      </c>
      <c r="I1" s="102"/>
    </row>
    <row r="2" spans="1:9" ht="13.5" thickBot="1" x14ac:dyDescent="0.25">
      <c r="A2" s="218" t="s">
        <v>51</v>
      </c>
      <c r="B2" s="219"/>
      <c r="C2" s="103" t="str">
        <f>CONCATENATE(cisloobjektu," ",nazevobjektu)</f>
        <v>01 Škola</v>
      </c>
      <c r="D2" s="104"/>
      <c r="E2" s="105"/>
      <c r="F2" s="104"/>
      <c r="G2" s="220" t="s">
        <v>1112</v>
      </c>
      <c r="H2" s="221"/>
      <c r="I2" s="222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9" s="35" customFormat="1" x14ac:dyDescent="0.2">
      <c r="A7" s="200" t="str">
        <f>Položky!B7</f>
        <v>1</v>
      </c>
      <c r="B7" s="115" t="str">
        <f>Položky!C7</f>
        <v>Zemní práce</v>
      </c>
      <c r="C7" s="66"/>
      <c r="D7" s="116"/>
      <c r="E7" s="201">
        <f>Položky!BA28</f>
        <v>0</v>
      </c>
      <c r="F7" s="202">
        <f>Položky!BB28</f>
        <v>0</v>
      </c>
      <c r="G7" s="202">
        <f>Položky!BC28</f>
        <v>0</v>
      </c>
      <c r="H7" s="202">
        <f>Položky!BD28</f>
        <v>0</v>
      </c>
      <c r="I7" s="203">
        <f>Položky!BE28</f>
        <v>0</v>
      </c>
    </row>
    <row r="8" spans="1:9" s="35" customFormat="1" x14ac:dyDescent="0.2">
      <c r="A8" s="200" t="str">
        <f>Položky!B29</f>
        <v>3</v>
      </c>
      <c r="B8" s="115" t="str">
        <f>Položky!C29</f>
        <v>Svislé a kompletní konstrukce</v>
      </c>
      <c r="C8" s="66"/>
      <c r="D8" s="116"/>
      <c r="E8" s="201">
        <f>Položky!BA77</f>
        <v>0</v>
      </c>
      <c r="F8" s="202">
        <f>Položky!BB77</f>
        <v>0</v>
      </c>
      <c r="G8" s="202">
        <f>Položky!BC77</f>
        <v>0</v>
      </c>
      <c r="H8" s="202">
        <f>Položky!BD77</f>
        <v>0</v>
      </c>
      <c r="I8" s="203">
        <f>Položky!BE77</f>
        <v>0</v>
      </c>
    </row>
    <row r="9" spans="1:9" s="35" customFormat="1" x14ac:dyDescent="0.2">
      <c r="A9" s="200" t="str">
        <f>Položky!B78</f>
        <v>5</v>
      </c>
      <c r="B9" s="115" t="str">
        <f>Položky!C78</f>
        <v>Komunikace</v>
      </c>
      <c r="C9" s="66"/>
      <c r="D9" s="116"/>
      <c r="E9" s="201">
        <f>Položky!BA89</f>
        <v>0</v>
      </c>
      <c r="F9" s="202">
        <f>Položky!BB89</f>
        <v>0</v>
      </c>
      <c r="G9" s="202">
        <f>Položky!BC89</f>
        <v>0</v>
      </c>
      <c r="H9" s="202">
        <f>Položky!BD89</f>
        <v>0</v>
      </c>
      <c r="I9" s="203">
        <f>Položky!BE89</f>
        <v>0</v>
      </c>
    </row>
    <row r="10" spans="1:9" s="35" customFormat="1" x14ac:dyDescent="0.2">
      <c r="A10" s="200" t="str">
        <f>Položky!B90</f>
        <v>61</v>
      </c>
      <c r="B10" s="115" t="str">
        <f>Položky!C90</f>
        <v>Upravy povrchů vnitřní</v>
      </c>
      <c r="C10" s="66"/>
      <c r="D10" s="116"/>
      <c r="E10" s="201">
        <f>Položky!BA173</f>
        <v>0</v>
      </c>
      <c r="F10" s="202">
        <f>Položky!BB173</f>
        <v>0</v>
      </c>
      <c r="G10" s="202">
        <f>Položky!BC173</f>
        <v>0</v>
      </c>
      <c r="H10" s="202">
        <f>Položky!BD173</f>
        <v>0</v>
      </c>
      <c r="I10" s="203">
        <f>Položky!BE173</f>
        <v>0</v>
      </c>
    </row>
    <row r="11" spans="1:9" s="35" customFormat="1" x14ac:dyDescent="0.2">
      <c r="A11" s="200" t="str">
        <f>Položky!B174</f>
        <v>62</v>
      </c>
      <c r="B11" s="115" t="str">
        <f>Položky!C174</f>
        <v>Úpravy povrchů vnější</v>
      </c>
      <c r="C11" s="66"/>
      <c r="D11" s="116"/>
      <c r="E11" s="201">
        <f>Položky!BA568</f>
        <v>0</v>
      </c>
      <c r="F11" s="202">
        <f>Položky!BB568</f>
        <v>0</v>
      </c>
      <c r="G11" s="202">
        <f>Položky!BC568</f>
        <v>0</v>
      </c>
      <c r="H11" s="202">
        <f>Položky!BD568</f>
        <v>0</v>
      </c>
      <c r="I11" s="203">
        <f>Položky!BE568</f>
        <v>0</v>
      </c>
    </row>
    <row r="12" spans="1:9" s="35" customFormat="1" x14ac:dyDescent="0.2">
      <c r="A12" s="200" t="str">
        <f>Položky!B569</f>
        <v>64</v>
      </c>
      <c r="B12" s="115" t="str">
        <f>Položky!C569</f>
        <v>Výplně otvorů</v>
      </c>
      <c r="C12" s="66"/>
      <c r="D12" s="116"/>
      <c r="E12" s="201">
        <f>Položky!BA572</f>
        <v>0</v>
      </c>
      <c r="F12" s="202">
        <f>Položky!BB572</f>
        <v>0</v>
      </c>
      <c r="G12" s="202">
        <f>Položky!BC572</f>
        <v>0</v>
      </c>
      <c r="H12" s="202">
        <f>Položky!BD572</f>
        <v>0</v>
      </c>
      <c r="I12" s="203">
        <f>Položky!BE572</f>
        <v>0</v>
      </c>
    </row>
    <row r="13" spans="1:9" s="35" customFormat="1" x14ac:dyDescent="0.2">
      <c r="A13" s="200" t="str">
        <f>Položky!B573</f>
        <v>94</v>
      </c>
      <c r="B13" s="115" t="str">
        <f>Položky!C573</f>
        <v>Lešení a stavební výtahy</v>
      </c>
      <c r="C13" s="66"/>
      <c r="D13" s="116"/>
      <c r="E13" s="201">
        <f>Položky!BA615</f>
        <v>0</v>
      </c>
      <c r="F13" s="202">
        <f>Položky!BB615</f>
        <v>0</v>
      </c>
      <c r="G13" s="202">
        <f>Položky!BC615</f>
        <v>0</v>
      </c>
      <c r="H13" s="202">
        <f>Položky!BD615</f>
        <v>0</v>
      </c>
      <c r="I13" s="203">
        <f>Položky!BE615</f>
        <v>0</v>
      </c>
    </row>
    <row r="14" spans="1:9" s="35" customFormat="1" x14ac:dyDescent="0.2">
      <c r="A14" s="200" t="str">
        <f>Položky!B616</f>
        <v>95</v>
      </c>
      <c r="B14" s="115" t="str">
        <f>Položky!C616</f>
        <v>Dokončovací konstrukce na pozemních stavbách</v>
      </c>
      <c r="C14" s="66"/>
      <c r="D14" s="116"/>
      <c r="E14" s="201">
        <f>Položky!BA622</f>
        <v>0</v>
      </c>
      <c r="F14" s="202">
        <f>Položky!BB622</f>
        <v>0</v>
      </c>
      <c r="G14" s="202">
        <f>Položky!BC622</f>
        <v>0</v>
      </c>
      <c r="H14" s="202">
        <f>Položky!BD622</f>
        <v>0</v>
      </c>
      <c r="I14" s="203">
        <f>Položky!BE622</f>
        <v>0</v>
      </c>
    </row>
    <row r="15" spans="1:9" s="35" customFormat="1" x14ac:dyDescent="0.2">
      <c r="A15" s="200" t="str">
        <f>Položky!B623</f>
        <v>96</v>
      </c>
      <c r="B15" s="115" t="str">
        <f>Položky!C623</f>
        <v>Bourání konstrukcí</v>
      </c>
      <c r="C15" s="66"/>
      <c r="D15" s="116"/>
      <c r="E15" s="201">
        <f>Položky!BA664</f>
        <v>0</v>
      </c>
      <c r="F15" s="202">
        <f>Položky!BB664</f>
        <v>0</v>
      </c>
      <c r="G15" s="202">
        <f>Položky!BC664</f>
        <v>0</v>
      </c>
      <c r="H15" s="202">
        <f>Položky!BD664</f>
        <v>0</v>
      </c>
      <c r="I15" s="203">
        <f>Položky!BE664</f>
        <v>0</v>
      </c>
    </row>
    <row r="16" spans="1:9" s="35" customFormat="1" x14ac:dyDescent="0.2">
      <c r="A16" s="200" t="str">
        <f>Položky!B665</f>
        <v>97</v>
      </c>
      <c r="B16" s="115" t="str">
        <f>Položky!C665</f>
        <v>Prorážení otvorů</v>
      </c>
      <c r="C16" s="66"/>
      <c r="D16" s="116"/>
      <c r="E16" s="201">
        <f>Položky!BA726</f>
        <v>0</v>
      </c>
      <c r="F16" s="202">
        <f>Položky!BB726</f>
        <v>0</v>
      </c>
      <c r="G16" s="202">
        <f>Položky!BC726</f>
        <v>0</v>
      </c>
      <c r="H16" s="202">
        <f>Položky!BD726</f>
        <v>0</v>
      </c>
      <c r="I16" s="203">
        <f>Položky!BE726</f>
        <v>0</v>
      </c>
    </row>
    <row r="17" spans="1:9" s="35" customFormat="1" x14ac:dyDescent="0.2">
      <c r="A17" s="200" t="str">
        <f>Položky!B727</f>
        <v>99</v>
      </c>
      <c r="B17" s="115" t="str">
        <f>Položky!C727</f>
        <v>Staveništní přesun hmot</v>
      </c>
      <c r="C17" s="66"/>
      <c r="D17" s="116"/>
      <c r="E17" s="201">
        <f>Položky!BA729</f>
        <v>0</v>
      </c>
      <c r="F17" s="202">
        <f>Položky!BB729</f>
        <v>0</v>
      </c>
      <c r="G17" s="202">
        <f>Položky!BC729</f>
        <v>0</v>
      </c>
      <c r="H17" s="202">
        <f>Položky!BD729</f>
        <v>0</v>
      </c>
      <c r="I17" s="203">
        <f>Položky!BE729</f>
        <v>0</v>
      </c>
    </row>
    <row r="18" spans="1:9" s="35" customFormat="1" x14ac:dyDescent="0.2">
      <c r="A18" s="200" t="str">
        <f>Položky!B730</f>
        <v>711</v>
      </c>
      <c r="B18" s="115" t="str">
        <f>Položky!C730</f>
        <v>Izolace proti vodě</v>
      </c>
      <c r="C18" s="66"/>
      <c r="D18" s="116"/>
      <c r="E18" s="201">
        <f>Položky!BA736</f>
        <v>0</v>
      </c>
      <c r="F18" s="202">
        <f>Položky!BB736</f>
        <v>0</v>
      </c>
      <c r="G18" s="202">
        <f>Položky!BC736</f>
        <v>0</v>
      </c>
      <c r="H18" s="202">
        <f>Položky!BD736</f>
        <v>0</v>
      </c>
      <c r="I18" s="203">
        <f>Položky!BE736</f>
        <v>0</v>
      </c>
    </row>
    <row r="19" spans="1:9" s="35" customFormat="1" x14ac:dyDescent="0.2">
      <c r="A19" s="200" t="str">
        <f>Položky!B737</f>
        <v>712</v>
      </c>
      <c r="B19" s="115" t="str">
        <f>Položky!C737</f>
        <v>Živičné krytiny</v>
      </c>
      <c r="C19" s="66"/>
      <c r="D19" s="116"/>
      <c r="E19" s="201">
        <f>Položky!BA829</f>
        <v>0</v>
      </c>
      <c r="F19" s="202">
        <f>Položky!BB829</f>
        <v>0</v>
      </c>
      <c r="G19" s="202">
        <f>Položky!BC829</f>
        <v>0</v>
      </c>
      <c r="H19" s="202">
        <f>Položky!BD829</f>
        <v>0</v>
      </c>
      <c r="I19" s="203">
        <f>Položky!BE829</f>
        <v>0</v>
      </c>
    </row>
    <row r="20" spans="1:9" s="35" customFormat="1" x14ac:dyDescent="0.2">
      <c r="A20" s="200" t="str">
        <f>Položky!B830</f>
        <v>713</v>
      </c>
      <c r="B20" s="115" t="str">
        <f>Položky!C830</f>
        <v>Izolace tepelné</v>
      </c>
      <c r="C20" s="66"/>
      <c r="D20" s="116"/>
      <c r="E20" s="201">
        <f>Položky!BA894</f>
        <v>0</v>
      </c>
      <c r="F20" s="202">
        <f>Položky!BB894</f>
        <v>0</v>
      </c>
      <c r="G20" s="202">
        <f>Položky!BC894</f>
        <v>0</v>
      </c>
      <c r="H20" s="202">
        <f>Položky!BD894</f>
        <v>0</v>
      </c>
      <c r="I20" s="203">
        <f>Položky!BE894</f>
        <v>0</v>
      </c>
    </row>
    <row r="21" spans="1:9" s="35" customFormat="1" x14ac:dyDescent="0.2">
      <c r="A21" s="200" t="str">
        <f>Položky!B895</f>
        <v>721</v>
      </c>
      <c r="B21" s="115" t="str">
        <f>Položky!C895</f>
        <v>Vnitřní kanalizace</v>
      </c>
      <c r="C21" s="66"/>
      <c r="D21" s="116"/>
      <c r="E21" s="201">
        <f>Položky!BA898</f>
        <v>0</v>
      </c>
      <c r="F21" s="202">
        <f>Položky!BB898</f>
        <v>0</v>
      </c>
      <c r="G21" s="202">
        <f>Položky!BC898</f>
        <v>0</v>
      </c>
      <c r="H21" s="202">
        <f>Položky!BD898</f>
        <v>0</v>
      </c>
      <c r="I21" s="203">
        <f>Položky!BE898</f>
        <v>0</v>
      </c>
    </row>
    <row r="22" spans="1:9" s="35" customFormat="1" x14ac:dyDescent="0.2">
      <c r="A22" s="200" t="str">
        <f>Položky!B899</f>
        <v>730</v>
      </c>
      <c r="B22" s="115" t="str">
        <f>Položky!C899</f>
        <v>Ústřední vytápění</v>
      </c>
      <c r="C22" s="66"/>
      <c r="D22" s="116"/>
      <c r="E22" s="201">
        <f>Položky!BA904</f>
        <v>0</v>
      </c>
      <c r="F22" s="202">
        <f>Položky!BB904</f>
        <v>0</v>
      </c>
      <c r="G22" s="202">
        <f>Položky!BC904</f>
        <v>0</v>
      </c>
      <c r="H22" s="202">
        <f>Položky!BD904</f>
        <v>0</v>
      </c>
      <c r="I22" s="203">
        <f>Položky!BE904</f>
        <v>0</v>
      </c>
    </row>
    <row r="23" spans="1:9" s="35" customFormat="1" x14ac:dyDescent="0.2">
      <c r="A23" s="200" t="str">
        <f>Položky!B905</f>
        <v>762</v>
      </c>
      <c r="B23" s="115" t="str">
        <f>Položky!C905</f>
        <v>Konstrukce tesařské</v>
      </c>
      <c r="C23" s="66"/>
      <c r="D23" s="116"/>
      <c r="E23" s="201">
        <f>Položky!BA957</f>
        <v>0</v>
      </c>
      <c r="F23" s="202">
        <f>Položky!BB957</f>
        <v>0</v>
      </c>
      <c r="G23" s="202">
        <f>Položky!BC957</f>
        <v>0</v>
      </c>
      <c r="H23" s="202">
        <f>Položky!BD957</f>
        <v>0</v>
      </c>
      <c r="I23" s="203">
        <f>Položky!BE957</f>
        <v>0</v>
      </c>
    </row>
    <row r="24" spans="1:9" s="35" customFormat="1" x14ac:dyDescent="0.2">
      <c r="A24" s="200" t="str">
        <f>Položky!B958</f>
        <v>764</v>
      </c>
      <c r="B24" s="115" t="str">
        <f>Položky!C958</f>
        <v>Konstrukce klempířské</v>
      </c>
      <c r="C24" s="66"/>
      <c r="D24" s="116"/>
      <c r="E24" s="201">
        <f>Položky!BA1013</f>
        <v>0</v>
      </c>
      <c r="F24" s="202">
        <f>Položky!BB1013</f>
        <v>0</v>
      </c>
      <c r="G24" s="202">
        <f>Položky!BC1013</f>
        <v>0</v>
      </c>
      <c r="H24" s="202">
        <f>Položky!BD1013</f>
        <v>0</v>
      </c>
      <c r="I24" s="203">
        <f>Položky!BE1013</f>
        <v>0</v>
      </c>
    </row>
    <row r="25" spans="1:9" s="35" customFormat="1" x14ac:dyDescent="0.2">
      <c r="A25" s="200" t="str">
        <f>Položky!B1014</f>
        <v>765</v>
      </c>
      <c r="B25" s="115" t="str">
        <f>Položky!C1014</f>
        <v>Krytiny tvrdé</v>
      </c>
      <c r="C25" s="66"/>
      <c r="D25" s="116"/>
      <c r="E25" s="201">
        <f>Položky!BA1019</f>
        <v>0</v>
      </c>
      <c r="F25" s="202">
        <f>Položky!BB1019</f>
        <v>0</v>
      </c>
      <c r="G25" s="202">
        <f>Položky!BC1019</f>
        <v>0</v>
      </c>
      <c r="H25" s="202">
        <f>Položky!BD1019</f>
        <v>0</v>
      </c>
      <c r="I25" s="203">
        <f>Položky!BE1019</f>
        <v>0</v>
      </c>
    </row>
    <row r="26" spans="1:9" s="35" customFormat="1" x14ac:dyDescent="0.2">
      <c r="A26" s="200" t="str">
        <f>Položky!B1020</f>
        <v>766</v>
      </c>
      <c r="B26" s="115" t="str">
        <f>Položky!C1020</f>
        <v>Konstrukce truhlářské</v>
      </c>
      <c r="C26" s="66"/>
      <c r="D26" s="116"/>
      <c r="E26" s="201">
        <f>Položky!BA1048</f>
        <v>0</v>
      </c>
      <c r="F26" s="202">
        <f>Položky!BB1048</f>
        <v>0</v>
      </c>
      <c r="G26" s="202">
        <f>Položky!BC1048</f>
        <v>0</v>
      </c>
      <c r="H26" s="202">
        <f>Položky!BD1048</f>
        <v>0</v>
      </c>
      <c r="I26" s="203">
        <f>Položky!BE1048</f>
        <v>0</v>
      </c>
    </row>
    <row r="27" spans="1:9" s="35" customFormat="1" x14ac:dyDescent="0.2">
      <c r="A27" s="200" t="str">
        <f>Položky!B1049</f>
        <v>767</v>
      </c>
      <c r="B27" s="115" t="str">
        <f>Položky!C1049</f>
        <v>Konstrukce zámečnické</v>
      </c>
      <c r="C27" s="66"/>
      <c r="D27" s="116"/>
      <c r="E27" s="201">
        <f>Položky!BA1066</f>
        <v>0</v>
      </c>
      <c r="F27" s="202">
        <f>Položky!BB1066</f>
        <v>0</v>
      </c>
      <c r="G27" s="202">
        <f>Položky!BC1066</f>
        <v>0</v>
      </c>
      <c r="H27" s="202">
        <f>Položky!BD1066</f>
        <v>0</v>
      </c>
      <c r="I27" s="203">
        <f>Položky!BE1066</f>
        <v>0</v>
      </c>
    </row>
    <row r="28" spans="1:9" s="35" customFormat="1" x14ac:dyDescent="0.2">
      <c r="A28" s="200" t="str">
        <f>Položky!B1067</f>
        <v>769</v>
      </c>
      <c r="B28" s="115" t="str">
        <f>Položky!C1067</f>
        <v>Otvorové prvky z plastu</v>
      </c>
      <c r="C28" s="66"/>
      <c r="D28" s="116"/>
      <c r="E28" s="201">
        <f>Položky!BA1099</f>
        <v>0</v>
      </c>
      <c r="F28" s="202">
        <f>Položky!BB1099</f>
        <v>0</v>
      </c>
      <c r="G28" s="202">
        <f>Položky!BC1099</f>
        <v>0</v>
      </c>
      <c r="H28" s="202">
        <f>Položky!BD1099</f>
        <v>0</v>
      </c>
      <c r="I28" s="203">
        <f>Položky!BE1099</f>
        <v>0</v>
      </c>
    </row>
    <row r="29" spans="1:9" s="35" customFormat="1" x14ac:dyDescent="0.2">
      <c r="A29" s="200" t="str">
        <f>Položky!B1100</f>
        <v>783</v>
      </c>
      <c r="B29" s="115" t="str">
        <f>Položky!C1100</f>
        <v>Nátěry</v>
      </c>
      <c r="C29" s="66"/>
      <c r="D29" s="116"/>
      <c r="E29" s="201">
        <f>Položky!BA1135</f>
        <v>0</v>
      </c>
      <c r="F29" s="202">
        <f>Položky!BB1135</f>
        <v>0</v>
      </c>
      <c r="G29" s="202">
        <f>Položky!BC1135</f>
        <v>0</v>
      </c>
      <c r="H29" s="202">
        <f>Položky!BD1135</f>
        <v>0</v>
      </c>
      <c r="I29" s="203">
        <f>Položky!BE1135</f>
        <v>0</v>
      </c>
    </row>
    <row r="30" spans="1:9" s="35" customFormat="1" x14ac:dyDescent="0.2">
      <c r="A30" s="200" t="str">
        <f>Položky!B1136</f>
        <v>M21</v>
      </c>
      <c r="B30" s="115" t="str">
        <f>Položky!C1136</f>
        <v>Elektromontáže</v>
      </c>
      <c r="C30" s="66"/>
      <c r="D30" s="116"/>
      <c r="E30" s="201">
        <f>Položky!BA1147</f>
        <v>0</v>
      </c>
      <c r="F30" s="202">
        <f>Položky!BB1147</f>
        <v>0</v>
      </c>
      <c r="G30" s="202">
        <f>Položky!BC1147</f>
        <v>0</v>
      </c>
      <c r="H30" s="202">
        <f>Položky!BD1147</f>
        <v>0</v>
      </c>
      <c r="I30" s="203">
        <f>Položky!BE1147</f>
        <v>0</v>
      </c>
    </row>
    <row r="31" spans="1:9" s="35" customFormat="1" x14ac:dyDescent="0.2">
      <c r="A31" s="200" t="str">
        <f>Položky!B1148</f>
        <v>M24</v>
      </c>
      <c r="B31" s="115" t="str">
        <f>Položky!C1148</f>
        <v>Montáže vzduchotechnických zařízení</v>
      </c>
      <c r="C31" s="66"/>
      <c r="D31" s="116"/>
      <c r="E31" s="201">
        <f>Položky!BA1150</f>
        <v>0</v>
      </c>
      <c r="F31" s="202">
        <f>Položky!BB1150</f>
        <v>0</v>
      </c>
      <c r="G31" s="202">
        <f>Položky!BC1150</f>
        <v>0</v>
      </c>
      <c r="H31" s="202">
        <f>Položky!BD1150</f>
        <v>0</v>
      </c>
      <c r="I31" s="203">
        <f>Položky!BE1150</f>
        <v>0</v>
      </c>
    </row>
    <row r="32" spans="1:9" s="35" customFormat="1" ht="13.5" thickBot="1" x14ac:dyDescent="0.25">
      <c r="A32" s="200" t="str">
        <f>Položky!B1151</f>
        <v>D96</v>
      </c>
      <c r="B32" s="115" t="str">
        <f>Položky!C1151</f>
        <v>Přesuny suti a vybouraných hmot</v>
      </c>
      <c r="C32" s="66"/>
      <c r="D32" s="116"/>
      <c r="E32" s="201">
        <f>Položky!BA1160</f>
        <v>0</v>
      </c>
      <c r="F32" s="202">
        <f>Položky!BB1160</f>
        <v>0</v>
      </c>
      <c r="G32" s="202">
        <f>Položky!BC1160</f>
        <v>0</v>
      </c>
      <c r="H32" s="202">
        <f>Položky!BD1160</f>
        <v>0</v>
      </c>
      <c r="I32" s="203">
        <f>Položky!BE1160</f>
        <v>0</v>
      </c>
    </row>
    <row r="33" spans="1:57" s="123" customFormat="1" ht="13.5" thickBot="1" x14ac:dyDescent="0.25">
      <c r="A33" s="117"/>
      <c r="B33" s="118" t="s">
        <v>58</v>
      </c>
      <c r="C33" s="118"/>
      <c r="D33" s="119"/>
      <c r="E33" s="120">
        <f>SUM(E7:E32)</f>
        <v>0</v>
      </c>
      <c r="F33" s="121">
        <f>SUM(F7:F32)</f>
        <v>0</v>
      </c>
      <c r="G33" s="121">
        <f>SUM(G7:G32)</f>
        <v>0</v>
      </c>
      <c r="H33" s="121">
        <f>SUM(H7:H32)</f>
        <v>0</v>
      </c>
      <c r="I33" s="122">
        <f>SUM(I7:I32)</f>
        <v>0</v>
      </c>
    </row>
    <row r="34" spans="1:57" x14ac:dyDescent="0.2">
      <c r="A34" s="66"/>
      <c r="B34" s="66"/>
      <c r="C34" s="66"/>
      <c r="D34" s="66"/>
      <c r="E34" s="66"/>
      <c r="F34" s="66"/>
      <c r="G34" s="66"/>
      <c r="H34" s="66"/>
      <c r="I34" s="66"/>
    </row>
    <row r="35" spans="1:57" ht="19.5" customHeight="1" x14ac:dyDescent="0.25">
      <c r="A35" s="107" t="s">
        <v>59</v>
      </c>
      <c r="B35" s="107"/>
      <c r="C35" s="107"/>
      <c r="D35" s="107"/>
      <c r="E35" s="107"/>
      <c r="F35" s="107"/>
      <c r="G35" s="124"/>
      <c r="H35" s="107"/>
      <c r="I35" s="107"/>
      <c r="BA35" s="41"/>
      <c r="BB35" s="41"/>
      <c r="BC35" s="41"/>
      <c r="BD35" s="41"/>
      <c r="BE35" s="41"/>
    </row>
    <row r="36" spans="1:57" ht="13.5" thickBot="1" x14ac:dyDescent="0.25">
      <c r="A36" s="77"/>
      <c r="B36" s="77"/>
      <c r="C36" s="77"/>
      <c r="D36" s="77"/>
      <c r="E36" s="77"/>
      <c r="F36" s="77"/>
      <c r="G36" s="77"/>
      <c r="H36" s="77"/>
      <c r="I36" s="77"/>
    </row>
    <row r="37" spans="1:57" x14ac:dyDescent="0.2">
      <c r="A37" s="71" t="s">
        <v>60</v>
      </c>
      <c r="B37" s="72"/>
      <c r="C37" s="72"/>
      <c r="D37" s="125"/>
      <c r="E37" s="126" t="s">
        <v>61</v>
      </c>
      <c r="F37" s="127" t="s">
        <v>62</v>
      </c>
      <c r="G37" s="128" t="s">
        <v>63</v>
      </c>
      <c r="H37" s="129"/>
      <c r="I37" s="130" t="s">
        <v>61</v>
      </c>
    </row>
    <row r="38" spans="1:57" x14ac:dyDescent="0.2">
      <c r="A38" s="64" t="s">
        <v>1104</v>
      </c>
      <c r="B38" s="55"/>
      <c r="C38" s="55"/>
      <c r="D38" s="131"/>
      <c r="E38" s="132">
        <v>0</v>
      </c>
      <c r="F38" s="133">
        <v>0</v>
      </c>
      <c r="G38" s="134">
        <f t="shared" ref="G38:G45" si="0">CHOOSE(BA38+1,HSV+PSV,HSV+PSV+Mont,HSV+PSV+Dodavka+Mont,HSV,PSV,Mont,Dodavka,Mont+Dodavka,0)</f>
        <v>0</v>
      </c>
      <c r="H38" s="135"/>
      <c r="I38" s="136">
        <f t="shared" ref="I38:I45" si="1">E38+F38*G38/100</f>
        <v>0</v>
      </c>
      <c r="BA38">
        <v>0</v>
      </c>
    </row>
    <row r="39" spans="1:57" x14ac:dyDescent="0.2">
      <c r="A39" s="64" t="s">
        <v>1105</v>
      </c>
      <c r="B39" s="55"/>
      <c r="C39" s="55"/>
      <c r="D39" s="131"/>
      <c r="E39" s="132">
        <v>0</v>
      </c>
      <c r="F39" s="133">
        <v>0</v>
      </c>
      <c r="G39" s="134">
        <f t="shared" si="0"/>
        <v>0</v>
      </c>
      <c r="H39" s="135"/>
      <c r="I39" s="136">
        <f t="shared" si="1"/>
        <v>0</v>
      </c>
      <c r="BA39">
        <v>0</v>
      </c>
    </row>
    <row r="40" spans="1:57" x14ac:dyDescent="0.2">
      <c r="A40" s="64" t="s">
        <v>1106</v>
      </c>
      <c r="B40" s="55"/>
      <c r="C40" s="55"/>
      <c r="D40" s="131"/>
      <c r="E40" s="132">
        <v>0</v>
      </c>
      <c r="F40" s="133">
        <v>0</v>
      </c>
      <c r="G40" s="134">
        <f t="shared" si="0"/>
        <v>0</v>
      </c>
      <c r="H40" s="135"/>
      <c r="I40" s="136">
        <f t="shared" si="1"/>
        <v>0</v>
      </c>
      <c r="BA40">
        <v>0</v>
      </c>
    </row>
    <row r="41" spans="1:57" x14ac:dyDescent="0.2">
      <c r="A41" s="64" t="s">
        <v>1107</v>
      </c>
      <c r="B41" s="55"/>
      <c r="C41" s="55"/>
      <c r="D41" s="131"/>
      <c r="E41" s="132">
        <v>0</v>
      </c>
      <c r="F41" s="133">
        <v>0</v>
      </c>
      <c r="G41" s="134">
        <f t="shared" si="0"/>
        <v>0</v>
      </c>
      <c r="H41" s="135"/>
      <c r="I41" s="136">
        <f t="shared" si="1"/>
        <v>0</v>
      </c>
      <c r="BA41">
        <v>0</v>
      </c>
    </row>
    <row r="42" spans="1:57" x14ac:dyDescent="0.2">
      <c r="A42" s="64" t="s">
        <v>1108</v>
      </c>
      <c r="B42" s="55"/>
      <c r="C42" s="55"/>
      <c r="D42" s="131"/>
      <c r="E42" s="132">
        <v>0</v>
      </c>
      <c r="F42" s="133">
        <v>0</v>
      </c>
      <c r="G42" s="134">
        <f t="shared" si="0"/>
        <v>0</v>
      </c>
      <c r="H42" s="135"/>
      <c r="I42" s="136">
        <f t="shared" si="1"/>
        <v>0</v>
      </c>
      <c r="BA42">
        <v>1</v>
      </c>
    </row>
    <row r="43" spans="1:57" x14ac:dyDescent="0.2">
      <c r="A43" s="64" t="s">
        <v>1109</v>
      </c>
      <c r="B43" s="55"/>
      <c r="C43" s="55"/>
      <c r="D43" s="131"/>
      <c r="E43" s="132">
        <v>0</v>
      </c>
      <c r="F43" s="133">
        <v>0</v>
      </c>
      <c r="G43" s="134">
        <f t="shared" si="0"/>
        <v>0</v>
      </c>
      <c r="H43" s="135"/>
      <c r="I43" s="136">
        <f t="shared" si="1"/>
        <v>0</v>
      </c>
      <c r="BA43">
        <v>1</v>
      </c>
    </row>
    <row r="44" spans="1:57" x14ac:dyDescent="0.2">
      <c r="A44" s="64" t="s">
        <v>1110</v>
      </c>
      <c r="B44" s="55"/>
      <c r="C44" s="55"/>
      <c r="D44" s="131"/>
      <c r="E44" s="132">
        <v>0</v>
      </c>
      <c r="F44" s="133">
        <v>0</v>
      </c>
      <c r="G44" s="134">
        <f t="shared" si="0"/>
        <v>0</v>
      </c>
      <c r="H44" s="135"/>
      <c r="I44" s="136">
        <f t="shared" si="1"/>
        <v>0</v>
      </c>
      <c r="BA44">
        <v>2</v>
      </c>
    </row>
    <row r="45" spans="1:57" x14ac:dyDescent="0.2">
      <c r="A45" s="64" t="s">
        <v>1111</v>
      </c>
      <c r="B45" s="55"/>
      <c r="C45" s="55"/>
      <c r="D45" s="131"/>
      <c r="E45" s="132">
        <v>0</v>
      </c>
      <c r="F45" s="133">
        <v>0</v>
      </c>
      <c r="G45" s="134">
        <f t="shared" si="0"/>
        <v>0</v>
      </c>
      <c r="H45" s="135"/>
      <c r="I45" s="136">
        <f t="shared" si="1"/>
        <v>0</v>
      </c>
      <c r="BA45">
        <v>2</v>
      </c>
    </row>
    <row r="46" spans="1:57" ht="13.5" thickBot="1" x14ac:dyDescent="0.25">
      <c r="A46" s="137"/>
      <c r="B46" s="138" t="s">
        <v>64</v>
      </c>
      <c r="C46" s="139"/>
      <c r="D46" s="140"/>
      <c r="E46" s="141"/>
      <c r="F46" s="142"/>
      <c r="G46" s="142"/>
      <c r="H46" s="223">
        <f>SUM(I38:I45)</f>
        <v>0</v>
      </c>
      <c r="I46" s="224"/>
    </row>
    <row r="48" spans="1:57" x14ac:dyDescent="0.2">
      <c r="B48" s="123"/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  <row r="78" spans="6:9" x14ac:dyDescent="0.2">
      <c r="F78" s="143"/>
      <c r="G78" s="144"/>
      <c r="H78" s="144"/>
      <c r="I78" s="145"/>
    </row>
    <row r="79" spans="6:9" x14ac:dyDescent="0.2">
      <c r="F79" s="143"/>
      <c r="G79" s="144"/>
      <c r="H79" s="144"/>
      <c r="I79" s="145"/>
    </row>
    <row r="80" spans="6:9" x14ac:dyDescent="0.2">
      <c r="F80" s="143"/>
      <c r="G80" s="144"/>
      <c r="H80" s="144"/>
      <c r="I80" s="145"/>
    </row>
    <row r="81" spans="6:9" x14ac:dyDescent="0.2">
      <c r="F81" s="143"/>
      <c r="G81" s="144"/>
      <c r="H81" s="144"/>
      <c r="I81" s="145"/>
    </row>
    <row r="82" spans="6:9" x14ac:dyDescent="0.2">
      <c r="F82" s="143"/>
      <c r="G82" s="144"/>
      <c r="H82" s="144"/>
      <c r="I82" s="145"/>
    </row>
    <row r="83" spans="6:9" x14ac:dyDescent="0.2">
      <c r="F83" s="143"/>
      <c r="G83" s="144"/>
      <c r="H83" s="144"/>
      <c r="I83" s="145"/>
    </row>
    <row r="84" spans="6:9" x14ac:dyDescent="0.2">
      <c r="F84" s="143"/>
      <c r="G84" s="144"/>
      <c r="H84" s="144"/>
      <c r="I84" s="145"/>
    </row>
    <row r="85" spans="6:9" x14ac:dyDescent="0.2">
      <c r="F85" s="143"/>
      <c r="G85" s="144"/>
      <c r="H85" s="144"/>
      <c r="I85" s="145"/>
    </row>
    <row r="86" spans="6:9" x14ac:dyDescent="0.2">
      <c r="F86" s="143"/>
      <c r="G86" s="144"/>
      <c r="H86" s="144"/>
      <c r="I86" s="145"/>
    </row>
    <row r="87" spans="6:9" x14ac:dyDescent="0.2">
      <c r="F87" s="143"/>
      <c r="G87" s="144"/>
      <c r="H87" s="144"/>
      <c r="I87" s="145"/>
    </row>
    <row r="88" spans="6:9" x14ac:dyDescent="0.2">
      <c r="F88" s="143"/>
      <c r="G88" s="144"/>
      <c r="H88" s="144"/>
      <c r="I88" s="145"/>
    </row>
    <row r="89" spans="6:9" x14ac:dyDescent="0.2">
      <c r="F89" s="143"/>
      <c r="G89" s="144"/>
      <c r="H89" s="144"/>
      <c r="I89" s="145"/>
    </row>
    <row r="90" spans="6:9" x14ac:dyDescent="0.2">
      <c r="F90" s="143"/>
      <c r="G90" s="144"/>
      <c r="H90" s="144"/>
      <c r="I90" s="145"/>
    </row>
    <row r="91" spans="6:9" x14ac:dyDescent="0.2">
      <c r="F91" s="143"/>
      <c r="G91" s="144"/>
      <c r="H91" s="144"/>
      <c r="I91" s="145"/>
    </row>
    <row r="92" spans="6:9" x14ac:dyDescent="0.2">
      <c r="F92" s="143"/>
      <c r="G92" s="144"/>
      <c r="H92" s="144"/>
      <c r="I92" s="145"/>
    </row>
    <row r="93" spans="6:9" x14ac:dyDescent="0.2">
      <c r="F93" s="143"/>
      <c r="G93" s="144"/>
      <c r="H93" s="144"/>
      <c r="I93" s="145"/>
    </row>
    <row r="94" spans="6:9" x14ac:dyDescent="0.2">
      <c r="F94" s="143"/>
      <c r="G94" s="144"/>
      <c r="H94" s="144"/>
      <c r="I94" s="145"/>
    </row>
    <row r="95" spans="6:9" x14ac:dyDescent="0.2">
      <c r="F95" s="143"/>
      <c r="G95" s="144"/>
      <c r="H95" s="144"/>
      <c r="I95" s="145"/>
    </row>
    <row r="96" spans="6:9" x14ac:dyDescent="0.2">
      <c r="F96" s="143"/>
      <c r="G96" s="144"/>
      <c r="H96" s="144"/>
      <c r="I96" s="145"/>
    </row>
    <row r="97" spans="6:9" x14ac:dyDescent="0.2">
      <c r="F97" s="143"/>
      <c r="G97" s="144"/>
      <c r="H97" s="144"/>
      <c r="I97" s="145"/>
    </row>
  </sheetData>
  <mergeCells count="4">
    <mergeCell ref="A1:B1"/>
    <mergeCell ref="A2:B2"/>
    <mergeCell ref="G2:I2"/>
    <mergeCell ref="H46:I4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33"/>
  <sheetViews>
    <sheetView showGridLines="0" showZeros="0" tabSelected="1" topLeftCell="A238" zoomScaleNormal="100" workbookViewId="0">
      <selection activeCell="C261" sqref="C261:D261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25" t="s">
        <v>65</v>
      </c>
      <c r="B1" s="225"/>
      <c r="C1" s="225"/>
      <c r="D1" s="225"/>
      <c r="E1" s="225"/>
      <c r="F1" s="225"/>
      <c r="G1" s="22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6" t="s">
        <v>49</v>
      </c>
      <c r="B3" s="217"/>
      <c r="C3" s="97" t="str">
        <f>CONCATENATE(cislostavby," ",nazevstavby)</f>
        <v>092017 OA Břeclav - Snížení energetické nárčnosti budovy</v>
      </c>
      <c r="D3" s="151"/>
      <c r="E3" s="152" t="s">
        <v>66</v>
      </c>
      <c r="F3" s="153" t="str">
        <f>Rekapitulace!H1</f>
        <v>092017</v>
      </c>
      <c r="G3" s="154"/>
    </row>
    <row r="4" spans="1:104" ht="13.5" thickBot="1" x14ac:dyDescent="0.25">
      <c r="A4" s="226" t="s">
        <v>51</v>
      </c>
      <c r="B4" s="219"/>
      <c r="C4" s="103" t="str">
        <f>CONCATENATE(cisloobjektu," ",nazevobjektu)</f>
        <v>01 Škola</v>
      </c>
      <c r="D4" s="155"/>
      <c r="E4" s="227" t="str">
        <f>Rekapitulace!G2</f>
        <v>Projekční rozpočet</v>
      </c>
      <c r="F4" s="228"/>
      <c r="G4" s="229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 x14ac:dyDescent="0.2">
      <c r="A7" s="163" t="s">
        <v>74</v>
      </c>
      <c r="B7" s="164" t="s">
        <v>75</v>
      </c>
      <c r="C7" s="165" t="s">
        <v>76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82</v>
      </c>
      <c r="C8" s="173" t="s">
        <v>83</v>
      </c>
      <c r="D8" s="174" t="s">
        <v>84</v>
      </c>
      <c r="E8" s="175">
        <v>43.14</v>
      </c>
      <c r="F8" s="175"/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 x14ac:dyDescent="0.2">
      <c r="A9" s="178"/>
      <c r="B9" s="180"/>
      <c r="C9" s="230" t="s">
        <v>85</v>
      </c>
      <c r="D9" s="231"/>
      <c r="E9" s="181">
        <v>43.14</v>
      </c>
      <c r="F9" s="182"/>
      <c r="G9" s="183"/>
      <c r="M9" s="179" t="s">
        <v>85</v>
      </c>
      <c r="O9" s="170"/>
    </row>
    <row r="10" spans="1:104" x14ac:dyDescent="0.2">
      <c r="A10" s="171">
        <v>2</v>
      </c>
      <c r="B10" s="172" t="s">
        <v>86</v>
      </c>
      <c r="C10" s="173" t="s">
        <v>87</v>
      </c>
      <c r="D10" s="174" t="s">
        <v>84</v>
      </c>
      <c r="E10" s="175">
        <v>78.765000000000001</v>
      </c>
      <c r="F10" s="175"/>
      <c r="G10" s="176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0</v>
      </c>
    </row>
    <row r="11" spans="1:104" ht="33.75" x14ac:dyDescent="0.2">
      <c r="A11" s="178"/>
      <c r="B11" s="180"/>
      <c r="C11" s="230" t="s">
        <v>88</v>
      </c>
      <c r="D11" s="231"/>
      <c r="E11" s="181">
        <v>78.765000000000001</v>
      </c>
      <c r="F11" s="182"/>
      <c r="G11" s="183"/>
      <c r="M11" s="179" t="s">
        <v>88</v>
      </c>
      <c r="O11" s="170"/>
    </row>
    <row r="12" spans="1:104" x14ac:dyDescent="0.2">
      <c r="A12" s="171">
        <v>3</v>
      </c>
      <c r="B12" s="172" t="s">
        <v>89</v>
      </c>
      <c r="C12" s="173" t="s">
        <v>90</v>
      </c>
      <c r="D12" s="174" t="s">
        <v>91</v>
      </c>
      <c r="E12" s="175">
        <v>60.847499999999997</v>
      </c>
      <c r="F12" s="175"/>
      <c r="G12" s="176">
        <f>E12*F12</f>
        <v>0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1</v>
      </c>
      <c r="CZ12" s="146">
        <v>0</v>
      </c>
    </row>
    <row r="13" spans="1:104" ht="22.5" x14ac:dyDescent="0.2">
      <c r="A13" s="178"/>
      <c r="B13" s="180"/>
      <c r="C13" s="230" t="s">
        <v>92</v>
      </c>
      <c r="D13" s="231"/>
      <c r="E13" s="181">
        <v>60.847499999999997</v>
      </c>
      <c r="F13" s="182"/>
      <c r="G13" s="183"/>
      <c r="M13" s="179" t="s">
        <v>92</v>
      </c>
      <c r="O13" s="170"/>
    </row>
    <row r="14" spans="1:104" x14ac:dyDescent="0.2">
      <c r="A14" s="171">
        <v>4</v>
      </c>
      <c r="B14" s="172" t="s">
        <v>93</v>
      </c>
      <c r="C14" s="173" t="s">
        <v>94</v>
      </c>
      <c r="D14" s="174" t="s">
        <v>91</v>
      </c>
      <c r="E14" s="175">
        <v>28.395499999999998</v>
      </c>
      <c r="F14" s="175"/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0</v>
      </c>
    </row>
    <row r="15" spans="1:104" x14ac:dyDescent="0.2">
      <c r="A15" s="178"/>
      <c r="B15" s="180"/>
      <c r="C15" s="230" t="s">
        <v>95</v>
      </c>
      <c r="D15" s="231"/>
      <c r="E15" s="181">
        <v>28.395499999999998</v>
      </c>
      <c r="F15" s="182"/>
      <c r="G15" s="183"/>
      <c r="M15" s="179" t="s">
        <v>95</v>
      </c>
      <c r="O15" s="170"/>
    </row>
    <row r="16" spans="1:104" x14ac:dyDescent="0.2">
      <c r="A16" s="171">
        <v>5</v>
      </c>
      <c r="B16" s="172" t="s">
        <v>96</v>
      </c>
      <c r="C16" s="173" t="s">
        <v>97</v>
      </c>
      <c r="D16" s="174" t="s">
        <v>91</v>
      </c>
      <c r="E16" s="175">
        <v>340.74599999999998</v>
      </c>
      <c r="F16" s="175"/>
      <c r="G16" s="176">
        <f>E16*F16</f>
        <v>0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1</v>
      </c>
      <c r="CZ16" s="146">
        <v>0</v>
      </c>
    </row>
    <row r="17" spans="1:104" x14ac:dyDescent="0.2">
      <c r="A17" s="178"/>
      <c r="B17" s="180"/>
      <c r="C17" s="230" t="s">
        <v>98</v>
      </c>
      <c r="D17" s="231"/>
      <c r="E17" s="181">
        <v>340.74599999999998</v>
      </c>
      <c r="F17" s="182"/>
      <c r="G17" s="183"/>
      <c r="M17" s="179" t="s">
        <v>98</v>
      </c>
      <c r="O17" s="170"/>
    </row>
    <row r="18" spans="1:104" x14ac:dyDescent="0.2">
      <c r="A18" s="171">
        <v>6</v>
      </c>
      <c r="B18" s="172" t="s">
        <v>99</v>
      </c>
      <c r="C18" s="173" t="s">
        <v>100</v>
      </c>
      <c r="D18" s="174" t="s">
        <v>91</v>
      </c>
      <c r="E18" s="175">
        <v>28.395499999999998</v>
      </c>
      <c r="F18" s="175"/>
      <c r="G18" s="176">
        <f>E18*F18</f>
        <v>0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0</v>
      </c>
    </row>
    <row r="19" spans="1:104" x14ac:dyDescent="0.2">
      <c r="A19" s="178"/>
      <c r="B19" s="180"/>
      <c r="C19" s="230" t="s">
        <v>95</v>
      </c>
      <c r="D19" s="231"/>
      <c r="E19" s="181">
        <v>28.395499999999998</v>
      </c>
      <c r="F19" s="182"/>
      <c r="G19" s="183"/>
      <c r="M19" s="179" t="s">
        <v>95</v>
      </c>
      <c r="O19" s="170"/>
    </row>
    <row r="20" spans="1:104" x14ac:dyDescent="0.2">
      <c r="A20" s="171">
        <v>7</v>
      </c>
      <c r="B20" s="172" t="s">
        <v>101</v>
      </c>
      <c r="C20" s="173" t="s">
        <v>102</v>
      </c>
      <c r="D20" s="174" t="s">
        <v>91</v>
      </c>
      <c r="E20" s="175">
        <v>567.91</v>
      </c>
      <c r="F20" s="175"/>
      <c r="G20" s="176">
        <f>E20*F20</f>
        <v>0</v>
      </c>
      <c r="O20" s="170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1</v>
      </c>
      <c r="CB20" s="177">
        <v>1</v>
      </c>
      <c r="CZ20" s="146">
        <v>0</v>
      </c>
    </row>
    <row r="21" spans="1:104" x14ac:dyDescent="0.2">
      <c r="A21" s="178"/>
      <c r="B21" s="180"/>
      <c r="C21" s="230" t="s">
        <v>103</v>
      </c>
      <c r="D21" s="231"/>
      <c r="E21" s="181">
        <v>567.91</v>
      </c>
      <c r="F21" s="182"/>
      <c r="G21" s="183"/>
      <c r="M21" s="179" t="s">
        <v>103</v>
      </c>
      <c r="O21" s="170"/>
    </row>
    <row r="22" spans="1:104" x14ac:dyDescent="0.2">
      <c r="A22" s="171">
        <v>8</v>
      </c>
      <c r="B22" s="172" t="s">
        <v>104</v>
      </c>
      <c r="C22" s="173" t="s">
        <v>105</v>
      </c>
      <c r="D22" s="174" t="s">
        <v>91</v>
      </c>
      <c r="E22" s="175">
        <v>28.395499999999998</v>
      </c>
      <c r="F22" s="175"/>
      <c r="G22" s="176">
        <f>E22*F22</f>
        <v>0</v>
      </c>
      <c r="O22" s="170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</v>
      </c>
      <c r="CB22" s="177">
        <v>1</v>
      </c>
      <c r="CZ22" s="146">
        <v>0</v>
      </c>
    </row>
    <row r="23" spans="1:104" x14ac:dyDescent="0.2">
      <c r="A23" s="178"/>
      <c r="B23" s="180"/>
      <c r="C23" s="230" t="s">
        <v>95</v>
      </c>
      <c r="D23" s="231"/>
      <c r="E23" s="181">
        <v>28.395499999999998</v>
      </c>
      <c r="F23" s="182"/>
      <c r="G23" s="183"/>
      <c r="M23" s="179" t="s">
        <v>95</v>
      </c>
      <c r="O23" s="170"/>
    </row>
    <row r="24" spans="1:104" x14ac:dyDescent="0.2">
      <c r="A24" s="171">
        <v>9</v>
      </c>
      <c r="B24" s="172" t="s">
        <v>106</v>
      </c>
      <c r="C24" s="173" t="s">
        <v>107</v>
      </c>
      <c r="D24" s="174" t="s">
        <v>91</v>
      </c>
      <c r="E24" s="175">
        <v>32.451999999999998</v>
      </c>
      <c r="F24" s="175"/>
      <c r="G24" s="176">
        <f>E24*F24</f>
        <v>0</v>
      </c>
      <c r="O24" s="170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1</v>
      </c>
      <c r="CB24" s="177">
        <v>1</v>
      </c>
      <c r="CZ24" s="146">
        <v>0</v>
      </c>
    </row>
    <row r="25" spans="1:104" ht="22.5" x14ac:dyDescent="0.2">
      <c r="A25" s="178"/>
      <c r="B25" s="180"/>
      <c r="C25" s="230" t="s">
        <v>108</v>
      </c>
      <c r="D25" s="231"/>
      <c r="E25" s="181">
        <v>32.451999999999998</v>
      </c>
      <c r="F25" s="182"/>
      <c r="G25" s="183"/>
      <c r="M25" s="179" t="s">
        <v>108</v>
      </c>
      <c r="O25" s="170"/>
    </row>
    <row r="26" spans="1:104" x14ac:dyDescent="0.2">
      <c r="A26" s="171">
        <v>10</v>
      </c>
      <c r="B26" s="172" t="s">
        <v>109</v>
      </c>
      <c r="C26" s="173" t="s">
        <v>110</v>
      </c>
      <c r="D26" s="174" t="s">
        <v>91</v>
      </c>
      <c r="E26" s="175">
        <v>28.395499999999998</v>
      </c>
      <c r="F26" s="175"/>
      <c r="G26" s="176">
        <f>E26*F26</f>
        <v>0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</v>
      </c>
      <c r="CB26" s="177">
        <v>1</v>
      </c>
      <c r="CZ26" s="146">
        <v>0</v>
      </c>
    </row>
    <row r="27" spans="1:104" x14ac:dyDescent="0.2">
      <c r="A27" s="178"/>
      <c r="B27" s="180"/>
      <c r="C27" s="230" t="s">
        <v>95</v>
      </c>
      <c r="D27" s="231"/>
      <c r="E27" s="181">
        <v>28.395499999999998</v>
      </c>
      <c r="F27" s="182"/>
      <c r="G27" s="183"/>
      <c r="M27" s="179" t="s">
        <v>95</v>
      </c>
      <c r="O27" s="170"/>
    </row>
    <row r="28" spans="1:104" x14ac:dyDescent="0.2">
      <c r="A28" s="184"/>
      <c r="B28" s="185" t="s">
        <v>77</v>
      </c>
      <c r="C28" s="186" t="str">
        <f>CONCATENATE(B7," ",C7)</f>
        <v>1 Zemní práce</v>
      </c>
      <c r="D28" s="187"/>
      <c r="E28" s="188"/>
      <c r="F28" s="189"/>
      <c r="G28" s="190">
        <f>SUM(G7:G27)</f>
        <v>0</v>
      </c>
      <c r="O28" s="170">
        <v>4</v>
      </c>
      <c r="BA28" s="191">
        <f>SUM(BA7:BA27)</f>
        <v>0</v>
      </c>
      <c r="BB28" s="191">
        <f>SUM(BB7:BB27)</f>
        <v>0</v>
      </c>
      <c r="BC28" s="191">
        <f>SUM(BC7:BC27)</f>
        <v>0</v>
      </c>
      <c r="BD28" s="191">
        <f>SUM(BD7:BD27)</f>
        <v>0</v>
      </c>
      <c r="BE28" s="191">
        <f>SUM(BE7:BE27)</f>
        <v>0</v>
      </c>
    </row>
    <row r="29" spans="1:104" x14ac:dyDescent="0.2">
      <c r="A29" s="163" t="s">
        <v>74</v>
      </c>
      <c r="B29" s="164" t="s">
        <v>111</v>
      </c>
      <c r="C29" s="165" t="s">
        <v>112</v>
      </c>
      <c r="D29" s="166"/>
      <c r="E29" s="167"/>
      <c r="F29" s="167"/>
      <c r="G29" s="168"/>
      <c r="H29" s="169"/>
      <c r="I29" s="169"/>
      <c r="O29" s="170">
        <v>1</v>
      </c>
    </row>
    <row r="30" spans="1:104" ht="22.5" x14ac:dyDescent="0.2">
      <c r="A30" s="171">
        <v>11</v>
      </c>
      <c r="B30" s="172" t="s">
        <v>113</v>
      </c>
      <c r="C30" s="173" t="s">
        <v>114</v>
      </c>
      <c r="D30" s="174" t="s">
        <v>115</v>
      </c>
      <c r="E30" s="175">
        <v>1</v>
      </c>
      <c r="F30" s="175"/>
      <c r="G30" s="176">
        <f>E30*F30</f>
        <v>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1</v>
      </c>
      <c r="CZ30" s="146">
        <v>2.7660000000000001E-2</v>
      </c>
    </row>
    <row r="31" spans="1:104" x14ac:dyDescent="0.2">
      <c r="A31" s="178"/>
      <c r="B31" s="180"/>
      <c r="C31" s="230" t="s">
        <v>116</v>
      </c>
      <c r="D31" s="231"/>
      <c r="E31" s="181">
        <v>0</v>
      </c>
      <c r="F31" s="182"/>
      <c r="G31" s="183"/>
      <c r="M31" s="179" t="s">
        <v>116</v>
      </c>
      <c r="O31" s="170"/>
    </row>
    <row r="32" spans="1:104" x14ac:dyDescent="0.2">
      <c r="A32" s="178"/>
      <c r="B32" s="180"/>
      <c r="C32" s="230" t="s">
        <v>117</v>
      </c>
      <c r="D32" s="231"/>
      <c r="E32" s="181">
        <v>1</v>
      </c>
      <c r="F32" s="182"/>
      <c r="G32" s="183"/>
      <c r="M32" s="179" t="s">
        <v>117</v>
      </c>
      <c r="O32" s="170"/>
    </row>
    <row r="33" spans="1:104" ht="22.5" x14ac:dyDescent="0.2">
      <c r="A33" s="171">
        <v>12</v>
      </c>
      <c r="B33" s="172" t="s">
        <v>118</v>
      </c>
      <c r="C33" s="173" t="s">
        <v>119</v>
      </c>
      <c r="D33" s="174" t="s">
        <v>115</v>
      </c>
      <c r="E33" s="175">
        <v>1</v>
      </c>
      <c r="F33" s="175"/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4.8419999999999998E-2</v>
      </c>
    </row>
    <row r="34" spans="1:104" x14ac:dyDescent="0.2">
      <c r="A34" s="178"/>
      <c r="B34" s="180"/>
      <c r="C34" s="230" t="s">
        <v>116</v>
      </c>
      <c r="D34" s="231"/>
      <c r="E34" s="181">
        <v>0</v>
      </c>
      <c r="F34" s="182"/>
      <c r="G34" s="183"/>
      <c r="M34" s="179" t="s">
        <v>116</v>
      </c>
      <c r="O34" s="170"/>
    </row>
    <row r="35" spans="1:104" x14ac:dyDescent="0.2">
      <c r="A35" s="178"/>
      <c r="B35" s="180"/>
      <c r="C35" s="230" t="s">
        <v>117</v>
      </c>
      <c r="D35" s="231"/>
      <c r="E35" s="181">
        <v>1</v>
      </c>
      <c r="F35" s="182"/>
      <c r="G35" s="183"/>
      <c r="M35" s="179" t="s">
        <v>117</v>
      </c>
      <c r="O35" s="170"/>
    </row>
    <row r="36" spans="1:104" ht="22.5" x14ac:dyDescent="0.2">
      <c r="A36" s="171">
        <v>13</v>
      </c>
      <c r="B36" s="172" t="s">
        <v>120</v>
      </c>
      <c r="C36" s="173" t="s">
        <v>121</v>
      </c>
      <c r="D36" s="174" t="s">
        <v>115</v>
      </c>
      <c r="E36" s="175">
        <v>1</v>
      </c>
      <c r="F36" s="175"/>
      <c r="G36" s="176">
        <f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1</v>
      </c>
      <c r="CZ36" s="146">
        <v>9.8159999999999997E-2</v>
      </c>
    </row>
    <row r="37" spans="1:104" x14ac:dyDescent="0.2">
      <c r="A37" s="178"/>
      <c r="B37" s="180"/>
      <c r="C37" s="230" t="s">
        <v>116</v>
      </c>
      <c r="D37" s="231"/>
      <c r="E37" s="181">
        <v>0</v>
      </c>
      <c r="F37" s="182"/>
      <c r="G37" s="183"/>
      <c r="M37" s="179" t="s">
        <v>116</v>
      </c>
      <c r="O37" s="170"/>
    </row>
    <row r="38" spans="1:104" x14ac:dyDescent="0.2">
      <c r="A38" s="178"/>
      <c r="B38" s="180"/>
      <c r="C38" s="230" t="s">
        <v>117</v>
      </c>
      <c r="D38" s="231"/>
      <c r="E38" s="181">
        <v>1</v>
      </c>
      <c r="F38" s="182"/>
      <c r="G38" s="183"/>
      <c r="M38" s="179" t="s">
        <v>117</v>
      </c>
      <c r="O38" s="170"/>
    </row>
    <row r="39" spans="1:104" ht="22.5" x14ac:dyDescent="0.2">
      <c r="A39" s="171">
        <v>14</v>
      </c>
      <c r="B39" s="172" t="s">
        <v>122</v>
      </c>
      <c r="C39" s="173" t="s">
        <v>123</v>
      </c>
      <c r="D39" s="174" t="s">
        <v>115</v>
      </c>
      <c r="E39" s="175">
        <v>1</v>
      </c>
      <c r="F39" s="175"/>
      <c r="G39" s="176">
        <f>E39*F39</f>
        <v>0</v>
      </c>
      <c r="O39" s="170">
        <v>2</v>
      </c>
      <c r="AA39" s="146">
        <v>1</v>
      </c>
      <c r="AB39" s="146">
        <v>0</v>
      </c>
      <c r="AC39" s="146">
        <v>0</v>
      </c>
      <c r="AZ39" s="146">
        <v>1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7">
        <v>1</v>
      </c>
      <c r="CB39" s="177">
        <v>0</v>
      </c>
      <c r="CZ39" s="146">
        <v>9.8159999999999997E-2</v>
      </c>
    </row>
    <row r="40" spans="1:104" x14ac:dyDescent="0.2">
      <c r="A40" s="178"/>
      <c r="B40" s="180"/>
      <c r="C40" s="230" t="s">
        <v>116</v>
      </c>
      <c r="D40" s="231"/>
      <c r="E40" s="181">
        <v>0</v>
      </c>
      <c r="F40" s="182"/>
      <c r="G40" s="183"/>
      <c r="M40" s="179" t="s">
        <v>116</v>
      </c>
      <c r="O40" s="170"/>
    </row>
    <row r="41" spans="1:104" x14ac:dyDescent="0.2">
      <c r="A41" s="178"/>
      <c r="B41" s="180"/>
      <c r="C41" s="230" t="s">
        <v>117</v>
      </c>
      <c r="D41" s="231"/>
      <c r="E41" s="181">
        <v>1</v>
      </c>
      <c r="F41" s="182"/>
      <c r="G41" s="183"/>
      <c r="M41" s="179" t="s">
        <v>117</v>
      </c>
      <c r="O41" s="170"/>
    </row>
    <row r="42" spans="1:104" ht="22.5" x14ac:dyDescent="0.2">
      <c r="A42" s="171">
        <v>15</v>
      </c>
      <c r="B42" s="172" t="s">
        <v>124</v>
      </c>
      <c r="C42" s="173" t="s">
        <v>125</v>
      </c>
      <c r="D42" s="174" t="s">
        <v>115</v>
      </c>
      <c r="E42" s="175">
        <v>1</v>
      </c>
      <c r="F42" s="175"/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0.11842</v>
      </c>
    </row>
    <row r="43" spans="1:104" x14ac:dyDescent="0.2">
      <c r="A43" s="178"/>
      <c r="B43" s="180"/>
      <c r="C43" s="230" t="s">
        <v>116</v>
      </c>
      <c r="D43" s="231"/>
      <c r="E43" s="181">
        <v>0</v>
      </c>
      <c r="F43" s="182"/>
      <c r="G43" s="183"/>
      <c r="M43" s="179" t="s">
        <v>116</v>
      </c>
      <c r="O43" s="170"/>
    </row>
    <row r="44" spans="1:104" x14ac:dyDescent="0.2">
      <c r="A44" s="178"/>
      <c r="B44" s="180"/>
      <c r="C44" s="230" t="s">
        <v>126</v>
      </c>
      <c r="D44" s="231"/>
      <c r="E44" s="181">
        <v>1</v>
      </c>
      <c r="F44" s="182"/>
      <c r="G44" s="183"/>
      <c r="M44" s="179" t="s">
        <v>126</v>
      </c>
      <c r="O44" s="170"/>
    </row>
    <row r="45" spans="1:104" ht="22.5" x14ac:dyDescent="0.2">
      <c r="A45" s="171">
        <v>16</v>
      </c>
      <c r="B45" s="172" t="s">
        <v>127</v>
      </c>
      <c r="C45" s="173" t="s">
        <v>128</v>
      </c>
      <c r="D45" s="174" t="s">
        <v>115</v>
      </c>
      <c r="E45" s="175">
        <v>1</v>
      </c>
      <c r="F45" s="175"/>
      <c r="G45" s="176">
        <f>E45*F45</f>
        <v>0</v>
      </c>
      <c r="O45" s="170">
        <v>2</v>
      </c>
      <c r="AA45" s="146">
        <v>1</v>
      </c>
      <c r="AB45" s="146">
        <v>1</v>
      </c>
      <c r="AC45" s="146">
        <v>1</v>
      </c>
      <c r="AZ45" s="146">
        <v>1</v>
      </c>
      <c r="BA45" s="146">
        <f>IF(AZ45=1,G45,0)</f>
        <v>0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A45" s="177">
        <v>1</v>
      </c>
      <c r="CB45" s="177">
        <v>1</v>
      </c>
      <c r="CZ45" s="146">
        <v>0.17882999999999999</v>
      </c>
    </row>
    <row r="46" spans="1:104" x14ac:dyDescent="0.2">
      <c r="A46" s="178"/>
      <c r="B46" s="180"/>
      <c r="C46" s="230" t="s">
        <v>116</v>
      </c>
      <c r="D46" s="231"/>
      <c r="E46" s="181">
        <v>0</v>
      </c>
      <c r="F46" s="182"/>
      <c r="G46" s="183"/>
      <c r="M46" s="179" t="s">
        <v>116</v>
      </c>
      <c r="O46" s="170"/>
    </row>
    <row r="47" spans="1:104" x14ac:dyDescent="0.2">
      <c r="A47" s="178"/>
      <c r="B47" s="180"/>
      <c r="C47" s="230" t="s">
        <v>117</v>
      </c>
      <c r="D47" s="231"/>
      <c r="E47" s="181">
        <v>1</v>
      </c>
      <c r="F47" s="182"/>
      <c r="G47" s="183"/>
      <c r="M47" s="179" t="s">
        <v>117</v>
      </c>
      <c r="O47" s="170"/>
    </row>
    <row r="48" spans="1:104" ht="22.5" x14ac:dyDescent="0.2">
      <c r="A48" s="171">
        <v>17</v>
      </c>
      <c r="B48" s="172" t="s">
        <v>129</v>
      </c>
      <c r="C48" s="173" t="s">
        <v>130</v>
      </c>
      <c r="D48" s="174" t="s">
        <v>115</v>
      </c>
      <c r="E48" s="175">
        <v>19</v>
      </c>
      <c r="F48" s="175"/>
      <c r="G48" s="176">
        <f>E48*F48</f>
        <v>0</v>
      </c>
      <c r="O48" s="170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1</v>
      </c>
      <c r="CZ48" s="146">
        <v>0.23816000000000001</v>
      </c>
    </row>
    <row r="49" spans="1:104" x14ac:dyDescent="0.2">
      <c r="A49" s="178"/>
      <c r="B49" s="180"/>
      <c r="C49" s="230" t="s">
        <v>116</v>
      </c>
      <c r="D49" s="231"/>
      <c r="E49" s="181">
        <v>0</v>
      </c>
      <c r="F49" s="182"/>
      <c r="G49" s="183"/>
      <c r="M49" s="179" t="s">
        <v>116</v>
      </c>
      <c r="O49" s="170"/>
    </row>
    <row r="50" spans="1:104" x14ac:dyDescent="0.2">
      <c r="A50" s="178"/>
      <c r="B50" s="180"/>
      <c r="C50" s="230" t="s">
        <v>131</v>
      </c>
      <c r="D50" s="231"/>
      <c r="E50" s="181">
        <v>9</v>
      </c>
      <c r="F50" s="182"/>
      <c r="G50" s="183"/>
      <c r="M50" s="179" t="s">
        <v>131</v>
      </c>
      <c r="O50" s="170"/>
    </row>
    <row r="51" spans="1:104" x14ac:dyDescent="0.2">
      <c r="A51" s="178"/>
      <c r="B51" s="180"/>
      <c r="C51" s="230" t="s">
        <v>132</v>
      </c>
      <c r="D51" s="231"/>
      <c r="E51" s="181">
        <v>10</v>
      </c>
      <c r="F51" s="182"/>
      <c r="G51" s="183"/>
      <c r="M51" s="179" t="s">
        <v>132</v>
      </c>
      <c r="O51" s="170"/>
    </row>
    <row r="52" spans="1:104" ht="22.5" x14ac:dyDescent="0.2">
      <c r="A52" s="171">
        <v>18</v>
      </c>
      <c r="B52" s="172" t="s">
        <v>133</v>
      </c>
      <c r="C52" s="173" t="s">
        <v>134</v>
      </c>
      <c r="D52" s="174" t="s">
        <v>115</v>
      </c>
      <c r="E52" s="175">
        <v>2</v>
      </c>
      <c r="F52" s="175"/>
      <c r="G52" s="176">
        <f>E52*F52</f>
        <v>0</v>
      </c>
      <c r="O52" s="170">
        <v>2</v>
      </c>
      <c r="AA52" s="146">
        <v>1</v>
      </c>
      <c r="AB52" s="146">
        <v>1</v>
      </c>
      <c r="AC52" s="146">
        <v>1</v>
      </c>
      <c r="AZ52" s="146">
        <v>1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7">
        <v>1</v>
      </c>
      <c r="CB52" s="177">
        <v>1</v>
      </c>
      <c r="CZ52" s="146">
        <v>0.32490999999999998</v>
      </c>
    </row>
    <row r="53" spans="1:104" x14ac:dyDescent="0.2">
      <c r="A53" s="178"/>
      <c r="B53" s="180"/>
      <c r="C53" s="230" t="s">
        <v>116</v>
      </c>
      <c r="D53" s="231"/>
      <c r="E53" s="181">
        <v>0</v>
      </c>
      <c r="F53" s="182"/>
      <c r="G53" s="183"/>
      <c r="M53" s="179" t="s">
        <v>116</v>
      </c>
      <c r="O53" s="170"/>
    </row>
    <row r="54" spans="1:104" x14ac:dyDescent="0.2">
      <c r="A54" s="178"/>
      <c r="B54" s="180"/>
      <c r="C54" s="230" t="s">
        <v>135</v>
      </c>
      <c r="D54" s="231"/>
      <c r="E54" s="181">
        <v>2</v>
      </c>
      <c r="F54" s="182"/>
      <c r="G54" s="183"/>
      <c r="M54" s="179" t="s">
        <v>135</v>
      </c>
      <c r="O54" s="170"/>
    </row>
    <row r="55" spans="1:104" ht="22.5" x14ac:dyDescent="0.2">
      <c r="A55" s="171">
        <v>19</v>
      </c>
      <c r="B55" s="172" t="s">
        <v>136</v>
      </c>
      <c r="C55" s="173" t="s">
        <v>137</v>
      </c>
      <c r="D55" s="174" t="s">
        <v>91</v>
      </c>
      <c r="E55" s="175">
        <v>5.1787000000000001</v>
      </c>
      <c r="F55" s="175"/>
      <c r="G55" s="176">
        <f>E55*F55</f>
        <v>0</v>
      </c>
      <c r="O55" s="170">
        <v>2</v>
      </c>
      <c r="AA55" s="146">
        <v>1</v>
      </c>
      <c r="AB55" s="146">
        <v>1</v>
      </c>
      <c r="AC55" s="146">
        <v>1</v>
      </c>
      <c r="AZ55" s="146">
        <v>1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7">
        <v>1</v>
      </c>
      <c r="CB55" s="177">
        <v>1</v>
      </c>
      <c r="CZ55" s="146">
        <v>1.73916</v>
      </c>
    </row>
    <row r="56" spans="1:104" x14ac:dyDescent="0.2">
      <c r="A56" s="178"/>
      <c r="B56" s="180"/>
      <c r="C56" s="230" t="s">
        <v>116</v>
      </c>
      <c r="D56" s="231"/>
      <c r="E56" s="181">
        <v>0</v>
      </c>
      <c r="F56" s="182"/>
      <c r="G56" s="183"/>
      <c r="M56" s="179" t="s">
        <v>116</v>
      </c>
      <c r="O56" s="170"/>
    </row>
    <row r="57" spans="1:104" x14ac:dyDescent="0.2">
      <c r="A57" s="178"/>
      <c r="B57" s="180"/>
      <c r="C57" s="230" t="s">
        <v>138</v>
      </c>
      <c r="D57" s="231"/>
      <c r="E57" s="181">
        <v>0.23400000000000001</v>
      </c>
      <c r="F57" s="182"/>
      <c r="G57" s="183"/>
      <c r="M57" s="179" t="s">
        <v>138</v>
      </c>
      <c r="O57" s="170"/>
    </row>
    <row r="58" spans="1:104" x14ac:dyDescent="0.2">
      <c r="A58" s="178"/>
      <c r="B58" s="180"/>
      <c r="C58" s="230" t="s">
        <v>139</v>
      </c>
      <c r="D58" s="231"/>
      <c r="E58" s="181">
        <v>3.8199999999999998E-2</v>
      </c>
      <c r="F58" s="182"/>
      <c r="G58" s="183"/>
      <c r="M58" s="179" t="s">
        <v>139</v>
      </c>
      <c r="O58" s="170"/>
    </row>
    <row r="59" spans="1:104" x14ac:dyDescent="0.2">
      <c r="A59" s="178"/>
      <c r="B59" s="180"/>
      <c r="C59" s="230" t="s">
        <v>140</v>
      </c>
      <c r="D59" s="231"/>
      <c r="E59" s="181">
        <v>0.126</v>
      </c>
      <c r="F59" s="182"/>
      <c r="G59" s="183"/>
      <c r="M59" s="179" t="s">
        <v>140</v>
      </c>
      <c r="O59" s="170"/>
    </row>
    <row r="60" spans="1:104" x14ac:dyDescent="0.2">
      <c r="A60" s="178"/>
      <c r="B60" s="180"/>
      <c r="C60" s="230" t="s">
        <v>141</v>
      </c>
      <c r="D60" s="231"/>
      <c r="E60" s="181">
        <v>0.17100000000000001</v>
      </c>
      <c r="F60" s="182"/>
      <c r="G60" s="183"/>
      <c r="M60" s="179" t="s">
        <v>141</v>
      </c>
      <c r="O60" s="170"/>
    </row>
    <row r="61" spans="1:104" x14ac:dyDescent="0.2">
      <c r="A61" s="178"/>
      <c r="B61" s="180"/>
      <c r="C61" s="230" t="s">
        <v>142</v>
      </c>
      <c r="D61" s="231"/>
      <c r="E61" s="181">
        <v>1.3454999999999999</v>
      </c>
      <c r="F61" s="182"/>
      <c r="G61" s="183"/>
      <c r="M61" s="179" t="s">
        <v>142</v>
      </c>
      <c r="O61" s="170"/>
    </row>
    <row r="62" spans="1:104" ht="22.5" x14ac:dyDescent="0.2">
      <c r="A62" s="178"/>
      <c r="B62" s="180"/>
      <c r="C62" s="230" t="s">
        <v>143</v>
      </c>
      <c r="D62" s="231"/>
      <c r="E62" s="181">
        <v>1.4325000000000001</v>
      </c>
      <c r="F62" s="182"/>
      <c r="G62" s="183"/>
      <c r="M62" s="179" t="s">
        <v>143</v>
      </c>
      <c r="O62" s="170"/>
    </row>
    <row r="63" spans="1:104" x14ac:dyDescent="0.2">
      <c r="A63" s="178"/>
      <c r="B63" s="180"/>
      <c r="C63" s="230" t="s">
        <v>144</v>
      </c>
      <c r="D63" s="231"/>
      <c r="E63" s="181">
        <v>1.0125</v>
      </c>
      <c r="F63" s="182"/>
      <c r="G63" s="183"/>
      <c r="M63" s="179" t="s">
        <v>144</v>
      </c>
      <c r="O63" s="170"/>
    </row>
    <row r="64" spans="1:104" x14ac:dyDescent="0.2">
      <c r="A64" s="178"/>
      <c r="B64" s="180"/>
      <c r="C64" s="230" t="s">
        <v>145</v>
      </c>
      <c r="D64" s="231"/>
      <c r="E64" s="181">
        <v>0.81899999999999995</v>
      </c>
      <c r="F64" s="182"/>
      <c r="G64" s="183"/>
      <c r="M64" s="179" t="s">
        <v>145</v>
      </c>
      <c r="O64" s="170"/>
    </row>
    <row r="65" spans="1:104" ht="22.5" x14ac:dyDescent="0.2">
      <c r="A65" s="171">
        <v>20</v>
      </c>
      <c r="B65" s="172" t="s">
        <v>146</v>
      </c>
      <c r="C65" s="173" t="s">
        <v>147</v>
      </c>
      <c r="D65" s="174" t="s">
        <v>115</v>
      </c>
      <c r="E65" s="175">
        <v>5</v>
      </c>
      <c r="F65" s="175"/>
      <c r="G65" s="176">
        <f>E65*F65</f>
        <v>0</v>
      </c>
      <c r="O65" s="170">
        <v>2</v>
      </c>
      <c r="AA65" s="146">
        <v>1</v>
      </c>
      <c r="AB65" s="146">
        <v>1</v>
      </c>
      <c r="AC65" s="146">
        <v>1</v>
      </c>
      <c r="AZ65" s="146">
        <v>1</v>
      </c>
      <c r="BA65" s="146">
        <f>IF(AZ65=1,G65,0)</f>
        <v>0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77">
        <v>1</v>
      </c>
      <c r="CB65" s="177">
        <v>1</v>
      </c>
      <c r="CZ65" s="146">
        <v>6.4000000000000003E-3</v>
      </c>
    </row>
    <row r="66" spans="1:104" x14ac:dyDescent="0.2">
      <c r="A66" s="178"/>
      <c r="B66" s="180"/>
      <c r="C66" s="230" t="s">
        <v>116</v>
      </c>
      <c r="D66" s="231"/>
      <c r="E66" s="181">
        <v>0</v>
      </c>
      <c r="F66" s="182"/>
      <c r="G66" s="183"/>
      <c r="M66" s="179" t="s">
        <v>116</v>
      </c>
      <c r="O66" s="170"/>
    </row>
    <row r="67" spans="1:104" x14ac:dyDescent="0.2">
      <c r="A67" s="178"/>
      <c r="B67" s="180"/>
      <c r="C67" s="230" t="s">
        <v>148</v>
      </c>
      <c r="D67" s="231"/>
      <c r="E67" s="181">
        <v>4</v>
      </c>
      <c r="F67" s="182"/>
      <c r="G67" s="183"/>
      <c r="M67" s="179" t="s">
        <v>148</v>
      </c>
      <c r="O67" s="170"/>
    </row>
    <row r="68" spans="1:104" x14ac:dyDescent="0.2">
      <c r="A68" s="178"/>
      <c r="B68" s="180"/>
      <c r="C68" s="230" t="s">
        <v>126</v>
      </c>
      <c r="D68" s="231"/>
      <c r="E68" s="181">
        <v>1</v>
      </c>
      <c r="F68" s="182"/>
      <c r="G68" s="183"/>
      <c r="M68" s="179" t="s">
        <v>126</v>
      </c>
      <c r="O68" s="170"/>
    </row>
    <row r="69" spans="1:104" ht="22.5" x14ac:dyDescent="0.2">
      <c r="A69" s="171">
        <v>21</v>
      </c>
      <c r="B69" s="172" t="s">
        <v>149</v>
      </c>
      <c r="C69" s="173" t="s">
        <v>150</v>
      </c>
      <c r="D69" s="174" t="s">
        <v>115</v>
      </c>
      <c r="E69" s="175">
        <v>17</v>
      </c>
      <c r="F69" s="175"/>
      <c r="G69" s="176">
        <f>E69*F69</f>
        <v>0</v>
      </c>
      <c r="O69" s="170">
        <v>2</v>
      </c>
      <c r="AA69" s="146">
        <v>1</v>
      </c>
      <c r="AB69" s="146">
        <v>1</v>
      </c>
      <c r="AC69" s="146">
        <v>1</v>
      </c>
      <c r="AZ69" s="146">
        <v>1</v>
      </c>
      <c r="BA69" s="146">
        <f>IF(AZ69=1,G69,0)</f>
        <v>0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A69" s="177">
        <v>1</v>
      </c>
      <c r="CB69" s="177">
        <v>1</v>
      </c>
      <c r="CZ69" s="146">
        <v>2.462E-2</v>
      </c>
    </row>
    <row r="70" spans="1:104" x14ac:dyDescent="0.2">
      <c r="A70" s="178"/>
      <c r="B70" s="180"/>
      <c r="C70" s="230" t="s">
        <v>116</v>
      </c>
      <c r="D70" s="231"/>
      <c r="E70" s="181">
        <v>0</v>
      </c>
      <c r="F70" s="182"/>
      <c r="G70" s="183"/>
      <c r="M70" s="179" t="s">
        <v>116</v>
      </c>
      <c r="O70" s="170"/>
    </row>
    <row r="71" spans="1:104" x14ac:dyDescent="0.2">
      <c r="A71" s="178"/>
      <c r="B71" s="180"/>
      <c r="C71" s="230" t="s">
        <v>131</v>
      </c>
      <c r="D71" s="231"/>
      <c r="E71" s="181">
        <v>9</v>
      </c>
      <c r="F71" s="182"/>
      <c r="G71" s="183"/>
      <c r="M71" s="179" t="s">
        <v>131</v>
      </c>
      <c r="O71" s="170"/>
    </row>
    <row r="72" spans="1:104" x14ac:dyDescent="0.2">
      <c r="A72" s="178"/>
      <c r="B72" s="180"/>
      <c r="C72" s="230" t="s">
        <v>151</v>
      </c>
      <c r="D72" s="231"/>
      <c r="E72" s="181">
        <v>8</v>
      </c>
      <c r="F72" s="182"/>
      <c r="G72" s="183"/>
      <c r="M72" s="179" t="s">
        <v>151</v>
      </c>
      <c r="O72" s="170"/>
    </row>
    <row r="73" spans="1:104" ht="22.5" x14ac:dyDescent="0.2">
      <c r="A73" s="171">
        <v>22</v>
      </c>
      <c r="B73" s="172" t="s">
        <v>152</v>
      </c>
      <c r="C73" s="173" t="s">
        <v>153</v>
      </c>
      <c r="D73" s="174" t="s">
        <v>115</v>
      </c>
      <c r="E73" s="175">
        <v>7</v>
      </c>
      <c r="F73" s="175"/>
      <c r="G73" s="176">
        <f>E73*F73</f>
        <v>0</v>
      </c>
      <c r="O73" s="170">
        <v>2</v>
      </c>
      <c r="AA73" s="146">
        <v>1</v>
      </c>
      <c r="AB73" s="146">
        <v>1</v>
      </c>
      <c r="AC73" s="146">
        <v>1</v>
      </c>
      <c r="AZ73" s="146">
        <v>1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7">
        <v>1</v>
      </c>
      <c r="CB73" s="177">
        <v>1</v>
      </c>
      <c r="CZ73" s="146">
        <v>4.7870000000000003E-2</v>
      </c>
    </row>
    <row r="74" spans="1:104" x14ac:dyDescent="0.2">
      <c r="A74" s="178"/>
      <c r="B74" s="180"/>
      <c r="C74" s="230" t="s">
        <v>116</v>
      </c>
      <c r="D74" s="231"/>
      <c r="E74" s="181">
        <v>0</v>
      </c>
      <c r="F74" s="182"/>
      <c r="G74" s="183"/>
      <c r="M74" s="179" t="s">
        <v>116</v>
      </c>
      <c r="O74" s="170"/>
    </row>
    <row r="75" spans="1:104" x14ac:dyDescent="0.2">
      <c r="A75" s="178"/>
      <c r="B75" s="180"/>
      <c r="C75" s="230" t="s">
        <v>154</v>
      </c>
      <c r="D75" s="231"/>
      <c r="E75" s="181">
        <v>3</v>
      </c>
      <c r="F75" s="182"/>
      <c r="G75" s="183"/>
      <c r="M75" s="179" t="s">
        <v>154</v>
      </c>
      <c r="O75" s="170"/>
    </row>
    <row r="76" spans="1:104" x14ac:dyDescent="0.2">
      <c r="A76" s="178"/>
      <c r="B76" s="180"/>
      <c r="C76" s="230" t="s">
        <v>155</v>
      </c>
      <c r="D76" s="231"/>
      <c r="E76" s="181">
        <v>4</v>
      </c>
      <c r="F76" s="182"/>
      <c r="G76" s="183"/>
      <c r="M76" s="179" t="s">
        <v>155</v>
      </c>
      <c r="O76" s="170"/>
    </row>
    <row r="77" spans="1:104" x14ac:dyDescent="0.2">
      <c r="A77" s="184"/>
      <c r="B77" s="185" t="s">
        <v>77</v>
      </c>
      <c r="C77" s="186" t="str">
        <f>CONCATENATE(B29," ",C29)</f>
        <v>3 Svislé a kompletní konstrukce</v>
      </c>
      <c r="D77" s="187"/>
      <c r="E77" s="188"/>
      <c r="F77" s="189"/>
      <c r="G77" s="190">
        <f>SUM(G29:G76)</f>
        <v>0</v>
      </c>
      <c r="O77" s="170">
        <v>4</v>
      </c>
      <c r="BA77" s="191">
        <f>SUM(BA29:BA76)</f>
        <v>0</v>
      </c>
      <c r="BB77" s="191">
        <f>SUM(BB29:BB76)</f>
        <v>0</v>
      </c>
      <c r="BC77" s="191">
        <f>SUM(BC29:BC76)</f>
        <v>0</v>
      </c>
      <c r="BD77" s="191">
        <f>SUM(BD29:BD76)</f>
        <v>0</v>
      </c>
      <c r="BE77" s="191">
        <f>SUM(BE29:BE76)</f>
        <v>0</v>
      </c>
    </row>
    <row r="78" spans="1:104" x14ac:dyDescent="0.2">
      <c r="A78" s="163" t="s">
        <v>74</v>
      </c>
      <c r="B78" s="164" t="s">
        <v>156</v>
      </c>
      <c r="C78" s="165" t="s">
        <v>157</v>
      </c>
      <c r="D78" s="166"/>
      <c r="E78" s="167"/>
      <c r="F78" s="167"/>
      <c r="G78" s="168"/>
      <c r="H78" s="169"/>
      <c r="I78" s="169"/>
      <c r="O78" s="170">
        <v>1</v>
      </c>
    </row>
    <row r="79" spans="1:104" x14ac:dyDescent="0.2">
      <c r="A79" s="171">
        <v>23</v>
      </c>
      <c r="B79" s="172" t="s">
        <v>158</v>
      </c>
      <c r="C79" s="173" t="s">
        <v>159</v>
      </c>
      <c r="D79" s="174" t="s">
        <v>84</v>
      </c>
      <c r="E79" s="175">
        <v>78.765000000000001</v>
      </c>
      <c r="F79" s="175"/>
      <c r="G79" s="176">
        <f>E79*F79</f>
        <v>0</v>
      </c>
      <c r="O79" s="170">
        <v>2</v>
      </c>
      <c r="AA79" s="146">
        <v>1</v>
      </c>
      <c r="AB79" s="146">
        <v>1</v>
      </c>
      <c r="AC79" s="146">
        <v>1</v>
      </c>
      <c r="AZ79" s="146">
        <v>1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7">
        <v>1</v>
      </c>
      <c r="CB79" s="177">
        <v>1</v>
      </c>
      <c r="CZ79" s="146">
        <v>5.0000000000000001E-4</v>
      </c>
    </row>
    <row r="80" spans="1:104" ht="33.75" x14ac:dyDescent="0.2">
      <c r="A80" s="178"/>
      <c r="B80" s="180"/>
      <c r="C80" s="230" t="s">
        <v>160</v>
      </c>
      <c r="D80" s="231"/>
      <c r="E80" s="181">
        <v>78.765000000000001</v>
      </c>
      <c r="F80" s="182"/>
      <c r="G80" s="183"/>
      <c r="M80" s="179" t="s">
        <v>160</v>
      </c>
      <c r="O80" s="170"/>
    </row>
    <row r="81" spans="1:104" x14ac:dyDescent="0.2">
      <c r="A81" s="171">
        <v>24</v>
      </c>
      <c r="B81" s="172" t="s">
        <v>161</v>
      </c>
      <c r="C81" s="173" t="s">
        <v>162</v>
      </c>
      <c r="D81" s="174" t="s">
        <v>115</v>
      </c>
      <c r="E81" s="175">
        <v>437.58330000000001</v>
      </c>
      <c r="F81" s="175"/>
      <c r="G81" s="176">
        <f>E81*F81</f>
        <v>0</v>
      </c>
      <c r="O81" s="170">
        <v>2</v>
      </c>
      <c r="AA81" s="146">
        <v>1</v>
      </c>
      <c r="AB81" s="146">
        <v>1</v>
      </c>
      <c r="AC81" s="146">
        <v>1</v>
      </c>
      <c r="AZ81" s="146">
        <v>1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7">
        <v>1</v>
      </c>
      <c r="CB81" s="177">
        <v>1</v>
      </c>
      <c r="CZ81" s="146">
        <v>0</v>
      </c>
    </row>
    <row r="82" spans="1:104" ht="22.5" x14ac:dyDescent="0.2">
      <c r="A82" s="178"/>
      <c r="B82" s="180"/>
      <c r="C82" s="230" t="s">
        <v>163</v>
      </c>
      <c r="D82" s="231"/>
      <c r="E82" s="181">
        <v>437.58330000000001</v>
      </c>
      <c r="F82" s="182"/>
      <c r="G82" s="183"/>
      <c r="M82" s="179" t="s">
        <v>163</v>
      </c>
      <c r="O82" s="170"/>
    </row>
    <row r="83" spans="1:104" x14ac:dyDescent="0.2">
      <c r="A83" s="171">
        <v>25</v>
      </c>
      <c r="B83" s="172" t="s">
        <v>164</v>
      </c>
      <c r="C83" s="173" t="s">
        <v>165</v>
      </c>
      <c r="D83" s="174" t="s">
        <v>84</v>
      </c>
      <c r="E83" s="175">
        <v>43.14</v>
      </c>
      <c r="F83" s="175"/>
      <c r="G83" s="176">
        <f>E83*F83</f>
        <v>0</v>
      </c>
      <c r="O83" s="170">
        <v>2</v>
      </c>
      <c r="AA83" s="146">
        <v>1</v>
      </c>
      <c r="AB83" s="146">
        <v>1</v>
      </c>
      <c r="AC83" s="146">
        <v>1</v>
      </c>
      <c r="AZ83" s="146">
        <v>1</v>
      </c>
      <c r="BA83" s="146">
        <f>IF(AZ83=1,G83,0)</f>
        <v>0</v>
      </c>
      <c r="BB83" s="146">
        <f>IF(AZ83=2,G83,0)</f>
        <v>0</v>
      </c>
      <c r="BC83" s="146">
        <f>IF(AZ83=3,G83,0)</f>
        <v>0</v>
      </c>
      <c r="BD83" s="146">
        <f>IF(AZ83=4,G83,0)</f>
        <v>0</v>
      </c>
      <c r="BE83" s="146">
        <f>IF(AZ83=5,G83,0)</f>
        <v>0</v>
      </c>
      <c r="CA83" s="177">
        <v>1</v>
      </c>
      <c r="CB83" s="177">
        <v>1</v>
      </c>
      <c r="CZ83" s="146">
        <v>0.2024</v>
      </c>
    </row>
    <row r="84" spans="1:104" x14ac:dyDescent="0.2">
      <c r="A84" s="178"/>
      <c r="B84" s="180"/>
      <c r="C84" s="230" t="s">
        <v>85</v>
      </c>
      <c r="D84" s="231"/>
      <c r="E84" s="181">
        <v>43.14</v>
      </c>
      <c r="F84" s="182"/>
      <c r="G84" s="183"/>
      <c r="M84" s="179" t="s">
        <v>85</v>
      </c>
      <c r="O84" s="170"/>
    </row>
    <row r="85" spans="1:104" x14ac:dyDescent="0.2">
      <c r="A85" s="171">
        <v>26</v>
      </c>
      <c r="B85" s="172" t="s">
        <v>166</v>
      </c>
      <c r="C85" s="173" t="s">
        <v>167</v>
      </c>
      <c r="D85" s="174" t="s">
        <v>84</v>
      </c>
      <c r="E85" s="175">
        <v>43.14</v>
      </c>
      <c r="F85" s="175"/>
      <c r="G85" s="176">
        <f>E85*F85</f>
        <v>0</v>
      </c>
      <c r="O85" s="170">
        <v>2</v>
      </c>
      <c r="AA85" s="146">
        <v>1</v>
      </c>
      <c r="AB85" s="146">
        <v>1</v>
      </c>
      <c r="AC85" s="146">
        <v>1</v>
      </c>
      <c r="AZ85" s="146">
        <v>1</v>
      </c>
      <c r="BA85" s="146">
        <f>IF(AZ85=1,G85,0)</f>
        <v>0</v>
      </c>
      <c r="BB85" s="146">
        <f>IF(AZ85=2,G85,0)</f>
        <v>0</v>
      </c>
      <c r="BC85" s="146">
        <f>IF(AZ85=3,G85,0)</f>
        <v>0</v>
      </c>
      <c r="BD85" s="146">
        <f>IF(AZ85=4,G85,0)</f>
        <v>0</v>
      </c>
      <c r="BE85" s="146">
        <f>IF(AZ85=5,G85,0)</f>
        <v>0</v>
      </c>
      <c r="CA85" s="177">
        <v>1</v>
      </c>
      <c r="CB85" s="177">
        <v>1</v>
      </c>
      <c r="CZ85" s="146">
        <v>7.1999999999999995E-2</v>
      </c>
    </row>
    <row r="86" spans="1:104" x14ac:dyDescent="0.2">
      <c r="A86" s="178"/>
      <c r="B86" s="180"/>
      <c r="C86" s="230" t="s">
        <v>85</v>
      </c>
      <c r="D86" s="231"/>
      <c r="E86" s="181">
        <v>43.14</v>
      </c>
      <c r="F86" s="182"/>
      <c r="G86" s="183"/>
      <c r="M86" s="179" t="s">
        <v>85</v>
      </c>
      <c r="O86" s="170"/>
    </row>
    <row r="87" spans="1:104" x14ac:dyDescent="0.2">
      <c r="A87" s="171">
        <v>27</v>
      </c>
      <c r="B87" s="172" t="s">
        <v>168</v>
      </c>
      <c r="C87" s="173" t="s">
        <v>169</v>
      </c>
      <c r="D87" s="174" t="s">
        <v>84</v>
      </c>
      <c r="E87" s="175">
        <v>65.637500000000003</v>
      </c>
      <c r="F87" s="175"/>
      <c r="G87" s="176">
        <f>E87*F87</f>
        <v>0</v>
      </c>
      <c r="O87" s="170">
        <v>2</v>
      </c>
      <c r="AA87" s="146">
        <v>1</v>
      </c>
      <c r="AB87" s="146">
        <v>0</v>
      </c>
      <c r="AC87" s="146">
        <v>0</v>
      </c>
      <c r="AZ87" s="146">
        <v>1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77">
        <v>1</v>
      </c>
      <c r="CB87" s="177">
        <v>0</v>
      </c>
      <c r="CZ87" s="146">
        <v>0.08</v>
      </c>
    </row>
    <row r="88" spans="1:104" ht="33.75" x14ac:dyDescent="0.2">
      <c r="A88" s="178"/>
      <c r="B88" s="180"/>
      <c r="C88" s="230" t="s">
        <v>170</v>
      </c>
      <c r="D88" s="231"/>
      <c r="E88" s="181">
        <v>65.637500000000003</v>
      </c>
      <c r="F88" s="182"/>
      <c r="G88" s="183"/>
      <c r="M88" s="179" t="s">
        <v>170</v>
      </c>
      <c r="O88" s="170"/>
    </row>
    <row r="89" spans="1:104" x14ac:dyDescent="0.2">
      <c r="A89" s="184"/>
      <c r="B89" s="185" t="s">
        <v>77</v>
      </c>
      <c r="C89" s="186" t="str">
        <f>CONCATENATE(B78," ",C78)</f>
        <v>5 Komunikace</v>
      </c>
      <c r="D89" s="187"/>
      <c r="E89" s="188"/>
      <c r="F89" s="189"/>
      <c r="G89" s="190">
        <f>SUM(G78:G88)</f>
        <v>0</v>
      </c>
      <c r="O89" s="170">
        <v>4</v>
      </c>
      <c r="BA89" s="191">
        <f>SUM(BA78:BA88)</f>
        <v>0</v>
      </c>
      <c r="BB89" s="191">
        <f>SUM(BB78:BB88)</f>
        <v>0</v>
      </c>
      <c r="BC89" s="191">
        <f>SUM(BC78:BC88)</f>
        <v>0</v>
      </c>
      <c r="BD89" s="191">
        <f>SUM(BD78:BD88)</f>
        <v>0</v>
      </c>
      <c r="BE89" s="191">
        <f>SUM(BE78:BE88)</f>
        <v>0</v>
      </c>
    </row>
    <row r="90" spans="1:104" x14ac:dyDescent="0.2">
      <c r="A90" s="163" t="s">
        <v>74</v>
      </c>
      <c r="B90" s="164" t="s">
        <v>171</v>
      </c>
      <c r="C90" s="165" t="s">
        <v>172</v>
      </c>
      <c r="D90" s="166"/>
      <c r="E90" s="167"/>
      <c r="F90" s="167"/>
      <c r="G90" s="168"/>
      <c r="H90" s="169"/>
      <c r="I90" s="169"/>
      <c r="O90" s="170">
        <v>1</v>
      </c>
    </row>
    <row r="91" spans="1:104" x14ac:dyDescent="0.2">
      <c r="A91" s="171">
        <v>28</v>
      </c>
      <c r="B91" s="172" t="s">
        <v>173</v>
      </c>
      <c r="C91" s="173" t="s">
        <v>174</v>
      </c>
      <c r="D91" s="174" t="s">
        <v>84</v>
      </c>
      <c r="E91" s="175">
        <v>355.5</v>
      </c>
      <c r="F91" s="175"/>
      <c r="G91" s="176">
        <f>E91*F91</f>
        <v>0</v>
      </c>
      <c r="O91" s="170">
        <v>2</v>
      </c>
      <c r="AA91" s="146">
        <v>1</v>
      </c>
      <c r="AB91" s="146">
        <v>0</v>
      </c>
      <c r="AC91" s="146">
        <v>0</v>
      </c>
      <c r="AZ91" s="146">
        <v>1</v>
      </c>
      <c r="BA91" s="146">
        <f>IF(AZ91=1,G91,0)</f>
        <v>0</v>
      </c>
      <c r="BB91" s="146">
        <f>IF(AZ91=2,G91,0)</f>
        <v>0</v>
      </c>
      <c r="BC91" s="146">
        <f>IF(AZ91=3,G91,0)</f>
        <v>0</v>
      </c>
      <c r="BD91" s="146">
        <f>IF(AZ91=4,G91,0)</f>
        <v>0</v>
      </c>
      <c r="BE91" s="146">
        <f>IF(AZ91=5,G91,0)</f>
        <v>0</v>
      </c>
      <c r="CA91" s="177">
        <v>1</v>
      </c>
      <c r="CB91" s="177">
        <v>0</v>
      </c>
      <c r="CZ91" s="146">
        <v>0</v>
      </c>
    </row>
    <row r="92" spans="1:104" ht="22.5" x14ac:dyDescent="0.2">
      <c r="A92" s="178"/>
      <c r="B92" s="180"/>
      <c r="C92" s="230" t="s">
        <v>175</v>
      </c>
      <c r="D92" s="231"/>
      <c r="E92" s="181">
        <v>355.5</v>
      </c>
      <c r="F92" s="182"/>
      <c r="G92" s="183"/>
      <c r="M92" s="179" t="s">
        <v>175</v>
      </c>
      <c r="O92" s="170"/>
    </row>
    <row r="93" spans="1:104" x14ac:dyDescent="0.2">
      <c r="A93" s="171">
        <v>29</v>
      </c>
      <c r="B93" s="172" t="s">
        <v>173</v>
      </c>
      <c r="C93" s="173" t="s">
        <v>174</v>
      </c>
      <c r="D93" s="174" t="s">
        <v>84</v>
      </c>
      <c r="E93" s="175">
        <v>828</v>
      </c>
      <c r="F93" s="175"/>
      <c r="G93" s="176">
        <f>E93*F93</f>
        <v>0</v>
      </c>
      <c r="O93" s="170">
        <v>2</v>
      </c>
      <c r="AA93" s="146">
        <v>1</v>
      </c>
      <c r="AB93" s="146">
        <v>1</v>
      </c>
      <c r="AC93" s="146">
        <v>1</v>
      </c>
      <c r="AZ93" s="146">
        <v>1</v>
      </c>
      <c r="BA93" s="146">
        <f>IF(AZ93=1,G93,0)</f>
        <v>0</v>
      </c>
      <c r="BB93" s="146">
        <f>IF(AZ93=2,G93,0)</f>
        <v>0</v>
      </c>
      <c r="BC93" s="146">
        <f>IF(AZ93=3,G93,0)</f>
        <v>0</v>
      </c>
      <c r="BD93" s="146">
        <f>IF(AZ93=4,G93,0)</f>
        <v>0</v>
      </c>
      <c r="BE93" s="146">
        <f>IF(AZ93=5,G93,0)</f>
        <v>0</v>
      </c>
      <c r="CA93" s="177">
        <v>1</v>
      </c>
      <c r="CB93" s="177">
        <v>1</v>
      </c>
      <c r="CZ93" s="146">
        <v>0</v>
      </c>
    </row>
    <row r="94" spans="1:104" x14ac:dyDescent="0.2">
      <c r="A94" s="178"/>
      <c r="B94" s="180"/>
      <c r="C94" s="230" t="s">
        <v>176</v>
      </c>
      <c r="D94" s="231"/>
      <c r="E94" s="181">
        <v>828</v>
      </c>
      <c r="F94" s="182"/>
      <c r="G94" s="183"/>
      <c r="M94" s="179" t="s">
        <v>176</v>
      </c>
      <c r="O94" s="170"/>
    </row>
    <row r="95" spans="1:104" ht="22.5" x14ac:dyDescent="0.2">
      <c r="A95" s="171">
        <v>30</v>
      </c>
      <c r="B95" s="172" t="s">
        <v>177</v>
      </c>
      <c r="C95" s="173" t="s">
        <v>178</v>
      </c>
      <c r="D95" s="174" t="s">
        <v>115</v>
      </c>
      <c r="E95" s="175">
        <v>52</v>
      </c>
      <c r="F95" s="175"/>
      <c r="G95" s="176">
        <f>E95*F95</f>
        <v>0</v>
      </c>
      <c r="O95" s="170">
        <v>2</v>
      </c>
      <c r="AA95" s="146">
        <v>1</v>
      </c>
      <c r="AB95" s="146">
        <v>0</v>
      </c>
      <c r="AC95" s="146">
        <v>0</v>
      </c>
      <c r="AZ95" s="146">
        <v>1</v>
      </c>
      <c r="BA95" s="146">
        <f>IF(AZ95=1,G95,0)</f>
        <v>0</v>
      </c>
      <c r="BB95" s="146">
        <f>IF(AZ95=2,G95,0)</f>
        <v>0</v>
      </c>
      <c r="BC95" s="146">
        <f>IF(AZ95=3,G95,0)</f>
        <v>0</v>
      </c>
      <c r="BD95" s="146">
        <f>IF(AZ95=4,G95,0)</f>
        <v>0</v>
      </c>
      <c r="BE95" s="146">
        <f>IF(AZ95=5,G95,0)</f>
        <v>0</v>
      </c>
      <c r="CA95" s="177">
        <v>1</v>
      </c>
      <c r="CB95" s="177">
        <v>0</v>
      </c>
      <c r="CZ95" s="146">
        <v>4.7800000000000004E-3</v>
      </c>
    </row>
    <row r="96" spans="1:104" x14ac:dyDescent="0.2">
      <c r="A96" s="178"/>
      <c r="B96" s="180"/>
      <c r="C96" s="230" t="s">
        <v>179</v>
      </c>
      <c r="D96" s="231"/>
      <c r="E96" s="181">
        <v>0</v>
      </c>
      <c r="F96" s="182"/>
      <c r="G96" s="183"/>
      <c r="M96" s="179" t="s">
        <v>179</v>
      </c>
      <c r="O96" s="170"/>
    </row>
    <row r="97" spans="1:104" x14ac:dyDescent="0.2">
      <c r="A97" s="178"/>
      <c r="B97" s="180"/>
      <c r="C97" s="230" t="s">
        <v>180</v>
      </c>
      <c r="D97" s="231"/>
      <c r="E97" s="181">
        <v>34</v>
      </c>
      <c r="F97" s="182"/>
      <c r="G97" s="183"/>
      <c r="M97" s="179" t="s">
        <v>180</v>
      </c>
      <c r="O97" s="170"/>
    </row>
    <row r="98" spans="1:104" x14ac:dyDescent="0.2">
      <c r="A98" s="178"/>
      <c r="B98" s="180"/>
      <c r="C98" s="230" t="s">
        <v>181</v>
      </c>
      <c r="D98" s="231"/>
      <c r="E98" s="181">
        <v>18</v>
      </c>
      <c r="F98" s="182"/>
      <c r="G98" s="183"/>
      <c r="M98" s="179" t="s">
        <v>181</v>
      </c>
      <c r="O98" s="170"/>
    </row>
    <row r="99" spans="1:104" ht="22.5" x14ac:dyDescent="0.2">
      <c r="A99" s="171">
        <v>31</v>
      </c>
      <c r="B99" s="172" t="s">
        <v>182</v>
      </c>
      <c r="C99" s="173" t="s">
        <v>183</v>
      </c>
      <c r="D99" s="174" t="s">
        <v>115</v>
      </c>
      <c r="E99" s="175">
        <v>60</v>
      </c>
      <c r="F99" s="175"/>
      <c r="G99" s="176">
        <f>E99*F99</f>
        <v>0</v>
      </c>
      <c r="O99" s="170">
        <v>2</v>
      </c>
      <c r="AA99" s="146">
        <v>1</v>
      </c>
      <c r="AB99" s="146">
        <v>1</v>
      </c>
      <c r="AC99" s="146">
        <v>1</v>
      </c>
      <c r="AZ99" s="146">
        <v>1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1</v>
      </c>
      <c r="CB99" s="177">
        <v>1</v>
      </c>
      <c r="CZ99" s="146">
        <v>1.187E-2</v>
      </c>
    </row>
    <row r="100" spans="1:104" x14ac:dyDescent="0.2">
      <c r="A100" s="178"/>
      <c r="B100" s="180"/>
      <c r="C100" s="230" t="s">
        <v>179</v>
      </c>
      <c r="D100" s="231"/>
      <c r="E100" s="181">
        <v>0</v>
      </c>
      <c r="F100" s="182"/>
      <c r="G100" s="183"/>
      <c r="M100" s="179" t="s">
        <v>179</v>
      </c>
      <c r="O100" s="170"/>
    </row>
    <row r="101" spans="1:104" x14ac:dyDescent="0.2">
      <c r="A101" s="178"/>
      <c r="B101" s="180"/>
      <c r="C101" s="230" t="s">
        <v>184</v>
      </c>
      <c r="D101" s="231"/>
      <c r="E101" s="181">
        <v>30</v>
      </c>
      <c r="F101" s="182"/>
      <c r="G101" s="183"/>
      <c r="M101" s="179" t="s">
        <v>184</v>
      </c>
      <c r="O101" s="170"/>
    </row>
    <row r="102" spans="1:104" x14ac:dyDescent="0.2">
      <c r="A102" s="178"/>
      <c r="B102" s="180"/>
      <c r="C102" s="230" t="s">
        <v>185</v>
      </c>
      <c r="D102" s="231"/>
      <c r="E102" s="181">
        <v>30</v>
      </c>
      <c r="F102" s="182"/>
      <c r="G102" s="183"/>
      <c r="M102" s="179" t="s">
        <v>185</v>
      </c>
      <c r="O102" s="170"/>
    </row>
    <row r="103" spans="1:104" ht="22.5" x14ac:dyDescent="0.2">
      <c r="A103" s="171">
        <v>32</v>
      </c>
      <c r="B103" s="172" t="s">
        <v>186</v>
      </c>
      <c r="C103" s="173" t="s">
        <v>187</v>
      </c>
      <c r="D103" s="174" t="s">
        <v>115</v>
      </c>
      <c r="E103" s="175">
        <v>54</v>
      </c>
      <c r="F103" s="175"/>
      <c r="G103" s="176">
        <f>E103*F103</f>
        <v>0</v>
      </c>
      <c r="O103" s="170">
        <v>2</v>
      </c>
      <c r="AA103" s="146">
        <v>1</v>
      </c>
      <c r="AB103" s="146">
        <v>1</v>
      </c>
      <c r="AC103" s="146">
        <v>1</v>
      </c>
      <c r="AZ103" s="146">
        <v>1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77">
        <v>1</v>
      </c>
      <c r="CB103" s="177">
        <v>1</v>
      </c>
      <c r="CZ103" s="146">
        <v>3.7810000000000003E-2</v>
      </c>
    </row>
    <row r="104" spans="1:104" x14ac:dyDescent="0.2">
      <c r="A104" s="178"/>
      <c r="B104" s="180"/>
      <c r="C104" s="230" t="s">
        <v>179</v>
      </c>
      <c r="D104" s="231"/>
      <c r="E104" s="181">
        <v>0</v>
      </c>
      <c r="F104" s="182"/>
      <c r="G104" s="183"/>
      <c r="M104" s="179" t="s">
        <v>179</v>
      </c>
      <c r="O104" s="170"/>
    </row>
    <row r="105" spans="1:104" x14ac:dyDescent="0.2">
      <c r="A105" s="178"/>
      <c r="B105" s="180"/>
      <c r="C105" s="230" t="s">
        <v>184</v>
      </c>
      <c r="D105" s="231"/>
      <c r="E105" s="181">
        <v>30</v>
      </c>
      <c r="F105" s="182"/>
      <c r="G105" s="183"/>
      <c r="M105" s="179" t="s">
        <v>184</v>
      </c>
      <c r="O105" s="170"/>
    </row>
    <row r="106" spans="1:104" x14ac:dyDescent="0.2">
      <c r="A106" s="178"/>
      <c r="B106" s="180"/>
      <c r="C106" s="230" t="s">
        <v>188</v>
      </c>
      <c r="D106" s="231"/>
      <c r="E106" s="181">
        <v>24</v>
      </c>
      <c r="F106" s="182"/>
      <c r="G106" s="183"/>
      <c r="M106" s="179" t="s">
        <v>188</v>
      </c>
      <c r="O106" s="170"/>
    </row>
    <row r="107" spans="1:104" ht="22.5" x14ac:dyDescent="0.2">
      <c r="A107" s="171">
        <v>33</v>
      </c>
      <c r="B107" s="172" t="s">
        <v>189</v>
      </c>
      <c r="C107" s="173" t="s">
        <v>190</v>
      </c>
      <c r="D107" s="174" t="s">
        <v>191</v>
      </c>
      <c r="E107" s="175">
        <v>228</v>
      </c>
      <c r="F107" s="175"/>
      <c r="G107" s="176">
        <f>E107*F107</f>
        <v>0</v>
      </c>
      <c r="O107" s="170">
        <v>2</v>
      </c>
      <c r="AA107" s="146">
        <v>1</v>
      </c>
      <c r="AB107" s="146">
        <v>1</v>
      </c>
      <c r="AC107" s="146">
        <v>1</v>
      </c>
      <c r="AZ107" s="146">
        <v>1</v>
      </c>
      <c r="BA107" s="146">
        <f>IF(AZ107=1,G107,0)</f>
        <v>0</v>
      </c>
      <c r="BB107" s="146">
        <f>IF(AZ107=2,G107,0)</f>
        <v>0</v>
      </c>
      <c r="BC107" s="146">
        <f>IF(AZ107=3,G107,0)</f>
        <v>0</v>
      </c>
      <c r="BD107" s="146">
        <f>IF(AZ107=4,G107,0)</f>
        <v>0</v>
      </c>
      <c r="BE107" s="146">
        <f>IF(AZ107=5,G107,0)</f>
        <v>0</v>
      </c>
      <c r="CA107" s="177">
        <v>1</v>
      </c>
      <c r="CB107" s="177">
        <v>1</v>
      </c>
      <c r="CZ107" s="146">
        <v>2.3800000000000002E-3</v>
      </c>
    </row>
    <row r="108" spans="1:104" x14ac:dyDescent="0.2">
      <c r="A108" s="178"/>
      <c r="B108" s="180"/>
      <c r="C108" s="230" t="s">
        <v>179</v>
      </c>
      <c r="D108" s="231"/>
      <c r="E108" s="181">
        <v>0</v>
      </c>
      <c r="F108" s="182"/>
      <c r="G108" s="183"/>
      <c r="M108" s="179" t="s">
        <v>179</v>
      </c>
      <c r="O108" s="170"/>
    </row>
    <row r="109" spans="1:104" x14ac:dyDescent="0.2">
      <c r="A109" s="178"/>
      <c r="B109" s="180"/>
      <c r="C109" s="230" t="s">
        <v>192</v>
      </c>
      <c r="D109" s="231"/>
      <c r="E109" s="181">
        <v>25.2</v>
      </c>
      <c r="F109" s="182"/>
      <c r="G109" s="183"/>
      <c r="M109" s="179" t="s">
        <v>192</v>
      </c>
      <c r="O109" s="170"/>
    </row>
    <row r="110" spans="1:104" x14ac:dyDescent="0.2">
      <c r="A110" s="178"/>
      <c r="B110" s="180"/>
      <c r="C110" s="230" t="s">
        <v>193</v>
      </c>
      <c r="D110" s="231"/>
      <c r="E110" s="181">
        <v>70</v>
      </c>
      <c r="F110" s="182"/>
      <c r="G110" s="183"/>
      <c r="M110" s="179" t="s">
        <v>193</v>
      </c>
      <c r="O110" s="170"/>
    </row>
    <row r="111" spans="1:104" x14ac:dyDescent="0.2">
      <c r="A111" s="178"/>
      <c r="B111" s="180"/>
      <c r="C111" s="230" t="s">
        <v>194</v>
      </c>
      <c r="D111" s="231"/>
      <c r="E111" s="181">
        <v>0</v>
      </c>
      <c r="F111" s="182"/>
      <c r="G111" s="183"/>
      <c r="M111" s="179" t="s">
        <v>194</v>
      </c>
      <c r="O111" s="170"/>
    </row>
    <row r="112" spans="1:104" x14ac:dyDescent="0.2">
      <c r="A112" s="178"/>
      <c r="B112" s="180"/>
      <c r="C112" s="230" t="s">
        <v>195</v>
      </c>
      <c r="D112" s="231"/>
      <c r="E112" s="181">
        <v>23</v>
      </c>
      <c r="F112" s="182"/>
      <c r="G112" s="183"/>
      <c r="M112" s="179" t="s">
        <v>195</v>
      </c>
      <c r="O112" s="170"/>
    </row>
    <row r="113" spans="1:104" x14ac:dyDescent="0.2">
      <c r="A113" s="178"/>
      <c r="B113" s="180"/>
      <c r="C113" s="230" t="s">
        <v>196</v>
      </c>
      <c r="D113" s="231"/>
      <c r="E113" s="181">
        <v>4.5999999999999996</v>
      </c>
      <c r="F113" s="182"/>
      <c r="G113" s="183"/>
      <c r="M113" s="179" t="s">
        <v>196</v>
      </c>
      <c r="O113" s="170"/>
    </row>
    <row r="114" spans="1:104" x14ac:dyDescent="0.2">
      <c r="A114" s="178"/>
      <c r="B114" s="180"/>
      <c r="C114" s="230" t="s">
        <v>197</v>
      </c>
      <c r="D114" s="231"/>
      <c r="E114" s="181">
        <v>9.8000000000000007</v>
      </c>
      <c r="F114" s="182"/>
      <c r="G114" s="183"/>
      <c r="M114" s="179" t="s">
        <v>197</v>
      </c>
      <c r="O114" s="170"/>
    </row>
    <row r="115" spans="1:104" ht="22.5" x14ac:dyDescent="0.2">
      <c r="A115" s="178"/>
      <c r="B115" s="180"/>
      <c r="C115" s="230" t="s">
        <v>198</v>
      </c>
      <c r="D115" s="231"/>
      <c r="E115" s="181">
        <v>33</v>
      </c>
      <c r="F115" s="182"/>
      <c r="G115" s="183"/>
      <c r="M115" s="179" t="s">
        <v>198</v>
      </c>
      <c r="O115" s="170"/>
    </row>
    <row r="116" spans="1:104" ht="22.5" x14ac:dyDescent="0.2">
      <c r="A116" s="178"/>
      <c r="B116" s="180"/>
      <c r="C116" s="230" t="s">
        <v>199</v>
      </c>
      <c r="D116" s="231"/>
      <c r="E116" s="181">
        <v>30.6</v>
      </c>
      <c r="F116" s="182"/>
      <c r="G116" s="183"/>
      <c r="M116" s="179" t="s">
        <v>199</v>
      </c>
      <c r="O116" s="170"/>
    </row>
    <row r="117" spans="1:104" x14ac:dyDescent="0.2">
      <c r="A117" s="178"/>
      <c r="B117" s="180"/>
      <c r="C117" s="230" t="s">
        <v>200</v>
      </c>
      <c r="D117" s="231"/>
      <c r="E117" s="181">
        <v>16.2</v>
      </c>
      <c r="F117" s="182"/>
      <c r="G117" s="183"/>
      <c r="M117" s="179" t="s">
        <v>200</v>
      </c>
      <c r="O117" s="170"/>
    </row>
    <row r="118" spans="1:104" x14ac:dyDescent="0.2">
      <c r="A118" s="178"/>
      <c r="B118" s="180"/>
      <c r="C118" s="230" t="s">
        <v>201</v>
      </c>
      <c r="D118" s="231"/>
      <c r="E118" s="181">
        <v>15.6</v>
      </c>
      <c r="F118" s="182"/>
      <c r="G118" s="183"/>
      <c r="M118" s="179" t="s">
        <v>201</v>
      </c>
      <c r="O118" s="170"/>
    </row>
    <row r="119" spans="1:104" ht="22.5" x14ac:dyDescent="0.2">
      <c r="A119" s="171">
        <v>34</v>
      </c>
      <c r="B119" s="172" t="s">
        <v>189</v>
      </c>
      <c r="C119" s="173" t="s">
        <v>190</v>
      </c>
      <c r="D119" s="174" t="s">
        <v>191</v>
      </c>
      <c r="E119" s="175">
        <v>450.6</v>
      </c>
      <c r="F119" s="175"/>
      <c r="G119" s="176">
        <f>E119*F119</f>
        <v>0</v>
      </c>
      <c r="O119" s="170">
        <v>2</v>
      </c>
      <c r="AA119" s="146">
        <v>1</v>
      </c>
      <c r="AB119" s="146">
        <v>1</v>
      </c>
      <c r="AC119" s="146">
        <v>1</v>
      </c>
      <c r="AZ119" s="146">
        <v>1</v>
      </c>
      <c r="BA119" s="146">
        <f>IF(AZ119=1,G119,0)</f>
        <v>0</v>
      </c>
      <c r="BB119" s="146">
        <f>IF(AZ119=2,G119,0)</f>
        <v>0</v>
      </c>
      <c r="BC119" s="146">
        <f>IF(AZ119=3,G119,0)</f>
        <v>0</v>
      </c>
      <c r="BD119" s="146">
        <f>IF(AZ119=4,G119,0)</f>
        <v>0</v>
      </c>
      <c r="BE119" s="146">
        <f>IF(AZ119=5,G119,0)</f>
        <v>0</v>
      </c>
      <c r="CA119" s="177">
        <v>1</v>
      </c>
      <c r="CB119" s="177">
        <v>1</v>
      </c>
      <c r="CZ119" s="146">
        <v>2.3800000000000002E-3</v>
      </c>
    </row>
    <row r="120" spans="1:104" x14ac:dyDescent="0.2">
      <c r="A120" s="178"/>
      <c r="B120" s="180"/>
      <c r="C120" s="230" t="s">
        <v>202</v>
      </c>
      <c r="D120" s="231"/>
      <c r="E120" s="181">
        <v>71.400000000000006</v>
      </c>
      <c r="F120" s="182"/>
      <c r="G120" s="183"/>
      <c r="M120" s="179" t="s">
        <v>202</v>
      </c>
      <c r="O120" s="170"/>
    </row>
    <row r="121" spans="1:104" x14ac:dyDescent="0.2">
      <c r="A121" s="178"/>
      <c r="B121" s="180"/>
      <c r="C121" s="230" t="s">
        <v>203</v>
      </c>
      <c r="D121" s="231"/>
      <c r="E121" s="181">
        <v>21.3</v>
      </c>
      <c r="F121" s="182"/>
      <c r="G121" s="183"/>
      <c r="M121" s="179" t="s">
        <v>203</v>
      </c>
      <c r="O121" s="170"/>
    </row>
    <row r="122" spans="1:104" x14ac:dyDescent="0.2">
      <c r="A122" s="178"/>
      <c r="B122" s="180"/>
      <c r="C122" s="230" t="s">
        <v>204</v>
      </c>
      <c r="D122" s="231"/>
      <c r="E122" s="181">
        <v>6</v>
      </c>
      <c r="F122" s="182"/>
      <c r="G122" s="183"/>
      <c r="M122" s="179" t="s">
        <v>204</v>
      </c>
      <c r="O122" s="170"/>
    </row>
    <row r="123" spans="1:104" x14ac:dyDescent="0.2">
      <c r="A123" s="178"/>
      <c r="B123" s="180"/>
      <c r="C123" s="230" t="s">
        <v>205</v>
      </c>
      <c r="D123" s="231"/>
      <c r="E123" s="181">
        <v>196.5</v>
      </c>
      <c r="F123" s="182"/>
      <c r="G123" s="183"/>
      <c r="M123" s="179" t="s">
        <v>205</v>
      </c>
      <c r="O123" s="170"/>
    </row>
    <row r="124" spans="1:104" x14ac:dyDescent="0.2">
      <c r="A124" s="178"/>
      <c r="B124" s="180"/>
      <c r="C124" s="230" t="s">
        <v>206</v>
      </c>
      <c r="D124" s="231"/>
      <c r="E124" s="181">
        <v>57.6</v>
      </c>
      <c r="F124" s="182"/>
      <c r="G124" s="183"/>
      <c r="M124" s="179" t="s">
        <v>206</v>
      </c>
      <c r="O124" s="170"/>
    </row>
    <row r="125" spans="1:104" x14ac:dyDescent="0.2">
      <c r="A125" s="178"/>
      <c r="B125" s="180"/>
      <c r="C125" s="230" t="s">
        <v>207</v>
      </c>
      <c r="D125" s="231"/>
      <c r="E125" s="181">
        <v>5.2</v>
      </c>
      <c r="F125" s="182"/>
      <c r="G125" s="183"/>
      <c r="M125" s="179" t="s">
        <v>207</v>
      </c>
      <c r="O125" s="170"/>
    </row>
    <row r="126" spans="1:104" x14ac:dyDescent="0.2">
      <c r="A126" s="178"/>
      <c r="B126" s="180"/>
      <c r="C126" s="230" t="s">
        <v>208</v>
      </c>
      <c r="D126" s="231"/>
      <c r="E126" s="181">
        <v>3.3</v>
      </c>
      <c r="F126" s="182"/>
      <c r="G126" s="183"/>
      <c r="M126" s="179" t="s">
        <v>208</v>
      </c>
      <c r="O126" s="170"/>
    </row>
    <row r="127" spans="1:104" x14ac:dyDescent="0.2">
      <c r="A127" s="178"/>
      <c r="B127" s="180"/>
      <c r="C127" s="230" t="s">
        <v>209</v>
      </c>
      <c r="D127" s="231"/>
      <c r="E127" s="181">
        <v>4.75</v>
      </c>
      <c r="F127" s="182"/>
      <c r="G127" s="183"/>
      <c r="M127" s="179" t="s">
        <v>209</v>
      </c>
      <c r="O127" s="170"/>
    </row>
    <row r="128" spans="1:104" x14ac:dyDescent="0.2">
      <c r="A128" s="178"/>
      <c r="B128" s="180"/>
      <c r="C128" s="230" t="s">
        <v>210</v>
      </c>
      <c r="D128" s="231"/>
      <c r="E128" s="181">
        <v>5</v>
      </c>
      <c r="F128" s="182"/>
      <c r="G128" s="183"/>
      <c r="M128" s="179" t="s">
        <v>210</v>
      </c>
      <c r="O128" s="170"/>
    </row>
    <row r="129" spans="1:104" x14ac:dyDescent="0.2">
      <c r="A129" s="178"/>
      <c r="B129" s="180"/>
      <c r="C129" s="230" t="s">
        <v>211</v>
      </c>
      <c r="D129" s="231"/>
      <c r="E129" s="181">
        <v>4.9000000000000004</v>
      </c>
      <c r="F129" s="182"/>
      <c r="G129" s="183"/>
      <c r="M129" s="179" t="s">
        <v>211</v>
      </c>
      <c r="O129" s="170"/>
    </row>
    <row r="130" spans="1:104" x14ac:dyDescent="0.2">
      <c r="A130" s="178"/>
      <c r="B130" s="180"/>
      <c r="C130" s="230" t="s">
        <v>212</v>
      </c>
      <c r="D130" s="231"/>
      <c r="E130" s="181">
        <v>4.9000000000000004</v>
      </c>
      <c r="F130" s="182"/>
      <c r="G130" s="183"/>
      <c r="M130" s="179" t="s">
        <v>212</v>
      </c>
      <c r="O130" s="170"/>
    </row>
    <row r="131" spans="1:104" x14ac:dyDescent="0.2">
      <c r="A131" s="178"/>
      <c r="B131" s="180"/>
      <c r="C131" s="230" t="s">
        <v>213</v>
      </c>
      <c r="D131" s="231"/>
      <c r="E131" s="181">
        <v>51.5</v>
      </c>
      <c r="F131" s="182"/>
      <c r="G131" s="183"/>
      <c r="M131" s="179" t="s">
        <v>213</v>
      </c>
      <c r="O131" s="170"/>
    </row>
    <row r="132" spans="1:104" x14ac:dyDescent="0.2">
      <c r="A132" s="178"/>
      <c r="B132" s="180"/>
      <c r="C132" s="230" t="s">
        <v>214</v>
      </c>
      <c r="D132" s="231"/>
      <c r="E132" s="181">
        <v>5.25</v>
      </c>
      <c r="F132" s="182"/>
      <c r="G132" s="183"/>
      <c r="M132" s="179" t="s">
        <v>214</v>
      </c>
      <c r="O132" s="170"/>
    </row>
    <row r="133" spans="1:104" x14ac:dyDescent="0.2">
      <c r="A133" s="178"/>
      <c r="B133" s="180"/>
      <c r="C133" s="230" t="s">
        <v>215</v>
      </c>
      <c r="D133" s="231"/>
      <c r="E133" s="181">
        <v>5.3</v>
      </c>
      <c r="F133" s="182"/>
      <c r="G133" s="183"/>
      <c r="M133" s="179" t="s">
        <v>215</v>
      </c>
      <c r="O133" s="170"/>
    </row>
    <row r="134" spans="1:104" x14ac:dyDescent="0.2">
      <c r="A134" s="178"/>
      <c r="B134" s="180"/>
      <c r="C134" s="230" t="s">
        <v>216</v>
      </c>
      <c r="D134" s="231"/>
      <c r="E134" s="181">
        <v>7.7</v>
      </c>
      <c r="F134" s="182"/>
      <c r="G134" s="183"/>
      <c r="M134" s="179" t="s">
        <v>216</v>
      </c>
      <c r="O134" s="170"/>
    </row>
    <row r="135" spans="1:104" ht="22.5" x14ac:dyDescent="0.2">
      <c r="A135" s="171">
        <v>35</v>
      </c>
      <c r="B135" s="172" t="s">
        <v>217</v>
      </c>
      <c r="C135" s="173" t="s">
        <v>218</v>
      </c>
      <c r="D135" s="174" t="s">
        <v>84</v>
      </c>
      <c r="E135" s="175">
        <v>146.44499999999999</v>
      </c>
      <c r="F135" s="175"/>
      <c r="G135" s="176">
        <f>E135*F135</f>
        <v>0</v>
      </c>
      <c r="O135" s="170">
        <v>2</v>
      </c>
      <c r="AA135" s="146">
        <v>1</v>
      </c>
      <c r="AB135" s="146">
        <v>1</v>
      </c>
      <c r="AC135" s="146">
        <v>1</v>
      </c>
      <c r="AZ135" s="146">
        <v>1</v>
      </c>
      <c r="BA135" s="146">
        <f>IF(AZ135=1,G135,0)</f>
        <v>0</v>
      </c>
      <c r="BB135" s="146">
        <f>IF(AZ135=2,G135,0)</f>
        <v>0</v>
      </c>
      <c r="BC135" s="146">
        <f>IF(AZ135=3,G135,0)</f>
        <v>0</v>
      </c>
      <c r="BD135" s="146">
        <f>IF(AZ135=4,G135,0)</f>
        <v>0</v>
      </c>
      <c r="BE135" s="146">
        <f>IF(AZ135=5,G135,0)</f>
        <v>0</v>
      </c>
      <c r="CA135" s="177">
        <v>1</v>
      </c>
      <c r="CB135" s="177">
        <v>1</v>
      </c>
      <c r="CZ135" s="146">
        <v>3.3709999999999997E-2</v>
      </c>
    </row>
    <row r="136" spans="1:104" x14ac:dyDescent="0.2">
      <c r="A136" s="178"/>
      <c r="B136" s="180"/>
      <c r="C136" s="232" t="s">
        <v>219</v>
      </c>
      <c r="D136" s="231"/>
      <c r="E136" s="204">
        <v>0</v>
      </c>
      <c r="F136" s="182"/>
      <c r="G136" s="183"/>
      <c r="M136" s="179" t="s">
        <v>219</v>
      </c>
      <c r="O136" s="170"/>
    </row>
    <row r="137" spans="1:104" x14ac:dyDescent="0.2">
      <c r="A137" s="178"/>
      <c r="B137" s="180"/>
      <c r="C137" s="232" t="s">
        <v>202</v>
      </c>
      <c r="D137" s="231"/>
      <c r="E137" s="204">
        <v>71.400000000000006</v>
      </c>
      <c r="F137" s="182"/>
      <c r="G137" s="183"/>
      <c r="M137" s="179" t="s">
        <v>202</v>
      </c>
      <c r="O137" s="170"/>
    </row>
    <row r="138" spans="1:104" x14ac:dyDescent="0.2">
      <c r="A138" s="178"/>
      <c r="B138" s="180"/>
      <c r="C138" s="232" t="s">
        <v>203</v>
      </c>
      <c r="D138" s="231"/>
      <c r="E138" s="204">
        <v>21.3</v>
      </c>
      <c r="F138" s="182"/>
      <c r="G138" s="183"/>
      <c r="M138" s="179" t="s">
        <v>203</v>
      </c>
      <c r="O138" s="170"/>
    </row>
    <row r="139" spans="1:104" x14ac:dyDescent="0.2">
      <c r="A139" s="178"/>
      <c r="B139" s="180"/>
      <c r="C139" s="232" t="s">
        <v>204</v>
      </c>
      <c r="D139" s="231"/>
      <c r="E139" s="204">
        <v>6</v>
      </c>
      <c r="F139" s="182"/>
      <c r="G139" s="183"/>
      <c r="M139" s="179" t="s">
        <v>204</v>
      </c>
      <c r="O139" s="170"/>
    </row>
    <row r="140" spans="1:104" x14ac:dyDescent="0.2">
      <c r="A140" s="178"/>
      <c r="B140" s="180"/>
      <c r="C140" s="232" t="s">
        <v>205</v>
      </c>
      <c r="D140" s="231"/>
      <c r="E140" s="204">
        <v>196.5</v>
      </c>
      <c r="F140" s="182"/>
      <c r="G140" s="183"/>
      <c r="M140" s="179" t="s">
        <v>205</v>
      </c>
      <c r="O140" s="170"/>
    </row>
    <row r="141" spans="1:104" x14ac:dyDescent="0.2">
      <c r="A141" s="178"/>
      <c r="B141" s="180"/>
      <c r="C141" s="232" t="s">
        <v>206</v>
      </c>
      <c r="D141" s="231"/>
      <c r="E141" s="204">
        <v>57.6</v>
      </c>
      <c r="F141" s="182"/>
      <c r="G141" s="183"/>
      <c r="M141" s="179" t="s">
        <v>206</v>
      </c>
      <c r="O141" s="170"/>
    </row>
    <row r="142" spans="1:104" x14ac:dyDescent="0.2">
      <c r="A142" s="178"/>
      <c r="B142" s="180"/>
      <c r="C142" s="232" t="s">
        <v>207</v>
      </c>
      <c r="D142" s="231"/>
      <c r="E142" s="204">
        <v>5.2</v>
      </c>
      <c r="F142" s="182"/>
      <c r="G142" s="183"/>
      <c r="M142" s="179" t="s">
        <v>207</v>
      </c>
      <c r="O142" s="170"/>
    </row>
    <row r="143" spans="1:104" x14ac:dyDescent="0.2">
      <c r="A143" s="178"/>
      <c r="B143" s="180"/>
      <c r="C143" s="232" t="s">
        <v>208</v>
      </c>
      <c r="D143" s="231"/>
      <c r="E143" s="204">
        <v>3.3</v>
      </c>
      <c r="F143" s="182"/>
      <c r="G143" s="183"/>
      <c r="M143" s="179" t="s">
        <v>208</v>
      </c>
      <c r="O143" s="170"/>
    </row>
    <row r="144" spans="1:104" x14ac:dyDescent="0.2">
      <c r="A144" s="178"/>
      <c r="B144" s="180"/>
      <c r="C144" s="232" t="s">
        <v>209</v>
      </c>
      <c r="D144" s="231"/>
      <c r="E144" s="204">
        <v>4.75</v>
      </c>
      <c r="F144" s="182"/>
      <c r="G144" s="183"/>
      <c r="M144" s="179" t="s">
        <v>209</v>
      </c>
      <c r="O144" s="170"/>
    </row>
    <row r="145" spans="1:104" x14ac:dyDescent="0.2">
      <c r="A145" s="178"/>
      <c r="B145" s="180"/>
      <c r="C145" s="232" t="s">
        <v>210</v>
      </c>
      <c r="D145" s="231"/>
      <c r="E145" s="204">
        <v>5</v>
      </c>
      <c r="F145" s="182"/>
      <c r="G145" s="183"/>
      <c r="M145" s="179" t="s">
        <v>210</v>
      </c>
      <c r="O145" s="170"/>
    </row>
    <row r="146" spans="1:104" x14ac:dyDescent="0.2">
      <c r="A146" s="178"/>
      <c r="B146" s="180"/>
      <c r="C146" s="232" t="s">
        <v>211</v>
      </c>
      <c r="D146" s="231"/>
      <c r="E146" s="204">
        <v>4.9000000000000004</v>
      </c>
      <c r="F146" s="182"/>
      <c r="G146" s="183"/>
      <c r="M146" s="179" t="s">
        <v>211</v>
      </c>
      <c r="O146" s="170"/>
    </row>
    <row r="147" spans="1:104" x14ac:dyDescent="0.2">
      <c r="A147" s="178"/>
      <c r="B147" s="180"/>
      <c r="C147" s="232" t="s">
        <v>212</v>
      </c>
      <c r="D147" s="231"/>
      <c r="E147" s="204">
        <v>4.9000000000000004</v>
      </c>
      <c r="F147" s="182"/>
      <c r="G147" s="183"/>
      <c r="M147" s="179" t="s">
        <v>212</v>
      </c>
      <c r="O147" s="170"/>
    </row>
    <row r="148" spans="1:104" x14ac:dyDescent="0.2">
      <c r="A148" s="178"/>
      <c r="B148" s="180"/>
      <c r="C148" s="232" t="s">
        <v>213</v>
      </c>
      <c r="D148" s="231"/>
      <c r="E148" s="204">
        <v>51.5</v>
      </c>
      <c r="F148" s="182"/>
      <c r="G148" s="183"/>
      <c r="M148" s="179" t="s">
        <v>213</v>
      </c>
      <c r="O148" s="170"/>
    </row>
    <row r="149" spans="1:104" x14ac:dyDescent="0.2">
      <c r="A149" s="178"/>
      <c r="B149" s="180"/>
      <c r="C149" s="232" t="s">
        <v>214</v>
      </c>
      <c r="D149" s="231"/>
      <c r="E149" s="204">
        <v>5.25</v>
      </c>
      <c r="F149" s="182"/>
      <c r="G149" s="183"/>
      <c r="M149" s="179" t="s">
        <v>214</v>
      </c>
      <c r="O149" s="170"/>
    </row>
    <row r="150" spans="1:104" x14ac:dyDescent="0.2">
      <c r="A150" s="178"/>
      <c r="B150" s="180"/>
      <c r="C150" s="232" t="s">
        <v>215</v>
      </c>
      <c r="D150" s="231"/>
      <c r="E150" s="204">
        <v>5.3</v>
      </c>
      <c r="F150" s="182"/>
      <c r="G150" s="183"/>
      <c r="M150" s="179" t="s">
        <v>215</v>
      </c>
      <c r="O150" s="170"/>
    </row>
    <row r="151" spans="1:104" x14ac:dyDescent="0.2">
      <c r="A151" s="178"/>
      <c r="B151" s="180"/>
      <c r="C151" s="232" t="s">
        <v>216</v>
      </c>
      <c r="D151" s="231"/>
      <c r="E151" s="204">
        <v>7.7</v>
      </c>
      <c r="F151" s="182"/>
      <c r="G151" s="183"/>
      <c r="M151" s="179" t="s">
        <v>216</v>
      </c>
      <c r="O151" s="170"/>
    </row>
    <row r="152" spans="1:104" x14ac:dyDescent="0.2">
      <c r="A152" s="178"/>
      <c r="B152" s="180"/>
      <c r="C152" s="232" t="s">
        <v>220</v>
      </c>
      <c r="D152" s="231"/>
      <c r="E152" s="204">
        <v>450.59999999999997</v>
      </c>
      <c r="F152" s="182"/>
      <c r="G152" s="183"/>
      <c r="M152" s="179" t="s">
        <v>220</v>
      </c>
      <c r="O152" s="170"/>
    </row>
    <row r="153" spans="1:104" x14ac:dyDescent="0.2">
      <c r="A153" s="178"/>
      <c r="B153" s="180"/>
      <c r="C153" s="230" t="s">
        <v>221</v>
      </c>
      <c r="D153" s="231"/>
      <c r="E153" s="181">
        <v>146.44499999999999</v>
      </c>
      <c r="F153" s="182"/>
      <c r="G153" s="183"/>
      <c r="M153" s="179" t="s">
        <v>221</v>
      </c>
      <c r="O153" s="170"/>
    </row>
    <row r="154" spans="1:104" x14ac:dyDescent="0.2">
      <c r="A154" s="171">
        <v>36</v>
      </c>
      <c r="B154" s="172" t="s">
        <v>222</v>
      </c>
      <c r="C154" s="173" t="s">
        <v>223</v>
      </c>
      <c r="D154" s="174" t="s">
        <v>84</v>
      </c>
      <c r="E154" s="175">
        <v>35.457500000000003</v>
      </c>
      <c r="F154" s="175"/>
      <c r="G154" s="176">
        <f>E154*F154</f>
        <v>0</v>
      </c>
      <c r="O154" s="170">
        <v>2</v>
      </c>
      <c r="AA154" s="146">
        <v>1</v>
      </c>
      <c r="AB154" s="146">
        <v>1</v>
      </c>
      <c r="AC154" s="146">
        <v>1</v>
      </c>
      <c r="AZ154" s="146">
        <v>1</v>
      </c>
      <c r="BA154" s="146">
        <f>IF(AZ154=1,G154,0)</f>
        <v>0</v>
      </c>
      <c r="BB154" s="146">
        <f>IF(AZ154=2,G154,0)</f>
        <v>0</v>
      </c>
      <c r="BC154" s="146">
        <f>IF(AZ154=3,G154,0)</f>
        <v>0</v>
      </c>
      <c r="BD154" s="146">
        <f>IF(AZ154=4,G154,0)</f>
        <v>0</v>
      </c>
      <c r="BE154" s="146">
        <f>IF(AZ154=5,G154,0)</f>
        <v>0</v>
      </c>
      <c r="CA154" s="177">
        <v>1</v>
      </c>
      <c r="CB154" s="177">
        <v>1</v>
      </c>
      <c r="CZ154" s="146">
        <v>7.4260000000000007E-2</v>
      </c>
    </row>
    <row r="155" spans="1:104" x14ac:dyDescent="0.2">
      <c r="A155" s="178"/>
      <c r="B155" s="180"/>
      <c r="C155" s="232" t="s">
        <v>219</v>
      </c>
      <c r="D155" s="231"/>
      <c r="E155" s="204">
        <v>0</v>
      </c>
      <c r="F155" s="182"/>
      <c r="G155" s="183"/>
      <c r="M155" s="179" t="s">
        <v>219</v>
      </c>
      <c r="O155" s="170"/>
    </row>
    <row r="156" spans="1:104" x14ac:dyDescent="0.2">
      <c r="A156" s="178"/>
      <c r="B156" s="180"/>
      <c r="C156" s="232" t="s">
        <v>224</v>
      </c>
      <c r="D156" s="231"/>
      <c r="E156" s="204">
        <v>18.2</v>
      </c>
      <c r="F156" s="182"/>
      <c r="G156" s="183"/>
      <c r="M156" s="179" t="s">
        <v>224</v>
      </c>
      <c r="O156" s="170"/>
    </row>
    <row r="157" spans="1:104" x14ac:dyDescent="0.2">
      <c r="A157" s="178"/>
      <c r="B157" s="180"/>
      <c r="C157" s="232" t="s">
        <v>225</v>
      </c>
      <c r="D157" s="231"/>
      <c r="E157" s="204">
        <v>9</v>
      </c>
      <c r="F157" s="182"/>
      <c r="G157" s="183"/>
      <c r="M157" s="179" t="s">
        <v>225</v>
      </c>
      <c r="O157" s="170"/>
    </row>
    <row r="158" spans="1:104" x14ac:dyDescent="0.2">
      <c r="A158" s="178"/>
      <c r="B158" s="180"/>
      <c r="C158" s="232" t="s">
        <v>226</v>
      </c>
      <c r="D158" s="231"/>
      <c r="E158" s="204">
        <v>2</v>
      </c>
      <c r="F158" s="182"/>
      <c r="G158" s="183"/>
      <c r="M158" s="179" t="s">
        <v>226</v>
      </c>
      <c r="O158" s="170"/>
    </row>
    <row r="159" spans="1:104" x14ac:dyDescent="0.2">
      <c r="A159" s="178"/>
      <c r="B159" s="180"/>
      <c r="C159" s="232" t="s">
        <v>227</v>
      </c>
      <c r="D159" s="231"/>
      <c r="E159" s="204">
        <v>43.5</v>
      </c>
      <c r="F159" s="182"/>
      <c r="G159" s="183"/>
      <c r="M159" s="179" t="s">
        <v>227</v>
      </c>
      <c r="O159" s="170"/>
    </row>
    <row r="160" spans="1:104" x14ac:dyDescent="0.2">
      <c r="A160" s="178"/>
      <c r="B160" s="180"/>
      <c r="C160" s="232" t="s">
        <v>228</v>
      </c>
      <c r="D160" s="231"/>
      <c r="E160" s="204">
        <v>11.7</v>
      </c>
      <c r="F160" s="182"/>
      <c r="G160" s="183"/>
      <c r="M160" s="179" t="s">
        <v>228</v>
      </c>
      <c r="O160" s="170"/>
    </row>
    <row r="161" spans="1:104" x14ac:dyDescent="0.2">
      <c r="A161" s="178"/>
      <c r="B161" s="180"/>
      <c r="C161" s="232" t="s">
        <v>229</v>
      </c>
      <c r="D161" s="231"/>
      <c r="E161" s="204">
        <v>1.3</v>
      </c>
      <c r="F161" s="182"/>
      <c r="G161" s="183"/>
      <c r="M161" s="179" t="s">
        <v>229</v>
      </c>
      <c r="O161" s="170"/>
    </row>
    <row r="162" spans="1:104" x14ac:dyDescent="0.2">
      <c r="A162" s="178"/>
      <c r="B162" s="180"/>
      <c r="C162" s="232" t="s">
        <v>230</v>
      </c>
      <c r="D162" s="231"/>
      <c r="E162" s="204">
        <v>1.1000000000000001</v>
      </c>
      <c r="F162" s="182"/>
      <c r="G162" s="183"/>
      <c r="M162" s="179" t="s">
        <v>230</v>
      </c>
      <c r="O162" s="170"/>
    </row>
    <row r="163" spans="1:104" x14ac:dyDescent="0.2">
      <c r="A163" s="178"/>
      <c r="B163" s="180"/>
      <c r="C163" s="232" t="s">
        <v>231</v>
      </c>
      <c r="D163" s="231"/>
      <c r="E163" s="204">
        <v>1.25</v>
      </c>
      <c r="F163" s="182"/>
      <c r="G163" s="183"/>
      <c r="M163" s="179" t="s">
        <v>231</v>
      </c>
      <c r="O163" s="170"/>
    </row>
    <row r="164" spans="1:104" x14ac:dyDescent="0.2">
      <c r="A164" s="178"/>
      <c r="B164" s="180"/>
      <c r="C164" s="232" t="s">
        <v>232</v>
      </c>
      <c r="D164" s="231"/>
      <c r="E164" s="204">
        <v>1</v>
      </c>
      <c r="F164" s="182"/>
      <c r="G164" s="183"/>
      <c r="M164" s="179" t="s">
        <v>232</v>
      </c>
      <c r="O164" s="170"/>
    </row>
    <row r="165" spans="1:104" x14ac:dyDescent="0.2">
      <c r="A165" s="178"/>
      <c r="B165" s="180"/>
      <c r="C165" s="232" t="s">
        <v>233</v>
      </c>
      <c r="D165" s="231"/>
      <c r="E165" s="204">
        <v>0.9</v>
      </c>
      <c r="F165" s="182"/>
      <c r="G165" s="183"/>
      <c r="M165" s="179" t="s">
        <v>233</v>
      </c>
      <c r="O165" s="170"/>
    </row>
    <row r="166" spans="1:104" x14ac:dyDescent="0.2">
      <c r="A166" s="178"/>
      <c r="B166" s="180"/>
      <c r="C166" s="232" t="s">
        <v>234</v>
      </c>
      <c r="D166" s="231"/>
      <c r="E166" s="204">
        <v>0.6</v>
      </c>
      <c r="F166" s="182"/>
      <c r="G166" s="183"/>
      <c r="M166" s="179" t="s">
        <v>234</v>
      </c>
      <c r="O166" s="170"/>
    </row>
    <row r="167" spans="1:104" x14ac:dyDescent="0.2">
      <c r="A167" s="178"/>
      <c r="B167" s="180"/>
      <c r="C167" s="232" t="s">
        <v>235</v>
      </c>
      <c r="D167" s="231"/>
      <c r="E167" s="204">
        <v>14.5</v>
      </c>
      <c r="F167" s="182"/>
      <c r="G167" s="183"/>
      <c r="M167" s="179" t="s">
        <v>235</v>
      </c>
      <c r="O167" s="170"/>
    </row>
    <row r="168" spans="1:104" x14ac:dyDescent="0.2">
      <c r="A168" s="178"/>
      <c r="B168" s="180"/>
      <c r="C168" s="232" t="s">
        <v>231</v>
      </c>
      <c r="D168" s="231"/>
      <c r="E168" s="204">
        <v>1.25</v>
      </c>
      <c r="F168" s="182"/>
      <c r="G168" s="183"/>
      <c r="M168" s="179" t="s">
        <v>231</v>
      </c>
      <c r="O168" s="170"/>
    </row>
    <row r="169" spans="1:104" x14ac:dyDescent="0.2">
      <c r="A169" s="178"/>
      <c r="B169" s="180"/>
      <c r="C169" s="232" t="s">
        <v>236</v>
      </c>
      <c r="D169" s="231"/>
      <c r="E169" s="204">
        <v>1.5</v>
      </c>
      <c r="F169" s="182"/>
      <c r="G169" s="183"/>
      <c r="M169" s="179" t="s">
        <v>236</v>
      </c>
      <c r="O169" s="170"/>
    </row>
    <row r="170" spans="1:104" x14ac:dyDescent="0.2">
      <c r="A170" s="178"/>
      <c r="B170" s="180"/>
      <c r="C170" s="232" t="s">
        <v>229</v>
      </c>
      <c r="D170" s="231"/>
      <c r="E170" s="204">
        <v>1.3</v>
      </c>
      <c r="F170" s="182"/>
      <c r="G170" s="183"/>
      <c r="M170" s="179" t="s">
        <v>229</v>
      </c>
      <c r="O170" s="170"/>
    </row>
    <row r="171" spans="1:104" x14ac:dyDescent="0.2">
      <c r="A171" s="178"/>
      <c r="B171" s="180"/>
      <c r="C171" s="232" t="s">
        <v>220</v>
      </c>
      <c r="D171" s="231"/>
      <c r="E171" s="204">
        <v>109.1</v>
      </c>
      <c r="F171" s="182"/>
      <c r="G171" s="183"/>
      <c r="M171" s="179" t="s">
        <v>220</v>
      </c>
      <c r="O171" s="170"/>
    </row>
    <row r="172" spans="1:104" x14ac:dyDescent="0.2">
      <c r="A172" s="178"/>
      <c r="B172" s="180"/>
      <c r="C172" s="230" t="s">
        <v>237</v>
      </c>
      <c r="D172" s="231"/>
      <c r="E172" s="181">
        <v>35.457500000000003</v>
      </c>
      <c r="F172" s="182"/>
      <c r="G172" s="183"/>
      <c r="M172" s="179" t="s">
        <v>237</v>
      </c>
      <c r="O172" s="170"/>
    </row>
    <row r="173" spans="1:104" x14ac:dyDescent="0.2">
      <c r="A173" s="184"/>
      <c r="B173" s="185" t="s">
        <v>77</v>
      </c>
      <c r="C173" s="186" t="str">
        <f>CONCATENATE(B90," ",C90)</f>
        <v>61 Upravy povrchů vnitřní</v>
      </c>
      <c r="D173" s="187"/>
      <c r="E173" s="188"/>
      <c r="F173" s="189"/>
      <c r="G173" s="190">
        <f>SUM(G90:G172)</f>
        <v>0</v>
      </c>
      <c r="O173" s="170">
        <v>4</v>
      </c>
      <c r="BA173" s="191">
        <f>SUM(BA90:BA172)</f>
        <v>0</v>
      </c>
      <c r="BB173" s="191">
        <f>SUM(BB90:BB172)</f>
        <v>0</v>
      </c>
      <c r="BC173" s="191">
        <f>SUM(BC90:BC172)</f>
        <v>0</v>
      </c>
      <c r="BD173" s="191">
        <f>SUM(BD90:BD172)</f>
        <v>0</v>
      </c>
      <c r="BE173" s="191">
        <f>SUM(BE90:BE172)</f>
        <v>0</v>
      </c>
    </row>
    <row r="174" spans="1:104" x14ac:dyDescent="0.2">
      <c r="A174" s="163" t="s">
        <v>74</v>
      </c>
      <c r="B174" s="164" t="s">
        <v>238</v>
      </c>
      <c r="C174" s="165" t="s">
        <v>239</v>
      </c>
      <c r="D174" s="166"/>
      <c r="E174" s="167"/>
      <c r="F174" s="167"/>
      <c r="G174" s="168"/>
      <c r="H174" s="169"/>
      <c r="I174" s="169"/>
      <c r="O174" s="170">
        <v>1</v>
      </c>
    </row>
    <row r="175" spans="1:104" x14ac:dyDescent="0.2">
      <c r="A175" s="171">
        <v>37</v>
      </c>
      <c r="B175" s="172" t="s">
        <v>240</v>
      </c>
      <c r="C175" s="173" t="s">
        <v>241</v>
      </c>
      <c r="D175" s="174" t="s">
        <v>84</v>
      </c>
      <c r="E175" s="175">
        <v>74.92</v>
      </c>
      <c r="F175" s="175"/>
      <c r="G175" s="176">
        <f>E175*F175</f>
        <v>0</v>
      </c>
      <c r="O175" s="170">
        <v>2</v>
      </c>
      <c r="AA175" s="146">
        <v>1</v>
      </c>
      <c r="AB175" s="146">
        <v>1</v>
      </c>
      <c r="AC175" s="146">
        <v>1</v>
      </c>
      <c r="AZ175" s="146">
        <v>1</v>
      </c>
      <c r="BA175" s="146">
        <f>IF(AZ175=1,G175,0)</f>
        <v>0</v>
      </c>
      <c r="BB175" s="146">
        <f>IF(AZ175=2,G175,0)</f>
        <v>0</v>
      </c>
      <c r="BC175" s="146">
        <f>IF(AZ175=3,G175,0)</f>
        <v>0</v>
      </c>
      <c r="BD175" s="146">
        <f>IF(AZ175=4,G175,0)</f>
        <v>0</v>
      </c>
      <c r="BE175" s="146">
        <f>IF(AZ175=5,G175,0)</f>
        <v>0</v>
      </c>
      <c r="CA175" s="177">
        <v>1</v>
      </c>
      <c r="CB175" s="177">
        <v>1</v>
      </c>
      <c r="CZ175" s="146">
        <v>2.5200000000000001E-3</v>
      </c>
    </row>
    <row r="176" spans="1:104" ht="22.5" x14ac:dyDescent="0.2">
      <c r="A176" s="178"/>
      <c r="B176" s="180"/>
      <c r="C176" s="230" t="s">
        <v>242</v>
      </c>
      <c r="D176" s="231"/>
      <c r="E176" s="181">
        <v>57.46</v>
      </c>
      <c r="F176" s="182"/>
      <c r="G176" s="183"/>
      <c r="M176" s="179" t="s">
        <v>242</v>
      </c>
      <c r="O176" s="170"/>
    </row>
    <row r="177" spans="1:104" ht="33.75" x14ac:dyDescent="0.2">
      <c r="A177" s="178"/>
      <c r="B177" s="180"/>
      <c r="C177" s="230" t="s">
        <v>243</v>
      </c>
      <c r="D177" s="231"/>
      <c r="E177" s="181">
        <v>17.46</v>
      </c>
      <c r="F177" s="182"/>
      <c r="G177" s="183"/>
      <c r="M177" s="179" t="s">
        <v>243</v>
      </c>
      <c r="O177" s="170"/>
    </row>
    <row r="178" spans="1:104" x14ac:dyDescent="0.2">
      <c r="A178" s="171">
        <v>38</v>
      </c>
      <c r="B178" s="172" t="s">
        <v>244</v>
      </c>
      <c r="C178" s="173" t="s">
        <v>245</v>
      </c>
      <c r="D178" s="174" t="s">
        <v>84</v>
      </c>
      <c r="E178" s="175">
        <v>2.2400000000000002</v>
      </c>
      <c r="F178" s="175"/>
      <c r="G178" s="176">
        <f>E178*F178</f>
        <v>0</v>
      </c>
      <c r="O178" s="170">
        <v>2</v>
      </c>
      <c r="AA178" s="146">
        <v>1</v>
      </c>
      <c r="AB178" s="146">
        <v>1</v>
      </c>
      <c r="AC178" s="146">
        <v>1</v>
      </c>
      <c r="AZ178" s="146">
        <v>1</v>
      </c>
      <c r="BA178" s="146">
        <f>IF(AZ178=1,G178,0)</f>
        <v>0</v>
      </c>
      <c r="BB178" s="146">
        <f>IF(AZ178=2,G178,0)</f>
        <v>0</v>
      </c>
      <c r="BC178" s="146">
        <f>IF(AZ178=3,G178,0)</f>
        <v>0</v>
      </c>
      <c r="BD178" s="146">
        <f>IF(AZ178=4,G178,0)</f>
        <v>0</v>
      </c>
      <c r="BE178" s="146">
        <f>IF(AZ178=5,G178,0)</f>
        <v>0</v>
      </c>
      <c r="CA178" s="177">
        <v>1</v>
      </c>
      <c r="CB178" s="177">
        <v>1</v>
      </c>
      <c r="CZ178" s="146">
        <v>5.7999999999999996E-3</v>
      </c>
    </row>
    <row r="179" spans="1:104" x14ac:dyDescent="0.2">
      <c r="A179" s="178"/>
      <c r="B179" s="180"/>
      <c r="C179" s="230" t="s">
        <v>246</v>
      </c>
      <c r="D179" s="231"/>
      <c r="E179" s="181">
        <v>2.2400000000000002</v>
      </c>
      <c r="F179" s="182"/>
      <c r="G179" s="183"/>
      <c r="M179" s="179" t="s">
        <v>246</v>
      </c>
      <c r="O179" s="170"/>
    </row>
    <row r="180" spans="1:104" x14ac:dyDescent="0.2">
      <c r="A180" s="171">
        <v>39</v>
      </c>
      <c r="B180" s="172" t="s">
        <v>247</v>
      </c>
      <c r="C180" s="173" t="s">
        <v>248</v>
      </c>
      <c r="D180" s="174" t="s">
        <v>84</v>
      </c>
      <c r="E180" s="175">
        <v>77.16</v>
      </c>
      <c r="F180" s="175"/>
      <c r="G180" s="176">
        <f>E180*F180</f>
        <v>0</v>
      </c>
      <c r="O180" s="170">
        <v>2</v>
      </c>
      <c r="AA180" s="146">
        <v>1</v>
      </c>
      <c r="AB180" s="146">
        <v>0</v>
      </c>
      <c r="AC180" s="146">
        <v>0</v>
      </c>
      <c r="AZ180" s="146">
        <v>1</v>
      </c>
      <c r="BA180" s="146">
        <f>IF(AZ180=1,G180,0)</f>
        <v>0</v>
      </c>
      <c r="BB180" s="146">
        <f>IF(AZ180=2,G180,0)</f>
        <v>0</v>
      </c>
      <c r="BC180" s="146">
        <f>IF(AZ180=3,G180,0)</f>
        <v>0</v>
      </c>
      <c r="BD180" s="146">
        <f>IF(AZ180=4,G180,0)</f>
        <v>0</v>
      </c>
      <c r="BE180" s="146">
        <f>IF(AZ180=5,G180,0)</f>
        <v>0</v>
      </c>
      <c r="CA180" s="177">
        <v>1</v>
      </c>
      <c r="CB180" s="177">
        <v>0</v>
      </c>
      <c r="CZ180" s="146">
        <v>1.6000000000000001E-4</v>
      </c>
    </row>
    <row r="181" spans="1:104" ht="22.5" x14ac:dyDescent="0.2">
      <c r="A181" s="178"/>
      <c r="B181" s="180"/>
      <c r="C181" s="230" t="s">
        <v>242</v>
      </c>
      <c r="D181" s="231"/>
      <c r="E181" s="181">
        <v>57.46</v>
      </c>
      <c r="F181" s="182"/>
      <c r="G181" s="183"/>
      <c r="M181" s="179" t="s">
        <v>242</v>
      </c>
      <c r="O181" s="170"/>
    </row>
    <row r="182" spans="1:104" ht="33.75" x14ac:dyDescent="0.2">
      <c r="A182" s="178"/>
      <c r="B182" s="180"/>
      <c r="C182" s="230" t="s">
        <v>243</v>
      </c>
      <c r="D182" s="231"/>
      <c r="E182" s="181">
        <v>17.46</v>
      </c>
      <c r="F182" s="182"/>
      <c r="G182" s="183"/>
      <c r="M182" s="179" t="s">
        <v>243</v>
      </c>
      <c r="O182" s="170"/>
    </row>
    <row r="183" spans="1:104" x14ac:dyDescent="0.2">
      <c r="A183" s="178"/>
      <c r="B183" s="180"/>
      <c r="C183" s="230" t="s">
        <v>246</v>
      </c>
      <c r="D183" s="231"/>
      <c r="E183" s="181">
        <v>2.2400000000000002</v>
      </c>
      <c r="F183" s="182"/>
      <c r="G183" s="183"/>
      <c r="M183" s="179" t="s">
        <v>246</v>
      </c>
      <c r="O183" s="170"/>
    </row>
    <row r="184" spans="1:104" x14ac:dyDescent="0.2">
      <c r="A184" s="171">
        <v>40</v>
      </c>
      <c r="B184" s="172" t="s">
        <v>249</v>
      </c>
      <c r="C184" s="173" t="s">
        <v>174</v>
      </c>
      <c r="D184" s="174" t="s">
        <v>84</v>
      </c>
      <c r="E184" s="175">
        <v>521.66250000000002</v>
      </c>
      <c r="F184" s="175"/>
      <c r="G184" s="176">
        <f>E184*F184</f>
        <v>0</v>
      </c>
      <c r="O184" s="170">
        <v>2</v>
      </c>
      <c r="AA184" s="146">
        <v>1</v>
      </c>
      <c r="AB184" s="146">
        <v>0</v>
      </c>
      <c r="AC184" s="146">
        <v>0</v>
      </c>
      <c r="AZ184" s="146">
        <v>1</v>
      </c>
      <c r="BA184" s="146">
        <f>IF(AZ184=1,G184,0)</f>
        <v>0</v>
      </c>
      <c r="BB184" s="146">
        <f>IF(AZ184=2,G184,0)</f>
        <v>0</v>
      </c>
      <c r="BC184" s="146">
        <f>IF(AZ184=3,G184,0)</f>
        <v>0</v>
      </c>
      <c r="BD184" s="146">
        <f>IF(AZ184=4,G184,0)</f>
        <v>0</v>
      </c>
      <c r="BE184" s="146">
        <f>IF(AZ184=5,G184,0)</f>
        <v>0</v>
      </c>
      <c r="CA184" s="177">
        <v>1</v>
      </c>
      <c r="CB184" s="177">
        <v>0</v>
      </c>
      <c r="CZ184" s="146">
        <v>0</v>
      </c>
    </row>
    <row r="185" spans="1:104" ht="45" x14ac:dyDescent="0.2">
      <c r="A185" s="178"/>
      <c r="B185" s="180"/>
      <c r="C185" s="230" t="s">
        <v>250</v>
      </c>
      <c r="D185" s="231"/>
      <c r="E185" s="181">
        <v>316.16250000000002</v>
      </c>
      <c r="F185" s="182"/>
      <c r="G185" s="183"/>
      <c r="M185" s="179" t="s">
        <v>250</v>
      </c>
      <c r="O185" s="170"/>
    </row>
    <row r="186" spans="1:104" ht="22.5" x14ac:dyDescent="0.2">
      <c r="A186" s="178"/>
      <c r="B186" s="180"/>
      <c r="C186" s="230" t="s">
        <v>251</v>
      </c>
      <c r="D186" s="231"/>
      <c r="E186" s="181">
        <v>120</v>
      </c>
      <c r="F186" s="182"/>
      <c r="G186" s="183"/>
      <c r="M186" s="179" t="s">
        <v>251</v>
      </c>
      <c r="O186" s="170"/>
    </row>
    <row r="187" spans="1:104" ht="22.5" x14ac:dyDescent="0.2">
      <c r="A187" s="178"/>
      <c r="B187" s="180"/>
      <c r="C187" s="230" t="s">
        <v>252</v>
      </c>
      <c r="D187" s="231"/>
      <c r="E187" s="181">
        <v>33.9</v>
      </c>
      <c r="F187" s="182"/>
      <c r="G187" s="183"/>
      <c r="M187" s="179" t="s">
        <v>252</v>
      </c>
      <c r="O187" s="170"/>
    </row>
    <row r="188" spans="1:104" x14ac:dyDescent="0.2">
      <c r="A188" s="178"/>
      <c r="B188" s="180"/>
      <c r="C188" s="230" t="s">
        <v>253</v>
      </c>
      <c r="D188" s="231"/>
      <c r="E188" s="181">
        <v>51.6</v>
      </c>
      <c r="F188" s="182"/>
      <c r="G188" s="183"/>
      <c r="M188" s="179" t="s">
        <v>253</v>
      </c>
      <c r="O188" s="170"/>
    </row>
    <row r="189" spans="1:104" x14ac:dyDescent="0.2">
      <c r="A189" s="171">
        <v>41</v>
      </c>
      <c r="B189" s="172" t="s">
        <v>254</v>
      </c>
      <c r="C189" s="173" t="s">
        <v>255</v>
      </c>
      <c r="D189" s="174" t="s">
        <v>84</v>
      </c>
      <c r="E189" s="175">
        <v>623.13199999999995</v>
      </c>
      <c r="F189" s="175"/>
      <c r="G189" s="176">
        <f>E189*F189</f>
        <v>0</v>
      </c>
      <c r="O189" s="170">
        <v>2</v>
      </c>
      <c r="AA189" s="146">
        <v>1</v>
      </c>
      <c r="AB189" s="146">
        <v>1</v>
      </c>
      <c r="AC189" s="146">
        <v>1</v>
      </c>
      <c r="AZ189" s="146">
        <v>1</v>
      </c>
      <c r="BA189" s="146">
        <f>IF(AZ189=1,G189,0)</f>
        <v>0</v>
      </c>
      <c r="BB189" s="146">
        <f>IF(AZ189=2,G189,0)</f>
        <v>0</v>
      </c>
      <c r="BC189" s="146">
        <f>IF(AZ189=3,G189,0)</f>
        <v>0</v>
      </c>
      <c r="BD189" s="146">
        <f>IF(AZ189=4,G189,0)</f>
        <v>0</v>
      </c>
      <c r="BE189" s="146">
        <f>IF(AZ189=5,G189,0)</f>
        <v>0</v>
      </c>
      <c r="CA189" s="177">
        <v>1</v>
      </c>
      <c r="CB189" s="177">
        <v>1</v>
      </c>
      <c r="CZ189" s="146">
        <v>1E-4</v>
      </c>
    </row>
    <row r="190" spans="1:104" x14ac:dyDescent="0.2">
      <c r="A190" s="178"/>
      <c r="B190" s="180"/>
      <c r="C190" s="230" t="s">
        <v>256</v>
      </c>
      <c r="D190" s="231"/>
      <c r="E190" s="181">
        <v>41.747999999999998</v>
      </c>
      <c r="F190" s="182"/>
      <c r="G190" s="183"/>
      <c r="M190" s="179" t="s">
        <v>256</v>
      </c>
      <c r="O190" s="170"/>
    </row>
    <row r="191" spans="1:104" x14ac:dyDescent="0.2">
      <c r="A191" s="178"/>
      <c r="B191" s="180"/>
      <c r="C191" s="230" t="s">
        <v>257</v>
      </c>
      <c r="D191" s="231"/>
      <c r="E191" s="181">
        <v>18.45</v>
      </c>
      <c r="F191" s="182"/>
      <c r="G191" s="183"/>
      <c r="M191" s="179" t="s">
        <v>257</v>
      </c>
      <c r="O191" s="170"/>
    </row>
    <row r="192" spans="1:104" x14ac:dyDescent="0.2">
      <c r="A192" s="178"/>
      <c r="B192" s="180"/>
      <c r="C192" s="230" t="s">
        <v>258</v>
      </c>
      <c r="D192" s="231"/>
      <c r="E192" s="181">
        <v>2.7263999999999999</v>
      </c>
      <c r="F192" s="182"/>
      <c r="G192" s="183"/>
      <c r="M192" s="179" t="s">
        <v>258</v>
      </c>
      <c r="O192" s="170"/>
    </row>
    <row r="193" spans="1:15" x14ac:dyDescent="0.2">
      <c r="A193" s="178"/>
      <c r="B193" s="180"/>
      <c r="C193" s="230" t="s">
        <v>259</v>
      </c>
      <c r="D193" s="231"/>
      <c r="E193" s="181">
        <v>7.14</v>
      </c>
      <c r="F193" s="182"/>
      <c r="G193" s="183"/>
      <c r="M193" s="179" t="s">
        <v>259</v>
      </c>
      <c r="O193" s="170"/>
    </row>
    <row r="194" spans="1:15" x14ac:dyDescent="0.2">
      <c r="A194" s="178"/>
      <c r="B194" s="180"/>
      <c r="C194" s="230" t="s">
        <v>260</v>
      </c>
      <c r="D194" s="231"/>
      <c r="E194" s="181">
        <v>17.28</v>
      </c>
      <c r="F194" s="182"/>
      <c r="G194" s="183"/>
      <c r="M194" s="179" t="s">
        <v>260</v>
      </c>
      <c r="O194" s="170"/>
    </row>
    <row r="195" spans="1:15" x14ac:dyDescent="0.2">
      <c r="A195" s="178"/>
      <c r="B195" s="180"/>
      <c r="C195" s="230" t="s">
        <v>261</v>
      </c>
      <c r="D195" s="231"/>
      <c r="E195" s="181">
        <v>9.1224000000000007</v>
      </c>
      <c r="F195" s="182"/>
      <c r="G195" s="183"/>
      <c r="M195" s="179" t="s">
        <v>261</v>
      </c>
      <c r="O195" s="170"/>
    </row>
    <row r="196" spans="1:15" x14ac:dyDescent="0.2">
      <c r="A196" s="178"/>
      <c r="B196" s="180"/>
      <c r="C196" s="230" t="s">
        <v>262</v>
      </c>
      <c r="D196" s="231"/>
      <c r="E196" s="181">
        <v>5.8739999999999997</v>
      </c>
      <c r="F196" s="182"/>
      <c r="G196" s="183"/>
      <c r="M196" s="179" t="s">
        <v>262</v>
      </c>
      <c r="O196" s="170"/>
    </row>
    <row r="197" spans="1:15" x14ac:dyDescent="0.2">
      <c r="A197" s="178"/>
      <c r="B197" s="180"/>
      <c r="C197" s="230" t="s">
        <v>263</v>
      </c>
      <c r="D197" s="231"/>
      <c r="E197" s="181">
        <v>3.4580000000000002</v>
      </c>
      <c r="F197" s="182"/>
      <c r="G197" s="183"/>
      <c r="M197" s="179" t="s">
        <v>263</v>
      </c>
      <c r="O197" s="170"/>
    </row>
    <row r="198" spans="1:15" x14ac:dyDescent="0.2">
      <c r="A198" s="178"/>
      <c r="B198" s="180"/>
      <c r="C198" s="230" t="s">
        <v>264</v>
      </c>
      <c r="D198" s="231"/>
      <c r="E198" s="181">
        <v>15.2736</v>
      </c>
      <c r="F198" s="182"/>
      <c r="G198" s="183"/>
      <c r="M198" s="179" t="s">
        <v>264</v>
      </c>
      <c r="O198" s="170"/>
    </row>
    <row r="199" spans="1:15" x14ac:dyDescent="0.2">
      <c r="A199" s="178"/>
      <c r="B199" s="180"/>
      <c r="C199" s="230" t="s">
        <v>265</v>
      </c>
      <c r="D199" s="231"/>
      <c r="E199" s="181">
        <v>5.0759999999999996</v>
      </c>
      <c r="F199" s="182"/>
      <c r="G199" s="183"/>
      <c r="M199" s="179" t="s">
        <v>265</v>
      </c>
      <c r="O199" s="170"/>
    </row>
    <row r="200" spans="1:15" x14ac:dyDescent="0.2">
      <c r="A200" s="178"/>
      <c r="B200" s="180"/>
      <c r="C200" s="230" t="s">
        <v>266</v>
      </c>
      <c r="D200" s="231"/>
      <c r="E200" s="181">
        <v>3.85</v>
      </c>
      <c r="F200" s="182"/>
      <c r="G200" s="183"/>
      <c r="M200" s="179" t="s">
        <v>266</v>
      </c>
      <c r="O200" s="170"/>
    </row>
    <row r="201" spans="1:15" x14ac:dyDescent="0.2">
      <c r="A201" s="178"/>
      <c r="B201" s="180"/>
      <c r="C201" s="230" t="s">
        <v>267</v>
      </c>
      <c r="D201" s="231"/>
      <c r="E201" s="181">
        <v>1.5760000000000001</v>
      </c>
      <c r="F201" s="182"/>
      <c r="G201" s="183"/>
      <c r="M201" s="179" t="s">
        <v>267</v>
      </c>
      <c r="O201" s="170"/>
    </row>
    <row r="202" spans="1:15" x14ac:dyDescent="0.2">
      <c r="A202" s="178"/>
      <c r="B202" s="180"/>
      <c r="C202" s="230" t="s">
        <v>268</v>
      </c>
      <c r="D202" s="231"/>
      <c r="E202" s="181">
        <v>34.58</v>
      </c>
      <c r="F202" s="182"/>
      <c r="G202" s="183"/>
      <c r="M202" s="179" t="s">
        <v>268</v>
      </c>
      <c r="O202" s="170"/>
    </row>
    <row r="203" spans="1:15" x14ac:dyDescent="0.2">
      <c r="A203" s="178"/>
      <c r="B203" s="180"/>
      <c r="C203" s="230" t="s">
        <v>257</v>
      </c>
      <c r="D203" s="231"/>
      <c r="E203" s="181">
        <v>18.45</v>
      </c>
      <c r="F203" s="182"/>
      <c r="G203" s="183"/>
      <c r="M203" s="179" t="s">
        <v>257</v>
      </c>
      <c r="O203" s="170"/>
    </row>
    <row r="204" spans="1:15" x14ac:dyDescent="0.2">
      <c r="A204" s="178"/>
      <c r="B204" s="180"/>
      <c r="C204" s="230" t="s">
        <v>269</v>
      </c>
      <c r="D204" s="231"/>
      <c r="E204" s="181">
        <v>4</v>
      </c>
      <c r="F204" s="182"/>
      <c r="G204" s="183"/>
      <c r="M204" s="179" t="s">
        <v>269</v>
      </c>
      <c r="O204" s="170"/>
    </row>
    <row r="205" spans="1:15" x14ac:dyDescent="0.2">
      <c r="A205" s="178"/>
      <c r="B205" s="180"/>
      <c r="C205" s="230" t="s">
        <v>270</v>
      </c>
      <c r="D205" s="231"/>
      <c r="E205" s="181">
        <v>8.8550000000000004</v>
      </c>
      <c r="F205" s="182"/>
      <c r="G205" s="183"/>
      <c r="M205" s="179" t="s">
        <v>270</v>
      </c>
      <c r="O205" s="170"/>
    </row>
    <row r="206" spans="1:15" x14ac:dyDescent="0.2">
      <c r="A206" s="178"/>
      <c r="B206" s="180"/>
      <c r="C206" s="230" t="s">
        <v>271</v>
      </c>
      <c r="D206" s="231"/>
      <c r="E206" s="181">
        <v>166.38749999999999</v>
      </c>
      <c r="F206" s="182"/>
      <c r="G206" s="183"/>
      <c r="M206" s="179" t="s">
        <v>271</v>
      </c>
      <c r="O206" s="170"/>
    </row>
    <row r="207" spans="1:15" x14ac:dyDescent="0.2">
      <c r="A207" s="178"/>
      <c r="B207" s="180"/>
      <c r="C207" s="230" t="s">
        <v>272</v>
      </c>
      <c r="D207" s="231"/>
      <c r="E207" s="181">
        <v>29.835000000000001</v>
      </c>
      <c r="F207" s="182"/>
      <c r="G207" s="183"/>
      <c r="M207" s="179" t="s">
        <v>272</v>
      </c>
      <c r="O207" s="170"/>
    </row>
    <row r="208" spans="1:15" x14ac:dyDescent="0.2">
      <c r="A208" s="178"/>
      <c r="B208" s="180"/>
      <c r="C208" s="230" t="s">
        <v>273</v>
      </c>
      <c r="D208" s="231"/>
      <c r="E208" s="181">
        <v>2.5350000000000001</v>
      </c>
      <c r="F208" s="182"/>
      <c r="G208" s="183"/>
      <c r="M208" s="179" t="s">
        <v>273</v>
      </c>
      <c r="O208" s="170"/>
    </row>
    <row r="209" spans="1:15" x14ac:dyDescent="0.2">
      <c r="A209" s="178"/>
      <c r="B209" s="180"/>
      <c r="C209" s="230" t="s">
        <v>274</v>
      </c>
      <c r="D209" s="231"/>
      <c r="E209" s="181">
        <v>1.21</v>
      </c>
      <c r="F209" s="182"/>
      <c r="G209" s="183"/>
      <c r="M209" s="179" t="s">
        <v>274</v>
      </c>
      <c r="O209" s="170"/>
    </row>
    <row r="210" spans="1:15" x14ac:dyDescent="0.2">
      <c r="A210" s="178"/>
      <c r="B210" s="180"/>
      <c r="C210" s="230" t="s">
        <v>275</v>
      </c>
      <c r="D210" s="231"/>
      <c r="E210" s="181">
        <v>2.1875</v>
      </c>
      <c r="F210" s="182"/>
      <c r="G210" s="183"/>
      <c r="M210" s="179" t="s">
        <v>275</v>
      </c>
      <c r="O210" s="170"/>
    </row>
    <row r="211" spans="1:15" x14ac:dyDescent="0.2">
      <c r="A211" s="178"/>
      <c r="B211" s="180"/>
      <c r="C211" s="230" t="s">
        <v>276</v>
      </c>
      <c r="D211" s="231"/>
      <c r="E211" s="181">
        <v>1</v>
      </c>
      <c r="F211" s="182"/>
      <c r="G211" s="183"/>
      <c r="M211" s="179" t="s">
        <v>276</v>
      </c>
      <c r="O211" s="170"/>
    </row>
    <row r="212" spans="1:15" x14ac:dyDescent="0.2">
      <c r="A212" s="178"/>
      <c r="B212" s="180"/>
      <c r="C212" s="230" t="s">
        <v>277</v>
      </c>
      <c r="D212" s="231"/>
      <c r="E212" s="181">
        <v>0.45</v>
      </c>
      <c r="F212" s="182"/>
      <c r="G212" s="183"/>
      <c r="M212" s="179" t="s">
        <v>277</v>
      </c>
      <c r="O212" s="170"/>
    </row>
    <row r="213" spans="1:15" x14ac:dyDescent="0.2">
      <c r="A213" s="178"/>
      <c r="B213" s="180"/>
      <c r="C213" s="230" t="s">
        <v>278</v>
      </c>
      <c r="D213" s="231"/>
      <c r="E213" s="181">
        <v>1.29</v>
      </c>
      <c r="F213" s="182"/>
      <c r="G213" s="183"/>
      <c r="M213" s="179" t="s">
        <v>278</v>
      </c>
      <c r="O213" s="170"/>
    </row>
    <row r="214" spans="1:15" x14ac:dyDescent="0.2">
      <c r="A214" s="178"/>
      <c r="B214" s="180"/>
      <c r="C214" s="230" t="s">
        <v>279</v>
      </c>
      <c r="D214" s="231"/>
      <c r="E214" s="181">
        <v>4.08</v>
      </c>
      <c r="F214" s="182"/>
      <c r="G214" s="183"/>
      <c r="M214" s="179" t="s">
        <v>279</v>
      </c>
      <c r="O214" s="170"/>
    </row>
    <row r="215" spans="1:15" x14ac:dyDescent="0.2">
      <c r="A215" s="178"/>
      <c r="B215" s="180"/>
      <c r="C215" s="230" t="s">
        <v>280</v>
      </c>
      <c r="D215" s="231"/>
      <c r="E215" s="181">
        <v>26.824999999999999</v>
      </c>
      <c r="F215" s="182"/>
      <c r="G215" s="183"/>
      <c r="M215" s="179" t="s">
        <v>280</v>
      </c>
      <c r="O215" s="170"/>
    </row>
    <row r="216" spans="1:15" x14ac:dyDescent="0.2">
      <c r="A216" s="178"/>
      <c r="B216" s="180"/>
      <c r="C216" s="230" t="s">
        <v>281</v>
      </c>
      <c r="D216" s="231"/>
      <c r="E216" s="181">
        <v>7.5</v>
      </c>
      <c r="F216" s="182"/>
      <c r="G216" s="183"/>
      <c r="M216" s="179" t="s">
        <v>281</v>
      </c>
      <c r="O216" s="170"/>
    </row>
    <row r="217" spans="1:15" x14ac:dyDescent="0.2">
      <c r="A217" s="178"/>
      <c r="B217" s="180"/>
      <c r="C217" s="230" t="s">
        <v>282</v>
      </c>
      <c r="D217" s="231"/>
      <c r="E217" s="181">
        <v>2.85</v>
      </c>
      <c r="F217" s="182"/>
      <c r="G217" s="183"/>
      <c r="M217" s="179" t="s">
        <v>282</v>
      </c>
      <c r="O217" s="170"/>
    </row>
    <row r="218" spans="1:15" x14ac:dyDescent="0.2">
      <c r="A218" s="178"/>
      <c r="B218" s="180"/>
      <c r="C218" s="230" t="s">
        <v>283</v>
      </c>
      <c r="D218" s="231"/>
      <c r="E218" s="181">
        <v>2.0249999999999999</v>
      </c>
      <c r="F218" s="182"/>
      <c r="G218" s="183"/>
      <c r="M218" s="179" t="s">
        <v>283</v>
      </c>
      <c r="O218" s="170"/>
    </row>
    <row r="219" spans="1:15" x14ac:dyDescent="0.2">
      <c r="A219" s="178"/>
      <c r="B219" s="180"/>
      <c r="C219" s="230" t="s">
        <v>284</v>
      </c>
      <c r="D219" s="231"/>
      <c r="E219" s="181">
        <v>4.16</v>
      </c>
      <c r="F219" s="182"/>
      <c r="G219" s="183"/>
      <c r="M219" s="179" t="s">
        <v>284</v>
      </c>
      <c r="O219" s="170"/>
    </row>
    <row r="220" spans="1:15" x14ac:dyDescent="0.2">
      <c r="A220" s="178"/>
      <c r="B220" s="180"/>
      <c r="C220" s="230" t="s">
        <v>285</v>
      </c>
      <c r="D220" s="231"/>
      <c r="E220" s="181">
        <v>11.928000000000001</v>
      </c>
      <c r="F220" s="182"/>
      <c r="G220" s="183"/>
      <c r="M220" s="179" t="s">
        <v>285</v>
      </c>
      <c r="O220" s="170"/>
    </row>
    <row r="221" spans="1:15" x14ac:dyDescent="0.2">
      <c r="A221" s="178"/>
      <c r="B221" s="180"/>
      <c r="C221" s="230" t="s">
        <v>286</v>
      </c>
      <c r="D221" s="231"/>
      <c r="E221" s="181">
        <v>99.832499999999996</v>
      </c>
      <c r="F221" s="182"/>
      <c r="G221" s="183"/>
      <c r="M221" s="179" t="s">
        <v>286</v>
      </c>
      <c r="O221" s="170"/>
    </row>
    <row r="222" spans="1:15" x14ac:dyDescent="0.2">
      <c r="A222" s="178"/>
      <c r="B222" s="180"/>
      <c r="C222" s="230" t="s">
        <v>287</v>
      </c>
      <c r="D222" s="231"/>
      <c r="E222" s="181">
        <v>3.4047999999999998</v>
      </c>
      <c r="F222" s="182"/>
      <c r="G222" s="183"/>
      <c r="M222" s="179" t="s">
        <v>287</v>
      </c>
      <c r="O222" s="170"/>
    </row>
    <row r="223" spans="1:15" x14ac:dyDescent="0.2">
      <c r="A223" s="178"/>
      <c r="B223" s="180"/>
      <c r="C223" s="230" t="s">
        <v>288</v>
      </c>
      <c r="D223" s="231"/>
      <c r="E223" s="181">
        <v>9.4457000000000004</v>
      </c>
      <c r="F223" s="182"/>
      <c r="G223" s="183"/>
      <c r="M223" s="179" t="s">
        <v>288</v>
      </c>
      <c r="O223" s="170"/>
    </row>
    <row r="224" spans="1:15" x14ac:dyDescent="0.2">
      <c r="A224" s="178"/>
      <c r="B224" s="180"/>
      <c r="C224" s="230" t="s">
        <v>289</v>
      </c>
      <c r="D224" s="231"/>
      <c r="E224" s="181">
        <v>6.3756000000000004</v>
      </c>
      <c r="F224" s="182"/>
      <c r="G224" s="183"/>
      <c r="M224" s="179" t="s">
        <v>289</v>
      </c>
      <c r="O224" s="170"/>
    </row>
    <row r="225" spans="1:104" x14ac:dyDescent="0.2">
      <c r="A225" s="178"/>
      <c r="B225" s="180"/>
      <c r="C225" s="230" t="s">
        <v>290</v>
      </c>
      <c r="D225" s="231"/>
      <c r="E225" s="181">
        <v>4.4275000000000002</v>
      </c>
      <c r="F225" s="182"/>
      <c r="G225" s="183"/>
      <c r="M225" s="179" t="s">
        <v>290</v>
      </c>
      <c r="O225" s="170"/>
    </row>
    <row r="226" spans="1:104" x14ac:dyDescent="0.2">
      <c r="A226" s="178"/>
      <c r="B226" s="180"/>
      <c r="C226" s="230" t="s">
        <v>291</v>
      </c>
      <c r="D226" s="231"/>
      <c r="E226" s="181">
        <v>2</v>
      </c>
      <c r="F226" s="182"/>
      <c r="G226" s="183"/>
      <c r="M226" s="179" t="s">
        <v>291</v>
      </c>
      <c r="O226" s="170"/>
    </row>
    <row r="227" spans="1:104" x14ac:dyDescent="0.2">
      <c r="A227" s="178"/>
      <c r="B227" s="180"/>
      <c r="C227" s="230" t="s">
        <v>292</v>
      </c>
      <c r="D227" s="231"/>
      <c r="E227" s="181">
        <v>14.82</v>
      </c>
      <c r="F227" s="182"/>
      <c r="G227" s="183"/>
      <c r="M227" s="179" t="s">
        <v>292</v>
      </c>
      <c r="O227" s="170"/>
    </row>
    <row r="228" spans="1:104" x14ac:dyDescent="0.2">
      <c r="A228" s="178"/>
      <c r="B228" s="180"/>
      <c r="C228" s="230" t="s">
        <v>293</v>
      </c>
      <c r="D228" s="231"/>
      <c r="E228" s="181">
        <v>7.7549999999999999</v>
      </c>
      <c r="F228" s="182"/>
      <c r="G228" s="183"/>
      <c r="M228" s="179" t="s">
        <v>293</v>
      </c>
      <c r="O228" s="170"/>
    </row>
    <row r="229" spans="1:104" x14ac:dyDescent="0.2">
      <c r="A229" s="178"/>
      <c r="B229" s="180"/>
      <c r="C229" s="230" t="s">
        <v>294</v>
      </c>
      <c r="D229" s="231"/>
      <c r="E229" s="181">
        <v>5.5119999999999996</v>
      </c>
      <c r="F229" s="182"/>
      <c r="G229" s="183"/>
      <c r="M229" s="179" t="s">
        <v>294</v>
      </c>
      <c r="O229" s="170"/>
    </row>
    <row r="230" spans="1:104" x14ac:dyDescent="0.2">
      <c r="A230" s="178"/>
      <c r="B230" s="180"/>
      <c r="C230" s="230" t="s">
        <v>295</v>
      </c>
      <c r="D230" s="231"/>
      <c r="E230" s="181">
        <v>1</v>
      </c>
      <c r="F230" s="182"/>
      <c r="G230" s="183"/>
      <c r="M230" s="179" t="s">
        <v>295</v>
      </c>
      <c r="O230" s="170"/>
    </row>
    <row r="231" spans="1:104" x14ac:dyDescent="0.2">
      <c r="A231" s="178"/>
      <c r="B231" s="180"/>
      <c r="C231" s="230" t="s">
        <v>296</v>
      </c>
      <c r="D231" s="231"/>
      <c r="E231" s="181">
        <v>3.9375</v>
      </c>
      <c r="F231" s="182"/>
      <c r="G231" s="183"/>
      <c r="M231" s="179" t="s">
        <v>296</v>
      </c>
      <c r="O231" s="170"/>
    </row>
    <row r="232" spans="1:104" x14ac:dyDescent="0.2">
      <c r="A232" s="178"/>
      <c r="B232" s="180"/>
      <c r="C232" s="230" t="s">
        <v>297</v>
      </c>
      <c r="D232" s="231"/>
      <c r="E232" s="181">
        <v>2.899</v>
      </c>
      <c r="F232" s="182"/>
      <c r="G232" s="183"/>
      <c r="M232" s="179" t="s">
        <v>297</v>
      </c>
      <c r="O232" s="170"/>
    </row>
    <row r="233" spans="1:104" ht="22.5" x14ac:dyDescent="0.2">
      <c r="A233" s="171">
        <v>42</v>
      </c>
      <c r="B233" s="172" t="s">
        <v>298</v>
      </c>
      <c r="C233" s="173" t="s">
        <v>1114</v>
      </c>
      <c r="D233" s="174" t="s">
        <v>84</v>
      </c>
      <c r="E233" s="175">
        <v>140.0385</v>
      </c>
      <c r="F233" s="175"/>
      <c r="G233" s="176">
        <f>E233*F233</f>
        <v>0</v>
      </c>
      <c r="O233" s="170">
        <v>2</v>
      </c>
      <c r="AA233" s="146">
        <v>1</v>
      </c>
      <c r="AB233" s="146">
        <v>1</v>
      </c>
      <c r="AC233" s="146">
        <v>1</v>
      </c>
      <c r="AZ233" s="146">
        <v>1</v>
      </c>
      <c r="BA233" s="146">
        <f>IF(AZ233=1,G233,0)</f>
        <v>0</v>
      </c>
      <c r="BB233" s="146">
        <f>IF(AZ233=2,G233,0)</f>
        <v>0</v>
      </c>
      <c r="BC233" s="146">
        <f>IF(AZ233=3,G233,0)</f>
        <v>0</v>
      </c>
      <c r="BD233" s="146">
        <f>IF(AZ233=4,G233,0)</f>
        <v>0</v>
      </c>
      <c r="BE233" s="146">
        <f>IF(AZ233=5,G233,0)</f>
        <v>0</v>
      </c>
      <c r="CA233" s="177">
        <v>1</v>
      </c>
      <c r="CB233" s="177">
        <v>1</v>
      </c>
      <c r="CZ233" s="146">
        <v>1.856E-2</v>
      </c>
    </row>
    <row r="234" spans="1:104" ht="22.5" x14ac:dyDescent="0.2">
      <c r="A234" s="178"/>
      <c r="B234" s="180"/>
      <c r="C234" s="230" t="s">
        <v>299</v>
      </c>
      <c r="D234" s="231"/>
      <c r="E234" s="181">
        <v>140.0385</v>
      </c>
      <c r="F234" s="182"/>
      <c r="G234" s="183"/>
      <c r="M234" s="179" t="s">
        <v>299</v>
      </c>
      <c r="O234" s="170"/>
    </row>
    <row r="235" spans="1:104" ht="22.5" x14ac:dyDescent="0.2">
      <c r="A235" s="171">
        <v>43</v>
      </c>
      <c r="B235" s="172" t="s">
        <v>300</v>
      </c>
      <c r="C235" s="173" t="s">
        <v>301</v>
      </c>
      <c r="D235" s="174" t="s">
        <v>84</v>
      </c>
      <c r="E235" s="175">
        <v>355.67500000000001</v>
      </c>
      <c r="F235" s="175"/>
      <c r="G235" s="176">
        <f>E235*F235</f>
        <v>0</v>
      </c>
      <c r="O235" s="170">
        <v>2</v>
      </c>
      <c r="AA235" s="146">
        <v>1</v>
      </c>
      <c r="AB235" s="146">
        <v>1</v>
      </c>
      <c r="AC235" s="146">
        <v>1</v>
      </c>
      <c r="AZ235" s="146">
        <v>1</v>
      </c>
      <c r="BA235" s="146">
        <f>IF(AZ235=1,G235,0)</f>
        <v>0</v>
      </c>
      <c r="BB235" s="146">
        <f>IF(AZ235=2,G235,0)</f>
        <v>0</v>
      </c>
      <c r="BC235" s="146">
        <f>IF(AZ235=3,G235,0)</f>
        <v>0</v>
      </c>
      <c r="BD235" s="146">
        <f>IF(AZ235=4,G235,0)</f>
        <v>0</v>
      </c>
      <c r="BE235" s="146">
        <f>IF(AZ235=5,G235,0)</f>
        <v>0</v>
      </c>
      <c r="CA235" s="177">
        <v>1</v>
      </c>
      <c r="CB235" s="177">
        <v>1</v>
      </c>
      <c r="CZ235" s="146">
        <v>2.6100000000000002E-2</v>
      </c>
    </row>
    <row r="236" spans="1:104" x14ac:dyDescent="0.2">
      <c r="A236" s="178"/>
      <c r="B236" s="180"/>
      <c r="C236" s="230" t="s">
        <v>302</v>
      </c>
      <c r="D236" s="231"/>
      <c r="E236" s="181">
        <v>49.61</v>
      </c>
      <c r="F236" s="182"/>
      <c r="G236" s="183"/>
      <c r="M236" s="179" t="s">
        <v>302</v>
      </c>
      <c r="O236" s="170"/>
    </row>
    <row r="237" spans="1:104" x14ac:dyDescent="0.2">
      <c r="A237" s="178"/>
      <c r="B237" s="180"/>
      <c r="C237" s="230" t="s">
        <v>303</v>
      </c>
      <c r="D237" s="231"/>
      <c r="E237" s="181">
        <v>36.159999999999997</v>
      </c>
      <c r="F237" s="182"/>
      <c r="G237" s="183"/>
      <c r="M237" s="179" t="s">
        <v>303</v>
      </c>
      <c r="O237" s="170"/>
    </row>
    <row r="238" spans="1:104" x14ac:dyDescent="0.2">
      <c r="A238" s="178"/>
      <c r="B238" s="180"/>
      <c r="C238" s="230" t="s">
        <v>304</v>
      </c>
      <c r="D238" s="231"/>
      <c r="E238" s="181">
        <v>35.520000000000003</v>
      </c>
      <c r="F238" s="182"/>
      <c r="G238" s="183"/>
      <c r="M238" s="179" t="s">
        <v>304</v>
      </c>
      <c r="O238" s="170"/>
    </row>
    <row r="239" spans="1:104" x14ac:dyDescent="0.2">
      <c r="A239" s="178"/>
      <c r="B239" s="180"/>
      <c r="C239" s="230" t="s">
        <v>305</v>
      </c>
      <c r="D239" s="231"/>
      <c r="E239" s="181">
        <v>45.045000000000002</v>
      </c>
      <c r="F239" s="182"/>
      <c r="G239" s="183"/>
      <c r="M239" s="179" t="s">
        <v>305</v>
      </c>
      <c r="O239" s="170"/>
    </row>
    <row r="240" spans="1:104" x14ac:dyDescent="0.2">
      <c r="A240" s="178"/>
      <c r="B240" s="180"/>
      <c r="C240" s="230" t="s">
        <v>306</v>
      </c>
      <c r="D240" s="231"/>
      <c r="E240" s="181">
        <v>6.72</v>
      </c>
      <c r="F240" s="182"/>
      <c r="G240" s="183"/>
      <c r="M240" s="179" t="s">
        <v>306</v>
      </c>
      <c r="O240" s="170"/>
    </row>
    <row r="241" spans="1:104" ht="22.5" x14ac:dyDescent="0.2">
      <c r="A241" s="178"/>
      <c r="B241" s="180"/>
      <c r="C241" s="230" t="s">
        <v>307</v>
      </c>
      <c r="D241" s="231"/>
      <c r="E241" s="181">
        <v>140.30000000000001</v>
      </c>
      <c r="F241" s="182"/>
      <c r="G241" s="183"/>
      <c r="M241" s="179" t="s">
        <v>307</v>
      </c>
      <c r="O241" s="170"/>
    </row>
    <row r="242" spans="1:104" x14ac:dyDescent="0.2">
      <c r="A242" s="178"/>
      <c r="B242" s="180"/>
      <c r="C242" s="230" t="s">
        <v>308</v>
      </c>
      <c r="D242" s="231"/>
      <c r="E242" s="181">
        <v>42.32</v>
      </c>
      <c r="F242" s="182"/>
      <c r="G242" s="183"/>
      <c r="M242" s="179" t="s">
        <v>308</v>
      </c>
      <c r="O242" s="170"/>
    </row>
    <row r="243" spans="1:104" ht="22.5" x14ac:dyDescent="0.2">
      <c r="A243" s="171">
        <v>44</v>
      </c>
      <c r="B243" s="172" t="s">
        <v>309</v>
      </c>
      <c r="C243" s="173" t="s">
        <v>1115</v>
      </c>
      <c r="D243" s="174" t="s">
        <v>84</v>
      </c>
      <c r="E243" s="175">
        <v>3277.4495000000002</v>
      </c>
      <c r="F243" s="175"/>
      <c r="G243" s="176">
        <f>E243*F243</f>
        <v>0</v>
      </c>
      <c r="O243" s="170">
        <v>2</v>
      </c>
      <c r="AA243" s="146">
        <v>1</v>
      </c>
      <c r="AB243" s="146">
        <v>1</v>
      </c>
      <c r="AC243" s="146">
        <v>1</v>
      </c>
      <c r="AZ243" s="146">
        <v>1</v>
      </c>
      <c r="BA243" s="146">
        <f>IF(AZ243=1,G243,0)</f>
        <v>0</v>
      </c>
      <c r="BB243" s="146">
        <f>IF(AZ243=2,G243,0)</f>
        <v>0</v>
      </c>
      <c r="BC243" s="146">
        <f>IF(AZ243=3,G243,0)</f>
        <v>0</v>
      </c>
      <c r="BD243" s="146">
        <f>IF(AZ243=4,G243,0)</f>
        <v>0</v>
      </c>
      <c r="BE243" s="146">
        <f>IF(AZ243=5,G243,0)</f>
        <v>0</v>
      </c>
      <c r="CA243" s="177">
        <v>1</v>
      </c>
      <c r="CB243" s="177">
        <v>1</v>
      </c>
      <c r="CZ243" s="146">
        <v>3.8390000000000001E-2</v>
      </c>
    </row>
    <row r="244" spans="1:104" ht="33.75" x14ac:dyDescent="0.2">
      <c r="A244" s="178"/>
      <c r="B244" s="180"/>
      <c r="C244" s="230" t="s">
        <v>310</v>
      </c>
      <c r="D244" s="231"/>
      <c r="E244" s="181">
        <v>1091.4749999999999</v>
      </c>
      <c r="F244" s="182"/>
      <c r="G244" s="183"/>
      <c r="M244" s="179" t="s">
        <v>310</v>
      </c>
      <c r="O244" s="170"/>
    </row>
    <row r="245" spans="1:104" ht="22.5" x14ac:dyDescent="0.2">
      <c r="A245" s="178"/>
      <c r="B245" s="180"/>
      <c r="C245" s="230" t="s">
        <v>311</v>
      </c>
      <c r="D245" s="231"/>
      <c r="E245" s="181">
        <v>805.69299999999998</v>
      </c>
      <c r="F245" s="182"/>
      <c r="G245" s="183"/>
      <c r="M245" s="179" t="s">
        <v>311</v>
      </c>
      <c r="O245" s="170"/>
    </row>
    <row r="246" spans="1:104" ht="22.5" x14ac:dyDescent="0.2">
      <c r="A246" s="178"/>
      <c r="B246" s="180"/>
      <c r="C246" s="230" t="s">
        <v>312</v>
      </c>
      <c r="D246" s="231"/>
      <c r="E246" s="181">
        <v>803.40800000000002</v>
      </c>
      <c r="F246" s="182"/>
      <c r="G246" s="183"/>
      <c r="M246" s="179" t="s">
        <v>312</v>
      </c>
      <c r="O246" s="170"/>
    </row>
    <row r="247" spans="1:104" ht="33.75" x14ac:dyDescent="0.2">
      <c r="A247" s="178"/>
      <c r="B247" s="180"/>
      <c r="C247" s="230" t="s">
        <v>313</v>
      </c>
      <c r="D247" s="231"/>
      <c r="E247" s="181">
        <v>1340.0440000000001</v>
      </c>
      <c r="F247" s="182"/>
      <c r="G247" s="183"/>
      <c r="M247" s="179" t="s">
        <v>313</v>
      </c>
      <c r="O247" s="170"/>
    </row>
    <row r="248" spans="1:104" x14ac:dyDescent="0.2">
      <c r="A248" s="178"/>
      <c r="B248" s="180"/>
      <c r="C248" s="230" t="s">
        <v>314</v>
      </c>
      <c r="D248" s="231"/>
      <c r="E248" s="181">
        <v>-140.0385</v>
      </c>
      <c r="F248" s="182"/>
      <c r="G248" s="183"/>
      <c r="M248" s="179" t="s">
        <v>314</v>
      </c>
      <c r="O248" s="170"/>
    </row>
    <row r="249" spans="1:104" x14ac:dyDescent="0.2">
      <c r="A249" s="178"/>
      <c r="B249" s="180"/>
      <c r="C249" s="230" t="s">
        <v>315</v>
      </c>
      <c r="D249" s="231"/>
      <c r="E249" s="181">
        <v>-41.747999999999998</v>
      </c>
      <c r="F249" s="182"/>
      <c r="G249" s="183"/>
      <c r="M249" s="179" t="s">
        <v>315</v>
      </c>
      <c r="O249" s="170"/>
    </row>
    <row r="250" spans="1:104" x14ac:dyDescent="0.2">
      <c r="A250" s="178"/>
      <c r="B250" s="180"/>
      <c r="C250" s="230" t="s">
        <v>316</v>
      </c>
      <c r="D250" s="231"/>
      <c r="E250" s="181">
        <v>-18.45</v>
      </c>
      <c r="F250" s="182"/>
      <c r="G250" s="183"/>
      <c r="M250" s="179" t="s">
        <v>316</v>
      </c>
      <c r="O250" s="170"/>
    </row>
    <row r="251" spans="1:104" x14ac:dyDescent="0.2">
      <c r="A251" s="178"/>
      <c r="B251" s="180"/>
      <c r="C251" s="230" t="s">
        <v>317</v>
      </c>
      <c r="D251" s="231"/>
      <c r="E251" s="181">
        <v>-2.7263999999999999</v>
      </c>
      <c r="F251" s="182"/>
      <c r="G251" s="183"/>
      <c r="M251" s="179" t="s">
        <v>317</v>
      </c>
      <c r="O251" s="170"/>
    </row>
    <row r="252" spans="1:104" x14ac:dyDescent="0.2">
      <c r="A252" s="178"/>
      <c r="B252" s="180"/>
      <c r="C252" s="230" t="s">
        <v>318</v>
      </c>
      <c r="D252" s="231"/>
      <c r="E252" s="181">
        <v>-7.14</v>
      </c>
      <c r="F252" s="182"/>
      <c r="G252" s="183"/>
      <c r="M252" s="179" t="s">
        <v>318</v>
      </c>
      <c r="O252" s="170"/>
    </row>
    <row r="253" spans="1:104" x14ac:dyDescent="0.2">
      <c r="A253" s="178"/>
      <c r="B253" s="180"/>
      <c r="C253" s="230" t="s">
        <v>319</v>
      </c>
      <c r="D253" s="231"/>
      <c r="E253" s="181">
        <v>-17.28</v>
      </c>
      <c r="F253" s="182"/>
      <c r="G253" s="183"/>
      <c r="M253" s="179" t="s">
        <v>319</v>
      </c>
      <c r="O253" s="170"/>
    </row>
    <row r="254" spans="1:104" x14ac:dyDescent="0.2">
      <c r="A254" s="178"/>
      <c r="B254" s="180"/>
      <c r="C254" s="230" t="s">
        <v>320</v>
      </c>
      <c r="D254" s="231"/>
      <c r="E254" s="181">
        <v>-9.1224000000000007</v>
      </c>
      <c r="F254" s="182"/>
      <c r="G254" s="183"/>
      <c r="M254" s="179" t="s">
        <v>320</v>
      </c>
      <c r="O254" s="170"/>
    </row>
    <row r="255" spans="1:104" x14ac:dyDescent="0.2">
      <c r="A255" s="178"/>
      <c r="B255" s="180"/>
      <c r="C255" s="230" t="s">
        <v>321</v>
      </c>
      <c r="D255" s="231"/>
      <c r="E255" s="181">
        <v>-5.8739999999999997</v>
      </c>
      <c r="F255" s="182"/>
      <c r="G255" s="183"/>
      <c r="M255" s="179" t="s">
        <v>321</v>
      </c>
      <c r="O255" s="170"/>
    </row>
    <row r="256" spans="1:104" x14ac:dyDescent="0.2">
      <c r="A256" s="178"/>
      <c r="B256" s="180"/>
      <c r="C256" s="230" t="s">
        <v>322</v>
      </c>
      <c r="D256" s="231"/>
      <c r="E256" s="181">
        <v>-3.4580000000000002</v>
      </c>
      <c r="F256" s="182"/>
      <c r="G256" s="183"/>
      <c r="M256" s="179" t="s">
        <v>322</v>
      </c>
      <c r="O256" s="170"/>
    </row>
    <row r="257" spans="1:15" x14ac:dyDescent="0.2">
      <c r="A257" s="178"/>
      <c r="B257" s="180"/>
      <c r="C257" s="230" t="s">
        <v>323</v>
      </c>
      <c r="D257" s="231"/>
      <c r="E257" s="181">
        <v>-15.2736</v>
      </c>
      <c r="F257" s="182"/>
      <c r="G257" s="183"/>
      <c r="M257" s="179" t="s">
        <v>323</v>
      </c>
      <c r="O257" s="170"/>
    </row>
    <row r="258" spans="1:15" x14ac:dyDescent="0.2">
      <c r="A258" s="178"/>
      <c r="B258" s="180"/>
      <c r="C258" s="230" t="s">
        <v>324</v>
      </c>
      <c r="D258" s="231"/>
      <c r="E258" s="181">
        <v>-5.0759999999999996</v>
      </c>
      <c r="F258" s="182"/>
      <c r="G258" s="183"/>
      <c r="M258" s="179" t="s">
        <v>324</v>
      </c>
      <c r="O258" s="170"/>
    </row>
    <row r="259" spans="1:15" x14ac:dyDescent="0.2">
      <c r="A259" s="178"/>
      <c r="B259" s="180"/>
      <c r="C259" s="230" t="s">
        <v>325</v>
      </c>
      <c r="D259" s="231"/>
      <c r="E259" s="181">
        <v>-3.85</v>
      </c>
      <c r="F259" s="182"/>
      <c r="G259" s="183"/>
      <c r="M259" s="179" t="s">
        <v>325</v>
      </c>
      <c r="O259" s="170"/>
    </row>
    <row r="260" spans="1:15" x14ac:dyDescent="0.2">
      <c r="A260" s="178"/>
      <c r="B260" s="180"/>
      <c r="C260" s="230" t="s">
        <v>326</v>
      </c>
      <c r="D260" s="231"/>
      <c r="E260" s="181">
        <v>-1.5760000000000001</v>
      </c>
      <c r="F260" s="182"/>
      <c r="G260" s="183"/>
      <c r="M260" s="179" t="s">
        <v>326</v>
      </c>
      <c r="O260" s="170"/>
    </row>
    <row r="261" spans="1:15" x14ac:dyDescent="0.2">
      <c r="A261" s="178"/>
      <c r="B261" s="180"/>
      <c r="C261" s="230" t="s">
        <v>327</v>
      </c>
      <c r="D261" s="231"/>
      <c r="E261" s="181">
        <v>-34.58</v>
      </c>
      <c r="F261" s="182"/>
      <c r="G261" s="183"/>
      <c r="M261" s="179" t="s">
        <v>327</v>
      </c>
      <c r="O261" s="170"/>
    </row>
    <row r="262" spans="1:15" x14ac:dyDescent="0.2">
      <c r="A262" s="178"/>
      <c r="B262" s="180"/>
      <c r="C262" s="230" t="s">
        <v>316</v>
      </c>
      <c r="D262" s="231"/>
      <c r="E262" s="181">
        <v>-18.45</v>
      </c>
      <c r="F262" s="182"/>
      <c r="G262" s="183"/>
      <c r="M262" s="179" t="s">
        <v>316</v>
      </c>
      <c r="O262" s="170"/>
    </row>
    <row r="263" spans="1:15" x14ac:dyDescent="0.2">
      <c r="A263" s="178"/>
      <c r="B263" s="180"/>
      <c r="C263" s="230" t="s">
        <v>328</v>
      </c>
      <c r="D263" s="231"/>
      <c r="E263" s="181">
        <v>-4</v>
      </c>
      <c r="F263" s="182"/>
      <c r="G263" s="183"/>
      <c r="M263" s="179" t="s">
        <v>328</v>
      </c>
      <c r="O263" s="170"/>
    </row>
    <row r="264" spans="1:15" x14ac:dyDescent="0.2">
      <c r="A264" s="178"/>
      <c r="B264" s="180"/>
      <c r="C264" s="230" t="s">
        <v>329</v>
      </c>
      <c r="D264" s="231"/>
      <c r="E264" s="181">
        <v>-8.8550000000000004</v>
      </c>
      <c r="F264" s="182"/>
      <c r="G264" s="183"/>
      <c r="M264" s="179" t="s">
        <v>329</v>
      </c>
      <c r="O264" s="170"/>
    </row>
    <row r="265" spans="1:15" x14ac:dyDescent="0.2">
      <c r="A265" s="178"/>
      <c r="B265" s="180"/>
      <c r="C265" s="230" t="s">
        <v>330</v>
      </c>
      <c r="D265" s="231"/>
      <c r="E265" s="181">
        <v>-166.38749999999999</v>
      </c>
      <c r="F265" s="182"/>
      <c r="G265" s="183"/>
      <c r="M265" s="179" t="s">
        <v>330</v>
      </c>
      <c r="O265" s="170"/>
    </row>
    <row r="266" spans="1:15" x14ac:dyDescent="0.2">
      <c r="A266" s="178"/>
      <c r="B266" s="180"/>
      <c r="C266" s="230" t="s">
        <v>331</v>
      </c>
      <c r="D266" s="231"/>
      <c r="E266" s="181">
        <v>-29.835000000000001</v>
      </c>
      <c r="F266" s="182"/>
      <c r="G266" s="183"/>
      <c r="M266" s="179" t="s">
        <v>331</v>
      </c>
      <c r="O266" s="170"/>
    </row>
    <row r="267" spans="1:15" x14ac:dyDescent="0.2">
      <c r="A267" s="178"/>
      <c r="B267" s="180"/>
      <c r="C267" s="230" t="s">
        <v>332</v>
      </c>
      <c r="D267" s="231"/>
      <c r="E267" s="181">
        <v>-2.5350000000000001</v>
      </c>
      <c r="F267" s="182"/>
      <c r="G267" s="183"/>
      <c r="M267" s="179" t="s">
        <v>332</v>
      </c>
      <c r="O267" s="170"/>
    </row>
    <row r="268" spans="1:15" x14ac:dyDescent="0.2">
      <c r="A268" s="178"/>
      <c r="B268" s="180"/>
      <c r="C268" s="230" t="s">
        <v>333</v>
      </c>
      <c r="D268" s="231"/>
      <c r="E268" s="181">
        <v>-1.21</v>
      </c>
      <c r="F268" s="182"/>
      <c r="G268" s="183"/>
      <c r="M268" s="179" t="s">
        <v>333</v>
      </c>
      <c r="O268" s="170"/>
    </row>
    <row r="269" spans="1:15" x14ac:dyDescent="0.2">
      <c r="A269" s="178"/>
      <c r="B269" s="180"/>
      <c r="C269" s="230" t="s">
        <v>334</v>
      </c>
      <c r="D269" s="231"/>
      <c r="E269" s="181">
        <v>-2.1875</v>
      </c>
      <c r="F269" s="182"/>
      <c r="G269" s="183"/>
      <c r="M269" s="179" t="s">
        <v>334</v>
      </c>
      <c r="O269" s="170"/>
    </row>
    <row r="270" spans="1:15" x14ac:dyDescent="0.2">
      <c r="A270" s="178"/>
      <c r="B270" s="180"/>
      <c r="C270" s="230" t="s">
        <v>335</v>
      </c>
      <c r="D270" s="231"/>
      <c r="E270" s="181">
        <v>-1</v>
      </c>
      <c r="F270" s="182"/>
      <c r="G270" s="183"/>
      <c r="M270" s="179" t="s">
        <v>335</v>
      </c>
      <c r="O270" s="170"/>
    </row>
    <row r="271" spans="1:15" x14ac:dyDescent="0.2">
      <c r="A271" s="178"/>
      <c r="B271" s="180"/>
      <c r="C271" s="230" t="s">
        <v>336</v>
      </c>
      <c r="D271" s="231"/>
      <c r="E271" s="181">
        <v>-0.45</v>
      </c>
      <c r="F271" s="182"/>
      <c r="G271" s="183"/>
      <c r="M271" s="179" t="s">
        <v>336</v>
      </c>
      <c r="O271" s="170"/>
    </row>
    <row r="272" spans="1:15" x14ac:dyDescent="0.2">
      <c r="A272" s="178"/>
      <c r="B272" s="180"/>
      <c r="C272" s="230" t="s">
        <v>337</v>
      </c>
      <c r="D272" s="231"/>
      <c r="E272" s="181">
        <v>-1.29</v>
      </c>
      <c r="F272" s="182"/>
      <c r="G272" s="183"/>
      <c r="M272" s="179" t="s">
        <v>337</v>
      </c>
      <c r="O272" s="170"/>
    </row>
    <row r="273" spans="1:15" x14ac:dyDescent="0.2">
      <c r="A273" s="178"/>
      <c r="B273" s="180"/>
      <c r="C273" s="230" t="s">
        <v>338</v>
      </c>
      <c r="D273" s="231"/>
      <c r="E273" s="181">
        <v>-4.08</v>
      </c>
      <c r="F273" s="182"/>
      <c r="G273" s="183"/>
      <c r="M273" s="179" t="s">
        <v>338</v>
      </c>
      <c r="O273" s="170"/>
    </row>
    <row r="274" spans="1:15" x14ac:dyDescent="0.2">
      <c r="A274" s="178"/>
      <c r="B274" s="180"/>
      <c r="C274" s="230" t="s">
        <v>339</v>
      </c>
      <c r="D274" s="231"/>
      <c r="E274" s="181">
        <v>-26.824999999999999</v>
      </c>
      <c r="F274" s="182"/>
      <c r="G274" s="183"/>
      <c r="M274" s="179" t="s">
        <v>339</v>
      </c>
      <c r="O274" s="170"/>
    </row>
    <row r="275" spans="1:15" x14ac:dyDescent="0.2">
      <c r="A275" s="178"/>
      <c r="B275" s="180"/>
      <c r="C275" s="230" t="s">
        <v>340</v>
      </c>
      <c r="D275" s="231"/>
      <c r="E275" s="181">
        <v>-7.5</v>
      </c>
      <c r="F275" s="182"/>
      <c r="G275" s="183"/>
      <c r="M275" s="179" t="s">
        <v>340</v>
      </c>
      <c r="O275" s="170"/>
    </row>
    <row r="276" spans="1:15" x14ac:dyDescent="0.2">
      <c r="A276" s="178"/>
      <c r="B276" s="180"/>
      <c r="C276" s="230" t="s">
        <v>341</v>
      </c>
      <c r="D276" s="231"/>
      <c r="E276" s="181">
        <v>-2.85</v>
      </c>
      <c r="F276" s="182"/>
      <c r="G276" s="183"/>
      <c r="M276" s="179" t="s">
        <v>341</v>
      </c>
      <c r="O276" s="170"/>
    </row>
    <row r="277" spans="1:15" x14ac:dyDescent="0.2">
      <c r="A277" s="178"/>
      <c r="B277" s="180"/>
      <c r="C277" s="230" t="s">
        <v>342</v>
      </c>
      <c r="D277" s="231"/>
      <c r="E277" s="181">
        <v>-2.0249999999999999</v>
      </c>
      <c r="F277" s="182"/>
      <c r="G277" s="183"/>
      <c r="M277" s="179" t="s">
        <v>342</v>
      </c>
      <c r="O277" s="170"/>
    </row>
    <row r="278" spans="1:15" x14ac:dyDescent="0.2">
      <c r="A278" s="178"/>
      <c r="B278" s="180"/>
      <c r="C278" s="230" t="s">
        <v>343</v>
      </c>
      <c r="D278" s="231"/>
      <c r="E278" s="181">
        <v>-4.16</v>
      </c>
      <c r="F278" s="182"/>
      <c r="G278" s="183"/>
      <c r="M278" s="179" t="s">
        <v>343</v>
      </c>
      <c r="O278" s="170"/>
    </row>
    <row r="279" spans="1:15" x14ac:dyDescent="0.2">
      <c r="A279" s="178"/>
      <c r="B279" s="180"/>
      <c r="C279" s="230" t="s">
        <v>344</v>
      </c>
      <c r="D279" s="231"/>
      <c r="E279" s="181">
        <v>-11.928000000000001</v>
      </c>
      <c r="F279" s="182"/>
      <c r="G279" s="183"/>
      <c r="M279" s="179" t="s">
        <v>344</v>
      </c>
      <c r="O279" s="170"/>
    </row>
    <row r="280" spans="1:15" x14ac:dyDescent="0.2">
      <c r="A280" s="178"/>
      <c r="B280" s="180"/>
      <c r="C280" s="230" t="s">
        <v>345</v>
      </c>
      <c r="D280" s="231"/>
      <c r="E280" s="181">
        <v>-99.832499999999996</v>
      </c>
      <c r="F280" s="182"/>
      <c r="G280" s="183"/>
      <c r="M280" s="179" t="s">
        <v>345</v>
      </c>
      <c r="O280" s="170"/>
    </row>
    <row r="281" spans="1:15" x14ac:dyDescent="0.2">
      <c r="A281" s="178"/>
      <c r="B281" s="180"/>
      <c r="C281" s="230" t="s">
        <v>346</v>
      </c>
      <c r="D281" s="231"/>
      <c r="E281" s="181">
        <v>-3.4047999999999998</v>
      </c>
      <c r="F281" s="182"/>
      <c r="G281" s="183"/>
      <c r="M281" s="179" t="s">
        <v>346</v>
      </c>
      <c r="O281" s="170"/>
    </row>
    <row r="282" spans="1:15" x14ac:dyDescent="0.2">
      <c r="A282" s="178"/>
      <c r="B282" s="180"/>
      <c r="C282" s="230" t="s">
        <v>347</v>
      </c>
      <c r="D282" s="231"/>
      <c r="E282" s="181">
        <v>-9.4457000000000004</v>
      </c>
      <c r="F282" s="182"/>
      <c r="G282" s="183"/>
      <c r="M282" s="179" t="s">
        <v>347</v>
      </c>
      <c r="O282" s="170"/>
    </row>
    <row r="283" spans="1:15" x14ac:dyDescent="0.2">
      <c r="A283" s="178"/>
      <c r="B283" s="180"/>
      <c r="C283" s="230" t="s">
        <v>348</v>
      </c>
      <c r="D283" s="231"/>
      <c r="E283" s="181">
        <v>-6.3756000000000004</v>
      </c>
      <c r="F283" s="182"/>
      <c r="G283" s="183"/>
      <c r="M283" s="179" t="s">
        <v>348</v>
      </c>
      <c r="O283" s="170"/>
    </row>
    <row r="284" spans="1:15" x14ac:dyDescent="0.2">
      <c r="A284" s="178"/>
      <c r="B284" s="180"/>
      <c r="C284" s="230" t="s">
        <v>349</v>
      </c>
      <c r="D284" s="231"/>
      <c r="E284" s="181">
        <v>-4.4275000000000002</v>
      </c>
      <c r="F284" s="182"/>
      <c r="G284" s="183"/>
      <c r="M284" s="179" t="s">
        <v>349</v>
      </c>
      <c r="O284" s="170"/>
    </row>
    <row r="285" spans="1:15" x14ac:dyDescent="0.2">
      <c r="A285" s="178"/>
      <c r="B285" s="180"/>
      <c r="C285" s="230" t="s">
        <v>350</v>
      </c>
      <c r="D285" s="231"/>
      <c r="E285" s="181">
        <v>-2</v>
      </c>
      <c r="F285" s="182"/>
      <c r="G285" s="183"/>
      <c r="M285" s="179" t="s">
        <v>350</v>
      </c>
      <c r="O285" s="170"/>
    </row>
    <row r="286" spans="1:15" x14ac:dyDescent="0.2">
      <c r="A286" s="178"/>
      <c r="B286" s="180"/>
      <c r="C286" s="230" t="s">
        <v>351</v>
      </c>
      <c r="D286" s="231"/>
      <c r="E286" s="181">
        <v>-14.82</v>
      </c>
      <c r="F286" s="182"/>
      <c r="G286" s="183"/>
      <c r="M286" s="179" t="s">
        <v>351</v>
      </c>
      <c r="O286" s="170"/>
    </row>
    <row r="287" spans="1:15" x14ac:dyDescent="0.2">
      <c r="A287" s="178"/>
      <c r="B287" s="180"/>
      <c r="C287" s="230" t="s">
        <v>352</v>
      </c>
      <c r="D287" s="231"/>
      <c r="E287" s="181">
        <v>-7.7549999999999999</v>
      </c>
      <c r="F287" s="182"/>
      <c r="G287" s="183"/>
      <c r="M287" s="179" t="s">
        <v>352</v>
      </c>
      <c r="O287" s="170"/>
    </row>
    <row r="288" spans="1:15" x14ac:dyDescent="0.2">
      <c r="A288" s="178"/>
      <c r="B288" s="180"/>
      <c r="C288" s="230" t="s">
        <v>353</v>
      </c>
      <c r="D288" s="231"/>
      <c r="E288" s="181">
        <v>-5.5119999999999996</v>
      </c>
      <c r="F288" s="182"/>
      <c r="G288" s="183"/>
      <c r="M288" s="179" t="s">
        <v>353</v>
      </c>
      <c r="O288" s="170"/>
    </row>
    <row r="289" spans="1:104" x14ac:dyDescent="0.2">
      <c r="A289" s="178"/>
      <c r="B289" s="180"/>
      <c r="C289" s="230" t="s">
        <v>354</v>
      </c>
      <c r="D289" s="231"/>
      <c r="E289" s="181">
        <v>-1</v>
      </c>
      <c r="F289" s="182"/>
      <c r="G289" s="183"/>
      <c r="M289" s="179" t="s">
        <v>354</v>
      </c>
      <c r="O289" s="170"/>
    </row>
    <row r="290" spans="1:104" x14ac:dyDescent="0.2">
      <c r="A290" s="178"/>
      <c r="B290" s="180"/>
      <c r="C290" s="230" t="s">
        <v>355</v>
      </c>
      <c r="D290" s="231"/>
      <c r="E290" s="181">
        <v>-3.9375</v>
      </c>
      <c r="F290" s="182"/>
      <c r="G290" s="183"/>
      <c r="M290" s="179" t="s">
        <v>355</v>
      </c>
      <c r="O290" s="170"/>
    </row>
    <row r="291" spans="1:104" x14ac:dyDescent="0.2">
      <c r="A291" s="178"/>
      <c r="B291" s="180"/>
      <c r="C291" s="230" t="s">
        <v>356</v>
      </c>
      <c r="D291" s="231"/>
      <c r="E291" s="181">
        <v>-2.899</v>
      </c>
      <c r="F291" s="182"/>
      <c r="G291" s="183"/>
      <c r="M291" s="179" t="s">
        <v>356</v>
      </c>
      <c r="O291" s="170"/>
    </row>
    <row r="292" spans="1:104" ht="22.5" x14ac:dyDescent="0.2">
      <c r="A292" s="171">
        <v>45</v>
      </c>
      <c r="B292" s="172" t="s">
        <v>357</v>
      </c>
      <c r="C292" s="173" t="s">
        <v>358</v>
      </c>
      <c r="D292" s="174" t="s">
        <v>359</v>
      </c>
      <c r="E292" s="175">
        <v>1</v>
      </c>
      <c r="F292" s="175"/>
      <c r="G292" s="176">
        <f>E292*F292</f>
        <v>0</v>
      </c>
      <c r="O292" s="170">
        <v>2</v>
      </c>
      <c r="AA292" s="146">
        <v>1</v>
      </c>
      <c r="AB292" s="146">
        <v>1</v>
      </c>
      <c r="AC292" s="146">
        <v>1</v>
      </c>
      <c r="AZ292" s="146">
        <v>1</v>
      </c>
      <c r="BA292" s="146">
        <f>IF(AZ292=1,G292,0)</f>
        <v>0</v>
      </c>
      <c r="BB292" s="146">
        <f>IF(AZ292=2,G292,0)</f>
        <v>0</v>
      </c>
      <c r="BC292" s="146">
        <f>IF(AZ292=3,G292,0)</f>
        <v>0</v>
      </c>
      <c r="BD292" s="146">
        <f>IF(AZ292=4,G292,0)</f>
        <v>0</v>
      </c>
      <c r="BE292" s="146">
        <f>IF(AZ292=5,G292,0)</f>
        <v>0</v>
      </c>
      <c r="CA292" s="177">
        <v>1</v>
      </c>
      <c r="CB292" s="177">
        <v>1</v>
      </c>
      <c r="CZ292" s="146">
        <v>1.4080000000000001E-2</v>
      </c>
    </row>
    <row r="293" spans="1:104" x14ac:dyDescent="0.2">
      <c r="A293" s="171">
        <v>46</v>
      </c>
      <c r="B293" s="172" t="s">
        <v>360</v>
      </c>
      <c r="C293" s="173" t="s">
        <v>1116</v>
      </c>
      <c r="D293" s="174" t="s">
        <v>84</v>
      </c>
      <c r="E293" s="175">
        <v>105.4325</v>
      </c>
      <c r="F293" s="175"/>
      <c r="G293" s="176">
        <f>E293*F293</f>
        <v>0</v>
      </c>
      <c r="O293" s="170">
        <v>2</v>
      </c>
      <c r="AA293" s="146">
        <v>1</v>
      </c>
      <c r="AB293" s="146">
        <v>0</v>
      </c>
      <c r="AC293" s="146">
        <v>0</v>
      </c>
      <c r="AZ293" s="146">
        <v>1</v>
      </c>
      <c r="BA293" s="146">
        <f>IF(AZ293=1,G293,0)</f>
        <v>0</v>
      </c>
      <c r="BB293" s="146">
        <f>IF(AZ293=2,G293,0)</f>
        <v>0</v>
      </c>
      <c r="BC293" s="146">
        <f>IF(AZ293=3,G293,0)</f>
        <v>0</v>
      </c>
      <c r="BD293" s="146">
        <f>IF(AZ293=4,G293,0)</f>
        <v>0</v>
      </c>
      <c r="BE293" s="146">
        <f>IF(AZ293=5,G293,0)</f>
        <v>0</v>
      </c>
      <c r="CA293" s="177">
        <v>1</v>
      </c>
      <c r="CB293" s="177">
        <v>0</v>
      </c>
      <c r="CZ293" s="146">
        <v>8.0700000000000008E-3</v>
      </c>
    </row>
    <row r="294" spans="1:104" ht="33.75" x14ac:dyDescent="0.2">
      <c r="A294" s="178"/>
      <c r="B294" s="180"/>
      <c r="C294" s="230" t="s">
        <v>361</v>
      </c>
      <c r="D294" s="231"/>
      <c r="E294" s="181">
        <v>105.4325</v>
      </c>
      <c r="F294" s="182"/>
      <c r="G294" s="183"/>
      <c r="M294" s="179" t="s">
        <v>361</v>
      </c>
      <c r="O294" s="170"/>
    </row>
    <row r="295" spans="1:104" x14ac:dyDescent="0.2">
      <c r="A295" s="171">
        <v>47</v>
      </c>
      <c r="B295" s="172" t="s">
        <v>362</v>
      </c>
      <c r="C295" s="173" t="s">
        <v>363</v>
      </c>
      <c r="D295" s="174" t="s">
        <v>84</v>
      </c>
      <c r="E295" s="175">
        <v>4548.2579999999998</v>
      </c>
      <c r="F295" s="175"/>
      <c r="G295" s="176">
        <f>E295*F295</f>
        <v>0</v>
      </c>
      <c r="O295" s="170">
        <v>2</v>
      </c>
      <c r="AA295" s="146">
        <v>1</v>
      </c>
      <c r="AB295" s="146">
        <v>0</v>
      </c>
      <c r="AC295" s="146">
        <v>0</v>
      </c>
      <c r="AZ295" s="146">
        <v>1</v>
      </c>
      <c r="BA295" s="146">
        <f>IF(AZ295=1,G295,0)</f>
        <v>0</v>
      </c>
      <c r="BB295" s="146">
        <f>IF(AZ295=2,G295,0)</f>
        <v>0</v>
      </c>
      <c r="BC295" s="146">
        <f>IF(AZ295=3,G295,0)</f>
        <v>0</v>
      </c>
      <c r="BD295" s="146">
        <f>IF(AZ295=4,G295,0)</f>
        <v>0</v>
      </c>
      <c r="BE295" s="146">
        <f>IF(AZ295=5,G295,0)</f>
        <v>0</v>
      </c>
      <c r="CA295" s="177">
        <v>1</v>
      </c>
      <c r="CB295" s="177">
        <v>0</v>
      </c>
      <c r="CZ295" s="146">
        <v>1.3999999999999999E-4</v>
      </c>
    </row>
    <row r="296" spans="1:104" ht="22.5" x14ac:dyDescent="0.2">
      <c r="A296" s="178"/>
      <c r="B296" s="180"/>
      <c r="C296" s="230" t="s">
        <v>364</v>
      </c>
      <c r="D296" s="231"/>
      <c r="E296" s="181">
        <v>4548.2579999999998</v>
      </c>
      <c r="F296" s="182"/>
      <c r="G296" s="183"/>
      <c r="M296" s="179" t="s">
        <v>364</v>
      </c>
      <c r="O296" s="170"/>
    </row>
    <row r="297" spans="1:104" ht="22.5" x14ac:dyDescent="0.2">
      <c r="A297" s="171">
        <v>48</v>
      </c>
      <c r="B297" s="172" t="s">
        <v>365</v>
      </c>
      <c r="C297" s="173" t="s">
        <v>366</v>
      </c>
      <c r="D297" s="174" t="s">
        <v>84</v>
      </c>
      <c r="E297" s="175">
        <v>469.3476</v>
      </c>
      <c r="F297" s="175"/>
      <c r="G297" s="176">
        <f>E297*F297</f>
        <v>0</v>
      </c>
      <c r="O297" s="170">
        <v>2</v>
      </c>
      <c r="AA297" s="146">
        <v>1</v>
      </c>
      <c r="AB297" s="146">
        <v>0</v>
      </c>
      <c r="AC297" s="146">
        <v>0</v>
      </c>
      <c r="AZ297" s="146">
        <v>1</v>
      </c>
      <c r="BA297" s="146">
        <f>IF(AZ297=1,G297,0)</f>
        <v>0</v>
      </c>
      <c r="BB297" s="146">
        <f>IF(AZ297=2,G297,0)</f>
        <v>0</v>
      </c>
      <c r="BC297" s="146">
        <f>IF(AZ297=3,G297,0)</f>
        <v>0</v>
      </c>
      <c r="BD297" s="146">
        <f>IF(AZ297=4,G297,0)</f>
        <v>0</v>
      </c>
      <c r="BE297" s="146">
        <f>IF(AZ297=5,G297,0)</f>
        <v>0</v>
      </c>
      <c r="CA297" s="177">
        <v>1</v>
      </c>
      <c r="CB297" s="177">
        <v>0</v>
      </c>
      <c r="CZ297" s="146">
        <v>1.0619999999999999E-2</v>
      </c>
    </row>
    <row r="298" spans="1:104" x14ac:dyDescent="0.2">
      <c r="A298" s="178"/>
      <c r="B298" s="180"/>
      <c r="C298" s="230" t="s">
        <v>367</v>
      </c>
      <c r="D298" s="231"/>
      <c r="E298" s="181">
        <v>25.3568</v>
      </c>
      <c r="F298" s="182"/>
      <c r="G298" s="183"/>
      <c r="M298" s="179" t="s">
        <v>367</v>
      </c>
      <c r="O298" s="170"/>
    </row>
    <row r="299" spans="1:104" x14ac:dyDescent="0.2">
      <c r="A299" s="178"/>
      <c r="B299" s="180"/>
      <c r="C299" s="230" t="s">
        <v>368</v>
      </c>
      <c r="D299" s="231"/>
      <c r="E299" s="181">
        <v>6.8159999999999998</v>
      </c>
      <c r="F299" s="182"/>
      <c r="G299" s="183"/>
      <c r="M299" s="179" t="s">
        <v>368</v>
      </c>
      <c r="O299" s="170"/>
    </row>
    <row r="300" spans="1:104" x14ac:dyDescent="0.2">
      <c r="A300" s="178"/>
      <c r="B300" s="180"/>
      <c r="C300" s="230" t="s">
        <v>369</v>
      </c>
      <c r="D300" s="231"/>
      <c r="E300" s="181">
        <v>3.2235999999999998</v>
      </c>
      <c r="F300" s="182"/>
      <c r="G300" s="183"/>
      <c r="M300" s="179" t="s">
        <v>369</v>
      </c>
      <c r="O300" s="170"/>
    </row>
    <row r="301" spans="1:104" x14ac:dyDescent="0.2">
      <c r="A301" s="178"/>
      <c r="B301" s="180"/>
      <c r="C301" s="230" t="s">
        <v>370</v>
      </c>
      <c r="D301" s="231"/>
      <c r="E301" s="181">
        <v>4.6079999999999997</v>
      </c>
      <c r="F301" s="182"/>
      <c r="G301" s="183"/>
      <c r="M301" s="179" t="s">
        <v>370</v>
      </c>
      <c r="O301" s="170"/>
    </row>
    <row r="302" spans="1:104" x14ac:dyDescent="0.2">
      <c r="A302" s="178"/>
      <c r="B302" s="180"/>
      <c r="C302" s="230" t="s">
        <v>371</v>
      </c>
      <c r="D302" s="231"/>
      <c r="E302" s="181">
        <v>8.4480000000000004</v>
      </c>
      <c r="F302" s="182"/>
      <c r="G302" s="183"/>
      <c r="M302" s="179" t="s">
        <v>371</v>
      </c>
      <c r="O302" s="170"/>
    </row>
    <row r="303" spans="1:104" x14ac:dyDescent="0.2">
      <c r="A303" s="178"/>
      <c r="B303" s="180"/>
      <c r="C303" s="230" t="s">
        <v>372</v>
      </c>
      <c r="D303" s="231"/>
      <c r="E303" s="181">
        <v>12.492800000000001</v>
      </c>
      <c r="F303" s="182"/>
      <c r="G303" s="183"/>
      <c r="M303" s="179" t="s">
        <v>372</v>
      </c>
      <c r="O303" s="170"/>
    </row>
    <row r="304" spans="1:104" x14ac:dyDescent="0.2">
      <c r="A304" s="178"/>
      <c r="B304" s="180"/>
      <c r="C304" s="230" t="s">
        <v>373</v>
      </c>
      <c r="D304" s="231"/>
      <c r="E304" s="181">
        <v>6.5023999999999997</v>
      </c>
      <c r="F304" s="182"/>
      <c r="G304" s="183"/>
      <c r="M304" s="179" t="s">
        <v>373</v>
      </c>
      <c r="O304" s="170"/>
    </row>
    <row r="305" spans="1:15" x14ac:dyDescent="0.2">
      <c r="A305" s="178"/>
      <c r="B305" s="180"/>
      <c r="C305" s="230" t="s">
        <v>374</v>
      </c>
      <c r="D305" s="231"/>
      <c r="E305" s="181">
        <v>2.3807999999999998</v>
      </c>
      <c r="F305" s="182"/>
      <c r="G305" s="183"/>
      <c r="M305" s="179" t="s">
        <v>374</v>
      </c>
      <c r="O305" s="170"/>
    </row>
    <row r="306" spans="1:15" x14ac:dyDescent="0.2">
      <c r="A306" s="178"/>
      <c r="B306" s="180"/>
      <c r="C306" s="230" t="s">
        <v>375</v>
      </c>
      <c r="D306" s="231"/>
      <c r="E306" s="181">
        <v>14.489599999999999</v>
      </c>
      <c r="F306" s="182"/>
      <c r="G306" s="183"/>
      <c r="M306" s="179" t="s">
        <v>375</v>
      </c>
      <c r="O306" s="170"/>
    </row>
    <row r="307" spans="1:15" x14ac:dyDescent="0.2">
      <c r="A307" s="178"/>
      <c r="B307" s="180"/>
      <c r="C307" s="230" t="s">
        <v>376</v>
      </c>
      <c r="D307" s="231"/>
      <c r="E307" s="181">
        <v>3.4216000000000002</v>
      </c>
      <c r="F307" s="182"/>
      <c r="G307" s="183"/>
      <c r="M307" s="179" t="s">
        <v>376</v>
      </c>
      <c r="O307" s="170"/>
    </row>
    <row r="308" spans="1:15" x14ac:dyDescent="0.2">
      <c r="A308" s="178"/>
      <c r="B308" s="180"/>
      <c r="C308" s="230" t="s">
        <v>377</v>
      </c>
      <c r="D308" s="231"/>
      <c r="E308" s="181">
        <v>3.2429999999999999</v>
      </c>
      <c r="F308" s="182"/>
      <c r="G308" s="183"/>
      <c r="M308" s="179" t="s">
        <v>377</v>
      </c>
      <c r="O308" s="170"/>
    </row>
    <row r="309" spans="1:15" x14ac:dyDescent="0.2">
      <c r="A309" s="178"/>
      <c r="B309" s="180"/>
      <c r="C309" s="230" t="s">
        <v>378</v>
      </c>
      <c r="D309" s="231"/>
      <c r="E309" s="181">
        <v>2.2277999999999998</v>
      </c>
      <c r="F309" s="182"/>
      <c r="G309" s="183"/>
      <c r="M309" s="179" t="s">
        <v>378</v>
      </c>
      <c r="O309" s="170"/>
    </row>
    <row r="310" spans="1:15" x14ac:dyDescent="0.2">
      <c r="A310" s="178"/>
      <c r="B310" s="180"/>
      <c r="C310" s="230" t="s">
        <v>379</v>
      </c>
      <c r="D310" s="231"/>
      <c r="E310" s="181">
        <v>22.847999999999999</v>
      </c>
      <c r="F310" s="182"/>
      <c r="G310" s="183"/>
      <c r="M310" s="179" t="s">
        <v>379</v>
      </c>
      <c r="O310" s="170"/>
    </row>
    <row r="311" spans="1:15" x14ac:dyDescent="0.2">
      <c r="A311" s="178"/>
      <c r="B311" s="180"/>
      <c r="C311" s="230" t="s">
        <v>368</v>
      </c>
      <c r="D311" s="231"/>
      <c r="E311" s="181">
        <v>6.8159999999999998</v>
      </c>
      <c r="F311" s="182"/>
      <c r="G311" s="183"/>
      <c r="M311" s="179" t="s">
        <v>368</v>
      </c>
      <c r="O311" s="170"/>
    </row>
    <row r="312" spans="1:15" x14ac:dyDescent="0.2">
      <c r="A312" s="178"/>
      <c r="B312" s="180"/>
      <c r="C312" s="230" t="s">
        <v>380</v>
      </c>
      <c r="D312" s="231"/>
      <c r="E312" s="181">
        <v>3.84</v>
      </c>
      <c r="F312" s="182"/>
      <c r="G312" s="183"/>
      <c r="M312" s="179" t="s">
        <v>380</v>
      </c>
      <c r="O312" s="170"/>
    </row>
    <row r="313" spans="1:15" x14ac:dyDescent="0.2">
      <c r="A313" s="178"/>
      <c r="B313" s="180"/>
      <c r="C313" s="230" t="s">
        <v>381</v>
      </c>
      <c r="D313" s="231"/>
      <c r="E313" s="181">
        <v>13.075200000000001</v>
      </c>
      <c r="F313" s="182"/>
      <c r="G313" s="183"/>
      <c r="M313" s="179" t="s">
        <v>381</v>
      </c>
      <c r="O313" s="170"/>
    </row>
    <row r="314" spans="1:15" x14ac:dyDescent="0.2">
      <c r="A314" s="178"/>
      <c r="B314" s="180"/>
      <c r="C314" s="230" t="s">
        <v>382</v>
      </c>
      <c r="D314" s="231"/>
      <c r="E314" s="181">
        <v>94.32</v>
      </c>
      <c r="F314" s="182"/>
      <c r="G314" s="183"/>
      <c r="M314" s="179" t="s">
        <v>382</v>
      </c>
      <c r="O314" s="170"/>
    </row>
    <row r="315" spans="1:15" x14ac:dyDescent="0.2">
      <c r="A315" s="178"/>
      <c r="B315" s="180"/>
      <c r="C315" s="230" t="s">
        <v>383</v>
      </c>
      <c r="D315" s="231"/>
      <c r="E315" s="181">
        <v>18.431999999999999</v>
      </c>
      <c r="F315" s="182"/>
      <c r="G315" s="183"/>
      <c r="M315" s="179" t="s">
        <v>383</v>
      </c>
      <c r="O315" s="170"/>
    </row>
    <row r="316" spans="1:15" x14ac:dyDescent="0.2">
      <c r="A316" s="178"/>
      <c r="B316" s="180"/>
      <c r="C316" s="230" t="s">
        <v>384</v>
      </c>
      <c r="D316" s="231"/>
      <c r="E316" s="181">
        <v>1.6639999999999999</v>
      </c>
      <c r="F316" s="182"/>
      <c r="G316" s="183"/>
      <c r="M316" s="179" t="s">
        <v>384</v>
      </c>
      <c r="O316" s="170"/>
    </row>
    <row r="317" spans="1:15" x14ac:dyDescent="0.2">
      <c r="A317" s="178"/>
      <c r="B317" s="180"/>
      <c r="C317" s="230" t="s">
        <v>385</v>
      </c>
      <c r="D317" s="231"/>
      <c r="E317" s="181">
        <v>1.056</v>
      </c>
      <c r="F317" s="182"/>
      <c r="G317" s="183"/>
      <c r="M317" s="179" t="s">
        <v>385</v>
      </c>
      <c r="O317" s="170"/>
    </row>
    <row r="318" spans="1:15" x14ac:dyDescent="0.2">
      <c r="A318" s="178"/>
      <c r="B318" s="180"/>
      <c r="C318" s="230" t="s">
        <v>386</v>
      </c>
      <c r="D318" s="231"/>
      <c r="E318" s="181">
        <v>16.72</v>
      </c>
      <c r="F318" s="182"/>
      <c r="G318" s="183"/>
      <c r="M318" s="179" t="s">
        <v>386</v>
      </c>
      <c r="O318" s="170"/>
    </row>
    <row r="319" spans="1:15" x14ac:dyDescent="0.2">
      <c r="A319" s="178"/>
      <c r="B319" s="180"/>
      <c r="C319" s="230" t="s">
        <v>387</v>
      </c>
      <c r="D319" s="231"/>
      <c r="E319" s="181">
        <v>1.6</v>
      </c>
      <c r="F319" s="182"/>
      <c r="G319" s="183"/>
      <c r="M319" s="179" t="s">
        <v>387</v>
      </c>
      <c r="O319" s="170"/>
    </row>
    <row r="320" spans="1:15" x14ac:dyDescent="0.2">
      <c r="A320" s="178"/>
      <c r="B320" s="180"/>
      <c r="C320" s="230" t="s">
        <v>388</v>
      </c>
      <c r="D320" s="231"/>
      <c r="E320" s="181">
        <v>0.78400000000000003</v>
      </c>
      <c r="F320" s="182"/>
      <c r="G320" s="183"/>
      <c r="M320" s="179" t="s">
        <v>388</v>
      </c>
      <c r="O320" s="170"/>
    </row>
    <row r="321" spans="1:15" x14ac:dyDescent="0.2">
      <c r="A321" s="178"/>
      <c r="B321" s="180"/>
      <c r="C321" s="230" t="s">
        <v>389</v>
      </c>
      <c r="D321" s="231"/>
      <c r="E321" s="181">
        <v>1.5680000000000001</v>
      </c>
      <c r="F321" s="182"/>
      <c r="G321" s="183"/>
      <c r="M321" s="179" t="s">
        <v>389</v>
      </c>
      <c r="O321" s="170"/>
    </row>
    <row r="322" spans="1:15" x14ac:dyDescent="0.2">
      <c r="A322" s="178"/>
      <c r="B322" s="180"/>
      <c r="C322" s="230" t="s">
        <v>390</v>
      </c>
      <c r="D322" s="231"/>
      <c r="E322" s="181">
        <v>8.5760000000000005</v>
      </c>
      <c r="F322" s="182"/>
      <c r="G322" s="183"/>
      <c r="M322" s="179" t="s">
        <v>390</v>
      </c>
      <c r="O322" s="170"/>
    </row>
    <row r="323" spans="1:15" x14ac:dyDescent="0.2">
      <c r="A323" s="178"/>
      <c r="B323" s="180"/>
      <c r="C323" s="230" t="s">
        <v>391</v>
      </c>
      <c r="D323" s="231"/>
      <c r="E323" s="181">
        <v>16.48</v>
      </c>
      <c r="F323" s="182"/>
      <c r="G323" s="183"/>
      <c r="M323" s="179" t="s">
        <v>391</v>
      </c>
      <c r="O323" s="170"/>
    </row>
    <row r="324" spans="1:15" x14ac:dyDescent="0.2">
      <c r="A324" s="178"/>
      <c r="B324" s="180"/>
      <c r="C324" s="230" t="s">
        <v>392</v>
      </c>
      <c r="D324" s="231"/>
      <c r="E324" s="181">
        <v>5.04</v>
      </c>
      <c r="F324" s="182"/>
      <c r="G324" s="183"/>
      <c r="M324" s="179" t="s">
        <v>392</v>
      </c>
      <c r="O324" s="170"/>
    </row>
    <row r="325" spans="1:15" x14ac:dyDescent="0.2">
      <c r="A325" s="178"/>
      <c r="B325" s="180"/>
      <c r="C325" s="230" t="s">
        <v>393</v>
      </c>
      <c r="D325" s="231"/>
      <c r="E325" s="181">
        <v>1.696</v>
      </c>
      <c r="F325" s="182"/>
      <c r="G325" s="183"/>
      <c r="M325" s="179" t="s">
        <v>393</v>
      </c>
      <c r="O325" s="170"/>
    </row>
    <row r="326" spans="1:15" x14ac:dyDescent="0.2">
      <c r="A326" s="178"/>
      <c r="B326" s="180"/>
      <c r="C326" s="230" t="s">
        <v>394</v>
      </c>
      <c r="D326" s="231"/>
      <c r="E326" s="181">
        <v>2.5379999999999998</v>
      </c>
      <c r="F326" s="182"/>
      <c r="G326" s="183"/>
      <c r="M326" s="179" t="s">
        <v>394</v>
      </c>
      <c r="O326" s="170"/>
    </row>
    <row r="327" spans="1:15" x14ac:dyDescent="0.2">
      <c r="A327" s="178"/>
      <c r="B327" s="180"/>
      <c r="C327" s="230" t="s">
        <v>395</v>
      </c>
      <c r="D327" s="231"/>
      <c r="E327" s="181">
        <v>3.6190000000000002</v>
      </c>
      <c r="F327" s="182"/>
      <c r="G327" s="183"/>
      <c r="M327" s="179" t="s">
        <v>395</v>
      </c>
      <c r="O327" s="170"/>
    </row>
    <row r="328" spans="1:15" x14ac:dyDescent="0.2">
      <c r="A328" s="178"/>
      <c r="B328" s="180"/>
      <c r="C328" s="230" t="s">
        <v>367</v>
      </c>
      <c r="D328" s="231"/>
      <c r="E328" s="181">
        <v>25.3568</v>
      </c>
      <c r="F328" s="182"/>
      <c r="G328" s="183"/>
      <c r="M328" s="179" t="s">
        <v>367</v>
      </c>
      <c r="O328" s="170"/>
    </row>
    <row r="329" spans="1:15" x14ac:dyDescent="0.2">
      <c r="A329" s="178"/>
      <c r="B329" s="180"/>
      <c r="C329" s="230" t="s">
        <v>396</v>
      </c>
      <c r="D329" s="231"/>
      <c r="E329" s="181">
        <v>56.591999999999999</v>
      </c>
      <c r="F329" s="182"/>
      <c r="G329" s="183"/>
      <c r="M329" s="179" t="s">
        <v>396</v>
      </c>
      <c r="O329" s="170"/>
    </row>
    <row r="330" spans="1:15" x14ac:dyDescent="0.2">
      <c r="A330" s="178"/>
      <c r="B330" s="180"/>
      <c r="C330" s="230" t="s">
        <v>397</v>
      </c>
      <c r="D330" s="231"/>
      <c r="E330" s="181">
        <v>3.5592000000000001</v>
      </c>
      <c r="F330" s="182"/>
      <c r="G330" s="183"/>
      <c r="M330" s="179" t="s">
        <v>397</v>
      </c>
      <c r="O330" s="170"/>
    </row>
    <row r="331" spans="1:15" x14ac:dyDescent="0.2">
      <c r="A331" s="178"/>
      <c r="B331" s="180"/>
      <c r="C331" s="230" t="s">
        <v>398</v>
      </c>
      <c r="D331" s="231"/>
      <c r="E331" s="181">
        <v>4.5072999999999999</v>
      </c>
      <c r="F331" s="182"/>
      <c r="G331" s="183"/>
      <c r="M331" s="179" t="s">
        <v>398</v>
      </c>
      <c r="O331" s="170"/>
    </row>
    <row r="332" spans="1:15" x14ac:dyDescent="0.2">
      <c r="A332" s="178"/>
      <c r="B332" s="180"/>
      <c r="C332" s="230" t="s">
        <v>399</v>
      </c>
      <c r="D332" s="231"/>
      <c r="E332" s="181">
        <v>4.0448000000000004</v>
      </c>
      <c r="F332" s="182"/>
      <c r="G332" s="183"/>
      <c r="M332" s="179" t="s">
        <v>399</v>
      </c>
      <c r="O332" s="170"/>
    </row>
    <row r="333" spans="1:15" x14ac:dyDescent="0.2">
      <c r="A333" s="178"/>
      <c r="B333" s="180"/>
      <c r="C333" s="230" t="s">
        <v>400</v>
      </c>
      <c r="D333" s="231"/>
      <c r="E333" s="181">
        <v>2.1791999999999998</v>
      </c>
      <c r="F333" s="182"/>
      <c r="G333" s="183"/>
      <c r="M333" s="179" t="s">
        <v>400</v>
      </c>
      <c r="O333" s="170"/>
    </row>
    <row r="334" spans="1:15" x14ac:dyDescent="0.2">
      <c r="A334" s="178"/>
      <c r="B334" s="180"/>
      <c r="C334" s="230" t="s">
        <v>401</v>
      </c>
      <c r="D334" s="231"/>
      <c r="E334" s="181">
        <v>1.92</v>
      </c>
      <c r="F334" s="182"/>
      <c r="G334" s="183"/>
      <c r="M334" s="179" t="s">
        <v>401</v>
      </c>
      <c r="O334" s="170"/>
    </row>
    <row r="335" spans="1:15" x14ac:dyDescent="0.2">
      <c r="A335" s="178"/>
      <c r="B335" s="180"/>
      <c r="C335" s="230" t="s">
        <v>402</v>
      </c>
      <c r="D335" s="231"/>
      <c r="E335" s="181">
        <v>26.111999999999998</v>
      </c>
      <c r="F335" s="182"/>
      <c r="G335" s="183"/>
      <c r="M335" s="179" t="s">
        <v>402</v>
      </c>
      <c r="O335" s="170"/>
    </row>
    <row r="336" spans="1:15" x14ac:dyDescent="0.2">
      <c r="A336" s="178"/>
      <c r="B336" s="180"/>
      <c r="C336" s="230" t="s">
        <v>403</v>
      </c>
      <c r="D336" s="231"/>
      <c r="E336" s="181">
        <v>2.56</v>
      </c>
      <c r="F336" s="182"/>
      <c r="G336" s="183"/>
      <c r="M336" s="179" t="s">
        <v>403</v>
      </c>
      <c r="O336" s="170"/>
    </row>
    <row r="337" spans="1:104" x14ac:dyDescent="0.2">
      <c r="A337" s="178"/>
      <c r="B337" s="180"/>
      <c r="C337" s="230" t="s">
        <v>404</v>
      </c>
      <c r="D337" s="231"/>
      <c r="E337" s="181">
        <v>6.5663999999999998</v>
      </c>
      <c r="F337" s="182"/>
      <c r="G337" s="183"/>
      <c r="M337" s="179" t="s">
        <v>404</v>
      </c>
      <c r="O337" s="170"/>
    </row>
    <row r="338" spans="1:104" x14ac:dyDescent="0.2">
      <c r="A338" s="178"/>
      <c r="B338" s="180"/>
      <c r="C338" s="230" t="s">
        <v>405</v>
      </c>
      <c r="D338" s="231"/>
      <c r="E338" s="181">
        <v>0.96</v>
      </c>
      <c r="F338" s="182"/>
      <c r="G338" s="183"/>
      <c r="M338" s="179" t="s">
        <v>405</v>
      </c>
      <c r="O338" s="170"/>
    </row>
    <row r="339" spans="1:104" x14ac:dyDescent="0.2">
      <c r="A339" s="178"/>
      <c r="B339" s="180"/>
      <c r="C339" s="230" t="s">
        <v>406</v>
      </c>
      <c r="D339" s="231"/>
      <c r="E339" s="181">
        <v>18.399999999999999</v>
      </c>
      <c r="F339" s="182"/>
      <c r="G339" s="183"/>
      <c r="M339" s="179" t="s">
        <v>406</v>
      </c>
      <c r="O339" s="170"/>
    </row>
    <row r="340" spans="1:104" x14ac:dyDescent="0.2">
      <c r="A340" s="178"/>
      <c r="B340" s="180"/>
      <c r="C340" s="230" t="s">
        <v>407</v>
      </c>
      <c r="D340" s="231"/>
      <c r="E340" s="181">
        <v>2.7071999999999998</v>
      </c>
      <c r="F340" s="182"/>
      <c r="G340" s="183"/>
      <c r="M340" s="179" t="s">
        <v>407</v>
      </c>
      <c r="O340" s="170"/>
    </row>
    <row r="341" spans="1:104" ht="22.5" x14ac:dyDescent="0.2">
      <c r="A341" s="171">
        <v>49</v>
      </c>
      <c r="B341" s="172" t="s">
        <v>408</v>
      </c>
      <c r="C341" s="173" t="s">
        <v>409</v>
      </c>
      <c r="D341" s="174" t="s">
        <v>84</v>
      </c>
      <c r="E341" s="175">
        <v>123.1549</v>
      </c>
      <c r="F341" s="175"/>
      <c r="G341" s="176">
        <f>E341*F341</f>
        <v>0</v>
      </c>
      <c r="O341" s="170">
        <v>2</v>
      </c>
      <c r="AA341" s="146">
        <v>1</v>
      </c>
      <c r="AB341" s="146">
        <v>1</v>
      </c>
      <c r="AC341" s="146">
        <v>1</v>
      </c>
      <c r="AZ341" s="146">
        <v>1</v>
      </c>
      <c r="BA341" s="146">
        <f>IF(AZ341=1,G341,0)</f>
        <v>0</v>
      </c>
      <c r="BB341" s="146">
        <f>IF(AZ341=2,G341,0)</f>
        <v>0</v>
      </c>
      <c r="BC341" s="146">
        <f>IF(AZ341=3,G341,0)</f>
        <v>0</v>
      </c>
      <c r="BD341" s="146">
        <f>IF(AZ341=4,G341,0)</f>
        <v>0</v>
      </c>
      <c r="BE341" s="146">
        <f>IF(AZ341=5,G341,0)</f>
        <v>0</v>
      </c>
      <c r="CA341" s="177">
        <v>1</v>
      </c>
      <c r="CB341" s="177">
        <v>1</v>
      </c>
      <c r="CZ341" s="146">
        <v>7.8899999999999994E-3</v>
      </c>
    </row>
    <row r="342" spans="1:104" x14ac:dyDescent="0.2">
      <c r="A342" s="178"/>
      <c r="B342" s="180"/>
      <c r="C342" s="230" t="s">
        <v>410</v>
      </c>
      <c r="D342" s="231"/>
      <c r="E342" s="181">
        <v>6.2720000000000002</v>
      </c>
      <c r="F342" s="182"/>
      <c r="G342" s="183"/>
      <c r="M342" s="179" t="s">
        <v>410</v>
      </c>
      <c r="O342" s="170"/>
    </row>
    <row r="343" spans="1:104" x14ac:dyDescent="0.2">
      <c r="A343" s="178"/>
      <c r="B343" s="180"/>
      <c r="C343" s="230" t="s">
        <v>411</v>
      </c>
      <c r="D343" s="231"/>
      <c r="E343" s="181">
        <v>2.88</v>
      </c>
      <c r="F343" s="182"/>
      <c r="G343" s="183"/>
      <c r="M343" s="179" t="s">
        <v>411</v>
      </c>
      <c r="O343" s="170"/>
    </row>
    <row r="344" spans="1:104" x14ac:dyDescent="0.2">
      <c r="A344" s="178"/>
      <c r="B344" s="180"/>
      <c r="C344" s="230" t="s">
        <v>412</v>
      </c>
      <c r="D344" s="231"/>
      <c r="E344" s="181">
        <v>1.1279999999999999</v>
      </c>
      <c r="F344" s="182"/>
      <c r="G344" s="183"/>
      <c r="M344" s="179" t="s">
        <v>412</v>
      </c>
      <c r="O344" s="170"/>
    </row>
    <row r="345" spans="1:104" x14ac:dyDescent="0.2">
      <c r="A345" s="178"/>
      <c r="B345" s="180"/>
      <c r="C345" s="230" t="s">
        <v>413</v>
      </c>
      <c r="D345" s="231"/>
      <c r="E345" s="181">
        <v>1.3440000000000001</v>
      </c>
      <c r="F345" s="182"/>
      <c r="G345" s="183"/>
      <c r="M345" s="179" t="s">
        <v>413</v>
      </c>
      <c r="O345" s="170"/>
    </row>
    <row r="346" spans="1:104" x14ac:dyDescent="0.2">
      <c r="A346" s="178"/>
      <c r="B346" s="180"/>
      <c r="C346" s="230" t="s">
        <v>414</v>
      </c>
      <c r="D346" s="231"/>
      <c r="E346" s="181">
        <v>2.3039999999999998</v>
      </c>
      <c r="F346" s="182"/>
      <c r="G346" s="183"/>
      <c r="M346" s="179" t="s">
        <v>414</v>
      </c>
      <c r="O346" s="170"/>
    </row>
    <row r="347" spans="1:104" x14ac:dyDescent="0.2">
      <c r="A347" s="178"/>
      <c r="B347" s="180"/>
      <c r="C347" s="230" t="s">
        <v>415</v>
      </c>
      <c r="D347" s="231"/>
      <c r="E347" s="181">
        <v>3.2256</v>
      </c>
      <c r="F347" s="182"/>
      <c r="G347" s="183"/>
      <c r="M347" s="179" t="s">
        <v>415</v>
      </c>
      <c r="O347" s="170"/>
    </row>
    <row r="348" spans="1:104" x14ac:dyDescent="0.2">
      <c r="A348" s="178"/>
      <c r="B348" s="180"/>
      <c r="C348" s="230" t="s">
        <v>416</v>
      </c>
      <c r="D348" s="231"/>
      <c r="E348" s="181">
        <v>2.2784</v>
      </c>
      <c r="F348" s="182"/>
      <c r="G348" s="183"/>
      <c r="M348" s="179" t="s">
        <v>416</v>
      </c>
      <c r="O348" s="170"/>
    </row>
    <row r="349" spans="1:104" x14ac:dyDescent="0.2">
      <c r="A349" s="178"/>
      <c r="B349" s="180"/>
      <c r="C349" s="230" t="s">
        <v>417</v>
      </c>
      <c r="D349" s="231"/>
      <c r="E349" s="181">
        <v>1.1648000000000001</v>
      </c>
      <c r="F349" s="182"/>
      <c r="G349" s="183"/>
      <c r="M349" s="179" t="s">
        <v>417</v>
      </c>
      <c r="O349" s="170"/>
    </row>
    <row r="350" spans="1:104" x14ac:dyDescent="0.2">
      <c r="A350" s="178"/>
      <c r="B350" s="180"/>
      <c r="C350" s="230" t="s">
        <v>418</v>
      </c>
      <c r="D350" s="231"/>
      <c r="E350" s="181">
        <v>5.6832000000000003</v>
      </c>
      <c r="F350" s="182"/>
      <c r="G350" s="183"/>
      <c r="M350" s="179" t="s">
        <v>418</v>
      </c>
      <c r="O350" s="170"/>
    </row>
    <row r="351" spans="1:104" x14ac:dyDescent="0.2">
      <c r="A351" s="178"/>
      <c r="B351" s="180"/>
      <c r="C351" s="230" t="s">
        <v>419</v>
      </c>
      <c r="D351" s="231"/>
      <c r="E351" s="181">
        <v>0.88360000000000005</v>
      </c>
      <c r="F351" s="182"/>
      <c r="G351" s="183"/>
      <c r="M351" s="179" t="s">
        <v>419</v>
      </c>
      <c r="O351" s="170"/>
    </row>
    <row r="352" spans="1:104" x14ac:dyDescent="0.2">
      <c r="A352" s="178"/>
      <c r="B352" s="180"/>
      <c r="C352" s="230" t="s">
        <v>420</v>
      </c>
      <c r="D352" s="231"/>
      <c r="E352" s="181">
        <v>0.65800000000000003</v>
      </c>
      <c r="F352" s="182"/>
      <c r="G352" s="183"/>
      <c r="M352" s="179" t="s">
        <v>420</v>
      </c>
      <c r="O352" s="170"/>
    </row>
    <row r="353" spans="1:15" x14ac:dyDescent="0.2">
      <c r="A353" s="178"/>
      <c r="B353" s="180"/>
      <c r="C353" s="230" t="s">
        <v>421</v>
      </c>
      <c r="D353" s="231"/>
      <c r="E353" s="181">
        <v>0.376</v>
      </c>
      <c r="F353" s="182"/>
      <c r="G353" s="183"/>
      <c r="M353" s="179" t="s">
        <v>421</v>
      </c>
      <c r="O353" s="170"/>
    </row>
    <row r="354" spans="1:15" x14ac:dyDescent="0.2">
      <c r="A354" s="178"/>
      <c r="B354" s="180"/>
      <c r="C354" s="230" t="s">
        <v>422</v>
      </c>
      <c r="D354" s="231"/>
      <c r="E354" s="181">
        <v>5.8239999999999998</v>
      </c>
      <c r="F354" s="182"/>
      <c r="G354" s="183"/>
      <c r="M354" s="179" t="s">
        <v>422</v>
      </c>
      <c r="O354" s="170"/>
    </row>
    <row r="355" spans="1:15" x14ac:dyDescent="0.2">
      <c r="A355" s="178"/>
      <c r="B355" s="180"/>
      <c r="C355" s="230" t="s">
        <v>411</v>
      </c>
      <c r="D355" s="231"/>
      <c r="E355" s="181">
        <v>2.88</v>
      </c>
      <c r="F355" s="182"/>
      <c r="G355" s="183"/>
      <c r="M355" s="179" t="s">
        <v>411</v>
      </c>
      <c r="O355" s="170"/>
    </row>
    <row r="356" spans="1:15" x14ac:dyDescent="0.2">
      <c r="A356" s="178"/>
      <c r="B356" s="180"/>
      <c r="C356" s="230" t="s">
        <v>423</v>
      </c>
      <c r="D356" s="231"/>
      <c r="E356" s="181">
        <v>1.28</v>
      </c>
      <c r="F356" s="182"/>
      <c r="G356" s="183"/>
      <c r="M356" s="179" t="s">
        <v>423</v>
      </c>
      <c r="O356" s="170"/>
    </row>
    <row r="357" spans="1:15" x14ac:dyDescent="0.2">
      <c r="A357" s="178"/>
      <c r="B357" s="180"/>
      <c r="C357" s="230" t="s">
        <v>424</v>
      </c>
      <c r="D357" s="231"/>
      <c r="E357" s="181">
        <v>3.36</v>
      </c>
      <c r="F357" s="182"/>
      <c r="G357" s="183"/>
      <c r="M357" s="179" t="s">
        <v>424</v>
      </c>
      <c r="O357" s="170"/>
    </row>
    <row r="358" spans="1:15" x14ac:dyDescent="0.2">
      <c r="A358" s="178"/>
      <c r="B358" s="180"/>
      <c r="C358" s="230" t="s">
        <v>425</v>
      </c>
      <c r="D358" s="231"/>
      <c r="E358" s="181">
        <v>20.88</v>
      </c>
      <c r="F358" s="182"/>
      <c r="G358" s="183"/>
      <c r="M358" s="179" t="s">
        <v>425</v>
      </c>
      <c r="O358" s="170"/>
    </row>
    <row r="359" spans="1:15" x14ac:dyDescent="0.2">
      <c r="A359" s="178"/>
      <c r="B359" s="180"/>
      <c r="C359" s="230" t="s">
        <v>426</v>
      </c>
      <c r="D359" s="231"/>
      <c r="E359" s="181">
        <v>3.7440000000000002</v>
      </c>
      <c r="F359" s="182"/>
      <c r="G359" s="183"/>
      <c r="M359" s="179" t="s">
        <v>426</v>
      </c>
      <c r="O359" s="170"/>
    </row>
    <row r="360" spans="1:15" x14ac:dyDescent="0.2">
      <c r="A360" s="178"/>
      <c r="B360" s="180"/>
      <c r="C360" s="230" t="s">
        <v>427</v>
      </c>
      <c r="D360" s="231"/>
      <c r="E360" s="181">
        <v>0.41599999999999998</v>
      </c>
      <c r="F360" s="182"/>
      <c r="G360" s="183"/>
      <c r="M360" s="179" t="s">
        <v>427</v>
      </c>
      <c r="O360" s="170"/>
    </row>
    <row r="361" spans="1:15" x14ac:dyDescent="0.2">
      <c r="A361" s="178"/>
      <c r="B361" s="180"/>
      <c r="C361" s="230" t="s">
        <v>428</v>
      </c>
      <c r="D361" s="231"/>
      <c r="E361" s="181">
        <v>0.35199999999999998</v>
      </c>
      <c r="F361" s="182"/>
      <c r="G361" s="183"/>
      <c r="M361" s="179" t="s">
        <v>428</v>
      </c>
      <c r="O361" s="170"/>
    </row>
    <row r="362" spans="1:15" x14ac:dyDescent="0.2">
      <c r="A362" s="178"/>
      <c r="B362" s="180"/>
      <c r="C362" s="230" t="s">
        <v>429</v>
      </c>
      <c r="D362" s="231"/>
      <c r="E362" s="181">
        <v>4.4000000000000004</v>
      </c>
      <c r="F362" s="182"/>
      <c r="G362" s="183"/>
      <c r="M362" s="179" t="s">
        <v>429</v>
      </c>
      <c r="O362" s="170"/>
    </row>
    <row r="363" spans="1:15" x14ac:dyDescent="0.2">
      <c r="A363" s="178"/>
      <c r="B363" s="180"/>
      <c r="C363" s="230" t="s">
        <v>430</v>
      </c>
      <c r="D363" s="231"/>
      <c r="E363" s="181">
        <v>0.32</v>
      </c>
      <c r="F363" s="182"/>
      <c r="G363" s="183"/>
      <c r="M363" s="179" t="s">
        <v>430</v>
      </c>
      <c r="O363" s="170"/>
    </row>
    <row r="364" spans="1:15" x14ac:dyDescent="0.2">
      <c r="A364" s="178"/>
      <c r="B364" s="180"/>
      <c r="C364" s="230" t="s">
        <v>431</v>
      </c>
      <c r="D364" s="231"/>
      <c r="E364" s="181">
        <v>0.14399999999999999</v>
      </c>
      <c r="F364" s="182"/>
      <c r="G364" s="183"/>
      <c r="M364" s="179" t="s">
        <v>431</v>
      </c>
      <c r="O364" s="170"/>
    </row>
    <row r="365" spans="1:15" x14ac:dyDescent="0.2">
      <c r="A365" s="178"/>
      <c r="B365" s="180"/>
      <c r="C365" s="230" t="s">
        <v>432</v>
      </c>
      <c r="D365" s="231"/>
      <c r="E365" s="181">
        <v>0.192</v>
      </c>
      <c r="F365" s="182"/>
      <c r="G365" s="183"/>
      <c r="M365" s="179" t="s">
        <v>432</v>
      </c>
      <c r="O365" s="170"/>
    </row>
    <row r="366" spans="1:15" x14ac:dyDescent="0.2">
      <c r="A366" s="178"/>
      <c r="B366" s="180"/>
      <c r="C366" s="230" t="s">
        <v>433</v>
      </c>
      <c r="D366" s="231"/>
      <c r="E366" s="181">
        <v>2.048</v>
      </c>
      <c r="F366" s="182"/>
      <c r="G366" s="183"/>
      <c r="M366" s="179" t="s">
        <v>433</v>
      </c>
      <c r="O366" s="170"/>
    </row>
    <row r="367" spans="1:15" x14ac:dyDescent="0.2">
      <c r="A367" s="178"/>
      <c r="B367" s="180"/>
      <c r="C367" s="230" t="s">
        <v>434</v>
      </c>
      <c r="D367" s="231"/>
      <c r="E367" s="181">
        <v>4.6399999999999997</v>
      </c>
      <c r="F367" s="182"/>
      <c r="G367" s="183"/>
      <c r="M367" s="179" t="s">
        <v>434</v>
      </c>
      <c r="O367" s="170"/>
    </row>
    <row r="368" spans="1:15" x14ac:dyDescent="0.2">
      <c r="A368" s="178"/>
      <c r="B368" s="180"/>
      <c r="C368" s="230" t="s">
        <v>435</v>
      </c>
      <c r="D368" s="231"/>
      <c r="E368" s="181">
        <v>1.2</v>
      </c>
      <c r="F368" s="182"/>
      <c r="G368" s="183"/>
      <c r="M368" s="179" t="s">
        <v>435</v>
      </c>
      <c r="O368" s="170"/>
    </row>
    <row r="369" spans="1:15" x14ac:dyDescent="0.2">
      <c r="A369" s="178"/>
      <c r="B369" s="180"/>
      <c r="C369" s="230" t="s">
        <v>436</v>
      </c>
      <c r="D369" s="231"/>
      <c r="E369" s="181">
        <v>0.48</v>
      </c>
      <c r="F369" s="182"/>
      <c r="G369" s="183"/>
      <c r="M369" s="179" t="s">
        <v>436</v>
      </c>
      <c r="O369" s="170"/>
    </row>
    <row r="370" spans="1:15" x14ac:dyDescent="0.2">
      <c r="A370" s="178"/>
      <c r="B370" s="180"/>
      <c r="C370" s="230" t="s">
        <v>437</v>
      </c>
      <c r="D370" s="231"/>
      <c r="E370" s="181">
        <v>0.42299999999999999</v>
      </c>
      <c r="F370" s="182"/>
      <c r="G370" s="183"/>
      <c r="M370" s="179" t="s">
        <v>437</v>
      </c>
      <c r="O370" s="170"/>
    </row>
    <row r="371" spans="1:15" x14ac:dyDescent="0.2">
      <c r="A371" s="178"/>
      <c r="B371" s="180"/>
      <c r="C371" s="230" t="s">
        <v>438</v>
      </c>
      <c r="D371" s="231"/>
      <c r="E371" s="181">
        <v>0.61099999999999999</v>
      </c>
      <c r="F371" s="182"/>
      <c r="G371" s="183"/>
      <c r="M371" s="179" t="s">
        <v>438</v>
      </c>
      <c r="O371" s="170"/>
    </row>
    <row r="372" spans="1:15" x14ac:dyDescent="0.2">
      <c r="A372" s="178"/>
      <c r="B372" s="180"/>
      <c r="C372" s="230" t="s">
        <v>410</v>
      </c>
      <c r="D372" s="231"/>
      <c r="E372" s="181">
        <v>6.2720000000000002</v>
      </c>
      <c r="F372" s="182"/>
      <c r="G372" s="183"/>
      <c r="M372" s="179" t="s">
        <v>410</v>
      </c>
      <c r="O372" s="170"/>
    </row>
    <row r="373" spans="1:15" x14ac:dyDescent="0.2">
      <c r="A373" s="178"/>
      <c r="B373" s="180"/>
      <c r="C373" s="230" t="s">
        <v>439</v>
      </c>
      <c r="D373" s="231"/>
      <c r="E373" s="181">
        <v>12.528</v>
      </c>
      <c r="F373" s="182"/>
      <c r="G373" s="183"/>
      <c r="M373" s="179" t="s">
        <v>439</v>
      </c>
      <c r="O373" s="170"/>
    </row>
    <row r="374" spans="1:15" x14ac:dyDescent="0.2">
      <c r="A374" s="178"/>
      <c r="B374" s="180"/>
      <c r="C374" s="230" t="s">
        <v>440</v>
      </c>
      <c r="D374" s="231"/>
      <c r="E374" s="181">
        <v>1.3160000000000001</v>
      </c>
      <c r="F374" s="182"/>
      <c r="G374" s="183"/>
      <c r="M374" s="179" t="s">
        <v>440</v>
      </c>
      <c r="O374" s="170"/>
    </row>
    <row r="375" spans="1:15" x14ac:dyDescent="0.2">
      <c r="A375" s="178"/>
      <c r="B375" s="180"/>
      <c r="C375" s="230" t="s">
        <v>441</v>
      </c>
      <c r="D375" s="231"/>
      <c r="E375" s="181">
        <v>1.3019000000000001</v>
      </c>
      <c r="F375" s="182"/>
      <c r="G375" s="183"/>
      <c r="M375" s="179" t="s">
        <v>441</v>
      </c>
      <c r="O375" s="170"/>
    </row>
    <row r="376" spans="1:15" x14ac:dyDescent="0.2">
      <c r="A376" s="178"/>
      <c r="B376" s="180"/>
      <c r="C376" s="230" t="s">
        <v>442</v>
      </c>
      <c r="D376" s="231"/>
      <c r="E376" s="181">
        <v>0.80640000000000001</v>
      </c>
      <c r="F376" s="182"/>
      <c r="G376" s="183"/>
      <c r="M376" s="179" t="s">
        <v>442</v>
      </c>
      <c r="O376" s="170"/>
    </row>
    <row r="377" spans="1:15" x14ac:dyDescent="0.2">
      <c r="A377" s="178"/>
      <c r="B377" s="180"/>
      <c r="C377" s="230" t="s">
        <v>443</v>
      </c>
      <c r="D377" s="231"/>
      <c r="E377" s="181">
        <v>0.56000000000000005</v>
      </c>
      <c r="F377" s="182"/>
      <c r="G377" s="183"/>
      <c r="M377" s="179" t="s">
        <v>443</v>
      </c>
      <c r="O377" s="170"/>
    </row>
    <row r="378" spans="1:15" x14ac:dyDescent="0.2">
      <c r="A378" s="178"/>
      <c r="B378" s="180"/>
      <c r="C378" s="230" t="s">
        <v>444</v>
      </c>
      <c r="D378" s="231"/>
      <c r="E378" s="181">
        <v>0.64</v>
      </c>
      <c r="F378" s="182"/>
      <c r="G378" s="183"/>
      <c r="M378" s="179" t="s">
        <v>444</v>
      </c>
      <c r="O378" s="170"/>
    </row>
    <row r="379" spans="1:15" x14ac:dyDescent="0.2">
      <c r="A379" s="178"/>
      <c r="B379" s="180"/>
      <c r="C379" s="230" t="s">
        <v>445</v>
      </c>
      <c r="D379" s="231"/>
      <c r="E379" s="181">
        <v>6.6559999999999997</v>
      </c>
      <c r="F379" s="182"/>
      <c r="G379" s="183"/>
      <c r="M379" s="179" t="s">
        <v>445</v>
      </c>
      <c r="O379" s="170"/>
    </row>
    <row r="380" spans="1:15" x14ac:dyDescent="0.2">
      <c r="A380" s="178"/>
      <c r="B380" s="180"/>
      <c r="C380" s="230" t="s">
        <v>446</v>
      </c>
      <c r="D380" s="231"/>
      <c r="E380" s="181">
        <v>1.056</v>
      </c>
      <c r="F380" s="182"/>
      <c r="G380" s="183"/>
      <c r="M380" s="179" t="s">
        <v>446</v>
      </c>
      <c r="O380" s="170"/>
    </row>
    <row r="381" spans="1:15" x14ac:dyDescent="0.2">
      <c r="A381" s="178"/>
      <c r="B381" s="180"/>
      <c r="C381" s="230" t="s">
        <v>447</v>
      </c>
      <c r="D381" s="231"/>
      <c r="E381" s="181">
        <v>2.496</v>
      </c>
      <c r="F381" s="182"/>
      <c r="G381" s="183"/>
      <c r="M381" s="179" t="s">
        <v>447</v>
      </c>
      <c r="O381" s="170"/>
    </row>
    <row r="382" spans="1:15" x14ac:dyDescent="0.2">
      <c r="A382" s="178"/>
      <c r="B382" s="180"/>
      <c r="C382" s="230" t="s">
        <v>448</v>
      </c>
      <c r="D382" s="231"/>
      <c r="E382" s="181">
        <v>0.32</v>
      </c>
      <c r="F382" s="182"/>
      <c r="G382" s="183"/>
      <c r="M382" s="179" t="s">
        <v>448</v>
      </c>
      <c r="O382" s="170"/>
    </row>
    <row r="383" spans="1:15" x14ac:dyDescent="0.2">
      <c r="A383" s="178"/>
      <c r="B383" s="180"/>
      <c r="C383" s="230" t="s">
        <v>449</v>
      </c>
      <c r="D383" s="231"/>
      <c r="E383" s="181">
        <v>7.2</v>
      </c>
      <c r="F383" s="182"/>
      <c r="G383" s="183"/>
      <c r="M383" s="179" t="s">
        <v>449</v>
      </c>
      <c r="O383" s="170"/>
    </row>
    <row r="384" spans="1:15" x14ac:dyDescent="0.2">
      <c r="A384" s="178"/>
      <c r="B384" s="180"/>
      <c r="C384" s="230" t="s">
        <v>438</v>
      </c>
      <c r="D384" s="231"/>
      <c r="E384" s="181">
        <v>0.61099999999999999</v>
      </c>
      <c r="F384" s="182"/>
      <c r="G384" s="183"/>
      <c r="M384" s="179" t="s">
        <v>438</v>
      </c>
      <c r="O384" s="170"/>
    </row>
    <row r="385" spans="1:104" x14ac:dyDescent="0.2">
      <c r="A385" s="171">
        <v>50</v>
      </c>
      <c r="B385" s="172" t="s">
        <v>450</v>
      </c>
      <c r="C385" s="173" t="s">
        <v>451</v>
      </c>
      <c r="D385" s="174" t="s">
        <v>191</v>
      </c>
      <c r="E385" s="175">
        <v>2273.8416000000002</v>
      </c>
      <c r="F385" s="175"/>
      <c r="G385" s="176">
        <f>E385*F385</f>
        <v>0</v>
      </c>
      <c r="O385" s="170">
        <v>2</v>
      </c>
      <c r="AA385" s="146">
        <v>1</v>
      </c>
      <c r="AB385" s="146">
        <v>0</v>
      </c>
      <c r="AC385" s="146">
        <v>0</v>
      </c>
      <c r="AZ385" s="146">
        <v>1</v>
      </c>
      <c r="BA385" s="146">
        <f>IF(AZ385=1,G385,0)</f>
        <v>0</v>
      </c>
      <c r="BB385" s="146">
        <f>IF(AZ385=2,G385,0)</f>
        <v>0</v>
      </c>
      <c r="BC385" s="146">
        <f>IF(AZ385=3,G385,0)</f>
        <v>0</v>
      </c>
      <c r="BD385" s="146">
        <f>IF(AZ385=4,G385,0)</f>
        <v>0</v>
      </c>
      <c r="BE385" s="146">
        <f>IF(AZ385=5,G385,0)</f>
        <v>0</v>
      </c>
      <c r="CA385" s="177">
        <v>1</v>
      </c>
      <c r="CB385" s="177">
        <v>0</v>
      </c>
      <c r="CZ385" s="146">
        <v>1.1E-4</v>
      </c>
    </row>
    <row r="386" spans="1:104" x14ac:dyDescent="0.2">
      <c r="A386" s="178"/>
      <c r="B386" s="180"/>
      <c r="C386" s="230" t="s">
        <v>452</v>
      </c>
      <c r="D386" s="231"/>
      <c r="E386" s="181">
        <v>79.239999999999995</v>
      </c>
      <c r="F386" s="182"/>
      <c r="G386" s="183"/>
      <c r="M386" s="179" t="s">
        <v>452</v>
      </c>
      <c r="O386" s="170"/>
    </row>
    <row r="387" spans="1:104" x14ac:dyDescent="0.2">
      <c r="A387" s="178"/>
      <c r="B387" s="180"/>
      <c r="C387" s="230" t="s">
        <v>203</v>
      </c>
      <c r="D387" s="231"/>
      <c r="E387" s="181">
        <v>21.3</v>
      </c>
      <c r="F387" s="182"/>
      <c r="G387" s="183"/>
      <c r="M387" s="179" t="s">
        <v>203</v>
      </c>
      <c r="O387" s="170"/>
    </row>
    <row r="388" spans="1:104" x14ac:dyDescent="0.2">
      <c r="A388" s="178"/>
      <c r="B388" s="180"/>
      <c r="C388" s="230" t="s">
        <v>453</v>
      </c>
      <c r="D388" s="231"/>
      <c r="E388" s="181">
        <v>6.8587999999999996</v>
      </c>
      <c r="F388" s="182"/>
      <c r="G388" s="183"/>
      <c r="M388" s="179" t="s">
        <v>453</v>
      </c>
      <c r="O388" s="170"/>
    </row>
    <row r="389" spans="1:104" x14ac:dyDescent="0.2">
      <c r="A389" s="178"/>
      <c r="B389" s="180"/>
      <c r="C389" s="230" t="s">
        <v>454</v>
      </c>
      <c r="D389" s="231"/>
      <c r="E389" s="181">
        <v>14.4</v>
      </c>
      <c r="F389" s="182"/>
      <c r="G389" s="183"/>
      <c r="M389" s="179" t="s">
        <v>454</v>
      </c>
      <c r="O389" s="170"/>
    </row>
    <row r="390" spans="1:104" x14ac:dyDescent="0.2">
      <c r="A390" s="178"/>
      <c r="B390" s="180"/>
      <c r="C390" s="230" t="s">
        <v>455</v>
      </c>
      <c r="D390" s="231"/>
      <c r="E390" s="181">
        <v>26.4</v>
      </c>
      <c r="F390" s="182"/>
      <c r="G390" s="183"/>
      <c r="M390" s="179" t="s">
        <v>455</v>
      </c>
      <c r="O390" s="170"/>
    </row>
    <row r="391" spans="1:104" x14ac:dyDescent="0.2">
      <c r="A391" s="178"/>
      <c r="B391" s="180"/>
      <c r="C391" s="230" t="s">
        <v>456</v>
      </c>
      <c r="D391" s="231"/>
      <c r="E391" s="181">
        <v>39.04</v>
      </c>
      <c r="F391" s="182"/>
      <c r="G391" s="183"/>
      <c r="M391" s="179" t="s">
        <v>456</v>
      </c>
      <c r="O391" s="170"/>
    </row>
    <row r="392" spans="1:104" x14ac:dyDescent="0.2">
      <c r="A392" s="178"/>
      <c r="B392" s="180"/>
      <c r="C392" s="230" t="s">
        <v>457</v>
      </c>
      <c r="D392" s="231"/>
      <c r="E392" s="181">
        <v>20.32</v>
      </c>
      <c r="F392" s="182"/>
      <c r="G392" s="183"/>
      <c r="M392" s="179" t="s">
        <v>457</v>
      </c>
      <c r="O392" s="170"/>
    </row>
    <row r="393" spans="1:104" x14ac:dyDescent="0.2">
      <c r="A393" s="178"/>
      <c r="B393" s="180"/>
      <c r="C393" s="230" t="s">
        <v>458</v>
      </c>
      <c r="D393" s="231"/>
      <c r="E393" s="181">
        <v>7.44</v>
      </c>
      <c r="F393" s="182"/>
      <c r="G393" s="183"/>
      <c r="M393" s="179" t="s">
        <v>458</v>
      </c>
      <c r="O393" s="170"/>
    </row>
    <row r="394" spans="1:104" x14ac:dyDescent="0.2">
      <c r="A394" s="178"/>
      <c r="B394" s="180"/>
      <c r="C394" s="230" t="s">
        <v>459</v>
      </c>
      <c r="D394" s="231"/>
      <c r="E394" s="181">
        <v>45.28</v>
      </c>
      <c r="F394" s="182"/>
      <c r="G394" s="183"/>
      <c r="M394" s="179" t="s">
        <v>459</v>
      </c>
      <c r="O394" s="170"/>
    </row>
    <row r="395" spans="1:104" x14ac:dyDescent="0.2">
      <c r="A395" s="178"/>
      <c r="B395" s="180"/>
      <c r="C395" s="230" t="s">
        <v>460</v>
      </c>
      <c r="D395" s="231"/>
      <c r="E395" s="181">
        <v>7.28</v>
      </c>
      <c r="F395" s="182"/>
      <c r="G395" s="183"/>
      <c r="M395" s="179" t="s">
        <v>460</v>
      </c>
      <c r="O395" s="170"/>
    </row>
    <row r="396" spans="1:104" x14ac:dyDescent="0.2">
      <c r="A396" s="178"/>
      <c r="B396" s="180"/>
      <c r="C396" s="230" t="s">
        <v>461</v>
      </c>
      <c r="D396" s="231"/>
      <c r="E396" s="181">
        <v>6.9</v>
      </c>
      <c r="F396" s="182"/>
      <c r="G396" s="183"/>
      <c r="M396" s="179" t="s">
        <v>461</v>
      </c>
      <c r="O396" s="170"/>
    </row>
    <row r="397" spans="1:104" x14ac:dyDescent="0.2">
      <c r="A397" s="178"/>
      <c r="B397" s="180"/>
      <c r="C397" s="230" t="s">
        <v>462</v>
      </c>
      <c r="D397" s="231"/>
      <c r="E397" s="181">
        <v>4.74</v>
      </c>
      <c r="F397" s="182"/>
      <c r="G397" s="183"/>
      <c r="M397" s="179" t="s">
        <v>462</v>
      </c>
      <c r="O397" s="170"/>
    </row>
    <row r="398" spans="1:104" x14ac:dyDescent="0.2">
      <c r="A398" s="178"/>
      <c r="B398" s="180"/>
      <c r="C398" s="230" t="s">
        <v>463</v>
      </c>
      <c r="D398" s="231"/>
      <c r="E398" s="181">
        <v>71.400000000000006</v>
      </c>
      <c r="F398" s="182"/>
      <c r="G398" s="183"/>
      <c r="M398" s="179" t="s">
        <v>463</v>
      </c>
      <c r="O398" s="170"/>
    </row>
    <row r="399" spans="1:104" x14ac:dyDescent="0.2">
      <c r="A399" s="178"/>
      <c r="B399" s="180"/>
      <c r="C399" s="230" t="s">
        <v>203</v>
      </c>
      <c r="D399" s="231"/>
      <c r="E399" s="181">
        <v>21.3</v>
      </c>
      <c r="F399" s="182"/>
      <c r="G399" s="183"/>
      <c r="M399" s="179" t="s">
        <v>203</v>
      </c>
      <c r="O399" s="170"/>
    </row>
    <row r="400" spans="1:104" x14ac:dyDescent="0.2">
      <c r="A400" s="178"/>
      <c r="B400" s="180"/>
      <c r="C400" s="230" t="s">
        <v>464</v>
      </c>
      <c r="D400" s="231"/>
      <c r="E400" s="181">
        <v>12</v>
      </c>
      <c r="F400" s="182"/>
      <c r="G400" s="183"/>
      <c r="M400" s="179" t="s">
        <v>464</v>
      </c>
      <c r="O400" s="170"/>
    </row>
    <row r="401" spans="1:15" x14ac:dyDescent="0.2">
      <c r="A401" s="178"/>
      <c r="B401" s="180"/>
      <c r="C401" s="230" t="s">
        <v>465</v>
      </c>
      <c r="D401" s="231"/>
      <c r="E401" s="181">
        <v>40.86</v>
      </c>
      <c r="F401" s="182"/>
      <c r="G401" s="183"/>
      <c r="M401" s="179" t="s">
        <v>465</v>
      </c>
      <c r="O401" s="170"/>
    </row>
    <row r="402" spans="1:15" x14ac:dyDescent="0.2">
      <c r="A402" s="178"/>
      <c r="B402" s="180"/>
      <c r="C402" s="230" t="s">
        <v>466</v>
      </c>
      <c r="D402" s="231"/>
      <c r="E402" s="181">
        <v>294.75</v>
      </c>
      <c r="F402" s="182"/>
      <c r="G402" s="183"/>
      <c r="M402" s="179" t="s">
        <v>466</v>
      </c>
      <c r="O402" s="170"/>
    </row>
    <row r="403" spans="1:15" x14ac:dyDescent="0.2">
      <c r="A403" s="178"/>
      <c r="B403" s="180"/>
      <c r="C403" s="230" t="s">
        <v>206</v>
      </c>
      <c r="D403" s="231"/>
      <c r="E403" s="181">
        <v>57.6</v>
      </c>
      <c r="F403" s="182"/>
      <c r="G403" s="183"/>
      <c r="M403" s="179" t="s">
        <v>206</v>
      </c>
      <c r="O403" s="170"/>
    </row>
    <row r="404" spans="1:15" x14ac:dyDescent="0.2">
      <c r="A404" s="178"/>
      <c r="B404" s="180"/>
      <c r="C404" s="230" t="s">
        <v>207</v>
      </c>
      <c r="D404" s="231"/>
      <c r="E404" s="181">
        <v>5.2</v>
      </c>
      <c r="F404" s="182"/>
      <c r="G404" s="183"/>
      <c r="M404" s="179" t="s">
        <v>207</v>
      </c>
      <c r="O404" s="170"/>
    </row>
    <row r="405" spans="1:15" x14ac:dyDescent="0.2">
      <c r="A405" s="178"/>
      <c r="B405" s="180"/>
      <c r="C405" s="230" t="s">
        <v>208</v>
      </c>
      <c r="D405" s="231"/>
      <c r="E405" s="181">
        <v>3.3</v>
      </c>
      <c r="F405" s="182"/>
      <c r="G405" s="183"/>
      <c r="M405" s="179" t="s">
        <v>208</v>
      </c>
      <c r="O405" s="170"/>
    </row>
    <row r="406" spans="1:15" x14ac:dyDescent="0.2">
      <c r="A406" s="178"/>
      <c r="B406" s="180"/>
      <c r="C406" s="230" t="s">
        <v>467</v>
      </c>
      <c r="D406" s="231"/>
      <c r="E406" s="181">
        <v>52.25</v>
      </c>
      <c r="F406" s="182"/>
      <c r="G406" s="183"/>
      <c r="M406" s="179" t="s">
        <v>467</v>
      </c>
      <c r="O406" s="170"/>
    </row>
    <row r="407" spans="1:15" x14ac:dyDescent="0.2">
      <c r="A407" s="178"/>
      <c r="B407" s="180"/>
      <c r="C407" s="230" t="s">
        <v>210</v>
      </c>
      <c r="D407" s="231"/>
      <c r="E407" s="181">
        <v>5</v>
      </c>
      <c r="F407" s="182"/>
      <c r="G407" s="183"/>
      <c r="M407" s="179" t="s">
        <v>210</v>
      </c>
      <c r="O407" s="170"/>
    </row>
    <row r="408" spans="1:15" x14ac:dyDescent="0.2">
      <c r="A408" s="178"/>
      <c r="B408" s="180"/>
      <c r="C408" s="230" t="s">
        <v>468</v>
      </c>
      <c r="D408" s="231"/>
      <c r="E408" s="181">
        <v>2.4500000000000002</v>
      </c>
      <c r="F408" s="182"/>
      <c r="G408" s="183"/>
      <c r="M408" s="179" t="s">
        <v>468</v>
      </c>
      <c r="O408" s="170"/>
    </row>
    <row r="409" spans="1:15" x14ac:dyDescent="0.2">
      <c r="A409" s="178"/>
      <c r="B409" s="180"/>
      <c r="C409" s="230" t="s">
        <v>212</v>
      </c>
      <c r="D409" s="231"/>
      <c r="E409" s="181">
        <v>4.9000000000000004</v>
      </c>
      <c r="F409" s="182"/>
      <c r="G409" s="183"/>
      <c r="M409" s="179" t="s">
        <v>212</v>
      </c>
      <c r="O409" s="170"/>
    </row>
    <row r="410" spans="1:15" x14ac:dyDescent="0.2">
      <c r="A410" s="178"/>
      <c r="B410" s="180"/>
      <c r="C410" s="230" t="s">
        <v>469</v>
      </c>
      <c r="D410" s="231"/>
      <c r="E410" s="181">
        <v>26.8</v>
      </c>
      <c r="F410" s="182"/>
      <c r="G410" s="183"/>
      <c r="M410" s="179" t="s">
        <v>469</v>
      </c>
      <c r="O410" s="170"/>
    </row>
    <row r="411" spans="1:15" x14ac:dyDescent="0.2">
      <c r="A411" s="178"/>
      <c r="B411" s="180"/>
      <c r="C411" s="230" t="s">
        <v>213</v>
      </c>
      <c r="D411" s="231"/>
      <c r="E411" s="181">
        <v>51.5</v>
      </c>
      <c r="F411" s="182"/>
      <c r="G411" s="183"/>
      <c r="M411" s="179" t="s">
        <v>213</v>
      </c>
      <c r="O411" s="170"/>
    </row>
    <row r="412" spans="1:15" x14ac:dyDescent="0.2">
      <c r="A412" s="178"/>
      <c r="B412" s="180"/>
      <c r="C412" s="230" t="s">
        <v>470</v>
      </c>
      <c r="D412" s="231"/>
      <c r="E412" s="181">
        <v>15.75</v>
      </c>
      <c r="F412" s="182"/>
      <c r="G412" s="183"/>
      <c r="M412" s="179" t="s">
        <v>470</v>
      </c>
      <c r="O412" s="170"/>
    </row>
    <row r="413" spans="1:15" x14ac:dyDescent="0.2">
      <c r="A413" s="178"/>
      <c r="B413" s="180"/>
      <c r="C413" s="230" t="s">
        <v>215</v>
      </c>
      <c r="D413" s="231"/>
      <c r="E413" s="181">
        <v>5.3</v>
      </c>
      <c r="F413" s="182"/>
      <c r="G413" s="183"/>
      <c r="M413" s="179" t="s">
        <v>215</v>
      </c>
      <c r="O413" s="170"/>
    </row>
    <row r="414" spans="1:15" x14ac:dyDescent="0.2">
      <c r="A414" s="178"/>
      <c r="B414" s="180"/>
      <c r="C414" s="230" t="s">
        <v>471</v>
      </c>
      <c r="D414" s="231"/>
      <c r="E414" s="181">
        <v>5.4</v>
      </c>
      <c r="F414" s="182"/>
      <c r="G414" s="183"/>
      <c r="M414" s="179" t="s">
        <v>471</v>
      </c>
      <c r="O414" s="170"/>
    </row>
    <row r="415" spans="1:15" x14ac:dyDescent="0.2">
      <c r="A415" s="178"/>
      <c r="B415" s="180"/>
      <c r="C415" s="230" t="s">
        <v>216</v>
      </c>
      <c r="D415" s="231"/>
      <c r="E415" s="181">
        <v>7.7</v>
      </c>
      <c r="F415" s="182"/>
      <c r="G415" s="183"/>
      <c r="M415" s="179" t="s">
        <v>216</v>
      </c>
      <c r="O415" s="170"/>
    </row>
    <row r="416" spans="1:15" x14ac:dyDescent="0.2">
      <c r="A416" s="178"/>
      <c r="B416" s="180"/>
      <c r="C416" s="230" t="s">
        <v>472</v>
      </c>
      <c r="D416" s="231"/>
      <c r="E416" s="181">
        <v>79.239999999999995</v>
      </c>
      <c r="F416" s="182"/>
      <c r="G416" s="183"/>
      <c r="M416" s="179" t="s">
        <v>472</v>
      </c>
      <c r="O416" s="170"/>
    </row>
    <row r="417" spans="1:104" x14ac:dyDescent="0.2">
      <c r="A417" s="178"/>
      <c r="B417" s="180"/>
      <c r="C417" s="230" t="s">
        <v>473</v>
      </c>
      <c r="D417" s="231"/>
      <c r="E417" s="181">
        <v>176.85</v>
      </c>
      <c r="F417" s="182"/>
      <c r="G417" s="183"/>
      <c r="M417" s="179" t="s">
        <v>473</v>
      </c>
      <c r="O417" s="170"/>
    </row>
    <row r="418" spans="1:104" x14ac:dyDescent="0.2">
      <c r="A418" s="178"/>
      <c r="B418" s="180"/>
      <c r="C418" s="230" t="s">
        <v>474</v>
      </c>
      <c r="D418" s="231"/>
      <c r="E418" s="181">
        <v>7.5728</v>
      </c>
      <c r="F418" s="182"/>
      <c r="G418" s="183"/>
      <c r="M418" s="179" t="s">
        <v>474</v>
      </c>
      <c r="O418" s="170"/>
    </row>
    <row r="419" spans="1:104" x14ac:dyDescent="0.2">
      <c r="A419" s="178"/>
      <c r="B419" s="180"/>
      <c r="C419" s="230" t="s">
        <v>475</v>
      </c>
      <c r="D419" s="231"/>
      <c r="E419" s="181">
        <v>9.59</v>
      </c>
      <c r="F419" s="182"/>
      <c r="G419" s="183"/>
      <c r="M419" s="179" t="s">
        <v>475</v>
      </c>
      <c r="O419" s="170"/>
    </row>
    <row r="420" spans="1:104" x14ac:dyDescent="0.2">
      <c r="A420" s="178"/>
      <c r="B420" s="180"/>
      <c r="C420" s="230" t="s">
        <v>476</v>
      </c>
      <c r="D420" s="231"/>
      <c r="E420" s="181">
        <v>12.64</v>
      </c>
      <c r="F420" s="182"/>
      <c r="G420" s="183"/>
      <c r="M420" s="179" t="s">
        <v>476</v>
      </c>
      <c r="O420" s="170"/>
    </row>
    <row r="421" spans="1:104" x14ac:dyDescent="0.2">
      <c r="A421" s="178"/>
      <c r="B421" s="180"/>
      <c r="C421" s="230" t="s">
        <v>477</v>
      </c>
      <c r="D421" s="231"/>
      <c r="E421" s="181">
        <v>6.81</v>
      </c>
      <c r="F421" s="182"/>
      <c r="G421" s="183"/>
      <c r="M421" s="179" t="s">
        <v>477</v>
      </c>
      <c r="O421" s="170"/>
    </row>
    <row r="422" spans="1:104" x14ac:dyDescent="0.2">
      <c r="A422" s="178"/>
      <c r="B422" s="180"/>
      <c r="C422" s="230" t="s">
        <v>204</v>
      </c>
      <c r="D422" s="231"/>
      <c r="E422" s="181">
        <v>6</v>
      </c>
      <c r="F422" s="182"/>
      <c r="G422" s="183"/>
      <c r="M422" s="179" t="s">
        <v>204</v>
      </c>
      <c r="O422" s="170"/>
    </row>
    <row r="423" spans="1:104" x14ac:dyDescent="0.2">
      <c r="A423" s="178"/>
      <c r="B423" s="180"/>
      <c r="C423" s="230" t="s">
        <v>478</v>
      </c>
      <c r="D423" s="231"/>
      <c r="E423" s="181">
        <v>81.599999999999994</v>
      </c>
      <c r="F423" s="182"/>
      <c r="G423" s="183"/>
      <c r="M423" s="179" t="s">
        <v>478</v>
      </c>
      <c r="O423" s="170"/>
    </row>
    <row r="424" spans="1:104" x14ac:dyDescent="0.2">
      <c r="A424" s="178"/>
      <c r="B424" s="180"/>
      <c r="C424" s="230" t="s">
        <v>479</v>
      </c>
      <c r="D424" s="231"/>
      <c r="E424" s="181">
        <v>8</v>
      </c>
      <c r="F424" s="182"/>
      <c r="G424" s="183"/>
      <c r="M424" s="179" t="s">
        <v>479</v>
      </c>
      <c r="O424" s="170"/>
    </row>
    <row r="425" spans="1:104" x14ac:dyDescent="0.2">
      <c r="A425" s="178"/>
      <c r="B425" s="180"/>
      <c r="C425" s="230" t="s">
        <v>480</v>
      </c>
      <c r="D425" s="231"/>
      <c r="E425" s="181">
        <v>20.52</v>
      </c>
      <c r="F425" s="182"/>
      <c r="G425" s="183"/>
      <c r="M425" s="179" t="s">
        <v>480</v>
      </c>
      <c r="O425" s="170"/>
    </row>
    <row r="426" spans="1:104" x14ac:dyDescent="0.2">
      <c r="A426" s="178"/>
      <c r="B426" s="180"/>
      <c r="C426" s="230" t="s">
        <v>481</v>
      </c>
      <c r="D426" s="231"/>
      <c r="E426" s="181">
        <v>3</v>
      </c>
      <c r="F426" s="182"/>
      <c r="G426" s="183"/>
      <c r="M426" s="179" t="s">
        <v>481</v>
      </c>
      <c r="O426" s="170"/>
    </row>
    <row r="427" spans="1:104" x14ac:dyDescent="0.2">
      <c r="A427" s="178"/>
      <c r="B427" s="180"/>
      <c r="C427" s="230" t="s">
        <v>482</v>
      </c>
      <c r="D427" s="231"/>
      <c r="E427" s="181">
        <v>57.5</v>
      </c>
      <c r="F427" s="182"/>
      <c r="G427" s="183"/>
      <c r="M427" s="179" t="s">
        <v>482</v>
      </c>
      <c r="O427" s="170"/>
    </row>
    <row r="428" spans="1:104" x14ac:dyDescent="0.2">
      <c r="A428" s="178"/>
      <c r="B428" s="180"/>
      <c r="C428" s="230" t="s">
        <v>483</v>
      </c>
      <c r="D428" s="231"/>
      <c r="E428" s="181">
        <v>5.76</v>
      </c>
      <c r="F428" s="182"/>
      <c r="G428" s="183"/>
      <c r="M428" s="179" t="s">
        <v>483</v>
      </c>
      <c r="O428" s="170"/>
    </row>
    <row r="429" spans="1:104" ht="33.75" x14ac:dyDescent="0.2">
      <c r="A429" s="178"/>
      <c r="B429" s="180"/>
      <c r="C429" s="230" t="s">
        <v>484</v>
      </c>
      <c r="D429" s="231"/>
      <c r="E429" s="181">
        <v>262.7</v>
      </c>
      <c r="F429" s="182"/>
      <c r="G429" s="183"/>
      <c r="M429" s="179" t="s">
        <v>484</v>
      </c>
      <c r="O429" s="170"/>
    </row>
    <row r="430" spans="1:104" ht="33.75" x14ac:dyDescent="0.2">
      <c r="A430" s="178"/>
      <c r="B430" s="180"/>
      <c r="C430" s="230" t="s">
        <v>485</v>
      </c>
      <c r="D430" s="231"/>
      <c r="E430" s="181">
        <v>557.4</v>
      </c>
      <c r="F430" s="182"/>
      <c r="G430" s="183"/>
      <c r="M430" s="179" t="s">
        <v>485</v>
      </c>
      <c r="O430" s="170"/>
    </row>
    <row r="431" spans="1:104" x14ac:dyDescent="0.2">
      <c r="A431" s="178"/>
      <c r="B431" s="180"/>
      <c r="C431" s="230" t="s">
        <v>486</v>
      </c>
      <c r="D431" s="231"/>
      <c r="E431" s="181">
        <v>16</v>
      </c>
      <c r="F431" s="182"/>
      <c r="G431" s="183"/>
      <c r="M431" s="179" t="s">
        <v>486</v>
      </c>
      <c r="O431" s="170"/>
    </row>
    <row r="432" spans="1:104" x14ac:dyDescent="0.2">
      <c r="A432" s="171">
        <v>51</v>
      </c>
      <c r="B432" s="172" t="s">
        <v>487</v>
      </c>
      <c r="C432" s="173" t="s">
        <v>488</v>
      </c>
      <c r="D432" s="174" t="s">
        <v>191</v>
      </c>
      <c r="E432" s="175">
        <v>377.57</v>
      </c>
      <c r="F432" s="175"/>
      <c r="G432" s="176">
        <f>E432*F432</f>
        <v>0</v>
      </c>
      <c r="O432" s="170">
        <v>2</v>
      </c>
      <c r="AA432" s="146">
        <v>1</v>
      </c>
      <c r="AB432" s="146">
        <v>0</v>
      </c>
      <c r="AC432" s="146">
        <v>0</v>
      </c>
      <c r="AZ432" s="146">
        <v>1</v>
      </c>
      <c r="BA432" s="146">
        <f>IF(AZ432=1,G432,0)</f>
        <v>0</v>
      </c>
      <c r="BB432" s="146">
        <f>IF(AZ432=2,G432,0)</f>
        <v>0</v>
      </c>
      <c r="BC432" s="146">
        <f>IF(AZ432=3,G432,0)</f>
        <v>0</v>
      </c>
      <c r="BD432" s="146">
        <f>IF(AZ432=4,G432,0)</f>
        <v>0</v>
      </c>
      <c r="BE432" s="146">
        <f>IF(AZ432=5,G432,0)</f>
        <v>0</v>
      </c>
      <c r="CA432" s="177">
        <v>1</v>
      </c>
      <c r="CB432" s="177">
        <v>0</v>
      </c>
      <c r="CZ432" s="146">
        <v>0</v>
      </c>
    </row>
    <row r="433" spans="1:15" x14ac:dyDescent="0.2">
      <c r="A433" s="178"/>
      <c r="B433" s="180"/>
      <c r="C433" s="230" t="s">
        <v>489</v>
      </c>
      <c r="D433" s="231"/>
      <c r="E433" s="181">
        <v>19.600000000000001</v>
      </c>
      <c r="F433" s="182"/>
      <c r="G433" s="183"/>
      <c r="M433" s="179" t="s">
        <v>489</v>
      </c>
      <c r="O433" s="170"/>
    </row>
    <row r="434" spans="1:15" x14ac:dyDescent="0.2">
      <c r="A434" s="178"/>
      <c r="B434" s="180"/>
      <c r="C434" s="230" t="s">
        <v>225</v>
      </c>
      <c r="D434" s="231"/>
      <c r="E434" s="181">
        <v>9</v>
      </c>
      <c r="F434" s="182"/>
      <c r="G434" s="183"/>
      <c r="M434" s="179" t="s">
        <v>225</v>
      </c>
      <c r="O434" s="170"/>
    </row>
    <row r="435" spans="1:15" x14ac:dyDescent="0.2">
      <c r="A435" s="178"/>
      <c r="B435" s="180"/>
      <c r="C435" s="230" t="s">
        <v>490</v>
      </c>
      <c r="D435" s="231"/>
      <c r="E435" s="181">
        <v>2.4</v>
      </c>
      <c r="F435" s="182"/>
      <c r="G435" s="183"/>
      <c r="M435" s="179" t="s">
        <v>490</v>
      </c>
      <c r="O435" s="170"/>
    </row>
    <row r="436" spans="1:15" x14ac:dyDescent="0.2">
      <c r="A436" s="178"/>
      <c r="B436" s="180"/>
      <c r="C436" s="230" t="s">
        <v>491</v>
      </c>
      <c r="D436" s="231"/>
      <c r="E436" s="181">
        <v>4.2</v>
      </c>
      <c r="F436" s="182"/>
      <c r="G436" s="183"/>
      <c r="M436" s="179" t="s">
        <v>491</v>
      </c>
      <c r="O436" s="170"/>
    </row>
    <row r="437" spans="1:15" x14ac:dyDescent="0.2">
      <c r="A437" s="178"/>
      <c r="B437" s="180"/>
      <c r="C437" s="230" t="s">
        <v>492</v>
      </c>
      <c r="D437" s="231"/>
      <c r="E437" s="181">
        <v>7.2</v>
      </c>
      <c r="F437" s="182"/>
      <c r="G437" s="183"/>
      <c r="M437" s="179" t="s">
        <v>492</v>
      </c>
      <c r="O437" s="170"/>
    </row>
    <row r="438" spans="1:15" x14ac:dyDescent="0.2">
      <c r="A438" s="178"/>
      <c r="B438" s="180"/>
      <c r="C438" s="230" t="s">
        <v>493</v>
      </c>
      <c r="D438" s="231"/>
      <c r="E438" s="181">
        <v>10.08</v>
      </c>
      <c r="F438" s="182"/>
      <c r="G438" s="183"/>
      <c r="M438" s="179" t="s">
        <v>493</v>
      </c>
      <c r="O438" s="170"/>
    </row>
    <row r="439" spans="1:15" x14ac:dyDescent="0.2">
      <c r="A439" s="178"/>
      <c r="B439" s="180"/>
      <c r="C439" s="230" t="s">
        <v>494</v>
      </c>
      <c r="D439" s="231"/>
      <c r="E439" s="181">
        <v>7.12</v>
      </c>
      <c r="F439" s="182"/>
      <c r="G439" s="183"/>
      <c r="M439" s="179" t="s">
        <v>494</v>
      </c>
      <c r="O439" s="170"/>
    </row>
    <row r="440" spans="1:15" x14ac:dyDescent="0.2">
      <c r="A440" s="178"/>
      <c r="B440" s="180"/>
      <c r="C440" s="230" t="s">
        <v>495</v>
      </c>
      <c r="D440" s="231"/>
      <c r="E440" s="181">
        <v>3.64</v>
      </c>
      <c r="F440" s="182"/>
      <c r="G440" s="183"/>
      <c r="M440" s="179" t="s">
        <v>495</v>
      </c>
      <c r="O440" s="170"/>
    </row>
    <row r="441" spans="1:15" x14ac:dyDescent="0.2">
      <c r="A441" s="178"/>
      <c r="B441" s="180"/>
      <c r="C441" s="230" t="s">
        <v>496</v>
      </c>
      <c r="D441" s="231"/>
      <c r="E441" s="181">
        <v>17.760000000000002</v>
      </c>
      <c r="F441" s="182"/>
      <c r="G441" s="183"/>
      <c r="M441" s="179" t="s">
        <v>496</v>
      </c>
      <c r="O441" s="170"/>
    </row>
    <row r="442" spans="1:15" x14ac:dyDescent="0.2">
      <c r="A442" s="178"/>
      <c r="B442" s="180"/>
      <c r="C442" s="230" t="s">
        <v>497</v>
      </c>
      <c r="D442" s="231"/>
      <c r="E442" s="181">
        <v>1.88</v>
      </c>
      <c r="F442" s="182"/>
      <c r="G442" s="183"/>
      <c r="M442" s="179" t="s">
        <v>497</v>
      </c>
      <c r="O442" s="170"/>
    </row>
    <row r="443" spans="1:15" x14ac:dyDescent="0.2">
      <c r="A443" s="178"/>
      <c r="B443" s="180"/>
      <c r="C443" s="230" t="s">
        <v>498</v>
      </c>
      <c r="D443" s="231"/>
      <c r="E443" s="181">
        <v>1.4</v>
      </c>
      <c r="F443" s="182"/>
      <c r="G443" s="183"/>
      <c r="M443" s="179" t="s">
        <v>498</v>
      </c>
      <c r="O443" s="170"/>
    </row>
    <row r="444" spans="1:15" x14ac:dyDescent="0.2">
      <c r="A444" s="178"/>
      <c r="B444" s="180"/>
      <c r="C444" s="230" t="s">
        <v>499</v>
      </c>
      <c r="D444" s="231"/>
      <c r="E444" s="181">
        <v>0.8</v>
      </c>
      <c r="F444" s="182"/>
      <c r="G444" s="183"/>
      <c r="M444" s="179" t="s">
        <v>499</v>
      </c>
      <c r="O444" s="170"/>
    </row>
    <row r="445" spans="1:15" x14ac:dyDescent="0.2">
      <c r="A445" s="178"/>
      <c r="B445" s="180"/>
      <c r="C445" s="230" t="s">
        <v>500</v>
      </c>
      <c r="D445" s="231"/>
      <c r="E445" s="181">
        <v>18.2</v>
      </c>
      <c r="F445" s="182"/>
      <c r="G445" s="183"/>
      <c r="M445" s="179" t="s">
        <v>500</v>
      </c>
      <c r="O445" s="170"/>
    </row>
    <row r="446" spans="1:15" x14ac:dyDescent="0.2">
      <c r="A446" s="178"/>
      <c r="B446" s="180"/>
      <c r="C446" s="230" t="s">
        <v>225</v>
      </c>
      <c r="D446" s="231"/>
      <c r="E446" s="181">
        <v>9</v>
      </c>
      <c r="F446" s="182"/>
      <c r="G446" s="183"/>
      <c r="M446" s="179" t="s">
        <v>225</v>
      </c>
      <c r="O446" s="170"/>
    </row>
    <row r="447" spans="1:15" x14ac:dyDescent="0.2">
      <c r="A447" s="178"/>
      <c r="B447" s="180"/>
      <c r="C447" s="230" t="s">
        <v>501</v>
      </c>
      <c r="D447" s="231"/>
      <c r="E447" s="181">
        <v>4</v>
      </c>
      <c r="F447" s="182"/>
      <c r="G447" s="183"/>
      <c r="M447" s="179" t="s">
        <v>501</v>
      </c>
      <c r="O447" s="170"/>
    </row>
    <row r="448" spans="1:15" x14ac:dyDescent="0.2">
      <c r="A448" s="178"/>
      <c r="B448" s="180"/>
      <c r="C448" s="230" t="s">
        <v>502</v>
      </c>
      <c r="D448" s="231"/>
      <c r="E448" s="181">
        <v>10.5</v>
      </c>
      <c r="F448" s="182"/>
      <c r="G448" s="183"/>
      <c r="M448" s="179" t="s">
        <v>502</v>
      </c>
      <c r="O448" s="170"/>
    </row>
    <row r="449" spans="1:15" x14ac:dyDescent="0.2">
      <c r="A449" s="178"/>
      <c r="B449" s="180"/>
      <c r="C449" s="230" t="s">
        <v>503</v>
      </c>
      <c r="D449" s="231"/>
      <c r="E449" s="181">
        <v>65.25</v>
      </c>
      <c r="F449" s="182"/>
      <c r="G449" s="183"/>
      <c r="M449" s="179" t="s">
        <v>503</v>
      </c>
      <c r="O449" s="170"/>
    </row>
    <row r="450" spans="1:15" x14ac:dyDescent="0.2">
      <c r="A450" s="178"/>
      <c r="B450" s="180"/>
      <c r="C450" s="230" t="s">
        <v>228</v>
      </c>
      <c r="D450" s="231"/>
      <c r="E450" s="181">
        <v>11.7</v>
      </c>
      <c r="F450" s="182"/>
      <c r="G450" s="183"/>
      <c r="M450" s="179" t="s">
        <v>228</v>
      </c>
      <c r="O450" s="170"/>
    </row>
    <row r="451" spans="1:15" x14ac:dyDescent="0.2">
      <c r="A451" s="178"/>
      <c r="B451" s="180"/>
      <c r="C451" s="230" t="s">
        <v>229</v>
      </c>
      <c r="D451" s="231"/>
      <c r="E451" s="181">
        <v>1.3</v>
      </c>
      <c r="F451" s="182"/>
      <c r="G451" s="183"/>
      <c r="M451" s="179" t="s">
        <v>229</v>
      </c>
      <c r="O451" s="170"/>
    </row>
    <row r="452" spans="1:15" x14ac:dyDescent="0.2">
      <c r="A452" s="178"/>
      <c r="B452" s="180"/>
      <c r="C452" s="230" t="s">
        <v>230</v>
      </c>
      <c r="D452" s="231"/>
      <c r="E452" s="181">
        <v>1.1000000000000001</v>
      </c>
      <c r="F452" s="182"/>
      <c r="G452" s="183"/>
      <c r="M452" s="179" t="s">
        <v>230</v>
      </c>
      <c r="O452" s="170"/>
    </row>
    <row r="453" spans="1:15" x14ac:dyDescent="0.2">
      <c r="A453" s="178"/>
      <c r="B453" s="180"/>
      <c r="C453" s="230" t="s">
        <v>504</v>
      </c>
      <c r="D453" s="231"/>
      <c r="E453" s="181">
        <v>13.75</v>
      </c>
      <c r="F453" s="182"/>
      <c r="G453" s="183"/>
      <c r="M453" s="179" t="s">
        <v>504</v>
      </c>
      <c r="O453" s="170"/>
    </row>
    <row r="454" spans="1:15" x14ac:dyDescent="0.2">
      <c r="A454" s="178"/>
      <c r="B454" s="180"/>
      <c r="C454" s="230" t="s">
        <v>232</v>
      </c>
      <c r="D454" s="231"/>
      <c r="E454" s="181">
        <v>1</v>
      </c>
      <c r="F454" s="182"/>
      <c r="G454" s="183"/>
      <c r="M454" s="179" t="s">
        <v>232</v>
      </c>
      <c r="O454" s="170"/>
    </row>
    <row r="455" spans="1:15" x14ac:dyDescent="0.2">
      <c r="A455" s="178"/>
      <c r="B455" s="180"/>
      <c r="C455" s="230" t="s">
        <v>505</v>
      </c>
      <c r="D455" s="231"/>
      <c r="E455" s="181">
        <v>0.45</v>
      </c>
      <c r="F455" s="182"/>
      <c r="G455" s="183"/>
      <c r="M455" s="179" t="s">
        <v>505</v>
      </c>
      <c r="O455" s="170"/>
    </row>
    <row r="456" spans="1:15" x14ac:dyDescent="0.2">
      <c r="A456" s="178"/>
      <c r="B456" s="180"/>
      <c r="C456" s="230" t="s">
        <v>234</v>
      </c>
      <c r="D456" s="231"/>
      <c r="E456" s="181">
        <v>0.6</v>
      </c>
      <c r="F456" s="182"/>
      <c r="G456" s="183"/>
      <c r="M456" s="179" t="s">
        <v>234</v>
      </c>
      <c r="O456" s="170"/>
    </row>
    <row r="457" spans="1:15" x14ac:dyDescent="0.2">
      <c r="A457" s="178"/>
      <c r="B457" s="180"/>
      <c r="C457" s="230" t="s">
        <v>506</v>
      </c>
      <c r="D457" s="231"/>
      <c r="E457" s="181">
        <v>6.4</v>
      </c>
      <c r="F457" s="182"/>
      <c r="G457" s="183"/>
      <c r="M457" s="179" t="s">
        <v>506</v>
      </c>
      <c r="O457" s="170"/>
    </row>
    <row r="458" spans="1:15" x14ac:dyDescent="0.2">
      <c r="A458" s="178"/>
      <c r="B458" s="180"/>
      <c r="C458" s="230" t="s">
        <v>235</v>
      </c>
      <c r="D458" s="231"/>
      <c r="E458" s="181">
        <v>14.5</v>
      </c>
      <c r="F458" s="182"/>
      <c r="G458" s="183"/>
      <c r="M458" s="179" t="s">
        <v>235</v>
      </c>
      <c r="O458" s="170"/>
    </row>
    <row r="459" spans="1:15" x14ac:dyDescent="0.2">
      <c r="A459" s="178"/>
      <c r="B459" s="180"/>
      <c r="C459" s="230" t="s">
        <v>507</v>
      </c>
      <c r="D459" s="231"/>
      <c r="E459" s="181">
        <v>3.75</v>
      </c>
      <c r="F459" s="182"/>
      <c r="G459" s="183"/>
      <c r="M459" s="179" t="s">
        <v>507</v>
      </c>
      <c r="O459" s="170"/>
    </row>
    <row r="460" spans="1:15" x14ac:dyDescent="0.2">
      <c r="A460" s="178"/>
      <c r="B460" s="180"/>
      <c r="C460" s="230" t="s">
        <v>236</v>
      </c>
      <c r="D460" s="231"/>
      <c r="E460" s="181">
        <v>1.5</v>
      </c>
      <c r="F460" s="182"/>
      <c r="G460" s="183"/>
      <c r="M460" s="179" t="s">
        <v>236</v>
      </c>
      <c r="O460" s="170"/>
    </row>
    <row r="461" spans="1:15" x14ac:dyDescent="0.2">
      <c r="A461" s="178"/>
      <c r="B461" s="180"/>
      <c r="C461" s="230" t="s">
        <v>508</v>
      </c>
      <c r="D461" s="231"/>
      <c r="E461" s="181">
        <v>0.9</v>
      </c>
      <c r="F461" s="182"/>
      <c r="G461" s="183"/>
      <c r="M461" s="179" t="s">
        <v>508</v>
      </c>
      <c r="O461" s="170"/>
    </row>
    <row r="462" spans="1:15" x14ac:dyDescent="0.2">
      <c r="A462" s="178"/>
      <c r="B462" s="180"/>
      <c r="C462" s="230" t="s">
        <v>229</v>
      </c>
      <c r="D462" s="231"/>
      <c r="E462" s="181">
        <v>1.3</v>
      </c>
      <c r="F462" s="182"/>
      <c r="G462" s="183"/>
      <c r="M462" s="179" t="s">
        <v>229</v>
      </c>
      <c r="O462" s="170"/>
    </row>
    <row r="463" spans="1:15" x14ac:dyDescent="0.2">
      <c r="A463" s="178"/>
      <c r="B463" s="180"/>
      <c r="C463" s="230" t="s">
        <v>489</v>
      </c>
      <c r="D463" s="231"/>
      <c r="E463" s="181">
        <v>19.600000000000001</v>
      </c>
      <c r="F463" s="182"/>
      <c r="G463" s="183"/>
      <c r="M463" s="179" t="s">
        <v>489</v>
      </c>
      <c r="O463" s="170"/>
    </row>
    <row r="464" spans="1:15" x14ac:dyDescent="0.2">
      <c r="A464" s="178"/>
      <c r="B464" s="180"/>
      <c r="C464" s="230" t="s">
        <v>509</v>
      </c>
      <c r="D464" s="231"/>
      <c r="E464" s="181">
        <v>39.15</v>
      </c>
      <c r="F464" s="182"/>
      <c r="G464" s="183"/>
      <c r="M464" s="179" t="s">
        <v>509</v>
      </c>
      <c r="O464" s="170"/>
    </row>
    <row r="465" spans="1:104" x14ac:dyDescent="0.2">
      <c r="A465" s="178"/>
      <c r="B465" s="180"/>
      <c r="C465" s="230" t="s">
        <v>510</v>
      </c>
      <c r="D465" s="231"/>
      <c r="E465" s="181">
        <v>2.8</v>
      </c>
      <c r="F465" s="182"/>
      <c r="G465" s="183"/>
      <c r="M465" s="179" t="s">
        <v>510</v>
      </c>
      <c r="O465" s="170"/>
    </row>
    <row r="466" spans="1:104" x14ac:dyDescent="0.2">
      <c r="A466" s="178"/>
      <c r="B466" s="180"/>
      <c r="C466" s="230" t="s">
        <v>511</v>
      </c>
      <c r="D466" s="231"/>
      <c r="E466" s="181">
        <v>2.77</v>
      </c>
      <c r="F466" s="182"/>
      <c r="G466" s="183"/>
      <c r="M466" s="179" t="s">
        <v>511</v>
      </c>
      <c r="O466" s="170"/>
    </row>
    <row r="467" spans="1:104" x14ac:dyDescent="0.2">
      <c r="A467" s="178"/>
      <c r="B467" s="180"/>
      <c r="C467" s="230" t="s">
        <v>512</v>
      </c>
      <c r="D467" s="231"/>
      <c r="E467" s="181">
        <v>2.52</v>
      </c>
      <c r="F467" s="182"/>
      <c r="G467" s="183"/>
      <c r="M467" s="179" t="s">
        <v>512</v>
      </c>
      <c r="O467" s="170"/>
    </row>
    <row r="468" spans="1:104" x14ac:dyDescent="0.2">
      <c r="A468" s="178"/>
      <c r="B468" s="180"/>
      <c r="C468" s="230" t="s">
        <v>513</v>
      </c>
      <c r="D468" s="231"/>
      <c r="E468" s="181">
        <v>1.75</v>
      </c>
      <c r="F468" s="182"/>
      <c r="G468" s="183"/>
      <c r="M468" s="179" t="s">
        <v>513</v>
      </c>
      <c r="O468" s="170"/>
    </row>
    <row r="469" spans="1:104" x14ac:dyDescent="0.2">
      <c r="A469" s="178"/>
      <c r="B469" s="180"/>
      <c r="C469" s="230" t="s">
        <v>226</v>
      </c>
      <c r="D469" s="231"/>
      <c r="E469" s="181">
        <v>2</v>
      </c>
      <c r="F469" s="182"/>
      <c r="G469" s="183"/>
      <c r="M469" s="179" t="s">
        <v>226</v>
      </c>
      <c r="O469" s="170"/>
    </row>
    <row r="470" spans="1:104" x14ac:dyDescent="0.2">
      <c r="A470" s="178"/>
      <c r="B470" s="180"/>
      <c r="C470" s="230" t="s">
        <v>514</v>
      </c>
      <c r="D470" s="231"/>
      <c r="E470" s="181">
        <v>20.8</v>
      </c>
      <c r="F470" s="182"/>
      <c r="G470" s="183"/>
      <c r="M470" s="179" t="s">
        <v>514</v>
      </c>
      <c r="O470" s="170"/>
    </row>
    <row r="471" spans="1:104" x14ac:dyDescent="0.2">
      <c r="A471" s="178"/>
      <c r="B471" s="180"/>
      <c r="C471" s="230" t="s">
        <v>515</v>
      </c>
      <c r="D471" s="231"/>
      <c r="E471" s="181">
        <v>3.3</v>
      </c>
      <c r="F471" s="182"/>
      <c r="G471" s="183"/>
      <c r="M471" s="179" t="s">
        <v>515</v>
      </c>
      <c r="O471" s="170"/>
    </row>
    <row r="472" spans="1:104" x14ac:dyDescent="0.2">
      <c r="A472" s="178"/>
      <c r="B472" s="180"/>
      <c r="C472" s="230" t="s">
        <v>516</v>
      </c>
      <c r="D472" s="231"/>
      <c r="E472" s="181">
        <v>7.8</v>
      </c>
      <c r="F472" s="182"/>
      <c r="G472" s="183"/>
      <c r="M472" s="179" t="s">
        <v>516</v>
      </c>
      <c r="O472" s="170"/>
    </row>
    <row r="473" spans="1:104" x14ac:dyDescent="0.2">
      <c r="A473" s="178"/>
      <c r="B473" s="180"/>
      <c r="C473" s="230" t="s">
        <v>517</v>
      </c>
      <c r="D473" s="231"/>
      <c r="E473" s="181">
        <v>1</v>
      </c>
      <c r="F473" s="182"/>
      <c r="G473" s="183"/>
      <c r="M473" s="179" t="s">
        <v>517</v>
      </c>
      <c r="O473" s="170"/>
    </row>
    <row r="474" spans="1:104" x14ac:dyDescent="0.2">
      <c r="A474" s="178"/>
      <c r="B474" s="180"/>
      <c r="C474" s="230" t="s">
        <v>518</v>
      </c>
      <c r="D474" s="231"/>
      <c r="E474" s="181">
        <v>22.5</v>
      </c>
      <c r="F474" s="182"/>
      <c r="G474" s="183"/>
      <c r="M474" s="179" t="s">
        <v>518</v>
      </c>
      <c r="O474" s="170"/>
    </row>
    <row r="475" spans="1:104" x14ac:dyDescent="0.2">
      <c r="A475" s="178"/>
      <c r="B475" s="180"/>
      <c r="C475" s="230" t="s">
        <v>229</v>
      </c>
      <c r="D475" s="231"/>
      <c r="E475" s="181">
        <v>1.3</v>
      </c>
      <c r="F475" s="182"/>
      <c r="G475" s="183"/>
      <c r="M475" s="179" t="s">
        <v>229</v>
      </c>
      <c r="O475" s="170"/>
    </row>
    <row r="476" spans="1:104" x14ac:dyDescent="0.2">
      <c r="A476" s="171">
        <v>52</v>
      </c>
      <c r="B476" s="172" t="s">
        <v>519</v>
      </c>
      <c r="C476" s="173" t="s">
        <v>520</v>
      </c>
      <c r="D476" s="174" t="s">
        <v>191</v>
      </c>
      <c r="E476" s="175">
        <v>1437.7416000000001</v>
      </c>
      <c r="F476" s="175"/>
      <c r="G476" s="176">
        <f>E476*F476</f>
        <v>0</v>
      </c>
      <c r="O476" s="170">
        <v>2</v>
      </c>
      <c r="AA476" s="146">
        <v>1</v>
      </c>
      <c r="AB476" s="146">
        <v>0</v>
      </c>
      <c r="AC476" s="146">
        <v>0</v>
      </c>
      <c r="AZ476" s="146">
        <v>1</v>
      </c>
      <c r="BA476" s="146">
        <f>IF(AZ476=1,G476,0)</f>
        <v>0</v>
      </c>
      <c r="BB476" s="146">
        <f>IF(AZ476=2,G476,0)</f>
        <v>0</v>
      </c>
      <c r="BC476" s="146">
        <f>IF(AZ476=3,G476,0)</f>
        <v>0</v>
      </c>
      <c r="BD476" s="146">
        <f>IF(AZ476=4,G476,0)</f>
        <v>0</v>
      </c>
      <c r="BE476" s="146">
        <f>IF(AZ476=5,G476,0)</f>
        <v>0</v>
      </c>
      <c r="CA476" s="177">
        <v>1</v>
      </c>
      <c r="CB476" s="177">
        <v>0</v>
      </c>
      <c r="CZ476" s="146">
        <v>0</v>
      </c>
    </row>
    <row r="477" spans="1:104" x14ac:dyDescent="0.2">
      <c r="A477" s="178"/>
      <c r="B477" s="180"/>
      <c r="C477" s="230" t="s">
        <v>472</v>
      </c>
      <c r="D477" s="231"/>
      <c r="E477" s="181">
        <v>79.239999999999995</v>
      </c>
      <c r="F477" s="182"/>
      <c r="G477" s="183"/>
      <c r="M477" s="179" t="s">
        <v>472</v>
      </c>
      <c r="O477" s="170"/>
    </row>
    <row r="478" spans="1:104" x14ac:dyDescent="0.2">
      <c r="A478" s="178"/>
      <c r="B478" s="180"/>
      <c r="C478" s="230" t="s">
        <v>203</v>
      </c>
      <c r="D478" s="231"/>
      <c r="E478" s="181">
        <v>21.3</v>
      </c>
      <c r="F478" s="182"/>
      <c r="G478" s="183"/>
      <c r="M478" s="179" t="s">
        <v>203</v>
      </c>
      <c r="O478" s="170"/>
    </row>
    <row r="479" spans="1:104" x14ac:dyDescent="0.2">
      <c r="A479" s="178"/>
      <c r="B479" s="180"/>
      <c r="C479" s="230" t="s">
        <v>453</v>
      </c>
      <c r="D479" s="231"/>
      <c r="E479" s="181">
        <v>6.8587999999999996</v>
      </c>
      <c r="F479" s="182"/>
      <c r="G479" s="183"/>
      <c r="M479" s="179" t="s">
        <v>453</v>
      </c>
      <c r="O479" s="170"/>
    </row>
    <row r="480" spans="1:104" x14ac:dyDescent="0.2">
      <c r="A480" s="178"/>
      <c r="B480" s="180"/>
      <c r="C480" s="230" t="s">
        <v>454</v>
      </c>
      <c r="D480" s="231"/>
      <c r="E480" s="181">
        <v>14.4</v>
      </c>
      <c r="F480" s="182"/>
      <c r="G480" s="183"/>
      <c r="M480" s="179" t="s">
        <v>454</v>
      </c>
      <c r="O480" s="170"/>
    </row>
    <row r="481" spans="1:15" x14ac:dyDescent="0.2">
      <c r="A481" s="178"/>
      <c r="B481" s="180"/>
      <c r="C481" s="230" t="s">
        <v>455</v>
      </c>
      <c r="D481" s="231"/>
      <c r="E481" s="181">
        <v>26.4</v>
      </c>
      <c r="F481" s="182"/>
      <c r="G481" s="183"/>
      <c r="M481" s="179" t="s">
        <v>455</v>
      </c>
      <c r="O481" s="170"/>
    </row>
    <row r="482" spans="1:15" x14ac:dyDescent="0.2">
      <c r="A482" s="178"/>
      <c r="B482" s="180"/>
      <c r="C482" s="230" t="s">
        <v>456</v>
      </c>
      <c r="D482" s="231"/>
      <c r="E482" s="181">
        <v>39.04</v>
      </c>
      <c r="F482" s="182"/>
      <c r="G482" s="183"/>
      <c r="M482" s="179" t="s">
        <v>456</v>
      </c>
      <c r="O482" s="170"/>
    </row>
    <row r="483" spans="1:15" x14ac:dyDescent="0.2">
      <c r="A483" s="178"/>
      <c r="B483" s="180"/>
      <c r="C483" s="230" t="s">
        <v>457</v>
      </c>
      <c r="D483" s="231"/>
      <c r="E483" s="181">
        <v>20.32</v>
      </c>
      <c r="F483" s="182"/>
      <c r="G483" s="183"/>
      <c r="M483" s="179" t="s">
        <v>457</v>
      </c>
      <c r="O483" s="170"/>
    </row>
    <row r="484" spans="1:15" x14ac:dyDescent="0.2">
      <c r="A484" s="178"/>
      <c r="B484" s="180"/>
      <c r="C484" s="230" t="s">
        <v>458</v>
      </c>
      <c r="D484" s="231"/>
      <c r="E484" s="181">
        <v>7.44</v>
      </c>
      <c r="F484" s="182"/>
      <c r="G484" s="183"/>
      <c r="M484" s="179" t="s">
        <v>458</v>
      </c>
      <c r="O484" s="170"/>
    </row>
    <row r="485" spans="1:15" x14ac:dyDescent="0.2">
      <c r="A485" s="178"/>
      <c r="B485" s="180"/>
      <c r="C485" s="230" t="s">
        <v>459</v>
      </c>
      <c r="D485" s="231"/>
      <c r="E485" s="181">
        <v>45.28</v>
      </c>
      <c r="F485" s="182"/>
      <c r="G485" s="183"/>
      <c r="M485" s="179" t="s">
        <v>459</v>
      </c>
      <c r="O485" s="170"/>
    </row>
    <row r="486" spans="1:15" x14ac:dyDescent="0.2">
      <c r="A486" s="178"/>
      <c r="B486" s="180"/>
      <c r="C486" s="230" t="s">
        <v>460</v>
      </c>
      <c r="D486" s="231"/>
      <c r="E486" s="181">
        <v>7.28</v>
      </c>
      <c r="F486" s="182"/>
      <c r="G486" s="183"/>
      <c r="M486" s="179" t="s">
        <v>460</v>
      </c>
      <c r="O486" s="170"/>
    </row>
    <row r="487" spans="1:15" x14ac:dyDescent="0.2">
      <c r="A487" s="178"/>
      <c r="B487" s="180"/>
      <c r="C487" s="230" t="s">
        <v>461</v>
      </c>
      <c r="D487" s="231"/>
      <c r="E487" s="181">
        <v>6.9</v>
      </c>
      <c r="F487" s="182"/>
      <c r="G487" s="183"/>
      <c r="M487" s="179" t="s">
        <v>461</v>
      </c>
      <c r="O487" s="170"/>
    </row>
    <row r="488" spans="1:15" x14ac:dyDescent="0.2">
      <c r="A488" s="178"/>
      <c r="B488" s="180"/>
      <c r="C488" s="230" t="s">
        <v>462</v>
      </c>
      <c r="D488" s="231"/>
      <c r="E488" s="181">
        <v>4.74</v>
      </c>
      <c r="F488" s="182"/>
      <c r="G488" s="183"/>
      <c r="M488" s="179" t="s">
        <v>462</v>
      </c>
      <c r="O488" s="170"/>
    </row>
    <row r="489" spans="1:15" x14ac:dyDescent="0.2">
      <c r="A489" s="178"/>
      <c r="B489" s="180"/>
      <c r="C489" s="230" t="s">
        <v>463</v>
      </c>
      <c r="D489" s="231"/>
      <c r="E489" s="181">
        <v>71.400000000000006</v>
      </c>
      <c r="F489" s="182"/>
      <c r="G489" s="183"/>
      <c r="M489" s="179" t="s">
        <v>463</v>
      </c>
      <c r="O489" s="170"/>
    </row>
    <row r="490" spans="1:15" x14ac:dyDescent="0.2">
      <c r="A490" s="178"/>
      <c r="B490" s="180"/>
      <c r="C490" s="230" t="s">
        <v>203</v>
      </c>
      <c r="D490" s="231"/>
      <c r="E490" s="181">
        <v>21.3</v>
      </c>
      <c r="F490" s="182"/>
      <c r="G490" s="183"/>
      <c r="M490" s="179" t="s">
        <v>203</v>
      </c>
      <c r="O490" s="170"/>
    </row>
    <row r="491" spans="1:15" x14ac:dyDescent="0.2">
      <c r="A491" s="178"/>
      <c r="B491" s="180"/>
      <c r="C491" s="230" t="s">
        <v>464</v>
      </c>
      <c r="D491" s="231"/>
      <c r="E491" s="181">
        <v>12</v>
      </c>
      <c r="F491" s="182"/>
      <c r="G491" s="183"/>
      <c r="M491" s="179" t="s">
        <v>464</v>
      </c>
      <c r="O491" s="170"/>
    </row>
    <row r="492" spans="1:15" x14ac:dyDescent="0.2">
      <c r="A492" s="178"/>
      <c r="B492" s="180"/>
      <c r="C492" s="230" t="s">
        <v>465</v>
      </c>
      <c r="D492" s="231"/>
      <c r="E492" s="181">
        <v>40.86</v>
      </c>
      <c r="F492" s="182"/>
      <c r="G492" s="183"/>
      <c r="M492" s="179" t="s">
        <v>465</v>
      </c>
      <c r="O492" s="170"/>
    </row>
    <row r="493" spans="1:15" x14ac:dyDescent="0.2">
      <c r="A493" s="178"/>
      <c r="B493" s="180"/>
      <c r="C493" s="230" t="s">
        <v>466</v>
      </c>
      <c r="D493" s="231"/>
      <c r="E493" s="181">
        <v>294.75</v>
      </c>
      <c r="F493" s="182"/>
      <c r="G493" s="183"/>
      <c r="M493" s="179" t="s">
        <v>466</v>
      </c>
      <c r="O493" s="170"/>
    </row>
    <row r="494" spans="1:15" x14ac:dyDescent="0.2">
      <c r="A494" s="178"/>
      <c r="B494" s="180"/>
      <c r="C494" s="230" t="s">
        <v>206</v>
      </c>
      <c r="D494" s="231"/>
      <c r="E494" s="181">
        <v>57.6</v>
      </c>
      <c r="F494" s="182"/>
      <c r="G494" s="183"/>
      <c r="M494" s="179" t="s">
        <v>206</v>
      </c>
      <c r="O494" s="170"/>
    </row>
    <row r="495" spans="1:15" x14ac:dyDescent="0.2">
      <c r="A495" s="178"/>
      <c r="B495" s="180"/>
      <c r="C495" s="230" t="s">
        <v>207</v>
      </c>
      <c r="D495" s="231"/>
      <c r="E495" s="181">
        <v>5.2</v>
      </c>
      <c r="F495" s="182"/>
      <c r="G495" s="183"/>
      <c r="M495" s="179" t="s">
        <v>207</v>
      </c>
      <c r="O495" s="170"/>
    </row>
    <row r="496" spans="1:15" x14ac:dyDescent="0.2">
      <c r="A496" s="178"/>
      <c r="B496" s="180"/>
      <c r="C496" s="230" t="s">
        <v>208</v>
      </c>
      <c r="D496" s="231"/>
      <c r="E496" s="181">
        <v>3.3</v>
      </c>
      <c r="F496" s="182"/>
      <c r="G496" s="183"/>
      <c r="M496" s="179" t="s">
        <v>208</v>
      </c>
      <c r="O496" s="170"/>
    </row>
    <row r="497" spans="1:15" x14ac:dyDescent="0.2">
      <c r="A497" s="178"/>
      <c r="B497" s="180"/>
      <c r="C497" s="230" t="s">
        <v>467</v>
      </c>
      <c r="D497" s="231"/>
      <c r="E497" s="181">
        <v>52.25</v>
      </c>
      <c r="F497" s="182"/>
      <c r="G497" s="183"/>
      <c r="M497" s="179" t="s">
        <v>467</v>
      </c>
      <c r="O497" s="170"/>
    </row>
    <row r="498" spans="1:15" x14ac:dyDescent="0.2">
      <c r="A498" s="178"/>
      <c r="B498" s="180"/>
      <c r="C498" s="230" t="s">
        <v>210</v>
      </c>
      <c r="D498" s="231"/>
      <c r="E498" s="181">
        <v>5</v>
      </c>
      <c r="F498" s="182"/>
      <c r="G498" s="183"/>
      <c r="M498" s="179" t="s">
        <v>210</v>
      </c>
      <c r="O498" s="170"/>
    </row>
    <row r="499" spans="1:15" x14ac:dyDescent="0.2">
      <c r="A499" s="178"/>
      <c r="B499" s="180"/>
      <c r="C499" s="230" t="s">
        <v>468</v>
      </c>
      <c r="D499" s="231"/>
      <c r="E499" s="181">
        <v>2.4500000000000002</v>
      </c>
      <c r="F499" s="182"/>
      <c r="G499" s="183"/>
      <c r="M499" s="179" t="s">
        <v>468</v>
      </c>
      <c r="O499" s="170"/>
    </row>
    <row r="500" spans="1:15" x14ac:dyDescent="0.2">
      <c r="A500" s="178"/>
      <c r="B500" s="180"/>
      <c r="C500" s="230" t="s">
        <v>212</v>
      </c>
      <c r="D500" s="231"/>
      <c r="E500" s="181">
        <v>4.9000000000000004</v>
      </c>
      <c r="F500" s="182"/>
      <c r="G500" s="183"/>
      <c r="M500" s="179" t="s">
        <v>212</v>
      </c>
      <c r="O500" s="170"/>
    </row>
    <row r="501" spans="1:15" x14ac:dyDescent="0.2">
      <c r="A501" s="178"/>
      <c r="B501" s="180"/>
      <c r="C501" s="230" t="s">
        <v>469</v>
      </c>
      <c r="D501" s="231"/>
      <c r="E501" s="181">
        <v>26.8</v>
      </c>
      <c r="F501" s="182"/>
      <c r="G501" s="183"/>
      <c r="M501" s="179" t="s">
        <v>469</v>
      </c>
      <c r="O501" s="170"/>
    </row>
    <row r="502" spans="1:15" x14ac:dyDescent="0.2">
      <c r="A502" s="178"/>
      <c r="B502" s="180"/>
      <c r="C502" s="230" t="s">
        <v>213</v>
      </c>
      <c r="D502" s="231"/>
      <c r="E502" s="181">
        <v>51.5</v>
      </c>
      <c r="F502" s="182"/>
      <c r="G502" s="183"/>
      <c r="M502" s="179" t="s">
        <v>213</v>
      </c>
      <c r="O502" s="170"/>
    </row>
    <row r="503" spans="1:15" x14ac:dyDescent="0.2">
      <c r="A503" s="178"/>
      <c r="B503" s="180"/>
      <c r="C503" s="230" t="s">
        <v>470</v>
      </c>
      <c r="D503" s="231"/>
      <c r="E503" s="181">
        <v>15.75</v>
      </c>
      <c r="F503" s="182"/>
      <c r="G503" s="183"/>
      <c r="M503" s="179" t="s">
        <v>470</v>
      </c>
      <c r="O503" s="170"/>
    </row>
    <row r="504" spans="1:15" x14ac:dyDescent="0.2">
      <c r="A504" s="178"/>
      <c r="B504" s="180"/>
      <c r="C504" s="230" t="s">
        <v>215</v>
      </c>
      <c r="D504" s="231"/>
      <c r="E504" s="181">
        <v>5.3</v>
      </c>
      <c r="F504" s="182"/>
      <c r="G504" s="183"/>
      <c r="M504" s="179" t="s">
        <v>215</v>
      </c>
      <c r="O504" s="170"/>
    </row>
    <row r="505" spans="1:15" x14ac:dyDescent="0.2">
      <c r="A505" s="178"/>
      <c r="B505" s="180"/>
      <c r="C505" s="230" t="s">
        <v>471</v>
      </c>
      <c r="D505" s="231"/>
      <c r="E505" s="181">
        <v>5.4</v>
      </c>
      <c r="F505" s="182"/>
      <c r="G505" s="183"/>
      <c r="M505" s="179" t="s">
        <v>471</v>
      </c>
      <c r="O505" s="170"/>
    </row>
    <row r="506" spans="1:15" x14ac:dyDescent="0.2">
      <c r="A506" s="178"/>
      <c r="B506" s="180"/>
      <c r="C506" s="230" t="s">
        <v>216</v>
      </c>
      <c r="D506" s="231"/>
      <c r="E506" s="181">
        <v>7.7</v>
      </c>
      <c r="F506" s="182"/>
      <c r="G506" s="183"/>
      <c r="M506" s="179" t="s">
        <v>216</v>
      </c>
      <c r="O506" s="170"/>
    </row>
    <row r="507" spans="1:15" x14ac:dyDescent="0.2">
      <c r="A507" s="178"/>
      <c r="B507" s="180"/>
      <c r="C507" s="230" t="s">
        <v>472</v>
      </c>
      <c r="D507" s="231"/>
      <c r="E507" s="181">
        <v>79.239999999999995</v>
      </c>
      <c r="F507" s="182"/>
      <c r="G507" s="183"/>
      <c r="M507" s="179" t="s">
        <v>472</v>
      </c>
      <c r="O507" s="170"/>
    </row>
    <row r="508" spans="1:15" x14ac:dyDescent="0.2">
      <c r="A508" s="178"/>
      <c r="B508" s="180"/>
      <c r="C508" s="230" t="s">
        <v>473</v>
      </c>
      <c r="D508" s="231"/>
      <c r="E508" s="181">
        <v>176.85</v>
      </c>
      <c r="F508" s="182"/>
      <c r="G508" s="183"/>
      <c r="M508" s="179" t="s">
        <v>473</v>
      </c>
      <c r="O508" s="170"/>
    </row>
    <row r="509" spans="1:15" x14ac:dyDescent="0.2">
      <c r="A509" s="178"/>
      <c r="B509" s="180"/>
      <c r="C509" s="230" t="s">
        <v>474</v>
      </c>
      <c r="D509" s="231"/>
      <c r="E509" s="181">
        <v>7.5728</v>
      </c>
      <c r="F509" s="182"/>
      <c r="G509" s="183"/>
      <c r="M509" s="179" t="s">
        <v>474</v>
      </c>
      <c r="O509" s="170"/>
    </row>
    <row r="510" spans="1:15" x14ac:dyDescent="0.2">
      <c r="A510" s="178"/>
      <c r="B510" s="180"/>
      <c r="C510" s="230" t="s">
        <v>475</v>
      </c>
      <c r="D510" s="231"/>
      <c r="E510" s="181">
        <v>9.59</v>
      </c>
      <c r="F510" s="182"/>
      <c r="G510" s="183"/>
      <c r="M510" s="179" t="s">
        <v>475</v>
      </c>
      <c r="O510" s="170"/>
    </row>
    <row r="511" spans="1:15" x14ac:dyDescent="0.2">
      <c r="A511" s="178"/>
      <c r="B511" s="180"/>
      <c r="C511" s="230" t="s">
        <v>476</v>
      </c>
      <c r="D511" s="231"/>
      <c r="E511" s="181">
        <v>12.64</v>
      </c>
      <c r="F511" s="182"/>
      <c r="G511" s="183"/>
      <c r="M511" s="179" t="s">
        <v>476</v>
      </c>
      <c r="O511" s="170"/>
    </row>
    <row r="512" spans="1:15" x14ac:dyDescent="0.2">
      <c r="A512" s="178"/>
      <c r="B512" s="180"/>
      <c r="C512" s="230" t="s">
        <v>477</v>
      </c>
      <c r="D512" s="231"/>
      <c r="E512" s="181">
        <v>6.81</v>
      </c>
      <c r="F512" s="182"/>
      <c r="G512" s="183"/>
      <c r="M512" s="179" t="s">
        <v>477</v>
      </c>
      <c r="O512" s="170"/>
    </row>
    <row r="513" spans="1:104" x14ac:dyDescent="0.2">
      <c r="A513" s="178"/>
      <c r="B513" s="180"/>
      <c r="C513" s="230" t="s">
        <v>204</v>
      </c>
      <c r="D513" s="231"/>
      <c r="E513" s="181">
        <v>6</v>
      </c>
      <c r="F513" s="182"/>
      <c r="G513" s="183"/>
      <c r="M513" s="179" t="s">
        <v>204</v>
      </c>
      <c r="O513" s="170"/>
    </row>
    <row r="514" spans="1:104" x14ac:dyDescent="0.2">
      <c r="A514" s="178"/>
      <c r="B514" s="180"/>
      <c r="C514" s="230" t="s">
        <v>478</v>
      </c>
      <c r="D514" s="231"/>
      <c r="E514" s="181">
        <v>81.599999999999994</v>
      </c>
      <c r="F514" s="182"/>
      <c r="G514" s="183"/>
      <c r="M514" s="179" t="s">
        <v>478</v>
      </c>
      <c r="O514" s="170"/>
    </row>
    <row r="515" spans="1:104" x14ac:dyDescent="0.2">
      <c r="A515" s="178"/>
      <c r="B515" s="180"/>
      <c r="C515" s="230" t="s">
        <v>479</v>
      </c>
      <c r="D515" s="231"/>
      <c r="E515" s="181">
        <v>8</v>
      </c>
      <c r="F515" s="182"/>
      <c r="G515" s="183"/>
      <c r="M515" s="179" t="s">
        <v>479</v>
      </c>
      <c r="O515" s="170"/>
    </row>
    <row r="516" spans="1:104" x14ac:dyDescent="0.2">
      <c r="A516" s="178"/>
      <c r="B516" s="180"/>
      <c r="C516" s="230" t="s">
        <v>480</v>
      </c>
      <c r="D516" s="231"/>
      <c r="E516" s="181">
        <v>20.52</v>
      </c>
      <c r="F516" s="182"/>
      <c r="G516" s="183"/>
      <c r="M516" s="179" t="s">
        <v>480</v>
      </c>
      <c r="O516" s="170"/>
    </row>
    <row r="517" spans="1:104" x14ac:dyDescent="0.2">
      <c r="A517" s="178"/>
      <c r="B517" s="180"/>
      <c r="C517" s="230" t="s">
        <v>481</v>
      </c>
      <c r="D517" s="231"/>
      <c r="E517" s="181">
        <v>3</v>
      </c>
      <c r="F517" s="182"/>
      <c r="G517" s="183"/>
      <c r="M517" s="179" t="s">
        <v>481</v>
      </c>
      <c r="O517" s="170"/>
    </row>
    <row r="518" spans="1:104" x14ac:dyDescent="0.2">
      <c r="A518" s="178"/>
      <c r="B518" s="180"/>
      <c r="C518" s="230" t="s">
        <v>482</v>
      </c>
      <c r="D518" s="231"/>
      <c r="E518" s="181">
        <v>57.5</v>
      </c>
      <c r="F518" s="182"/>
      <c r="G518" s="183"/>
      <c r="M518" s="179" t="s">
        <v>482</v>
      </c>
      <c r="O518" s="170"/>
    </row>
    <row r="519" spans="1:104" x14ac:dyDescent="0.2">
      <c r="A519" s="178"/>
      <c r="B519" s="180"/>
      <c r="C519" s="230" t="s">
        <v>483</v>
      </c>
      <c r="D519" s="231"/>
      <c r="E519" s="181">
        <v>5.76</v>
      </c>
      <c r="F519" s="182"/>
      <c r="G519" s="183"/>
      <c r="M519" s="179" t="s">
        <v>483</v>
      </c>
      <c r="O519" s="170"/>
    </row>
    <row r="520" spans="1:104" ht="22.5" x14ac:dyDescent="0.2">
      <c r="A520" s="171">
        <v>53</v>
      </c>
      <c r="B520" s="172" t="s">
        <v>521</v>
      </c>
      <c r="C520" s="173" t="s">
        <v>522</v>
      </c>
      <c r="D520" s="174" t="s">
        <v>84</v>
      </c>
      <c r="E520" s="175">
        <v>1137.0645</v>
      </c>
      <c r="F520" s="175"/>
      <c r="G520" s="176">
        <f>E520*F520</f>
        <v>0</v>
      </c>
      <c r="O520" s="170">
        <v>2</v>
      </c>
      <c r="AA520" s="146">
        <v>1</v>
      </c>
      <c r="AB520" s="146">
        <v>0</v>
      </c>
      <c r="AC520" s="146">
        <v>0</v>
      </c>
      <c r="AZ520" s="146">
        <v>1</v>
      </c>
      <c r="BA520" s="146">
        <f>IF(AZ520=1,G520,0)</f>
        <v>0</v>
      </c>
      <c r="BB520" s="146">
        <f>IF(AZ520=2,G520,0)</f>
        <v>0</v>
      </c>
      <c r="BC520" s="146">
        <f>IF(AZ520=3,G520,0)</f>
        <v>0</v>
      </c>
      <c r="BD520" s="146">
        <f>IF(AZ520=4,G520,0)</f>
        <v>0</v>
      </c>
      <c r="BE520" s="146">
        <f>IF(AZ520=5,G520,0)</f>
        <v>0</v>
      </c>
      <c r="CA520" s="177">
        <v>1</v>
      </c>
      <c r="CB520" s="177">
        <v>0</v>
      </c>
      <c r="CZ520" s="146">
        <v>1.8880000000000001E-2</v>
      </c>
    </row>
    <row r="521" spans="1:104" x14ac:dyDescent="0.2">
      <c r="A521" s="178"/>
      <c r="B521" s="180"/>
      <c r="C521" s="230" t="s">
        <v>523</v>
      </c>
      <c r="D521" s="231"/>
      <c r="E521" s="181">
        <v>0</v>
      </c>
      <c r="F521" s="182"/>
      <c r="G521" s="183"/>
      <c r="M521" s="179" t="s">
        <v>523</v>
      </c>
      <c r="O521" s="170"/>
    </row>
    <row r="522" spans="1:104" ht="22.5" x14ac:dyDescent="0.2">
      <c r="A522" s="178"/>
      <c r="B522" s="180"/>
      <c r="C522" s="230" t="s">
        <v>524</v>
      </c>
      <c r="D522" s="231"/>
      <c r="E522" s="181">
        <v>1137.0645</v>
      </c>
      <c r="F522" s="182"/>
      <c r="G522" s="183"/>
      <c r="M522" s="179" t="s">
        <v>524</v>
      </c>
      <c r="O522" s="170"/>
    </row>
    <row r="523" spans="1:104" ht="22.5" x14ac:dyDescent="0.2">
      <c r="A523" s="171">
        <v>54</v>
      </c>
      <c r="B523" s="172" t="s">
        <v>525</v>
      </c>
      <c r="C523" s="173" t="s">
        <v>526</v>
      </c>
      <c r="D523" s="174" t="s">
        <v>84</v>
      </c>
      <c r="E523" s="175">
        <v>23.76</v>
      </c>
      <c r="F523" s="175"/>
      <c r="G523" s="176">
        <f>E523*F523</f>
        <v>0</v>
      </c>
      <c r="O523" s="170">
        <v>2</v>
      </c>
      <c r="AA523" s="146">
        <v>1</v>
      </c>
      <c r="AB523" s="146">
        <v>1</v>
      </c>
      <c r="AC523" s="146">
        <v>1</v>
      </c>
      <c r="AZ523" s="146">
        <v>1</v>
      </c>
      <c r="BA523" s="146">
        <f>IF(AZ523=1,G523,0)</f>
        <v>0</v>
      </c>
      <c r="BB523" s="146">
        <f>IF(AZ523=2,G523,0)</f>
        <v>0</v>
      </c>
      <c r="BC523" s="146">
        <f>IF(AZ523=3,G523,0)</f>
        <v>0</v>
      </c>
      <c r="BD523" s="146">
        <f>IF(AZ523=4,G523,0)</f>
        <v>0</v>
      </c>
      <c r="BE523" s="146">
        <f>IF(AZ523=5,G523,0)</f>
        <v>0</v>
      </c>
      <c r="CA523" s="177">
        <v>1</v>
      </c>
      <c r="CB523" s="177">
        <v>1</v>
      </c>
      <c r="CZ523" s="146">
        <v>2.001E-2</v>
      </c>
    </row>
    <row r="524" spans="1:104" x14ac:dyDescent="0.2">
      <c r="A524" s="178"/>
      <c r="B524" s="180"/>
      <c r="C524" s="230" t="s">
        <v>527</v>
      </c>
      <c r="D524" s="231"/>
      <c r="E524" s="181">
        <v>8.64</v>
      </c>
      <c r="F524" s="182"/>
      <c r="G524" s="183"/>
      <c r="M524" s="179" t="s">
        <v>527</v>
      </c>
      <c r="O524" s="170"/>
    </row>
    <row r="525" spans="1:104" x14ac:dyDescent="0.2">
      <c r="A525" s="178"/>
      <c r="B525" s="180"/>
      <c r="C525" s="230" t="s">
        <v>528</v>
      </c>
      <c r="D525" s="231"/>
      <c r="E525" s="181">
        <v>4.8</v>
      </c>
      <c r="F525" s="182"/>
      <c r="G525" s="183"/>
      <c r="M525" s="179" t="s">
        <v>528</v>
      </c>
      <c r="O525" s="170"/>
    </row>
    <row r="526" spans="1:104" x14ac:dyDescent="0.2">
      <c r="A526" s="178"/>
      <c r="B526" s="180"/>
      <c r="C526" s="230" t="s">
        <v>529</v>
      </c>
      <c r="D526" s="231"/>
      <c r="E526" s="181">
        <v>7.92</v>
      </c>
      <c r="F526" s="182"/>
      <c r="G526" s="183"/>
      <c r="M526" s="179" t="s">
        <v>529</v>
      </c>
      <c r="O526" s="170"/>
    </row>
    <row r="527" spans="1:104" x14ac:dyDescent="0.2">
      <c r="A527" s="178"/>
      <c r="B527" s="180"/>
      <c r="C527" s="230" t="s">
        <v>530</v>
      </c>
      <c r="D527" s="231"/>
      <c r="E527" s="181">
        <v>2.4</v>
      </c>
      <c r="F527" s="182"/>
      <c r="G527" s="183"/>
      <c r="M527" s="179" t="s">
        <v>530</v>
      </c>
      <c r="O527" s="170"/>
    </row>
    <row r="528" spans="1:104" x14ac:dyDescent="0.2">
      <c r="A528" s="171">
        <v>55</v>
      </c>
      <c r="B528" s="172" t="s">
        <v>531</v>
      </c>
      <c r="C528" s="173" t="s">
        <v>532</v>
      </c>
      <c r="D528" s="174" t="s">
        <v>84</v>
      </c>
      <c r="E528" s="175">
        <v>4288.2614999999996</v>
      </c>
      <c r="F528" s="175"/>
      <c r="G528" s="176">
        <f>E528*F528</f>
        <v>0</v>
      </c>
      <c r="O528" s="170">
        <v>2</v>
      </c>
      <c r="AA528" s="146">
        <v>1</v>
      </c>
      <c r="AB528" s="146">
        <v>1</v>
      </c>
      <c r="AC528" s="146">
        <v>1</v>
      </c>
      <c r="AZ528" s="146">
        <v>1</v>
      </c>
      <c r="BA528" s="146">
        <f>IF(AZ528=1,G528,0)</f>
        <v>0</v>
      </c>
      <c r="BB528" s="146">
        <f>IF(AZ528=2,G528,0)</f>
        <v>0</v>
      </c>
      <c r="BC528" s="146">
        <f>IF(AZ528=3,G528,0)</f>
        <v>0</v>
      </c>
      <c r="BD528" s="146">
        <f>IF(AZ528=4,G528,0)</f>
        <v>0</v>
      </c>
      <c r="BE528" s="146">
        <f>IF(AZ528=5,G528,0)</f>
        <v>0</v>
      </c>
      <c r="CA528" s="177">
        <v>1</v>
      </c>
      <c r="CB528" s="177">
        <v>1</v>
      </c>
      <c r="CZ528" s="146">
        <v>2.6599999999999999E-2</v>
      </c>
    </row>
    <row r="529" spans="1:104" ht="22.5" x14ac:dyDescent="0.2">
      <c r="A529" s="178"/>
      <c r="B529" s="180"/>
      <c r="C529" s="230" t="s">
        <v>533</v>
      </c>
      <c r="D529" s="231"/>
      <c r="E529" s="181">
        <v>-154.56399999999999</v>
      </c>
      <c r="F529" s="182"/>
      <c r="G529" s="183"/>
      <c r="M529" s="179" t="s">
        <v>533</v>
      </c>
      <c r="O529" s="170"/>
    </row>
    <row r="530" spans="1:104" ht="22.5" x14ac:dyDescent="0.2">
      <c r="A530" s="178"/>
      <c r="B530" s="180"/>
      <c r="C530" s="230" t="s">
        <v>534</v>
      </c>
      <c r="D530" s="231"/>
      <c r="E530" s="181">
        <v>4442.8254999999999</v>
      </c>
      <c r="F530" s="182"/>
      <c r="G530" s="183"/>
      <c r="M530" s="179" t="s">
        <v>534</v>
      </c>
      <c r="O530" s="170"/>
    </row>
    <row r="531" spans="1:104" x14ac:dyDescent="0.2">
      <c r="A531" s="171">
        <v>56</v>
      </c>
      <c r="B531" s="172" t="s">
        <v>535</v>
      </c>
      <c r="C531" s="173" t="s">
        <v>536</v>
      </c>
      <c r="D531" s="174" t="s">
        <v>84</v>
      </c>
      <c r="E531" s="175">
        <v>154.56399999999999</v>
      </c>
      <c r="F531" s="175"/>
      <c r="G531" s="176">
        <f>E531*F531</f>
        <v>0</v>
      </c>
      <c r="O531" s="170">
        <v>2</v>
      </c>
      <c r="AA531" s="146">
        <v>1</v>
      </c>
      <c r="AB531" s="146">
        <v>1</v>
      </c>
      <c r="AC531" s="146">
        <v>1</v>
      </c>
      <c r="AZ531" s="146">
        <v>1</v>
      </c>
      <c r="BA531" s="146">
        <f>IF(AZ531=1,G531,0)</f>
        <v>0</v>
      </c>
      <c r="BB531" s="146">
        <f>IF(AZ531=2,G531,0)</f>
        <v>0</v>
      </c>
      <c r="BC531" s="146">
        <f>IF(AZ531=3,G531,0)</f>
        <v>0</v>
      </c>
      <c r="BD531" s="146">
        <f>IF(AZ531=4,G531,0)</f>
        <v>0</v>
      </c>
      <c r="BE531" s="146">
        <f>IF(AZ531=5,G531,0)</f>
        <v>0</v>
      </c>
      <c r="CA531" s="177">
        <v>1</v>
      </c>
      <c r="CB531" s="177">
        <v>1</v>
      </c>
      <c r="CZ531" s="146">
        <v>5.2650000000000002E-2</v>
      </c>
    </row>
    <row r="532" spans="1:104" ht="22.5" x14ac:dyDescent="0.2">
      <c r="A532" s="178"/>
      <c r="B532" s="180"/>
      <c r="C532" s="230" t="s">
        <v>537</v>
      </c>
      <c r="D532" s="231"/>
      <c r="E532" s="181">
        <v>29.198</v>
      </c>
      <c r="F532" s="182"/>
      <c r="G532" s="183"/>
      <c r="M532" s="179" t="s">
        <v>537</v>
      </c>
      <c r="O532" s="170"/>
    </row>
    <row r="533" spans="1:104" x14ac:dyDescent="0.2">
      <c r="A533" s="178"/>
      <c r="B533" s="180"/>
      <c r="C533" s="230" t="s">
        <v>538</v>
      </c>
      <c r="D533" s="231"/>
      <c r="E533" s="181">
        <v>56.411999999999999</v>
      </c>
      <c r="F533" s="182"/>
      <c r="G533" s="183"/>
      <c r="M533" s="179" t="s">
        <v>538</v>
      </c>
      <c r="O533" s="170"/>
    </row>
    <row r="534" spans="1:104" ht="22.5" x14ac:dyDescent="0.2">
      <c r="A534" s="178"/>
      <c r="B534" s="180"/>
      <c r="C534" s="230" t="s">
        <v>539</v>
      </c>
      <c r="D534" s="231"/>
      <c r="E534" s="181">
        <v>35.752000000000002</v>
      </c>
      <c r="F534" s="182"/>
      <c r="G534" s="183"/>
      <c r="M534" s="179" t="s">
        <v>539</v>
      </c>
      <c r="O534" s="170"/>
    </row>
    <row r="535" spans="1:104" ht="22.5" x14ac:dyDescent="0.2">
      <c r="A535" s="178"/>
      <c r="B535" s="180"/>
      <c r="C535" s="230" t="s">
        <v>540</v>
      </c>
      <c r="D535" s="231"/>
      <c r="E535" s="181">
        <v>33.201999999999998</v>
      </c>
      <c r="F535" s="182"/>
      <c r="G535" s="183"/>
      <c r="M535" s="179" t="s">
        <v>540</v>
      </c>
      <c r="O535" s="170"/>
    </row>
    <row r="536" spans="1:104" ht="22.5" x14ac:dyDescent="0.2">
      <c r="A536" s="171">
        <v>57</v>
      </c>
      <c r="B536" s="172" t="s">
        <v>541</v>
      </c>
      <c r="C536" s="173" t="s">
        <v>542</v>
      </c>
      <c r="D536" s="174" t="s">
        <v>84</v>
      </c>
      <c r="E536" s="175">
        <v>745.65499999999997</v>
      </c>
      <c r="F536" s="175"/>
      <c r="G536" s="176">
        <f>E536*F536</f>
        <v>0</v>
      </c>
      <c r="O536" s="170">
        <v>2</v>
      </c>
      <c r="AA536" s="146">
        <v>1</v>
      </c>
      <c r="AB536" s="146">
        <v>1</v>
      </c>
      <c r="AC536" s="146">
        <v>1</v>
      </c>
      <c r="AZ536" s="146">
        <v>1</v>
      </c>
      <c r="BA536" s="146">
        <f>IF(AZ536=1,G536,0)</f>
        <v>0</v>
      </c>
      <c r="BB536" s="146">
        <f>IF(AZ536=2,G536,0)</f>
        <v>0</v>
      </c>
      <c r="BC536" s="146">
        <f>IF(AZ536=3,G536,0)</f>
        <v>0</v>
      </c>
      <c r="BD536" s="146">
        <f>IF(AZ536=4,G536,0)</f>
        <v>0</v>
      </c>
      <c r="BE536" s="146">
        <f>IF(AZ536=5,G536,0)</f>
        <v>0</v>
      </c>
      <c r="CA536" s="177">
        <v>1</v>
      </c>
      <c r="CB536" s="177">
        <v>1</v>
      </c>
      <c r="CZ536" s="146">
        <v>9.5E-4</v>
      </c>
    </row>
    <row r="537" spans="1:104" x14ac:dyDescent="0.2">
      <c r="A537" s="178"/>
      <c r="B537" s="180"/>
      <c r="C537" s="230" t="s">
        <v>543</v>
      </c>
      <c r="D537" s="231"/>
      <c r="E537" s="181">
        <v>80.135999999999996</v>
      </c>
      <c r="F537" s="182"/>
      <c r="G537" s="183"/>
      <c r="M537" s="179" t="s">
        <v>543</v>
      </c>
      <c r="O537" s="170"/>
    </row>
    <row r="538" spans="1:104" x14ac:dyDescent="0.2">
      <c r="A538" s="178"/>
      <c r="B538" s="180"/>
      <c r="C538" s="230" t="s">
        <v>544</v>
      </c>
      <c r="D538" s="231"/>
      <c r="E538" s="181">
        <v>118.295</v>
      </c>
      <c r="F538" s="182"/>
      <c r="G538" s="183"/>
      <c r="M538" s="179" t="s">
        <v>544</v>
      </c>
      <c r="O538" s="170"/>
    </row>
    <row r="539" spans="1:104" x14ac:dyDescent="0.2">
      <c r="A539" s="178"/>
      <c r="B539" s="180"/>
      <c r="C539" s="230" t="s">
        <v>545</v>
      </c>
      <c r="D539" s="231"/>
      <c r="E539" s="181">
        <v>65.56</v>
      </c>
      <c r="F539" s="182"/>
      <c r="G539" s="183"/>
      <c r="M539" s="179" t="s">
        <v>545</v>
      </c>
      <c r="O539" s="170"/>
    </row>
    <row r="540" spans="1:104" x14ac:dyDescent="0.2">
      <c r="A540" s="178"/>
      <c r="B540" s="180"/>
      <c r="C540" s="230" t="s">
        <v>546</v>
      </c>
      <c r="D540" s="231"/>
      <c r="E540" s="181">
        <v>79.95</v>
      </c>
      <c r="F540" s="182"/>
      <c r="G540" s="183"/>
      <c r="M540" s="179" t="s">
        <v>546</v>
      </c>
      <c r="O540" s="170"/>
    </row>
    <row r="541" spans="1:104" x14ac:dyDescent="0.2">
      <c r="A541" s="178"/>
      <c r="B541" s="180"/>
      <c r="C541" s="230" t="s">
        <v>547</v>
      </c>
      <c r="D541" s="231"/>
      <c r="E541" s="181">
        <v>94.335999999999999</v>
      </c>
      <c r="F541" s="182"/>
      <c r="G541" s="183"/>
      <c r="M541" s="179" t="s">
        <v>547</v>
      </c>
      <c r="O541" s="170"/>
    </row>
    <row r="542" spans="1:104" x14ac:dyDescent="0.2">
      <c r="A542" s="178"/>
      <c r="B542" s="180"/>
      <c r="C542" s="230" t="s">
        <v>548</v>
      </c>
      <c r="D542" s="231"/>
      <c r="E542" s="181">
        <v>11.545999999999999</v>
      </c>
      <c r="F542" s="182"/>
      <c r="G542" s="183"/>
      <c r="M542" s="179" t="s">
        <v>548</v>
      </c>
      <c r="O542" s="170"/>
    </row>
    <row r="543" spans="1:104" x14ac:dyDescent="0.2">
      <c r="A543" s="178"/>
      <c r="B543" s="180"/>
      <c r="C543" s="230" t="s">
        <v>549</v>
      </c>
      <c r="D543" s="231"/>
      <c r="E543" s="181">
        <v>112.22</v>
      </c>
      <c r="F543" s="182"/>
      <c r="G543" s="183"/>
      <c r="M543" s="179" t="s">
        <v>549</v>
      </c>
      <c r="O543" s="170"/>
    </row>
    <row r="544" spans="1:104" x14ac:dyDescent="0.2">
      <c r="A544" s="178"/>
      <c r="B544" s="180"/>
      <c r="C544" s="230" t="s">
        <v>550</v>
      </c>
      <c r="D544" s="231"/>
      <c r="E544" s="181">
        <v>12.375</v>
      </c>
      <c r="F544" s="182"/>
      <c r="G544" s="183"/>
      <c r="M544" s="179" t="s">
        <v>550</v>
      </c>
      <c r="O544" s="170"/>
    </row>
    <row r="545" spans="1:104" x14ac:dyDescent="0.2">
      <c r="A545" s="178"/>
      <c r="B545" s="180"/>
      <c r="C545" s="230" t="s">
        <v>551</v>
      </c>
      <c r="D545" s="231"/>
      <c r="E545" s="181">
        <v>21.175000000000001</v>
      </c>
      <c r="F545" s="182"/>
      <c r="G545" s="183"/>
      <c r="M545" s="179" t="s">
        <v>551</v>
      </c>
      <c r="O545" s="170"/>
    </row>
    <row r="546" spans="1:104" x14ac:dyDescent="0.2">
      <c r="A546" s="178"/>
      <c r="B546" s="180"/>
      <c r="C546" s="230" t="s">
        <v>552</v>
      </c>
      <c r="D546" s="231"/>
      <c r="E546" s="181">
        <v>15.68</v>
      </c>
      <c r="F546" s="182"/>
      <c r="G546" s="183"/>
      <c r="M546" s="179" t="s">
        <v>552</v>
      </c>
      <c r="O546" s="170"/>
    </row>
    <row r="547" spans="1:104" x14ac:dyDescent="0.2">
      <c r="A547" s="178"/>
      <c r="B547" s="180"/>
      <c r="C547" s="230" t="s">
        <v>553</v>
      </c>
      <c r="D547" s="231"/>
      <c r="E547" s="181">
        <v>26.4</v>
      </c>
      <c r="F547" s="182"/>
      <c r="G547" s="183"/>
      <c r="M547" s="179" t="s">
        <v>553</v>
      </c>
      <c r="O547" s="170"/>
    </row>
    <row r="548" spans="1:104" x14ac:dyDescent="0.2">
      <c r="A548" s="178"/>
      <c r="B548" s="180"/>
      <c r="C548" s="230" t="s">
        <v>554</v>
      </c>
      <c r="D548" s="231"/>
      <c r="E548" s="181">
        <v>6.6079999999999997</v>
      </c>
      <c r="F548" s="182"/>
      <c r="G548" s="183"/>
      <c r="M548" s="179" t="s">
        <v>554</v>
      </c>
      <c r="O548" s="170"/>
    </row>
    <row r="549" spans="1:104" x14ac:dyDescent="0.2">
      <c r="A549" s="178"/>
      <c r="B549" s="180"/>
      <c r="C549" s="230" t="s">
        <v>555</v>
      </c>
      <c r="D549" s="231"/>
      <c r="E549" s="181">
        <v>1.5185999999999999</v>
      </c>
      <c r="F549" s="182"/>
      <c r="G549" s="183"/>
      <c r="M549" s="179" t="s">
        <v>555</v>
      </c>
      <c r="O549" s="170"/>
    </row>
    <row r="550" spans="1:104" x14ac:dyDescent="0.2">
      <c r="A550" s="178"/>
      <c r="B550" s="180"/>
      <c r="C550" s="230" t="s">
        <v>556</v>
      </c>
      <c r="D550" s="231"/>
      <c r="E550" s="181">
        <v>56.282200000000003</v>
      </c>
      <c r="F550" s="182"/>
      <c r="G550" s="183"/>
      <c r="M550" s="179" t="s">
        <v>556</v>
      </c>
      <c r="O550" s="170"/>
    </row>
    <row r="551" spans="1:104" x14ac:dyDescent="0.2">
      <c r="A551" s="178"/>
      <c r="B551" s="180"/>
      <c r="C551" s="230" t="s">
        <v>557</v>
      </c>
      <c r="D551" s="231"/>
      <c r="E551" s="181">
        <v>1.2909999999999999</v>
      </c>
      <c r="F551" s="182"/>
      <c r="G551" s="183"/>
      <c r="M551" s="179" t="s">
        <v>557</v>
      </c>
      <c r="O551" s="170"/>
    </row>
    <row r="552" spans="1:104" x14ac:dyDescent="0.2">
      <c r="A552" s="178"/>
      <c r="B552" s="180"/>
      <c r="C552" s="230" t="s">
        <v>558</v>
      </c>
      <c r="D552" s="231"/>
      <c r="E552" s="181">
        <v>4.2249999999999996</v>
      </c>
      <c r="F552" s="182"/>
      <c r="G552" s="183"/>
      <c r="M552" s="179" t="s">
        <v>558</v>
      </c>
      <c r="O552" s="170"/>
    </row>
    <row r="553" spans="1:104" x14ac:dyDescent="0.2">
      <c r="A553" s="178"/>
      <c r="B553" s="180"/>
      <c r="C553" s="230" t="s">
        <v>559</v>
      </c>
      <c r="D553" s="231"/>
      <c r="E553" s="181">
        <v>3.77</v>
      </c>
      <c r="F553" s="182"/>
      <c r="G553" s="183"/>
      <c r="M553" s="179" t="s">
        <v>559</v>
      </c>
      <c r="O553" s="170"/>
    </row>
    <row r="554" spans="1:104" x14ac:dyDescent="0.2">
      <c r="A554" s="178"/>
      <c r="B554" s="180"/>
      <c r="C554" s="230" t="s">
        <v>560</v>
      </c>
      <c r="D554" s="231"/>
      <c r="E554" s="181">
        <v>1.44</v>
      </c>
      <c r="F554" s="182"/>
      <c r="G554" s="183"/>
      <c r="M554" s="179" t="s">
        <v>560</v>
      </c>
      <c r="O554" s="170"/>
    </row>
    <row r="555" spans="1:104" x14ac:dyDescent="0.2">
      <c r="A555" s="178"/>
      <c r="B555" s="180"/>
      <c r="C555" s="230" t="s">
        <v>561</v>
      </c>
      <c r="D555" s="231"/>
      <c r="E555" s="181">
        <v>4.2</v>
      </c>
      <c r="F555" s="182"/>
      <c r="G555" s="183"/>
      <c r="M555" s="179" t="s">
        <v>561</v>
      </c>
      <c r="O555" s="170"/>
    </row>
    <row r="556" spans="1:104" x14ac:dyDescent="0.2">
      <c r="A556" s="178"/>
      <c r="B556" s="180"/>
      <c r="C556" s="230" t="s">
        <v>562</v>
      </c>
      <c r="D556" s="231"/>
      <c r="E556" s="181">
        <v>5.7</v>
      </c>
      <c r="F556" s="182"/>
      <c r="G556" s="183"/>
      <c r="M556" s="179" t="s">
        <v>562</v>
      </c>
      <c r="O556" s="170"/>
    </row>
    <row r="557" spans="1:104" x14ac:dyDescent="0.2">
      <c r="A557" s="178"/>
      <c r="B557" s="180"/>
      <c r="C557" s="230" t="s">
        <v>563</v>
      </c>
      <c r="D557" s="231"/>
      <c r="E557" s="181">
        <v>22.947199999999999</v>
      </c>
      <c r="F557" s="182"/>
      <c r="G557" s="183"/>
      <c r="M557" s="179" t="s">
        <v>563</v>
      </c>
      <c r="O557" s="170"/>
    </row>
    <row r="558" spans="1:104" ht="22.5" x14ac:dyDescent="0.2">
      <c r="A558" s="171">
        <v>58</v>
      </c>
      <c r="B558" s="172" t="s">
        <v>564</v>
      </c>
      <c r="C558" s="173" t="s">
        <v>565</v>
      </c>
      <c r="D558" s="174" t="s">
        <v>84</v>
      </c>
      <c r="E558" s="175">
        <v>77.16</v>
      </c>
      <c r="F558" s="175"/>
      <c r="G558" s="176">
        <f>E558*F558</f>
        <v>0</v>
      </c>
      <c r="O558" s="170">
        <v>2</v>
      </c>
      <c r="AA558" s="146">
        <v>1</v>
      </c>
      <c r="AB558" s="146">
        <v>1</v>
      </c>
      <c r="AC558" s="146">
        <v>1</v>
      </c>
      <c r="AZ558" s="146">
        <v>1</v>
      </c>
      <c r="BA558" s="146">
        <f>IF(AZ558=1,G558,0)</f>
        <v>0</v>
      </c>
      <c r="BB558" s="146">
        <f>IF(AZ558=2,G558,0)</f>
        <v>0</v>
      </c>
      <c r="BC558" s="146">
        <f>IF(AZ558=3,G558,0)</f>
        <v>0</v>
      </c>
      <c r="BD558" s="146">
        <f>IF(AZ558=4,G558,0)</f>
        <v>0</v>
      </c>
      <c r="BE558" s="146">
        <f>IF(AZ558=5,G558,0)</f>
        <v>0</v>
      </c>
      <c r="CA558" s="177">
        <v>1</v>
      </c>
      <c r="CB558" s="177">
        <v>1</v>
      </c>
      <c r="CZ558" s="146">
        <v>3.6700000000000001E-3</v>
      </c>
    </row>
    <row r="559" spans="1:104" ht="22.5" x14ac:dyDescent="0.2">
      <c r="A559" s="178"/>
      <c r="B559" s="180"/>
      <c r="C559" s="230" t="s">
        <v>242</v>
      </c>
      <c r="D559" s="231"/>
      <c r="E559" s="181">
        <v>57.46</v>
      </c>
      <c r="F559" s="182"/>
      <c r="G559" s="183"/>
      <c r="M559" s="179" t="s">
        <v>242</v>
      </c>
      <c r="O559" s="170"/>
    </row>
    <row r="560" spans="1:104" ht="33.75" x14ac:dyDescent="0.2">
      <c r="A560" s="178"/>
      <c r="B560" s="180"/>
      <c r="C560" s="230" t="s">
        <v>243</v>
      </c>
      <c r="D560" s="231"/>
      <c r="E560" s="181">
        <v>17.46</v>
      </c>
      <c r="F560" s="182"/>
      <c r="G560" s="183"/>
      <c r="M560" s="179" t="s">
        <v>243</v>
      </c>
      <c r="O560" s="170"/>
    </row>
    <row r="561" spans="1:104" x14ac:dyDescent="0.2">
      <c r="A561" s="178"/>
      <c r="B561" s="180"/>
      <c r="C561" s="230" t="s">
        <v>246</v>
      </c>
      <c r="D561" s="231"/>
      <c r="E561" s="181">
        <v>2.2400000000000002</v>
      </c>
      <c r="F561" s="182"/>
      <c r="G561" s="183"/>
      <c r="M561" s="179" t="s">
        <v>246</v>
      </c>
      <c r="O561" s="170"/>
    </row>
    <row r="562" spans="1:104" x14ac:dyDescent="0.2">
      <c r="A562" s="171">
        <v>59</v>
      </c>
      <c r="B562" s="172" t="s">
        <v>566</v>
      </c>
      <c r="C562" s="173" t="s">
        <v>567</v>
      </c>
      <c r="D562" s="174" t="s">
        <v>191</v>
      </c>
      <c r="E562" s="175">
        <v>101.2</v>
      </c>
      <c r="F562" s="175"/>
      <c r="G562" s="176">
        <f>E562*F562</f>
        <v>0</v>
      </c>
      <c r="O562" s="170">
        <v>2</v>
      </c>
      <c r="AA562" s="146">
        <v>1</v>
      </c>
      <c r="AB562" s="146">
        <v>0</v>
      </c>
      <c r="AC562" s="146">
        <v>0</v>
      </c>
      <c r="AZ562" s="146">
        <v>1</v>
      </c>
      <c r="BA562" s="146">
        <f>IF(AZ562=1,G562,0)</f>
        <v>0</v>
      </c>
      <c r="BB562" s="146">
        <f>IF(AZ562=2,G562,0)</f>
        <v>0</v>
      </c>
      <c r="BC562" s="146">
        <f>IF(AZ562=3,G562,0)</f>
        <v>0</v>
      </c>
      <c r="BD562" s="146">
        <f>IF(AZ562=4,G562,0)</f>
        <v>0</v>
      </c>
      <c r="BE562" s="146">
        <f>IF(AZ562=5,G562,0)</f>
        <v>0</v>
      </c>
      <c r="CA562" s="177">
        <v>1</v>
      </c>
      <c r="CB562" s="177">
        <v>0</v>
      </c>
      <c r="CZ562" s="146">
        <v>5.0000000000000001E-4</v>
      </c>
    </row>
    <row r="563" spans="1:104" x14ac:dyDescent="0.2">
      <c r="A563" s="178"/>
      <c r="B563" s="180"/>
      <c r="C563" s="230" t="s">
        <v>568</v>
      </c>
      <c r="D563" s="231"/>
      <c r="E563" s="181">
        <v>101.2</v>
      </c>
      <c r="F563" s="182"/>
      <c r="G563" s="183"/>
      <c r="M563" s="179" t="s">
        <v>568</v>
      </c>
      <c r="O563" s="170"/>
    </row>
    <row r="564" spans="1:104" x14ac:dyDescent="0.2">
      <c r="A564" s="171">
        <v>60</v>
      </c>
      <c r="B564" s="172" t="s">
        <v>569</v>
      </c>
      <c r="C564" s="173" t="s">
        <v>570</v>
      </c>
      <c r="D564" s="174" t="s">
        <v>84</v>
      </c>
      <c r="E564" s="175">
        <v>4548.2579999999998</v>
      </c>
      <c r="F564" s="175"/>
      <c r="G564" s="176">
        <f>E564*F564</f>
        <v>0</v>
      </c>
      <c r="O564" s="170">
        <v>2</v>
      </c>
      <c r="AA564" s="146">
        <v>1</v>
      </c>
      <c r="AB564" s="146">
        <v>0</v>
      </c>
      <c r="AC564" s="146">
        <v>0</v>
      </c>
      <c r="AZ564" s="146">
        <v>1</v>
      </c>
      <c r="BA564" s="146">
        <f>IF(AZ564=1,G564,0)</f>
        <v>0</v>
      </c>
      <c r="BB564" s="146">
        <f>IF(AZ564=2,G564,0)</f>
        <v>0</v>
      </c>
      <c r="BC564" s="146">
        <f>IF(AZ564=3,G564,0)</f>
        <v>0</v>
      </c>
      <c r="BD564" s="146">
        <f>IF(AZ564=4,G564,0)</f>
        <v>0</v>
      </c>
      <c r="BE564" s="146">
        <f>IF(AZ564=5,G564,0)</f>
        <v>0</v>
      </c>
      <c r="CA564" s="177">
        <v>1</v>
      </c>
      <c r="CB564" s="177">
        <v>0</v>
      </c>
      <c r="CZ564" s="146">
        <v>1E-4</v>
      </c>
    </row>
    <row r="565" spans="1:104" ht="22.5" x14ac:dyDescent="0.2">
      <c r="A565" s="178"/>
      <c r="B565" s="180"/>
      <c r="C565" s="230" t="s">
        <v>364</v>
      </c>
      <c r="D565" s="231"/>
      <c r="E565" s="181">
        <v>4548.2579999999998</v>
      </c>
      <c r="F565" s="182"/>
      <c r="G565" s="183"/>
      <c r="M565" s="179" t="s">
        <v>364</v>
      </c>
      <c r="O565" s="170"/>
    </row>
    <row r="566" spans="1:104" ht="22.5" x14ac:dyDescent="0.2">
      <c r="A566" s="171">
        <v>61</v>
      </c>
      <c r="B566" s="172" t="s">
        <v>571</v>
      </c>
      <c r="C566" s="173" t="s">
        <v>572</v>
      </c>
      <c r="D566" s="174" t="s">
        <v>115</v>
      </c>
      <c r="E566" s="175">
        <v>6</v>
      </c>
      <c r="F566" s="175"/>
      <c r="G566" s="176">
        <f>E566*F566</f>
        <v>0</v>
      </c>
      <c r="O566" s="170">
        <v>2</v>
      </c>
      <c r="AA566" s="146">
        <v>1</v>
      </c>
      <c r="AB566" s="146">
        <v>1</v>
      </c>
      <c r="AC566" s="146">
        <v>1</v>
      </c>
      <c r="AZ566" s="146">
        <v>1</v>
      </c>
      <c r="BA566" s="146">
        <f>IF(AZ566=1,G566,0)</f>
        <v>0</v>
      </c>
      <c r="BB566" s="146">
        <f>IF(AZ566=2,G566,0)</f>
        <v>0</v>
      </c>
      <c r="BC566" s="146">
        <f>IF(AZ566=3,G566,0)</f>
        <v>0</v>
      </c>
      <c r="BD566" s="146">
        <f>IF(AZ566=4,G566,0)</f>
        <v>0</v>
      </c>
      <c r="BE566" s="146">
        <f>IF(AZ566=5,G566,0)</f>
        <v>0</v>
      </c>
      <c r="CA566" s="177">
        <v>1</v>
      </c>
      <c r="CB566" s="177">
        <v>1</v>
      </c>
      <c r="CZ566" s="146">
        <v>0</v>
      </c>
    </row>
    <row r="567" spans="1:104" x14ac:dyDescent="0.2">
      <c r="A567" s="171">
        <v>62</v>
      </c>
      <c r="B567" s="172" t="s">
        <v>573</v>
      </c>
      <c r="C567" s="173" t="s">
        <v>574</v>
      </c>
      <c r="D567" s="174" t="s">
        <v>575</v>
      </c>
      <c r="E567" s="175">
        <v>1</v>
      </c>
      <c r="F567" s="175"/>
      <c r="G567" s="176">
        <f>E567*F567</f>
        <v>0</v>
      </c>
      <c r="O567" s="170">
        <v>2</v>
      </c>
      <c r="AA567" s="146">
        <v>1</v>
      </c>
      <c r="AB567" s="146">
        <v>1</v>
      </c>
      <c r="AC567" s="146">
        <v>1</v>
      </c>
      <c r="AZ567" s="146">
        <v>1</v>
      </c>
      <c r="BA567" s="146">
        <f>IF(AZ567=1,G567,0)</f>
        <v>0</v>
      </c>
      <c r="BB567" s="146">
        <f>IF(AZ567=2,G567,0)</f>
        <v>0</v>
      </c>
      <c r="BC567" s="146">
        <f>IF(AZ567=3,G567,0)</f>
        <v>0</v>
      </c>
      <c r="BD567" s="146">
        <f>IF(AZ567=4,G567,0)</f>
        <v>0</v>
      </c>
      <c r="BE567" s="146">
        <f>IF(AZ567=5,G567,0)</f>
        <v>0</v>
      </c>
      <c r="CA567" s="177">
        <v>1</v>
      </c>
      <c r="CB567" s="177">
        <v>1</v>
      </c>
      <c r="CZ567" s="146">
        <v>0</v>
      </c>
    </row>
    <row r="568" spans="1:104" x14ac:dyDescent="0.2">
      <c r="A568" s="184"/>
      <c r="B568" s="185" t="s">
        <v>77</v>
      </c>
      <c r="C568" s="186" t="str">
        <f>CONCATENATE(B174," ",C174)</f>
        <v>62 Úpravy povrchů vnější</v>
      </c>
      <c r="D568" s="187"/>
      <c r="E568" s="188"/>
      <c r="F568" s="189"/>
      <c r="G568" s="190">
        <f>SUM(G174:G567)</f>
        <v>0</v>
      </c>
      <c r="O568" s="170">
        <v>4</v>
      </c>
      <c r="BA568" s="191">
        <f>SUM(BA174:BA567)</f>
        <v>0</v>
      </c>
      <c r="BB568" s="191">
        <f>SUM(BB174:BB567)</f>
        <v>0</v>
      </c>
      <c r="BC568" s="191">
        <f>SUM(BC174:BC567)</f>
        <v>0</v>
      </c>
      <c r="BD568" s="191">
        <f>SUM(BD174:BD567)</f>
        <v>0</v>
      </c>
      <c r="BE568" s="191">
        <f>SUM(BE174:BE567)</f>
        <v>0</v>
      </c>
    </row>
    <row r="569" spans="1:104" x14ac:dyDescent="0.2">
      <c r="A569" s="163" t="s">
        <v>74</v>
      </c>
      <c r="B569" s="164" t="s">
        <v>576</v>
      </c>
      <c r="C569" s="165" t="s">
        <v>577</v>
      </c>
      <c r="D569" s="166"/>
      <c r="E569" s="167"/>
      <c r="F569" s="167"/>
      <c r="G569" s="168"/>
      <c r="H569" s="169"/>
      <c r="I569" s="169"/>
      <c r="O569" s="170">
        <v>1</v>
      </c>
    </row>
    <row r="570" spans="1:104" ht="22.5" x14ac:dyDescent="0.2">
      <c r="A570" s="171">
        <v>63</v>
      </c>
      <c r="B570" s="172" t="s">
        <v>578</v>
      </c>
      <c r="C570" s="173" t="s">
        <v>579</v>
      </c>
      <c r="D570" s="174" t="s">
        <v>115</v>
      </c>
      <c r="E570" s="175">
        <v>1</v>
      </c>
      <c r="F570" s="175"/>
      <c r="G570" s="176">
        <f>E570*F570</f>
        <v>0</v>
      </c>
      <c r="O570" s="170">
        <v>2</v>
      </c>
      <c r="AA570" s="146">
        <v>1</v>
      </c>
      <c r="AB570" s="146">
        <v>0</v>
      </c>
      <c r="AC570" s="146">
        <v>0</v>
      </c>
      <c r="AZ570" s="146">
        <v>1</v>
      </c>
      <c r="BA570" s="146">
        <f>IF(AZ570=1,G570,0)</f>
        <v>0</v>
      </c>
      <c r="BB570" s="146">
        <f>IF(AZ570=2,G570,0)</f>
        <v>0</v>
      </c>
      <c r="BC570" s="146">
        <f>IF(AZ570=3,G570,0)</f>
        <v>0</v>
      </c>
      <c r="BD570" s="146">
        <f>IF(AZ570=4,G570,0)</f>
        <v>0</v>
      </c>
      <c r="BE570" s="146">
        <f>IF(AZ570=5,G570,0)</f>
        <v>0</v>
      </c>
      <c r="CA570" s="177">
        <v>1</v>
      </c>
      <c r="CB570" s="177">
        <v>0</v>
      </c>
      <c r="CZ570" s="146">
        <v>0</v>
      </c>
    </row>
    <row r="571" spans="1:104" ht="22.5" x14ac:dyDescent="0.2">
      <c r="A571" s="171">
        <v>64</v>
      </c>
      <c r="B571" s="172" t="s">
        <v>580</v>
      </c>
      <c r="C571" s="173" t="s">
        <v>581</v>
      </c>
      <c r="D571" s="174" t="s">
        <v>115</v>
      </c>
      <c r="E571" s="175">
        <v>4</v>
      </c>
      <c r="F571" s="175"/>
      <c r="G571" s="176">
        <f>E571*F571</f>
        <v>0</v>
      </c>
      <c r="O571" s="170">
        <v>2</v>
      </c>
      <c r="AA571" s="146">
        <v>1</v>
      </c>
      <c r="AB571" s="146">
        <v>1</v>
      </c>
      <c r="AC571" s="146">
        <v>1</v>
      </c>
      <c r="AZ571" s="146">
        <v>1</v>
      </c>
      <c r="BA571" s="146">
        <f>IF(AZ571=1,G571,0)</f>
        <v>0</v>
      </c>
      <c r="BB571" s="146">
        <f>IF(AZ571=2,G571,0)</f>
        <v>0</v>
      </c>
      <c r="BC571" s="146">
        <f>IF(AZ571=3,G571,0)</f>
        <v>0</v>
      </c>
      <c r="BD571" s="146">
        <f>IF(AZ571=4,G571,0)</f>
        <v>0</v>
      </c>
      <c r="BE571" s="146">
        <f>IF(AZ571=5,G571,0)</f>
        <v>0</v>
      </c>
      <c r="CA571" s="177">
        <v>1</v>
      </c>
      <c r="CB571" s="177">
        <v>1</v>
      </c>
      <c r="CZ571" s="146">
        <v>0</v>
      </c>
    </row>
    <row r="572" spans="1:104" x14ac:dyDescent="0.2">
      <c r="A572" s="184"/>
      <c r="B572" s="185" t="s">
        <v>77</v>
      </c>
      <c r="C572" s="186" t="str">
        <f>CONCATENATE(B569," ",C569)</f>
        <v>64 Výplně otvorů</v>
      </c>
      <c r="D572" s="187"/>
      <c r="E572" s="188"/>
      <c r="F572" s="189"/>
      <c r="G572" s="190">
        <f>SUM(G569:G571)</f>
        <v>0</v>
      </c>
      <c r="O572" s="170">
        <v>4</v>
      </c>
      <c r="BA572" s="191">
        <f>SUM(BA569:BA571)</f>
        <v>0</v>
      </c>
      <c r="BB572" s="191">
        <f>SUM(BB569:BB571)</f>
        <v>0</v>
      </c>
      <c r="BC572" s="191">
        <f>SUM(BC569:BC571)</f>
        <v>0</v>
      </c>
      <c r="BD572" s="191">
        <f>SUM(BD569:BD571)</f>
        <v>0</v>
      </c>
      <c r="BE572" s="191">
        <f>SUM(BE569:BE571)</f>
        <v>0</v>
      </c>
    </row>
    <row r="573" spans="1:104" x14ac:dyDescent="0.2">
      <c r="A573" s="163" t="s">
        <v>74</v>
      </c>
      <c r="B573" s="164" t="s">
        <v>582</v>
      </c>
      <c r="C573" s="165" t="s">
        <v>583</v>
      </c>
      <c r="D573" s="166"/>
      <c r="E573" s="167"/>
      <c r="F573" s="167"/>
      <c r="G573" s="168"/>
      <c r="H573" s="169"/>
      <c r="I573" s="169"/>
      <c r="O573" s="170">
        <v>1</v>
      </c>
    </row>
    <row r="574" spans="1:104" x14ac:dyDescent="0.2">
      <c r="A574" s="171">
        <v>65</v>
      </c>
      <c r="B574" s="172" t="s">
        <v>584</v>
      </c>
      <c r="C574" s="173" t="s">
        <v>585</v>
      </c>
      <c r="D574" s="174" t="s">
        <v>84</v>
      </c>
      <c r="E574" s="175">
        <v>4385.7749999999996</v>
      </c>
      <c r="F574" s="175"/>
      <c r="G574" s="176">
        <f>E574*F574</f>
        <v>0</v>
      </c>
      <c r="O574" s="170">
        <v>2</v>
      </c>
      <c r="AA574" s="146">
        <v>1</v>
      </c>
      <c r="AB574" s="146">
        <v>1</v>
      </c>
      <c r="AC574" s="146">
        <v>1</v>
      </c>
      <c r="AZ574" s="146">
        <v>1</v>
      </c>
      <c r="BA574" s="146">
        <f>IF(AZ574=1,G574,0)</f>
        <v>0</v>
      </c>
      <c r="BB574" s="146">
        <f>IF(AZ574=2,G574,0)</f>
        <v>0</v>
      </c>
      <c r="BC574" s="146">
        <f>IF(AZ574=3,G574,0)</f>
        <v>0</v>
      </c>
      <c r="BD574" s="146">
        <f>IF(AZ574=4,G574,0)</f>
        <v>0</v>
      </c>
      <c r="BE574" s="146">
        <f>IF(AZ574=5,G574,0)</f>
        <v>0</v>
      </c>
      <c r="CA574" s="177">
        <v>1</v>
      </c>
      <c r="CB574" s="177">
        <v>1</v>
      </c>
      <c r="CZ574" s="146">
        <v>1.8380000000000001E-2</v>
      </c>
    </row>
    <row r="575" spans="1:104" ht="33.75" x14ac:dyDescent="0.2">
      <c r="A575" s="178"/>
      <c r="B575" s="180"/>
      <c r="C575" s="230" t="s">
        <v>586</v>
      </c>
      <c r="D575" s="231"/>
      <c r="E575" s="181">
        <v>2482.5</v>
      </c>
      <c r="F575" s="182"/>
      <c r="G575" s="183"/>
      <c r="M575" s="179" t="s">
        <v>586</v>
      </c>
      <c r="O575" s="170"/>
    </row>
    <row r="576" spans="1:104" ht="22.5" x14ac:dyDescent="0.2">
      <c r="A576" s="178"/>
      <c r="B576" s="180"/>
      <c r="C576" s="230" t="s">
        <v>587</v>
      </c>
      <c r="D576" s="231"/>
      <c r="E576" s="181">
        <v>885.7</v>
      </c>
      <c r="F576" s="182"/>
      <c r="G576" s="183"/>
      <c r="M576" s="179" t="s">
        <v>587</v>
      </c>
      <c r="O576" s="170"/>
    </row>
    <row r="577" spans="1:104" ht="22.5" x14ac:dyDescent="0.2">
      <c r="A577" s="178"/>
      <c r="B577" s="180"/>
      <c r="C577" s="230" t="s">
        <v>588</v>
      </c>
      <c r="D577" s="231"/>
      <c r="E577" s="181">
        <v>1017.575</v>
      </c>
      <c r="F577" s="182"/>
      <c r="G577" s="183"/>
      <c r="M577" s="179" t="s">
        <v>588</v>
      </c>
      <c r="O577" s="170"/>
    </row>
    <row r="578" spans="1:104" x14ac:dyDescent="0.2">
      <c r="A578" s="171">
        <v>66</v>
      </c>
      <c r="B578" s="172" t="s">
        <v>589</v>
      </c>
      <c r="C578" s="173" t="s">
        <v>590</v>
      </c>
      <c r="D578" s="174" t="s">
        <v>84</v>
      </c>
      <c r="E578" s="175">
        <v>8771.5499999999993</v>
      </c>
      <c r="F578" s="175"/>
      <c r="G578" s="176">
        <f>E578*F578</f>
        <v>0</v>
      </c>
      <c r="O578" s="170">
        <v>2</v>
      </c>
      <c r="AA578" s="146">
        <v>1</v>
      </c>
      <c r="AB578" s="146">
        <v>1</v>
      </c>
      <c r="AC578" s="146">
        <v>1</v>
      </c>
      <c r="AZ578" s="146">
        <v>1</v>
      </c>
      <c r="BA578" s="146">
        <f>IF(AZ578=1,G578,0)</f>
        <v>0</v>
      </c>
      <c r="BB578" s="146">
        <f>IF(AZ578=2,G578,0)</f>
        <v>0</v>
      </c>
      <c r="BC578" s="146">
        <f>IF(AZ578=3,G578,0)</f>
        <v>0</v>
      </c>
      <c r="BD578" s="146">
        <f>IF(AZ578=4,G578,0)</f>
        <v>0</v>
      </c>
      <c r="BE578" s="146">
        <f>IF(AZ578=5,G578,0)</f>
        <v>0</v>
      </c>
      <c r="CA578" s="177">
        <v>1</v>
      </c>
      <c r="CB578" s="177">
        <v>1</v>
      </c>
      <c r="CZ578" s="146">
        <v>9.7000000000000005E-4</v>
      </c>
    </row>
    <row r="579" spans="1:104" x14ac:dyDescent="0.2">
      <c r="A579" s="178"/>
      <c r="B579" s="180"/>
      <c r="C579" s="230" t="s">
        <v>591</v>
      </c>
      <c r="D579" s="231"/>
      <c r="E579" s="181">
        <v>8771.5499999999993</v>
      </c>
      <c r="F579" s="182"/>
      <c r="G579" s="183"/>
      <c r="M579" s="179" t="s">
        <v>591</v>
      </c>
      <c r="O579" s="170"/>
    </row>
    <row r="580" spans="1:104" x14ac:dyDescent="0.2">
      <c r="A580" s="171">
        <v>67</v>
      </c>
      <c r="B580" s="172" t="s">
        <v>592</v>
      </c>
      <c r="C580" s="173" t="s">
        <v>593</v>
      </c>
      <c r="D580" s="174" t="s">
        <v>191</v>
      </c>
      <c r="E580" s="175">
        <v>80</v>
      </c>
      <c r="F580" s="175"/>
      <c r="G580" s="176">
        <f>E580*F580</f>
        <v>0</v>
      </c>
      <c r="O580" s="170">
        <v>2</v>
      </c>
      <c r="AA580" s="146">
        <v>1</v>
      </c>
      <c r="AB580" s="146">
        <v>1</v>
      </c>
      <c r="AC580" s="146">
        <v>1</v>
      </c>
      <c r="AZ580" s="146">
        <v>1</v>
      </c>
      <c r="BA580" s="146">
        <f>IF(AZ580=1,G580,0)</f>
        <v>0</v>
      </c>
      <c r="BB580" s="146">
        <f>IF(AZ580=2,G580,0)</f>
        <v>0</v>
      </c>
      <c r="BC580" s="146">
        <f>IF(AZ580=3,G580,0)</f>
        <v>0</v>
      </c>
      <c r="BD580" s="146">
        <f>IF(AZ580=4,G580,0)</f>
        <v>0</v>
      </c>
      <c r="BE580" s="146">
        <f>IF(AZ580=5,G580,0)</f>
        <v>0</v>
      </c>
      <c r="CA580" s="177">
        <v>1</v>
      </c>
      <c r="CB580" s="177">
        <v>1</v>
      </c>
      <c r="CZ580" s="146">
        <v>0</v>
      </c>
    </row>
    <row r="581" spans="1:104" ht="22.5" x14ac:dyDescent="0.2">
      <c r="A581" s="178"/>
      <c r="B581" s="180"/>
      <c r="C581" s="230" t="s">
        <v>594</v>
      </c>
      <c r="D581" s="231"/>
      <c r="E581" s="181">
        <v>80</v>
      </c>
      <c r="F581" s="182"/>
      <c r="G581" s="183"/>
      <c r="M581" s="179" t="s">
        <v>594</v>
      </c>
      <c r="O581" s="170"/>
    </row>
    <row r="582" spans="1:104" x14ac:dyDescent="0.2">
      <c r="A582" s="171">
        <v>68</v>
      </c>
      <c r="B582" s="172" t="s">
        <v>595</v>
      </c>
      <c r="C582" s="173" t="s">
        <v>596</v>
      </c>
      <c r="D582" s="174" t="s">
        <v>84</v>
      </c>
      <c r="E582" s="175">
        <v>4385.7749999999996</v>
      </c>
      <c r="F582" s="175"/>
      <c r="G582" s="176">
        <f>E582*F582</f>
        <v>0</v>
      </c>
      <c r="O582" s="170">
        <v>2</v>
      </c>
      <c r="AA582" s="146">
        <v>1</v>
      </c>
      <c r="AB582" s="146">
        <v>1</v>
      </c>
      <c r="AC582" s="146">
        <v>1</v>
      </c>
      <c r="AZ582" s="146">
        <v>1</v>
      </c>
      <c r="BA582" s="146">
        <f>IF(AZ582=1,G582,0)</f>
        <v>0</v>
      </c>
      <c r="BB582" s="146">
        <f>IF(AZ582=2,G582,0)</f>
        <v>0</v>
      </c>
      <c r="BC582" s="146">
        <f>IF(AZ582=3,G582,0)</f>
        <v>0</v>
      </c>
      <c r="BD582" s="146">
        <f>IF(AZ582=4,G582,0)</f>
        <v>0</v>
      </c>
      <c r="BE582" s="146">
        <f>IF(AZ582=5,G582,0)</f>
        <v>0</v>
      </c>
      <c r="CA582" s="177">
        <v>1</v>
      </c>
      <c r="CB582" s="177">
        <v>1</v>
      </c>
      <c r="CZ582" s="146">
        <v>0</v>
      </c>
    </row>
    <row r="583" spans="1:104" ht="33.75" x14ac:dyDescent="0.2">
      <c r="A583" s="178"/>
      <c r="B583" s="180"/>
      <c r="C583" s="230" t="s">
        <v>586</v>
      </c>
      <c r="D583" s="231"/>
      <c r="E583" s="181">
        <v>2482.5</v>
      </c>
      <c r="F583" s="182"/>
      <c r="G583" s="183"/>
      <c r="M583" s="179" t="s">
        <v>586</v>
      </c>
      <c r="O583" s="170"/>
    </row>
    <row r="584" spans="1:104" ht="22.5" x14ac:dyDescent="0.2">
      <c r="A584" s="178"/>
      <c r="B584" s="180"/>
      <c r="C584" s="230" t="s">
        <v>587</v>
      </c>
      <c r="D584" s="231"/>
      <c r="E584" s="181">
        <v>885.7</v>
      </c>
      <c r="F584" s="182"/>
      <c r="G584" s="183"/>
      <c r="M584" s="179" t="s">
        <v>587</v>
      </c>
      <c r="O584" s="170"/>
    </row>
    <row r="585" spans="1:104" ht="22.5" x14ac:dyDescent="0.2">
      <c r="A585" s="178"/>
      <c r="B585" s="180"/>
      <c r="C585" s="230" t="s">
        <v>588</v>
      </c>
      <c r="D585" s="231"/>
      <c r="E585" s="181">
        <v>1017.575</v>
      </c>
      <c r="F585" s="182"/>
      <c r="G585" s="183"/>
      <c r="M585" s="179" t="s">
        <v>588</v>
      </c>
      <c r="O585" s="170"/>
    </row>
    <row r="586" spans="1:104" x14ac:dyDescent="0.2">
      <c r="A586" s="171">
        <v>69</v>
      </c>
      <c r="B586" s="172" t="s">
        <v>597</v>
      </c>
      <c r="C586" s="173" t="s">
        <v>598</v>
      </c>
      <c r="D586" s="174" t="s">
        <v>84</v>
      </c>
      <c r="E586" s="175">
        <v>756</v>
      </c>
      <c r="F586" s="175"/>
      <c r="G586" s="176">
        <f>E586*F586</f>
        <v>0</v>
      </c>
      <c r="O586" s="170">
        <v>2</v>
      </c>
      <c r="AA586" s="146">
        <v>1</v>
      </c>
      <c r="AB586" s="146">
        <v>1</v>
      </c>
      <c r="AC586" s="146">
        <v>1</v>
      </c>
      <c r="AZ586" s="146">
        <v>1</v>
      </c>
      <c r="BA586" s="146">
        <f>IF(AZ586=1,G586,0)</f>
        <v>0</v>
      </c>
      <c r="BB586" s="146">
        <f>IF(AZ586=2,G586,0)</f>
        <v>0</v>
      </c>
      <c r="BC586" s="146">
        <f>IF(AZ586=3,G586,0)</f>
        <v>0</v>
      </c>
      <c r="BD586" s="146">
        <f>IF(AZ586=4,G586,0)</f>
        <v>0</v>
      </c>
      <c r="BE586" s="146">
        <f>IF(AZ586=5,G586,0)</f>
        <v>0</v>
      </c>
      <c r="CA586" s="177">
        <v>1</v>
      </c>
      <c r="CB586" s="177">
        <v>1</v>
      </c>
      <c r="CZ586" s="146">
        <v>5.9199999999999999E-3</v>
      </c>
    </row>
    <row r="587" spans="1:104" x14ac:dyDescent="0.2">
      <c r="A587" s="178"/>
      <c r="B587" s="180"/>
      <c r="C587" s="230" t="s">
        <v>599</v>
      </c>
      <c r="D587" s="231"/>
      <c r="E587" s="181">
        <v>756</v>
      </c>
      <c r="F587" s="182"/>
      <c r="G587" s="183"/>
      <c r="M587" s="179" t="s">
        <v>599</v>
      </c>
      <c r="O587" s="170"/>
    </row>
    <row r="588" spans="1:104" x14ac:dyDescent="0.2">
      <c r="A588" s="171">
        <v>70</v>
      </c>
      <c r="B588" s="172" t="s">
        <v>600</v>
      </c>
      <c r="C588" s="173" t="s">
        <v>601</v>
      </c>
      <c r="D588" s="174" t="s">
        <v>84</v>
      </c>
      <c r="E588" s="175">
        <v>4.95</v>
      </c>
      <c r="F588" s="175"/>
      <c r="G588" s="176">
        <f>E588*F588</f>
        <v>0</v>
      </c>
      <c r="O588" s="170">
        <v>2</v>
      </c>
      <c r="AA588" s="146">
        <v>1</v>
      </c>
      <c r="AB588" s="146">
        <v>1</v>
      </c>
      <c r="AC588" s="146">
        <v>1</v>
      </c>
      <c r="AZ588" s="146">
        <v>1</v>
      </c>
      <c r="BA588" s="146">
        <f>IF(AZ588=1,G588,0)</f>
        <v>0</v>
      </c>
      <c r="BB588" s="146">
        <f>IF(AZ588=2,G588,0)</f>
        <v>0</v>
      </c>
      <c r="BC588" s="146">
        <f>IF(AZ588=3,G588,0)</f>
        <v>0</v>
      </c>
      <c r="BD588" s="146">
        <f>IF(AZ588=4,G588,0)</f>
        <v>0</v>
      </c>
      <c r="BE588" s="146">
        <f>IF(AZ588=5,G588,0)</f>
        <v>0</v>
      </c>
      <c r="CA588" s="177">
        <v>1</v>
      </c>
      <c r="CB588" s="177">
        <v>1</v>
      </c>
      <c r="CZ588" s="146">
        <v>5.9199999999999999E-3</v>
      </c>
    </row>
    <row r="589" spans="1:104" x14ac:dyDescent="0.2">
      <c r="A589" s="178"/>
      <c r="B589" s="180"/>
      <c r="C589" s="230" t="s">
        <v>602</v>
      </c>
      <c r="D589" s="231"/>
      <c r="E589" s="181">
        <v>4.95</v>
      </c>
      <c r="F589" s="182"/>
      <c r="G589" s="183"/>
      <c r="M589" s="179" t="s">
        <v>602</v>
      </c>
      <c r="O589" s="170"/>
    </row>
    <row r="590" spans="1:104" x14ac:dyDescent="0.2">
      <c r="A590" s="171">
        <v>71</v>
      </c>
      <c r="B590" s="172" t="s">
        <v>603</v>
      </c>
      <c r="C590" s="173" t="s">
        <v>604</v>
      </c>
      <c r="D590" s="174" t="s">
        <v>84</v>
      </c>
      <c r="E590" s="175">
        <v>887.2</v>
      </c>
      <c r="F590" s="175"/>
      <c r="G590" s="176">
        <f>E590*F590</f>
        <v>0</v>
      </c>
      <c r="O590" s="170">
        <v>2</v>
      </c>
      <c r="AA590" s="146">
        <v>1</v>
      </c>
      <c r="AB590" s="146">
        <v>1</v>
      </c>
      <c r="AC590" s="146">
        <v>1</v>
      </c>
      <c r="AZ590" s="146">
        <v>1</v>
      </c>
      <c r="BA590" s="146">
        <f>IF(AZ590=1,G590,0)</f>
        <v>0</v>
      </c>
      <c r="BB590" s="146">
        <f>IF(AZ590=2,G590,0)</f>
        <v>0</v>
      </c>
      <c r="BC590" s="146">
        <f>IF(AZ590=3,G590,0)</f>
        <v>0</v>
      </c>
      <c r="BD590" s="146">
        <f>IF(AZ590=4,G590,0)</f>
        <v>0</v>
      </c>
      <c r="BE590" s="146">
        <f>IF(AZ590=5,G590,0)</f>
        <v>0</v>
      </c>
      <c r="CA590" s="177">
        <v>1</v>
      </c>
      <c r="CB590" s="177">
        <v>1</v>
      </c>
      <c r="CZ590" s="146">
        <v>0</v>
      </c>
    </row>
    <row r="591" spans="1:104" ht="22.5" x14ac:dyDescent="0.2">
      <c r="A591" s="178"/>
      <c r="B591" s="180"/>
      <c r="C591" s="230" t="s">
        <v>605</v>
      </c>
      <c r="D591" s="231"/>
      <c r="E591" s="181">
        <v>700</v>
      </c>
      <c r="F591" s="182"/>
      <c r="G591" s="183"/>
      <c r="M591" s="179" t="s">
        <v>605</v>
      </c>
      <c r="O591" s="170"/>
    </row>
    <row r="592" spans="1:104" x14ac:dyDescent="0.2">
      <c r="A592" s="178"/>
      <c r="B592" s="180"/>
      <c r="C592" s="230" t="s">
        <v>606</v>
      </c>
      <c r="D592" s="231"/>
      <c r="E592" s="181">
        <v>187.2</v>
      </c>
      <c r="F592" s="182"/>
      <c r="G592" s="183"/>
      <c r="M592" s="179" t="s">
        <v>606</v>
      </c>
      <c r="O592" s="170"/>
    </row>
    <row r="593" spans="1:104" x14ac:dyDescent="0.2">
      <c r="A593" s="171">
        <v>72</v>
      </c>
      <c r="B593" s="172" t="s">
        <v>607</v>
      </c>
      <c r="C593" s="173" t="s">
        <v>608</v>
      </c>
      <c r="D593" s="174" t="s">
        <v>84</v>
      </c>
      <c r="E593" s="175">
        <v>54119.199999999997</v>
      </c>
      <c r="F593" s="175"/>
      <c r="G593" s="176">
        <f>E593*F593</f>
        <v>0</v>
      </c>
      <c r="O593" s="170">
        <v>2</v>
      </c>
      <c r="AA593" s="146">
        <v>1</v>
      </c>
      <c r="AB593" s="146">
        <v>1</v>
      </c>
      <c r="AC593" s="146">
        <v>1</v>
      </c>
      <c r="AZ593" s="146">
        <v>1</v>
      </c>
      <c r="BA593" s="146">
        <f>IF(AZ593=1,G593,0)</f>
        <v>0</v>
      </c>
      <c r="BB593" s="146">
        <f>IF(AZ593=2,G593,0)</f>
        <v>0</v>
      </c>
      <c r="BC593" s="146">
        <f>IF(AZ593=3,G593,0)</f>
        <v>0</v>
      </c>
      <c r="BD593" s="146">
        <f>IF(AZ593=4,G593,0)</f>
        <v>0</v>
      </c>
      <c r="BE593" s="146">
        <f>IF(AZ593=5,G593,0)</f>
        <v>0</v>
      </c>
      <c r="CA593" s="177">
        <v>1</v>
      </c>
      <c r="CB593" s="177">
        <v>1</v>
      </c>
      <c r="CZ593" s="146">
        <v>0</v>
      </c>
    </row>
    <row r="594" spans="1:104" ht="22.5" x14ac:dyDescent="0.2">
      <c r="A594" s="178"/>
      <c r="B594" s="180"/>
      <c r="C594" s="230" t="s">
        <v>609</v>
      </c>
      <c r="D594" s="231"/>
      <c r="E594" s="181">
        <v>42700</v>
      </c>
      <c r="F594" s="182"/>
      <c r="G594" s="183"/>
      <c r="M594" s="179" t="s">
        <v>609</v>
      </c>
      <c r="O594" s="170"/>
    </row>
    <row r="595" spans="1:104" x14ac:dyDescent="0.2">
      <c r="A595" s="178"/>
      <c r="B595" s="180"/>
      <c r="C595" s="230" t="s">
        <v>610</v>
      </c>
      <c r="D595" s="231"/>
      <c r="E595" s="181">
        <v>11419.2</v>
      </c>
      <c r="F595" s="182"/>
      <c r="G595" s="183"/>
      <c r="M595" s="179" t="s">
        <v>610</v>
      </c>
      <c r="O595" s="170"/>
    </row>
    <row r="596" spans="1:104" x14ac:dyDescent="0.2">
      <c r="A596" s="171">
        <v>73</v>
      </c>
      <c r="B596" s="172" t="s">
        <v>611</v>
      </c>
      <c r="C596" s="173" t="s">
        <v>612</v>
      </c>
      <c r="D596" s="174" t="s">
        <v>84</v>
      </c>
      <c r="E596" s="175">
        <v>887.2</v>
      </c>
      <c r="F596" s="175"/>
      <c r="G596" s="176">
        <f>E596*F596</f>
        <v>0</v>
      </c>
      <c r="O596" s="170">
        <v>2</v>
      </c>
      <c r="AA596" s="146">
        <v>1</v>
      </c>
      <c r="AB596" s="146">
        <v>1</v>
      </c>
      <c r="AC596" s="146">
        <v>1</v>
      </c>
      <c r="AZ596" s="146">
        <v>1</v>
      </c>
      <c r="BA596" s="146">
        <f>IF(AZ596=1,G596,0)</f>
        <v>0</v>
      </c>
      <c r="BB596" s="146">
        <f>IF(AZ596=2,G596,0)</f>
        <v>0</v>
      </c>
      <c r="BC596" s="146">
        <f>IF(AZ596=3,G596,0)</f>
        <v>0</v>
      </c>
      <c r="BD596" s="146">
        <f>IF(AZ596=4,G596,0)</f>
        <v>0</v>
      </c>
      <c r="BE596" s="146">
        <f>IF(AZ596=5,G596,0)</f>
        <v>0</v>
      </c>
      <c r="CA596" s="177">
        <v>1</v>
      </c>
      <c r="CB596" s="177">
        <v>1</v>
      </c>
      <c r="CZ596" s="146">
        <v>0</v>
      </c>
    </row>
    <row r="597" spans="1:104" ht="22.5" x14ac:dyDescent="0.2">
      <c r="A597" s="178"/>
      <c r="B597" s="180"/>
      <c r="C597" s="230" t="s">
        <v>605</v>
      </c>
      <c r="D597" s="231"/>
      <c r="E597" s="181">
        <v>700</v>
      </c>
      <c r="F597" s="182"/>
      <c r="G597" s="183"/>
      <c r="M597" s="179" t="s">
        <v>605</v>
      </c>
      <c r="O597" s="170"/>
    </row>
    <row r="598" spans="1:104" x14ac:dyDescent="0.2">
      <c r="A598" s="178"/>
      <c r="B598" s="180"/>
      <c r="C598" s="230" t="s">
        <v>606</v>
      </c>
      <c r="D598" s="231"/>
      <c r="E598" s="181">
        <v>187.2</v>
      </c>
      <c r="F598" s="182"/>
      <c r="G598" s="183"/>
      <c r="M598" s="179" t="s">
        <v>606</v>
      </c>
      <c r="O598" s="170"/>
    </row>
    <row r="599" spans="1:104" x14ac:dyDescent="0.2">
      <c r="A599" s="171">
        <v>74</v>
      </c>
      <c r="B599" s="172" t="s">
        <v>613</v>
      </c>
      <c r="C599" s="173" t="s">
        <v>614</v>
      </c>
      <c r="D599" s="174" t="s">
        <v>191</v>
      </c>
      <c r="E599" s="175">
        <v>2192.8874999999998</v>
      </c>
      <c r="F599" s="175"/>
      <c r="G599" s="176">
        <f>E599*F599</f>
        <v>0</v>
      </c>
      <c r="O599" s="170">
        <v>2</v>
      </c>
      <c r="AA599" s="146">
        <v>1</v>
      </c>
      <c r="AB599" s="146">
        <v>1</v>
      </c>
      <c r="AC599" s="146">
        <v>1</v>
      </c>
      <c r="AZ599" s="146">
        <v>1</v>
      </c>
      <c r="BA599" s="146">
        <f>IF(AZ599=1,G599,0)</f>
        <v>0</v>
      </c>
      <c r="BB599" s="146">
        <f>IF(AZ599=2,G599,0)</f>
        <v>0</v>
      </c>
      <c r="BC599" s="146">
        <f>IF(AZ599=3,G599,0)</f>
        <v>0</v>
      </c>
      <c r="BD599" s="146">
        <f>IF(AZ599=4,G599,0)</f>
        <v>0</v>
      </c>
      <c r="BE599" s="146">
        <f>IF(AZ599=5,G599,0)</f>
        <v>0</v>
      </c>
      <c r="CA599" s="177">
        <v>1</v>
      </c>
      <c r="CB599" s="177">
        <v>1</v>
      </c>
      <c r="CZ599" s="146">
        <v>6.3499999999999997E-3</v>
      </c>
    </row>
    <row r="600" spans="1:104" x14ac:dyDescent="0.2">
      <c r="A600" s="178"/>
      <c r="B600" s="180"/>
      <c r="C600" s="232" t="s">
        <v>219</v>
      </c>
      <c r="D600" s="231"/>
      <c r="E600" s="204">
        <v>0</v>
      </c>
      <c r="F600" s="182"/>
      <c r="G600" s="183"/>
      <c r="M600" s="179" t="s">
        <v>219</v>
      </c>
      <c r="O600" s="170"/>
    </row>
    <row r="601" spans="1:104" ht="56.25" x14ac:dyDescent="0.2">
      <c r="A601" s="178"/>
      <c r="B601" s="180"/>
      <c r="C601" s="232" t="s">
        <v>615</v>
      </c>
      <c r="D601" s="231"/>
      <c r="E601" s="204">
        <v>2482.5</v>
      </c>
      <c r="F601" s="182"/>
      <c r="G601" s="183"/>
      <c r="M601" s="179" t="s">
        <v>615</v>
      </c>
      <c r="O601" s="170"/>
    </row>
    <row r="602" spans="1:104" ht="22.5" x14ac:dyDescent="0.2">
      <c r="A602" s="178"/>
      <c r="B602" s="180"/>
      <c r="C602" s="232" t="s">
        <v>587</v>
      </c>
      <c r="D602" s="231"/>
      <c r="E602" s="204">
        <v>885.7</v>
      </c>
      <c r="F602" s="182"/>
      <c r="G602" s="183"/>
      <c r="M602" s="179" t="s">
        <v>587</v>
      </c>
      <c r="O602" s="170"/>
    </row>
    <row r="603" spans="1:104" ht="22.5" x14ac:dyDescent="0.2">
      <c r="A603" s="178"/>
      <c r="B603" s="180"/>
      <c r="C603" s="232" t="s">
        <v>588</v>
      </c>
      <c r="D603" s="231"/>
      <c r="E603" s="204">
        <v>1017.575</v>
      </c>
      <c r="F603" s="182"/>
      <c r="G603" s="183"/>
      <c r="M603" s="179" t="s">
        <v>588</v>
      </c>
      <c r="O603" s="170"/>
    </row>
    <row r="604" spans="1:104" x14ac:dyDescent="0.2">
      <c r="A604" s="178"/>
      <c r="B604" s="180"/>
      <c r="C604" s="232" t="s">
        <v>220</v>
      </c>
      <c r="D604" s="231"/>
      <c r="E604" s="204">
        <v>4385.7749999999996</v>
      </c>
      <c r="F604" s="182"/>
      <c r="G604" s="183"/>
      <c r="M604" s="179" t="s">
        <v>220</v>
      </c>
      <c r="O604" s="170"/>
    </row>
    <row r="605" spans="1:104" x14ac:dyDescent="0.2">
      <c r="A605" s="178"/>
      <c r="B605" s="180"/>
      <c r="C605" s="230" t="s">
        <v>616</v>
      </c>
      <c r="D605" s="231"/>
      <c r="E605" s="181">
        <v>2192.8874999999998</v>
      </c>
      <c r="F605" s="182"/>
      <c r="G605" s="183"/>
      <c r="M605" s="179" t="s">
        <v>616</v>
      </c>
      <c r="O605" s="170"/>
    </row>
    <row r="606" spans="1:104" x14ac:dyDescent="0.2">
      <c r="A606" s="171">
        <v>75</v>
      </c>
      <c r="B606" s="172" t="s">
        <v>617</v>
      </c>
      <c r="C606" s="173" t="s">
        <v>618</v>
      </c>
      <c r="D606" s="174" t="s">
        <v>84</v>
      </c>
      <c r="E606" s="175">
        <v>4385.7749999999996</v>
      </c>
      <c r="F606" s="175"/>
      <c r="G606" s="176">
        <f>E606*F606</f>
        <v>0</v>
      </c>
      <c r="O606" s="170">
        <v>2</v>
      </c>
      <c r="AA606" s="146">
        <v>1</v>
      </c>
      <c r="AB606" s="146">
        <v>1</v>
      </c>
      <c r="AC606" s="146">
        <v>1</v>
      </c>
      <c r="AZ606" s="146">
        <v>1</v>
      </c>
      <c r="BA606" s="146">
        <f>IF(AZ606=1,G606,0)</f>
        <v>0</v>
      </c>
      <c r="BB606" s="146">
        <f>IF(AZ606=2,G606,0)</f>
        <v>0</v>
      </c>
      <c r="BC606" s="146">
        <f>IF(AZ606=3,G606,0)</f>
        <v>0</v>
      </c>
      <c r="BD606" s="146">
        <f>IF(AZ606=4,G606,0)</f>
        <v>0</v>
      </c>
      <c r="BE606" s="146">
        <f>IF(AZ606=5,G606,0)</f>
        <v>0</v>
      </c>
      <c r="CA606" s="177">
        <v>1</v>
      </c>
      <c r="CB606" s="177">
        <v>1</v>
      </c>
      <c r="CZ606" s="146">
        <v>0</v>
      </c>
    </row>
    <row r="607" spans="1:104" x14ac:dyDescent="0.2">
      <c r="A607" s="171">
        <v>76</v>
      </c>
      <c r="B607" s="172" t="s">
        <v>619</v>
      </c>
      <c r="C607" s="173" t="s">
        <v>620</v>
      </c>
      <c r="D607" s="174" t="s">
        <v>84</v>
      </c>
      <c r="E607" s="175">
        <v>8771.5499999999993</v>
      </c>
      <c r="F607" s="175"/>
      <c r="G607" s="176">
        <f>E607*F607</f>
        <v>0</v>
      </c>
      <c r="O607" s="170">
        <v>2</v>
      </c>
      <c r="AA607" s="146">
        <v>1</v>
      </c>
      <c r="AB607" s="146">
        <v>1</v>
      </c>
      <c r="AC607" s="146">
        <v>1</v>
      </c>
      <c r="AZ607" s="146">
        <v>1</v>
      </c>
      <c r="BA607" s="146">
        <f>IF(AZ607=1,G607,0)</f>
        <v>0</v>
      </c>
      <c r="BB607" s="146">
        <f>IF(AZ607=2,G607,0)</f>
        <v>0</v>
      </c>
      <c r="BC607" s="146">
        <f>IF(AZ607=3,G607,0)</f>
        <v>0</v>
      </c>
      <c r="BD607" s="146">
        <f>IF(AZ607=4,G607,0)</f>
        <v>0</v>
      </c>
      <c r="BE607" s="146">
        <f>IF(AZ607=5,G607,0)</f>
        <v>0</v>
      </c>
      <c r="CA607" s="177">
        <v>1</v>
      </c>
      <c r="CB607" s="177">
        <v>1</v>
      </c>
      <c r="CZ607" s="146">
        <v>0</v>
      </c>
    </row>
    <row r="608" spans="1:104" x14ac:dyDescent="0.2">
      <c r="A608" s="178"/>
      <c r="B608" s="180"/>
      <c r="C608" s="230" t="s">
        <v>591</v>
      </c>
      <c r="D608" s="231"/>
      <c r="E608" s="181">
        <v>8771.5499999999993</v>
      </c>
      <c r="F608" s="182"/>
      <c r="G608" s="183"/>
      <c r="M608" s="179" t="s">
        <v>591</v>
      </c>
      <c r="O608" s="170"/>
    </row>
    <row r="609" spans="1:104" x14ac:dyDescent="0.2">
      <c r="A609" s="171">
        <v>77</v>
      </c>
      <c r="B609" s="172" t="s">
        <v>621</v>
      </c>
      <c r="C609" s="173" t="s">
        <v>622</v>
      </c>
      <c r="D609" s="174" t="s">
        <v>84</v>
      </c>
      <c r="E609" s="175">
        <v>4385.7749999999996</v>
      </c>
      <c r="F609" s="175"/>
      <c r="G609" s="176">
        <f>E609*F609</f>
        <v>0</v>
      </c>
      <c r="O609" s="170">
        <v>2</v>
      </c>
      <c r="AA609" s="146">
        <v>1</v>
      </c>
      <c r="AB609" s="146">
        <v>1</v>
      </c>
      <c r="AC609" s="146">
        <v>1</v>
      </c>
      <c r="AZ609" s="146">
        <v>1</v>
      </c>
      <c r="BA609" s="146">
        <f>IF(AZ609=1,G609,0)</f>
        <v>0</v>
      </c>
      <c r="BB609" s="146">
        <f>IF(AZ609=2,G609,0)</f>
        <v>0</v>
      </c>
      <c r="BC609" s="146">
        <f>IF(AZ609=3,G609,0)</f>
        <v>0</v>
      </c>
      <c r="BD609" s="146">
        <f>IF(AZ609=4,G609,0)</f>
        <v>0</v>
      </c>
      <c r="BE609" s="146">
        <f>IF(AZ609=5,G609,0)</f>
        <v>0</v>
      </c>
      <c r="CA609" s="177">
        <v>1</v>
      </c>
      <c r="CB609" s="177">
        <v>1</v>
      </c>
      <c r="CZ609" s="146">
        <v>0</v>
      </c>
    </row>
    <row r="610" spans="1:104" x14ac:dyDescent="0.2">
      <c r="A610" s="171">
        <v>78</v>
      </c>
      <c r="B610" s="172" t="s">
        <v>623</v>
      </c>
      <c r="C610" s="173" t="s">
        <v>624</v>
      </c>
      <c r="D610" s="174" t="s">
        <v>191</v>
      </c>
      <c r="E610" s="175">
        <v>18</v>
      </c>
      <c r="F610" s="175"/>
      <c r="G610" s="176">
        <f>E610*F610</f>
        <v>0</v>
      </c>
      <c r="O610" s="170">
        <v>2</v>
      </c>
      <c r="AA610" s="146">
        <v>1</v>
      </c>
      <c r="AB610" s="146">
        <v>1</v>
      </c>
      <c r="AC610" s="146">
        <v>1</v>
      </c>
      <c r="AZ610" s="146">
        <v>1</v>
      </c>
      <c r="BA610" s="146">
        <f>IF(AZ610=1,G610,0)</f>
        <v>0</v>
      </c>
      <c r="BB610" s="146">
        <f>IF(AZ610=2,G610,0)</f>
        <v>0</v>
      </c>
      <c r="BC610" s="146">
        <f>IF(AZ610=3,G610,0)</f>
        <v>0</v>
      </c>
      <c r="BD610" s="146">
        <f>IF(AZ610=4,G610,0)</f>
        <v>0</v>
      </c>
      <c r="BE610" s="146">
        <f>IF(AZ610=5,G610,0)</f>
        <v>0</v>
      </c>
      <c r="CA610" s="177">
        <v>1</v>
      </c>
      <c r="CB610" s="177">
        <v>1</v>
      </c>
      <c r="CZ610" s="146">
        <v>3.959E-2</v>
      </c>
    </row>
    <row r="611" spans="1:104" x14ac:dyDescent="0.2">
      <c r="A611" s="178"/>
      <c r="B611" s="180"/>
      <c r="C611" s="230" t="s">
        <v>625</v>
      </c>
      <c r="D611" s="231"/>
      <c r="E611" s="181">
        <v>18</v>
      </c>
      <c r="F611" s="182"/>
      <c r="G611" s="183"/>
      <c r="M611" s="179" t="s">
        <v>625</v>
      </c>
      <c r="O611" s="170"/>
    </row>
    <row r="612" spans="1:104" x14ac:dyDescent="0.2">
      <c r="A612" s="171">
        <v>79</v>
      </c>
      <c r="B612" s="172" t="s">
        <v>626</v>
      </c>
      <c r="C612" s="173" t="s">
        <v>627</v>
      </c>
      <c r="D612" s="174" t="s">
        <v>191</v>
      </c>
      <c r="E612" s="175">
        <v>36</v>
      </c>
      <c r="F612" s="175"/>
      <c r="G612" s="176">
        <f>E612*F612</f>
        <v>0</v>
      </c>
      <c r="O612" s="170">
        <v>2</v>
      </c>
      <c r="AA612" s="146">
        <v>1</v>
      </c>
      <c r="AB612" s="146">
        <v>1</v>
      </c>
      <c r="AC612" s="146">
        <v>1</v>
      </c>
      <c r="AZ612" s="146">
        <v>1</v>
      </c>
      <c r="BA612" s="146">
        <f>IF(AZ612=1,G612,0)</f>
        <v>0</v>
      </c>
      <c r="BB612" s="146">
        <f>IF(AZ612=2,G612,0)</f>
        <v>0</v>
      </c>
      <c r="BC612" s="146">
        <f>IF(AZ612=3,G612,0)</f>
        <v>0</v>
      </c>
      <c r="BD612" s="146">
        <f>IF(AZ612=4,G612,0)</f>
        <v>0</v>
      </c>
      <c r="BE612" s="146">
        <f>IF(AZ612=5,G612,0)</f>
        <v>0</v>
      </c>
      <c r="CA612" s="177">
        <v>1</v>
      </c>
      <c r="CB612" s="177">
        <v>1</v>
      </c>
      <c r="CZ612" s="146">
        <v>1.7600000000000001E-3</v>
      </c>
    </row>
    <row r="613" spans="1:104" x14ac:dyDescent="0.2">
      <c r="A613" s="178"/>
      <c r="B613" s="180"/>
      <c r="C613" s="230" t="s">
        <v>628</v>
      </c>
      <c r="D613" s="231"/>
      <c r="E613" s="181">
        <v>36</v>
      </c>
      <c r="F613" s="182"/>
      <c r="G613" s="183"/>
      <c r="M613" s="179" t="s">
        <v>628</v>
      </c>
      <c r="O613" s="170"/>
    </row>
    <row r="614" spans="1:104" x14ac:dyDescent="0.2">
      <c r="A614" s="171">
        <v>80</v>
      </c>
      <c r="B614" s="172" t="s">
        <v>629</v>
      </c>
      <c r="C614" s="173" t="s">
        <v>630</v>
      </c>
      <c r="D614" s="174" t="s">
        <v>191</v>
      </c>
      <c r="E614" s="175">
        <v>18</v>
      </c>
      <c r="F614" s="175"/>
      <c r="G614" s="176">
        <f>E614*F614</f>
        <v>0</v>
      </c>
      <c r="O614" s="170">
        <v>2</v>
      </c>
      <c r="AA614" s="146">
        <v>1</v>
      </c>
      <c r="AB614" s="146">
        <v>1</v>
      </c>
      <c r="AC614" s="146">
        <v>1</v>
      </c>
      <c r="AZ614" s="146">
        <v>1</v>
      </c>
      <c r="BA614" s="146">
        <f>IF(AZ614=1,G614,0)</f>
        <v>0</v>
      </c>
      <c r="BB614" s="146">
        <f>IF(AZ614=2,G614,0)</f>
        <v>0</v>
      </c>
      <c r="BC614" s="146">
        <f>IF(AZ614=3,G614,0)</f>
        <v>0</v>
      </c>
      <c r="BD614" s="146">
        <f>IF(AZ614=4,G614,0)</f>
        <v>0</v>
      </c>
      <c r="BE614" s="146">
        <f>IF(AZ614=5,G614,0)</f>
        <v>0</v>
      </c>
      <c r="CA614" s="177">
        <v>1</v>
      </c>
      <c r="CB614" s="177">
        <v>1</v>
      </c>
      <c r="CZ614" s="146">
        <v>0</v>
      </c>
    </row>
    <row r="615" spans="1:104" x14ac:dyDescent="0.2">
      <c r="A615" s="184"/>
      <c r="B615" s="185" t="s">
        <v>77</v>
      </c>
      <c r="C615" s="186" t="str">
        <f>CONCATENATE(B573," ",C573)</f>
        <v>94 Lešení a stavební výtahy</v>
      </c>
      <c r="D615" s="187"/>
      <c r="E615" s="188"/>
      <c r="F615" s="189"/>
      <c r="G615" s="190">
        <f>SUM(G573:G614)</f>
        <v>0</v>
      </c>
      <c r="O615" s="170">
        <v>4</v>
      </c>
      <c r="BA615" s="191">
        <f>SUM(BA573:BA614)</f>
        <v>0</v>
      </c>
      <c r="BB615" s="191">
        <f>SUM(BB573:BB614)</f>
        <v>0</v>
      </c>
      <c r="BC615" s="191">
        <f>SUM(BC573:BC614)</f>
        <v>0</v>
      </c>
      <c r="BD615" s="191">
        <f>SUM(BD573:BD614)</f>
        <v>0</v>
      </c>
      <c r="BE615" s="191">
        <f>SUM(BE573:BE614)</f>
        <v>0</v>
      </c>
    </row>
    <row r="616" spans="1:104" x14ac:dyDescent="0.2">
      <c r="A616" s="163" t="s">
        <v>74</v>
      </c>
      <c r="B616" s="164" t="s">
        <v>631</v>
      </c>
      <c r="C616" s="165" t="s">
        <v>632</v>
      </c>
      <c r="D616" s="166"/>
      <c r="E616" s="167"/>
      <c r="F616" s="167"/>
      <c r="G616" s="168"/>
      <c r="H616" s="169"/>
      <c r="I616" s="169"/>
      <c r="O616" s="170">
        <v>1</v>
      </c>
    </row>
    <row r="617" spans="1:104" x14ac:dyDescent="0.2">
      <c r="A617" s="171">
        <v>81</v>
      </c>
      <c r="B617" s="172" t="s">
        <v>633</v>
      </c>
      <c r="C617" s="173" t="s">
        <v>634</v>
      </c>
      <c r="D617" s="174" t="s">
        <v>84</v>
      </c>
      <c r="E617" s="175">
        <v>1422</v>
      </c>
      <c r="F617" s="175"/>
      <c r="G617" s="176">
        <f>E617*F617</f>
        <v>0</v>
      </c>
      <c r="O617" s="170">
        <v>2</v>
      </c>
      <c r="AA617" s="146">
        <v>1</v>
      </c>
      <c r="AB617" s="146">
        <v>1</v>
      </c>
      <c r="AC617" s="146">
        <v>1</v>
      </c>
      <c r="AZ617" s="146">
        <v>1</v>
      </c>
      <c r="BA617" s="146">
        <f>IF(AZ617=1,G617,0)</f>
        <v>0</v>
      </c>
      <c r="BB617" s="146">
        <f>IF(AZ617=2,G617,0)</f>
        <v>0</v>
      </c>
      <c r="BC617" s="146">
        <f>IF(AZ617=3,G617,0)</f>
        <v>0</v>
      </c>
      <c r="BD617" s="146">
        <f>IF(AZ617=4,G617,0)</f>
        <v>0</v>
      </c>
      <c r="BE617" s="146">
        <f>IF(AZ617=5,G617,0)</f>
        <v>0</v>
      </c>
      <c r="CA617" s="177">
        <v>1</v>
      </c>
      <c r="CB617" s="177">
        <v>1</v>
      </c>
      <c r="CZ617" s="146">
        <v>0</v>
      </c>
    </row>
    <row r="618" spans="1:104" ht="22.5" x14ac:dyDescent="0.2">
      <c r="A618" s="178"/>
      <c r="B618" s="180"/>
      <c r="C618" s="230" t="s">
        <v>635</v>
      </c>
      <c r="D618" s="231"/>
      <c r="E618" s="181">
        <v>1422</v>
      </c>
      <c r="F618" s="182"/>
      <c r="G618" s="183"/>
      <c r="M618" s="179" t="s">
        <v>635</v>
      </c>
      <c r="O618" s="170"/>
    </row>
    <row r="619" spans="1:104" ht="22.5" x14ac:dyDescent="0.2">
      <c r="A619" s="171">
        <v>82</v>
      </c>
      <c r="B619" s="172" t="s">
        <v>636</v>
      </c>
      <c r="C619" s="173" t="s">
        <v>637</v>
      </c>
      <c r="D619" s="174" t="s">
        <v>84</v>
      </c>
      <c r="E619" s="175">
        <v>356</v>
      </c>
      <c r="F619" s="175"/>
      <c r="G619" s="176">
        <f>E619*F619</f>
        <v>0</v>
      </c>
      <c r="O619" s="170">
        <v>2</v>
      </c>
      <c r="AA619" s="146">
        <v>1</v>
      </c>
      <c r="AB619" s="146">
        <v>0</v>
      </c>
      <c r="AC619" s="146">
        <v>0</v>
      </c>
      <c r="AZ619" s="146">
        <v>1</v>
      </c>
      <c r="BA619" s="146">
        <f>IF(AZ619=1,G619,0)</f>
        <v>0</v>
      </c>
      <c r="BB619" s="146">
        <f>IF(AZ619=2,G619,0)</f>
        <v>0</v>
      </c>
      <c r="BC619" s="146">
        <f>IF(AZ619=3,G619,0)</f>
        <v>0</v>
      </c>
      <c r="BD619" s="146">
        <f>IF(AZ619=4,G619,0)</f>
        <v>0</v>
      </c>
      <c r="BE619" s="146">
        <f>IF(AZ619=5,G619,0)</f>
        <v>0</v>
      </c>
      <c r="CA619" s="177">
        <v>1</v>
      </c>
      <c r="CB619" s="177">
        <v>0</v>
      </c>
      <c r="CZ619" s="146">
        <v>0</v>
      </c>
    </row>
    <row r="620" spans="1:104" x14ac:dyDescent="0.2">
      <c r="A620" s="178"/>
      <c r="B620" s="180"/>
      <c r="C620" s="230" t="s">
        <v>638</v>
      </c>
      <c r="D620" s="231"/>
      <c r="E620" s="181">
        <v>197</v>
      </c>
      <c r="F620" s="182"/>
      <c r="G620" s="183"/>
      <c r="M620" s="179" t="s">
        <v>638</v>
      </c>
      <c r="O620" s="170"/>
    </row>
    <row r="621" spans="1:104" x14ac:dyDescent="0.2">
      <c r="A621" s="178"/>
      <c r="B621" s="180"/>
      <c r="C621" s="230" t="s">
        <v>639</v>
      </c>
      <c r="D621" s="231"/>
      <c r="E621" s="181">
        <v>159</v>
      </c>
      <c r="F621" s="182"/>
      <c r="G621" s="183"/>
      <c r="M621" s="179" t="s">
        <v>639</v>
      </c>
      <c r="O621" s="170"/>
    </row>
    <row r="622" spans="1:104" x14ac:dyDescent="0.2">
      <c r="A622" s="184"/>
      <c r="B622" s="185" t="s">
        <v>77</v>
      </c>
      <c r="C622" s="186" t="str">
        <f>CONCATENATE(B616," ",C616)</f>
        <v>95 Dokončovací konstrukce na pozemních stavbách</v>
      </c>
      <c r="D622" s="187"/>
      <c r="E622" s="188"/>
      <c r="F622" s="189"/>
      <c r="G622" s="190">
        <f>SUM(G616:G621)</f>
        <v>0</v>
      </c>
      <c r="O622" s="170">
        <v>4</v>
      </c>
      <c r="BA622" s="191">
        <f>SUM(BA616:BA621)</f>
        <v>0</v>
      </c>
      <c r="BB622" s="191">
        <f>SUM(BB616:BB621)</f>
        <v>0</v>
      </c>
      <c r="BC622" s="191">
        <f>SUM(BC616:BC621)</f>
        <v>0</v>
      </c>
      <c r="BD622" s="191">
        <f>SUM(BD616:BD621)</f>
        <v>0</v>
      </c>
      <c r="BE622" s="191">
        <f>SUM(BE616:BE621)</f>
        <v>0</v>
      </c>
    </row>
    <row r="623" spans="1:104" x14ac:dyDescent="0.2">
      <c r="A623" s="163" t="s">
        <v>74</v>
      </c>
      <c r="B623" s="164" t="s">
        <v>640</v>
      </c>
      <c r="C623" s="165" t="s">
        <v>641</v>
      </c>
      <c r="D623" s="166"/>
      <c r="E623" s="167"/>
      <c r="F623" s="167"/>
      <c r="G623" s="168"/>
      <c r="H623" s="169"/>
      <c r="I623" s="169"/>
      <c r="O623" s="170">
        <v>1</v>
      </c>
    </row>
    <row r="624" spans="1:104" x14ac:dyDescent="0.2">
      <c r="A624" s="171">
        <v>83</v>
      </c>
      <c r="B624" s="172" t="s">
        <v>642</v>
      </c>
      <c r="C624" s="173" t="s">
        <v>643</v>
      </c>
      <c r="D624" s="174" t="s">
        <v>115</v>
      </c>
      <c r="E624" s="175">
        <v>5</v>
      </c>
      <c r="F624" s="175"/>
      <c r="G624" s="176">
        <f>E624*F624</f>
        <v>0</v>
      </c>
      <c r="O624" s="170">
        <v>2</v>
      </c>
      <c r="AA624" s="146">
        <v>1</v>
      </c>
      <c r="AB624" s="146">
        <v>1</v>
      </c>
      <c r="AC624" s="146">
        <v>1</v>
      </c>
      <c r="AZ624" s="146">
        <v>1</v>
      </c>
      <c r="BA624" s="146">
        <f>IF(AZ624=1,G624,0)</f>
        <v>0</v>
      </c>
      <c r="BB624" s="146">
        <f>IF(AZ624=2,G624,0)</f>
        <v>0</v>
      </c>
      <c r="BC624" s="146">
        <f>IF(AZ624=3,G624,0)</f>
        <v>0</v>
      </c>
      <c r="BD624" s="146">
        <f>IF(AZ624=4,G624,0)</f>
        <v>0</v>
      </c>
      <c r="BE624" s="146">
        <f>IF(AZ624=5,G624,0)</f>
        <v>0</v>
      </c>
      <c r="CA624" s="177">
        <v>1</v>
      </c>
      <c r="CB624" s="177">
        <v>1</v>
      </c>
      <c r="CZ624" s="146">
        <v>0</v>
      </c>
    </row>
    <row r="625" spans="1:104" x14ac:dyDescent="0.2">
      <c r="A625" s="171">
        <v>84</v>
      </c>
      <c r="B625" s="172" t="s">
        <v>644</v>
      </c>
      <c r="C625" s="173" t="s">
        <v>645</v>
      </c>
      <c r="D625" s="174" t="s">
        <v>84</v>
      </c>
      <c r="E625" s="175">
        <v>3.16</v>
      </c>
      <c r="F625" s="175"/>
      <c r="G625" s="176">
        <f>E625*F625</f>
        <v>0</v>
      </c>
      <c r="O625" s="170">
        <v>2</v>
      </c>
      <c r="AA625" s="146">
        <v>1</v>
      </c>
      <c r="AB625" s="146">
        <v>1</v>
      </c>
      <c r="AC625" s="146">
        <v>1</v>
      </c>
      <c r="AZ625" s="146">
        <v>1</v>
      </c>
      <c r="BA625" s="146">
        <f>IF(AZ625=1,G625,0)</f>
        <v>0</v>
      </c>
      <c r="BB625" s="146">
        <f>IF(AZ625=2,G625,0)</f>
        <v>0</v>
      </c>
      <c r="BC625" s="146">
        <f>IF(AZ625=3,G625,0)</f>
        <v>0</v>
      </c>
      <c r="BD625" s="146">
        <f>IF(AZ625=4,G625,0)</f>
        <v>0</v>
      </c>
      <c r="BE625" s="146">
        <f>IF(AZ625=5,G625,0)</f>
        <v>0</v>
      </c>
      <c r="CA625" s="177">
        <v>1</v>
      </c>
      <c r="CB625" s="177">
        <v>1</v>
      </c>
      <c r="CZ625" s="146">
        <v>6.7000000000000002E-4</v>
      </c>
    </row>
    <row r="626" spans="1:104" x14ac:dyDescent="0.2">
      <c r="A626" s="178"/>
      <c r="B626" s="180"/>
      <c r="C626" s="230" t="s">
        <v>646</v>
      </c>
      <c r="D626" s="231"/>
      <c r="E626" s="181">
        <v>3.16</v>
      </c>
      <c r="F626" s="182"/>
      <c r="G626" s="183"/>
      <c r="M626" s="179" t="s">
        <v>646</v>
      </c>
      <c r="O626" s="170"/>
    </row>
    <row r="627" spans="1:104" x14ac:dyDescent="0.2">
      <c r="A627" s="171">
        <v>85</v>
      </c>
      <c r="B627" s="172" t="s">
        <v>647</v>
      </c>
      <c r="C627" s="173" t="s">
        <v>648</v>
      </c>
      <c r="D627" s="174" t="s">
        <v>91</v>
      </c>
      <c r="E627" s="175">
        <v>27.5</v>
      </c>
      <c r="F627" s="175"/>
      <c r="G627" s="176">
        <f>E627*F627</f>
        <v>0</v>
      </c>
      <c r="O627" s="170">
        <v>2</v>
      </c>
      <c r="AA627" s="146">
        <v>1</v>
      </c>
      <c r="AB627" s="146">
        <v>1</v>
      </c>
      <c r="AC627" s="146">
        <v>1</v>
      </c>
      <c r="AZ627" s="146">
        <v>1</v>
      </c>
      <c r="BA627" s="146">
        <f>IF(AZ627=1,G627,0)</f>
        <v>0</v>
      </c>
      <c r="BB627" s="146">
        <f>IF(AZ627=2,G627,0)</f>
        <v>0</v>
      </c>
      <c r="BC627" s="146">
        <f>IF(AZ627=3,G627,0)</f>
        <v>0</v>
      </c>
      <c r="BD627" s="146">
        <f>IF(AZ627=4,G627,0)</f>
        <v>0</v>
      </c>
      <c r="BE627" s="146">
        <f>IF(AZ627=5,G627,0)</f>
        <v>0</v>
      </c>
      <c r="CA627" s="177">
        <v>1</v>
      </c>
      <c r="CB627" s="177">
        <v>1</v>
      </c>
      <c r="CZ627" s="146">
        <v>0</v>
      </c>
    </row>
    <row r="628" spans="1:104" x14ac:dyDescent="0.2">
      <c r="A628" s="178"/>
      <c r="B628" s="180"/>
      <c r="C628" s="230" t="s">
        <v>649</v>
      </c>
      <c r="D628" s="231"/>
      <c r="E628" s="181">
        <v>0</v>
      </c>
      <c r="F628" s="182"/>
      <c r="G628" s="183"/>
      <c r="M628" s="179" t="s">
        <v>649</v>
      </c>
      <c r="O628" s="170"/>
    </row>
    <row r="629" spans="1:104" x14ac:dyDescent="0.2">
      <c r="A629" s="178"/>
      <c r="B629" s="180"/>
      <c r="C629" s="230" t="s">
        <v>650</v>
      </c>
      <c r="D629" s="231"/>
      <c r="E629" s="181">
        <v>18.5</v>
      </c>
      <c r="F629" s="182"/>
      <c r="G629" s="183"/>
      <c r="M629" s="179" t="s">
        <v>650</v>
      </c>
      <c r="O629" s="170"/>
    </row>
    <row r="630" spans="1:104" x14ac:dyDescent="0.2">
      <c r="A630" s="178"/>
      <c r="B630" s="180"/>
      <c r="C630" s="230" t="s">
        <v>651</v>
      </c>
      <c r="D630" s="231"/>
      <c r="E630" s="181">
        <v>2.1</v>
      </c>
      <c r="F630" s="182"/>
      <c r="G630" s="183"/>
      <c r="M630" s="179" t="s">
        <v>651</v>
      </c>
      <c r="O630" s="170"/>
    </row>
    <row r="631" spans="1:104" x14ac:dyDescent="0.2">
      <c r="A631" s="178"/>
      <c r="B631" s="180"/>
      <c r="C631" s="230" t="s">
        <v>652</v>
      </c>
      <c r="D631" s="231"/>
      <c r="E631" s="181">
        <v>6.9</v>
      </c>
      <c r="F631" s="182"/>
      <c r="G631" s="183"/>
      <c r="M631" s="179" t="s">
        <v>652</v>
      </c>
      <c r="O631" s="170"/>
    </row>
    <row r="632" spans="1:104" ht="22.5" x14ac:dyDescent="0.2">
      <c r="A632" s="171">
        <v>86</v>
      </c>
      <c r="B632" s="172" t="s">
        <v>653</v>
      </c>
      <c r="C632" s="173" t="s">
        <v>654</v>
      </c>
      <c r="D632" s="174" t="s">
        <v>91</v>
      </c>
      <c r="E632" s="175">
        <v>35.75</v>
      </c>
      <c r="F632" s="175"/>
      <c r="G632" s="176">
        <f>E632*F632</f>
        <v>0</v>
      </c>
      <c r="O632" s="170">
        <v>2</v>
      </c>
      <c r="AA632" s="146">
        <v>1</v>
      </c>
      <c r="AB632" s="146">
        <v>1</v>
      </c>
      <c r="AC632" s="146">
        <v>1</v>
      </c>
      <c r="AZ632" s="146">
        <v>1</v>
      </c>
      <c r="BA632" s="146">
        <f>IF(AZ632=1,G632,0)</f>
        <v>0</v>
      </c>
      <c r="BB632" s="146">
        <f>IF(AZ632=2,G632,0)</f>
        <v>0</v>
      </c>
      <c r="BC632" s="146">
        <f>IF(AZ632=3,G632,0)</f>
        <v>0</v>
      </c>
      <c r="BD632" s="146">
        <f>IF(AZ632=4,G632,0)</f>
        <v>0</v>
      </c>
      <c r="BE632" s="146">
        <f>IF(AZ632=5,G632,0)</f>
        <v>0</v>
      </c>
      <c r="CA632" s="177">
        <v>1</v>
      </c>
      <c r="CB632" s="177">
        <v>1</v>
      </c>
      <c r="CZ632" s="146">
        <v>0</v>
      </c>
    </row>
    <row r="633" spans="1:104" x14ac:dyDescent="0.2">
      <c r="A633" s="178"/>
      <c r="B633" s="180"/>
      <c r="C633" s="230" t="s">
        <v>649</v>
      </c>
      <c r="D633" s="231"/>
      <c r="E633" s="181">
        <v>0</v>
      </c>
      <c r="F633" s="182"/>
      <c r="G633" s="183"/>
      <c r="M633" s="179" t="s">
        <v>649</v>
      </c>
      <c r="O633" s="170"/>
    </row>
    <row r="634" spans="1:104" x14ac:dyDescent="0.2">
      <c r="A634" s="178"/>
      <c r="B634" s="180"/>
      <c r="C634" s="230" t="s">
        <v>655</v>
      </c>
      <c r="D634" s="231"/>
      <c r="E634" s="181">
        <v>24.05</v>
      </c>
      <c r="F634" s="182"/>
      <c r="G634" s="183"/>
      <c r="M634" s="179" t="s">
        <v>655</v>
      </c>
      <c r="O634" s="170"/>
    </row>
    <row r="635" spans="1:104" x14ac:dyDescent="0.2">
      <c r="A635" s="178"/>
      <c r="B635" s="180"/>
      <c r="C635" s="230" t="s">
        <v>656</v>
      </c>
      <c r="D635" s="231"/>
      <c r="E635" s="181">
        <v>2.73</v>
      </c>
      <c r="F635" s="182"/>
      <c r="G635" s="183"/>
      <c r="M635" s="179" t="s">
        <v>656</v>
      </c>
      <c r="O635" s="170"/>
    </row>
    <row r="636" spans="1:104" x14ac:dyDescent="0.2">
      <c r="A636" s="178"/>
      <c r="B636" s="180"/>
      <c r="C636" s="230" t="s">
        <v>657</v>
      </c>
      <c r="D636" s="231"/>
      <c r="E636" s="181">
        <v>8.9700000000000006</v>
      </c>
      <c r="F636" s="182"/>
      <c r="G636" s="183"/>
      <c r="M636" s="179" t="s">
        <v>657</v>
      </c>
      <c r="O636" s="170"/>
    </row>
    <row r="637" spans="1:104" x14ac:dyDescent="0.2">
      <c r="A637" s="171">
        <v>87</v>
      </c>
      <c r="B637" s="172" t="s">
        <v>658</v>
      </c>
      <c r="C637" s="173" t="s">
        <v>659</v>
      </c>
      <c r="D637" s="174" t="s">
        <v>191</v>
      </c>
      <c r="E637" s="175">
        <v>455.4</v>
      </c>
      <c r="F637" s="175"/>
      <c r="G637" s="176">
        <f>E637*F637</f>
        <v>0</v>
      </c>
      <c r="O637" s="170">
        <v>2</v>
      </c>
      <c r="AA637" s="146">
        <v>1</v>
      </c>
      <c r="AB637" s="146">
        <v>1</v>
      </c>
      <c r="AC637" s="146">
        <v>1</v>
      </c>
      <c r="AZ637" s="146">
        <v>1</v>
      </c>
      <c r="BA637" s="146">
        <f>IF(AZ637=1,G637,0)</f>
        <v>0</v>
      </c>
      <c r="BB637" s="146">
        <f>IF(AZ637=2,G637,0)</f>
        <v>0</v>
      </c>
      <c r="BC637" s="146">
        <f>IF(AZ637=3,G637,0)</f>
        <v>0</v>
      </c>
      <c r="BD637" s="146">
        <f>IF(AZ637=4,G637,0)</f>
        <v>0</v>
      </c>
      <c r="BE637" s="146">
        <f>IF(AZ637=5,G637,0)</f>
        <v>0</v>
      </c>
      <c r="CA637" s="177">
        <v>1</v>
      </c>
      <c r="CB637" s="177">
        <v>1</v>
      </c>
      <c r="CZ637" s="146">
        <v>0</v>
      </c>
    </row>
    <row r="638" spans="1:104" ht="45" x14ac:dyDescent="0.2">
      <c r="A638" s="178"/>
      <c r="B638" s="180"/>
      <c r="C638" s="230" t="s">
        <v>660</v>
      </c>
      <c r="D638" s="231"/>
      <c r="E638" s="181">
        <v>455.4</v>
      </c>
      <c r="F638" s="182"/>
      <c r="G638" s="183"/>
      <c r="M638" s="179" t="s">
        <v>660</v>
      </c>
      <c r="O638" s="170"/>
    </row>
    <row r="639" spans="1:104" x14ac:dyDescent="0.2">
      <c r="A639" s="171">
        <v>88</v>
      </c>
      <c r="B639" s="172" t="s">
        <v>661</v>
      </c>
      <c r="C639" s="173" t="s">
        <v>662</v>
      </c>
      <c r="D639" s="174" t="s">
        <v>191</v>
      </c>
      <c r="E639" s="175">
        <v>701.9</v>
      </c>
      <c r="F639" s="175"/>
      <c r="G639" s="176">
        <f>E639*F639</f>
        <v>0</v>
      </c>
      <c r="O639" s="170">
        <v>2</v>
      </c>
      <c r="AA639" s="146">
        <v>1</v>
      </c>
      <c r="AB639" s="146">
        <v>1</v>
      </c>
      <c r="AC639" s="146">
        <v>1</v>
      </c>
      <c r="AZ639" s="146">
        <v>1</v>
      </c>
      <c r="BA639" s="146">
        <f>IF(AZ639=1,G639,0)</f>
        <v>0</v>
      </c>
      <c r="BB639" s="146">
        <f>IF(AZ639=2,G639,0)</f>
        <v>0</v>
      </c>
      <c r="BC639" s="146">
        <f>IF(AZ639=3,G639,0)</f>
        <v>0</v>
      </c>
      <c r="BD639" s="146">
        <f>IF(AZ639=4,G639,0)</f>
        <v>0</v>
      </c>
      <c r="BE639" s="146">
        <f>IF(AZ639=5,G639,0)</f>
        <v>0</v>
      </c>
      <c r="CA639" s="177">
        <v>1</v>
      </c>
      <c r="CB639" s="177">
        <v>1</v>
      </c>
      <c r="CZ639" s="146">
        <v>0</v>
      </c>
    </row>
    <row r="640" spans="1:104" ht="45" x14ac:dyDescent="0.2">
      <c r="A640" s="178"/>
      <c r="B640" s="180"/>
      <c r="C640" s="230" t="s">
        <v>663</v>
      </c>
      <c r="D640" s="231"/>
      <c r="E640" s="181">
        <v>451.4</v>
      </c>
      <c r="F640" s="182"/>
      <c r="G640" s="183"/>
      <c r="M640" s="179" t="s">
        <v>663</v>
      </c>
      <c r="O640" s="170"/>
    </row>
    <row r="641" spans="1:104" ht="22.5" x14ac:dyDescent="0.2">
      <c r="A641" s="178"/>
      <c r="B641" s="180"/>
      <c r="C641" s="230" t="s">
        <v>664</v>
      </c>
      <c r="D641" s="231"/>
      <c r="E641" s="181">
        <v>250.5</v>
      </c>
      <c r="F641" s="182"/>
      <c r="G641" s="183"/>
      <c r="M641" s="179" t="s">
        <v>664</v>
      </c>
      <c r="O641" s="170"/>
    </row>
    <row r="642" spans="1:104" x14ac:dyDescent="0.2">
      <c r="A642" s="171">
        <v>89</v>
      </c>
      <c r="B642" s="172" t="s">
        <v>665</v>
      </c>
      <c r="C642" s="173" t="s">
        <v>666</v>
      </c>
      <c r="D642" s="174" t="s">
        <v>191</v>
      </c>
      <c r="E642" s="175">
        <v>26.7</v>
      </c>
      <c r="F642" s="175"/>
      <c r="G642" s="176">
        <f>E642*F642</f>
        <v>0</v>
      </c>
      <c r="O642" s="170">
        <v>2</v>
      </c>
      <c r="AA642" s="146">
        <v>1</v>
      </c>
      <c r="AB642" s="146">
        <v>1</v>
      </c>
      <c r="AC642" s="146">
        <v>1</v>
      </c>
      <c r="AZ642" s="146">
        <v>1</v>
      </c>
      <c r="BA642" s="146">
        <f>IF(AZ642=1,G642,0)</f>
        <v>0</v>
      </c>
      <c r="BB642" s="146">
        <f>IF(AZ642=2,G642,0)</f>
        <v>0</v>
      </c>
      <c r="BC642" s="146">
        <f>IF(AZ642=3,G642,0)</f>
        <v>0</v>
      </c>
      <c r="BD642" s="146">
        <f>IF(AZ642=4,G642,0)</f>
        <v>0</v>
      </c>
      <c r="BE642" s="146">
        <f>IF(AZ642=5,G642,0)</f>
        <v>0</v>
      </c>
      <c r="CA642" s="177">
        <v>1</v>
      </c>
      <c r="CB642" s="177">
        <v>1</v>
      </c>
      <c r="CZ642" s="146">
        <v>0</v>
      </c>
    </row>
    <row r="643" spans="1:104" x14ac:dyDescent="0.2">
      <c r="A643" s="178"/>
      <c r="B643" s="180"/>
      <c r="C643" s="230" t="s">
        <v>667</v>
      </c>
      <c r="D643" s="231"/>
      <c r="E643" s="181">
        <v>26.7</v>
      </c>
      <c r="F643" s="182"/>
      <c r="G643" s="183"/>
      <c r="M643" s="179" t="s">
        <v>667</v>
      </c>
      <c r="O643" s="170"/>
    </row>
    <row r="644" spans="1:104" x14ac:dyDescent="0.2">
      <c r="A644" s="171">
        <v>90</v>
      </c>
      <c r="B644" s="172" t="s">
        <v>668</v>
      </c>
      <c r="C644" s="173" t="s">
        <v>669</v>
      </c>
      <c r="D644" s="174" t="s">
        <v>191</v>
      </c>
      <c r="E644" s="175">
        <v>184.6</v>
      </c>
      <c r="F644" s="175"/>
      <c r="G644" s="176">
        <f>E644*F644</f>
        <v>0</v>
      </c>
      <c r="O644" s="170">
        <v>2</v>
      </c>
      <c r="AA644" s="146">
        <v>1</v>
      </c>
      <c r="AB644" s="146">
        <v>1</v>
      </c>
      <c r="AC644" s="146">
        <v>1</v>
      </c>
      <c r="AZ644" s="146">
        <v>1</v>
      </c>
      <c r="BA644" s="146">
        <f>IF(AZ644=1,G644,0)</f>
        <v>0</v>
      </c>
      <c r="BB644" s="146">
        <f>IF(AZ644=2,G644,0)</f>
        <v>0</v>
      </c>
      <c r="BC644" s="146">
        <f>IF(AZ644=3,G644,0)</f>
        <v>0</v>
      </c>
      <c r="BD644" s="146">
        <f>IF(AZ644=4,G644,0)</f>
        <v>0</v>
      </c>
      <c r="BE644" s="146">
        <f>IF(AZ644=5,G644,0)</f>
        <v>0</v>
      </c>
      <c r="CA644" s="177">
        <v>1</v>
      </c>
      <c r="CB644" s="177">
        <v>1</v>
      </c>
      <c r="CZ644" s="146">
        <v>0</v>
      </c>
    </row>
    <row r="645" spans="1:104" ht="22.5" x14ac:dyDescent="0.2">
      <c r="A645" s="178"/>
      <c r="B645" s="180"/>
      <c r="C645" s="230" t="s">
        <v>670</v>
      </c>
      <c r="D645" s="231"/>
      <c r="E645" s="181">
        <v>184.6</v>
      </c>
      <c r="F645" s="182"/>
      <c r="G645" s="183"/>
      <c r="M645" s="179" t="s">
        <v>670</v>
      </c>
      <c r="O645" s="170"/>
    </row>
    <row r="646" spans="1:104" x14ac:dyDescent="0.2">
      <c r="A646" s="171">
        <v>91</v>
      </c>
      <c r="B646" s="172" t="s">
        <v>671</v>
      </c>
      <c r="C646" s="173" t="s">
        <v>672</v>
      </c>
      <c r="D646" s="174" t="s">
        <v>84</v>
      </c>
      <c r="E646" s="175">
        <v>141.91999999999999</v>
      </c>
      <c r="F646" s="175"/>
      <c r="G646" s="176">
        <f>E646*F646</f>
        <v>0</v>
      </c>
      <c r="O646" s="170">
        <v>2</v>
      </c>
      <c r="AA646" s="146">
        <v>1</v>
      </c>
      <c r="AB646" s="146">
        <v>1</v>
      </c>
      <c r="AC646" s="146">
        <v>1</v>
      </c>
      <c r="AZ646" s="146">
        <v>1</v>
      </c>
      <c r="BA646" s="146">
        <f>IF(AZ646=1,G646,0)</f>
        <v>0</v>
      </c>
      <c r="BB646" s="146">
        <f>IF(AZ646=2,G646,0)</f>
        <v>0</v>
      </c>
      <c r="BC646" s="146">
        <f>IF(AZ646=3,G646,0)</f>
        <v>0</v>
      </c>
      <c r="BD646" s="146">
        <f>IF(AZ646=4,G646,0)</f>
        <v>0</v>
      </c>
      <c r="BE646" s="146">
        <f>IF(AZ646=5,G646,0)</f>
        <v>0</v>
      </c>
      <c r="CA646" s="177">
        <v>1</v>
      </c>
      <c r="CB646" s="177">
        <v>1</v>
      </c>
      <c r="CZ646" s="146">
        <v>0</v>
      </c>
    </row>
    <row r="647" spans="1:104" x14ac:dyDescent="0.2">
      <c r="A647" s="178"/>
      <c r="B647" s="180"/>
      <c r="C647" s="230" t="s">
        <v>673</v>
      </c>
      <c r="D647" s="231"/>
      <c r="E647" s="181">
        <v>15.4</v>
      </c>
      <c r="F647" s="182"/>
      <c r="G647" s="183"/>
      <c r="M647" s="179" t="s">
        <v>673</v>
      </c>
      <c r="O647" s="170"/>
    </row>
    <row r="648" spans="1:104" x14ac:dyDescent="0.2">
      <c r="A648" s="178"/>
      <c r="B648" s="180"/>
      <c r="C648" s="230" t="s">
        <v>674</v>
      </c>
      <c r="D648" s="231"/>
      <c r="E648" s="181">
        <v>12</v>
      </c>
      <c r="F648" s="182"/>
      <c r="G648" s="183"/>
      <c r="M648" s="179" t="s">
        <v>674</v>
      </c>
      <c r="O648" s="170"/>
    </row>
    <row r="649" spans="1:104" x14ac:dyDescent="0.2">
      <c r="A649" s="178"/>
      <c r="B649" s="180"/>
      <c r="C649" s="230" t="s">
        <v>675</v>
      </c>
      <c r="D649" s="231"/>
      <c r="E649" s="181">
        <v>8.32</v>
      </c>
      <c r="F649" s="182"/>
      <c r="G649" s="183"/>
      <c r="M649" s="179" t="s">
        <v>675</v>
      </c>
      <c r="O649" s="170"/>
    </row>
    <row r="650" spans="1:104" x14ac:dyDescent="0.2">
      <c r="A650" s="178"/>
      <c r="B650" s="180"/>
      <c r="C650" s="230" t="s">
        <v>676</v>
      </c>
      <c r="D650" s="231"/>
      <c r="E650" s="181">
        <v>49.6</v>
      </c>
      <c r="F650" s="182"/>
      <c r="G650" s="183"/>
      <c r="M650" s="179" t="s">
        <v>676</v>
      </c>
      <c r="O650" s="170"/>
    </row>
    <row r="651" spans="1:104" x14ac:dyDescent="0.2">
      <c r="A651" s="178"/>
      <c r="B651" s="180"/>
      <c r="C651" s="230" t="s">
        <v>677</v>
      </c>
      <c r="D651" s="231"/>
      <c r="E651" s="181">
        <v>12.6</v>
      </c>
      <c r="F651" s="182"/>
      <c r="G651" s="183"/>
      <c r="M651" s="179" t="s">
        <v>677</v>
      </c>
      <c r="O651" s="170"/>
    </row>
    <row r="652" spans="1:104" x14ac:dyDescent="0.2">
      <c r="A652" s="178"/>
      <c r="B652" s="180"/>
      <c r="C652" s="230" t="s">
        <v>678</v>
      </c>
      <c r="D652" s="231"/>
      <c r="E652" s="181">
        <v>44</v>
      </c>
      <c r="F652" s="182"/>
      <c r="G652" s="183"/>
      <c r="M652" s="179" t="s">
        <v>678</v>
      </c>
      <c r="O652" s="170"/>
    </row>
    <row r="653" spans="1:104" x14ac:dyDescent="0.2">
      <c r="A653" s="171">
        <v>92</v>
      </c>
      <c r="B653" s="172" t="s">
        <v>679</v>
      </c>
      <c r="C653" s="173" t="s">
        <v>680</v>
      </c>
      <c r="D653" s="174" t="s">
        <v>84</v>
      </c>
      <c r="E653" s="175">
        <v>171.74</v>
      </c>
      <c r="F653" s="175"/>
      <c r="G653" s="176">
        <f>E653*F653</f>
        <v>0</v>
      </c>
      <c r="O653" s="170">
        <v>2</v>
      </c>
      <c r="AA653" s="146">
        <v>1</v>
      </c>
      <c r="AB653" s="146">
        <v>1</v>
      </c>
      <c r="AC653" s="146">
        <v>1</v>
      </c>
      <c r="AZ653" s="146">
        <v>1</v>
      </c>
      <c r="BA653" s="146">
        <f>IF(AZ653=1,G653,0)</f>
        <v>0</v>
      </c>
      <c r="BB653" s="146">
        <f>IF(AZ653=2,G653,0)</f>
        <v>0</v>
      </c>
      <c r="BC653" s="146">
        <f>IF(AZ653=3,G653,0)</f>
        <v>0</v>
      </c>
      <c r="BD653" s="146">
        <f>IF(AZ653=4,G653,0)</f>
        <v>0</v>
      </c>
      <c r="BE653" s="146">
        <f>IF(AZ653=5,G653,0)</f>
        <v>0</v>
      </c>
      <c r="CA653" s="177">
        <v>1</v>
      </c>
      <c r="CB653" s="177">
        <v>1</v>
      </c>
      <c r="CZ653" s="146">
        <v>0</v>
      </c>
    </row>
    <row r="654" spans="1:104" x14ac:dyDescent="0.2">
      <c r="A654" s="178"/>
      <c r="B654" s="180"/>
      <c r="C654" s="230" t="s">
        <v>681</v>
      </c>
      <c r="D654" s="231"/>
      <c r="E654" s="181">
        <v>16.559999999999999</v>
      </c>
      <c r="F654" s="182"/>
      <c r="G654" s="183"/>
      <c r="M654" s="179" t="s">
        <v>681</v>
      </c>
      <c r="O654" s="170"/>
    </row>
    <row r="655" spans="1:104" x14ac:dyDescent="0.2">
      <c r="A655" s="178"/>
      <c r="B655" s="180"/>
      <c r="C655" s="230" t="s">
        <v>682</v>
      </c>
      <c r="D655" s="231"/>
      <c r="E655" s="181">
        <v>107.1</v>
      </c>
      <c r="F655" s="182"/>
      <c r="G655" s="183"/>
      <c r="M655" s="179" t="s">
        <v>682</v>
      </c>
      <c r="O655" s="170"/>
    </row>
    <row r="656" spans="1:104" x14ac:dyDescent="0.2">
      <c r="A656" s="178"/>
      <c r="B656" s="180"/>
      <c r="C656" s="230" t="s">
        <v>683</v>
      </c>
      <c r="D656" s="231"/>
      <c r="E656" s="181">
        <v>20</v>
      </c>
      <c r="F656" s="182"/>
      <c r="G656" s="183"/>
      <c r="M656" s="179" t="s">
        <v>683</v>
      </c>
      <c r="O656" s="170"/>
    </row>
    <row r="657" spans="1:104" x14ac:dyDescent="0.2">
      <c r="A657" s="178"/>
      <c r="B657" s="180"/>
      <c r="C657" s="230" t="s">
        <v>684</v>
      </c>
      <c r="D657" s="231"/>
      <c r="E657" s="181">
        <v>28.08</v>
      </c>
      <c r="F657" s="182"/>
      <c r="G657" s="183"/>
      <c r="M657" s="179" t="s">
        <v>684</v>
      </c>
      <c r="O657" s="170"/>
    </row>
    <row r="658" spans="1:104" x14ac:dyDescent="0.2">
      <c r="A658" s="171">
        <v>93</v>
      </c>
      <c r="B658" s="172" t="s">
        <v>685</v>
      </c>
      <c r="C658" s="173" t="s">
        <v>686</v>
      </c>
      <c r="D658" s="174" t="s">
        <v>84</v>
      </c>
      <c r="E658" s="175">
        <v>6.12</v>
      </c>
      <c r="F658" s="175"/>
      <c r="G658" s="176">
        <f>E658*F658</f>
        <v>0</v>
      </c>
      <c r="O658" s="170">
        <v>2</v>
      </c>
      <c r="AA658" s="146">
        <v>1</v>
      </c>
      <c r="AB658" s="146">
        <v>1</v>
      </c>
      <c r="AC658" s="146">
        <v>1</v>
      </c>
      <c r="AZ658" s="146">
        <v>1</v>
      </c>
      <c r="BA658" s="146">
        <f>IF(AZ658=1,G658,0)</f>
        <v>0</v>
      </c>
      <c r="BB658" s="146">
        <f>IF(AZ658=2,G658,0)</f>
        <v>0</v>
      </c>
      <c r="BC658" s="146">
        <f>IF(AZ658=3,G658,0)</f>
        <v>0</v>
      </c>
      <c r="BD658" s="146">
        <f>IF(AZ658=4,G658,0)</f>
        <v>0</v>
      </c>
      <c r="BE658" s="146">
        <f>IF(AZ658=5,G658,0)</f>
        <v>0</v>
      </c>
      <c r="CA658" s="177">
        <v>1</v>
      </c>
      <c r="CB658" s="177">
        <v>1</v>
      </c>
      <c r="CZ658" s="146">
        <v>0</v>
      </c>
    </row>
    <row r="659" spans="1:104" x14ac:dyDescent="0.2">
      <c r="A659" s="178"/>
      <c r="B659" s="180"/>
      <c r="C659" s="230" t="s">
        <v>687</v>
      </c>
      <c r="D659" s="231"/>
      <c r="E659" s="181">
        <v>5.16</v>
      </c>
      <c r="F659" s="182"/>
      <c r="G659" s="183"/>
      <c r="M659" s="179" t="s">
        <v>687</v>
      </c>
      <c r="O659" s="170"/>
    </row>
    <row r="660" spans="1:104" x14ac:dyDescent="0.2">
      <c r="A660" s="178"/>
      <c r="B660" s="180"/>
      <c r="C660" s="230" t="s">
        <v>688</v>
      </c>
      <c r="D660" s="231"/>
      <c r="E660" s="181">
        <v>0.96</v>
      </c>
      <c r="F660" s="182"/>
      <c r="G660" s="183"/>
      <c r="M660" s="179" t="s">
        <v>688</v>
      </c>
      <c r="O660" s="170"/>
    </row>
    <row r="661" spans="1:104" x14ac:dyDescent="0.2">
      <c r="A661" s="171">
        <v>94</v>
      </c>
      <c r="B661" s="172" t="s">
        <v>689</v>
      </c>
      <c r="C661" s="173" t="s">
        <v>690</v>
      </c>
      <c r="D661" s="174" t="s">
        <v>84</v>
      </c>
      <c r="E661" s="175">
        <v>21.12</v>
      </c>
      <c r="F661" s="175"/>
      <c r="G661" s="176">
        <f>E661*F661</f>
        <v>0</v>
      </c>
      <c r="O661" s="170">
        <v>2</v>
      </c>
      <c r="AA661" s="146">
        <v>1</v>
      </c>
      <c r="AB661" s="146">
        <v>1</v>
      </c>
      <c r="AC661" s="146">
        <v>1</v>
      </c>
      <c r="AZ661" s="146">
        <v>1</v>
      </c>
      <c r="BA661" s="146">
        <f>IF(AZ661=1,G661,0)</f>
        <v>0</v>
      </c>
      <c r="BB661" s="146">
        <f>IF(AZ661=2,G661,0)</f>
        <v>0</v>
      </c>
      <c r="BC661" s="146">
        <f>IF(AZ661=3,G661,0)</f>
        <v>0</v>
      </c>
      <c r="BD661" s="146">
        <f>IF(AZ661=4,G661,0)</f>
        <v>0</v>
      </c>
      <c r="BE661" s="146">
        <f>IF(AZ661=5,G661,0)</f>
        <v>0</v>
      </c>
      <c r="CA661" s="177">
        <v>1</v>
      </c>
      <c r="CB661" s="177">
        <v>1</v>
      </c>
      <c r="CZ661" s="146">
        <v>0</v>
      </c>
    </row>
    <row r="662" spans="1:104" x14ac:dyDescent="0.2">
      <c r="A662" s="178"/>
      <c r="B662" s="180"/>
      <c r="C662" s="230" t="s">
        <v>691</v>
      </c>
      <c r="D662" s="231"/>
      <c r="E662" s="181">
        <v>16.559999999999999</v>
      </c>
      <c r="F662" s="182"/>
      <c r="G662" s="183"/>
      <c r="M662" s="179" t="s">
        <v>691</v>
      </c>
      <c r="O662" s="170"/>
    </row>
    <row r="663" spans="1:104" x14ac:dyDescent="0.2">
      <c r="A663" s="178"/>
      <c r="B663" s="180"/>
      <c r="C663" s="230" t="s">
        <v>692</v>
      </c>
      <c r="D663" s="231"/>
      <c r="E663" s="181">
        <v>4.5599999999999996</v>
      </c>
      <c r="F663" s="182"/>
      <c r="G663" s="183"/>
      <c r="M663" s="179" t="s">
        <v>692</v>
      </c>
      <c r="O663" s="170"/>
    </row>
    <row r="664" spans="1:104" x14ac:dyDescent="0.2">
      <c r="A664" s="184"/>
      <c r="B664" s="185" t="s">
        <v>77</v>
      </c>
      <c r="C664" s="186" t="str">
        <f>CONCATENATE(B623," ",C623)</f>
        <v>96 Bourání konstrukcí</v>
      </c>
      <c r="D664" s="187"/>
      <c r="E664" s="188"/>
      <c r="F664" s="189"/>
      <c r="G664" s="190">
        <f>SUM(G623:G663)</f>
        <v>0</v>
      </c>
      <c r="O664" s="170">
        <v>4</v>
      </c>
      <c r="BA664" s="191">
        <f>SUM(BA623:BA663)</f>
        <v>0</v>
      </c>
      <c r="BB664" s="191">
        <f>SUM(BB623:BB663)</f>
        <v>0</v>
      </c>
      <c r="BC664" s="191">
        <f>SUM(BC623:BC663)</f>
        <v>0</v>
      </c>
      <c r="BD664" s="191">
        <f>SUM(BD623:BD663)</f>
        <v>0</v>
      </c>
      <c r="BE664" s="191">
        <f>SUM(BE623:BE663)</f>
        <v>0</v>
      </c>
    </row>
    <row r="665" spans="1:104" x14ac:dyDescent="0.2">
      <c r="A665" s="163" t="s">
        <v>74</v>
      </c>
      <c r="B665" s="164" t="s">
        <v>693</v>
      </c>
      <c r="C665" s="165" t="s">
        <v>694</v>
      </c>
      <c r="D665" s="166"/>
      <c r="E665" s="167"/>
      <c r="F665" s="167"/>
      <c r="G665" s="168"/>
      <c r="H665" s="169"/>
      <c r="I665" s="169"/>
      <c r="O665" s="170">
        <v>1</v>
      </c>
    </row>
    <row r="666" spans="1:104" x14ac:dyDescent="0.2">
      <c r="A666" s="171">
        <v>95</v>
      </c>
      <c r="B666" s="172" t="s">
        <v>695</v>
      </c>
      <c r="C666" s="173" t="s">
        <v>696</v>
      </c>
      <c r="D666" s="174" t="s">
        <v>115</v>
      </c>
      <c r="E666" s="175">
        <v>5</v>
      </c>
      <c r="F666" s="175"/>
      <c r="G666" s="176">
        <f>E666*F666</f>
        <v>0</v>
      </c>
      <c r="O666" s="170">
        <v>2</v>
      </c>
      <c r="AA666" s="146">
        <v>1</v>
      </c>
      <c r="AB666" s="146">
        <v>1</v>
      </c>
      <c r="AC666" s="146">
        <v>1</v>
      </c>
      <c r="AZ666" s="146">
        <v>1</v>
      </c>
      <c r="BA666" s="146">
        <f>IF(AZ666=1,G666,0)</f>
        <v>0</v>
      </c>
      <c r="BB666" s="146">
        <f>IF(AZ666=2,G666,0)</f>
        <v>0</v>
      </c>
      <c r="BC666" s="146">
        <f>IF(AZ666=3,G666,0)</f>
        <v>0</v>
      </c>
      <c r="BD666" s="146">
        <f>IF(AZ666=4,G666,0)</f>
        <v>0</v>
      </c>
      <c r="BE666" s="146">
        <f>IF(AZ666=5,G666,0)</f>
        <v>0</v>
      </c>
      <c r="CA666" s="177">
        <v>1</v>
      </c>
      <c r="CB666" s="177">
        <v>1</v>
      </c>
      <c r="CZ666" s="146">
        <v>0</v>
      </c>
    </row>
    <row r="667" spans="1:104" x14ac:dyDescent="0.2">
      <c r="A667" s="178"/>
      <c r="B667" s="180"/>
      <c r="C667" s="230" t="s">
        <v>116</v>
      </c>
      <c r="D667" s="231"/>
      <c r="E667" s="181">
        <v>0</v>
      </c>
      <c r="F667" s="182"/>
      <c r="G667" s="183"/>
      <c r="M667" s="179" t="s">
        <v>116</v>
      </c>
      <c r="O667" s="170"/>
    </row>
    <row r="668" spans="1:104" x14ac:dyDescent="0.2">
      <c r="A668" s="178"/>
      <c r="B668" s="180"/>
      <c r="C668" s="230" t="s">
        <v>148</v>
      </c>
      <c r="D668" s="231"/>
      <c r="E668" s="181">
        <v>4</v>
      </c>
      <c r="F668" s="182"/>
      <c r="G668" s="183"/>
      <c r="M668" s="179" t="s">
        <v>148</v>
      </c>
      <c r="O668" s="170"/>
    </row>
    <row r="669" spans="1:104" x14ac:dyDescent="0.2">
      <c r="A669" s="178"/>
      <c r="B669" s="180"/>
      <c r="C669" s="230" t="s">
        <v>126</v>
      </c>
      <c r="D669" s="231"/>
      <c r="E669" s="181">
        <v>1</v>
      </c>
      <c r="F669" s="182"/>
      <c r="G669" s="183"/>
      <c r="M669" s="179" t="s">
        <v>126</v>
      </c>
      <c r="O669" s="170"/>
    </row>
    <row r="670" spans="1:104" x14ac:dyDescent="0.2">
      <c r="A670" s="171">
        <v>96</v>
      </c>
      <c r="B670" s="172" t="s">
        <v>697</v>
      </c>
      <c r="C670" s="173" t="s">
        <v>698</v>
      </c>
      <c r="D670" s="174" t="s">
        <v>115</v>
      </c>
      <c r="E670" s="175">
        <v>1</v>
      </c>
      <c r="F670" s="175"/>
      <c r="G670" s="176">
        <f>E670*F670</f>
        <v>0</v>
      </c>
      <c r="O670" s="170">
        <v>2</v>
      </c>
      <c r="AA670" s="146">
        <v>1</v>
      </c>
      <c r="AB670" s="146">
        <v>1</v>
      </c>
      <c r="AC670" s="146">
        <v>1</v>
      </c>
      <c r="AZ670" s="146">
        <v>1</v>
      </c>
      <c r="BA670" s="146">
        <f>IF(AZ670=1,G670,0)</f>
        <v>0</v>
      </c>
      <c r="BB670" s="146">
        <f>IF(AZ670=2,G670,0)</f>
        <v>0</v>
      </c>
      <c r="BC670" s="146">
        <f>IF(AZ670=3,G670,0)</f>
        <v>0</v>
      </c>
      <c r="BD670" s="146">
        <f>IF(AZ670=4,G670,0)</f>
        <v>0</v>
      </c>
      <c r="BE670" s="146">
        <f>IF(AZ670=5,G670,0)</f>
        <v>0</v>
      </c>
      <c r="CA670" s="177">
        <v>1</v>
      </c>
      <c r="CB670" s="177">
        <v>1</v>
      </c>
      <c r="CZ670" s="146">
        <v>6.7000000000000002E-4</v>
      </c>
    </row>
    <row r="671" spans="1:104" x14ac:dyDescent="0.2">
      <c r="A671" s="178"/>
      <c r="B671" s="180"/>
      <c r="C671" s="230" t="s">
        <v>116</v>
      </c>
      <c r="D671" s="231"/>
      <c r="E671" s="181">
        <v>0</v>
      </c>
      <c r="F671" s="182"/>
      <c r="G671" s="183"/>
      <c r="M671" s="179" t="s">
        <v>116</v>
      </c>
      <c r="O671" s="170"/>
    </row>
    <row r="672" spans="1:104" x14ac:dyDescent="0.2">
      <c r="A672" s="178"/>
      <c r="B672" s="180"/>
      <c r="C672" s="230" t="s">
        <v>117</v>
      </c>
      <c r="D672" s="231"/>
      <c r="E672" s="181">
        <v>1</v>
      </c>
      <c r="F672" s="182"/>
      <c r="G672" s="183"/>
      <c r="M672" s="179" t="s">
        <v>117</v>
      </c>
      <c r="O672" s="170"/>
    </row>
    <row r="673" spans="1:104" x14ac:dyDescent="0.2">
      <c r="A673" s="171">
        <v>97</v>
      </c>
      <c r="B673" s="172" t="s">
        <v>699</v>
      </c>
      <c r="C673" s="173" t="s">
        <v>700</v>
      </c>
      <c r="D673" s="174" t="s">
        <v>115</v>
      </c>
      <c r="E673" s="175">
        <v>17</v>
      </c>
      <c r="F673" s="175"/>
      <c r="G673" s="176">
        <f>E673*F673</f>
        <v>0</v>
      </c>
      <c r="O673" s="170">
        <v>2</v>
      </c>
      <c r="AA673" s="146">
        <v>1</v>
      </c>
      <c r="AB673" s="146">
        <v>1</v>
      </c>
      <c r="AC673" s="146">
        <v>1</v>
      </c>
      <c r="AZ673" s="146">
        <v>1</v>
      </c>
      <c r="BA673" s="146">
        <f>IF(AZ673=1,G673,0)</f>
        <v>0</v>
      </c>
      <c r="BB673" s="146">
        <f>IF(AZ673=2,G673,0)</f>
        <v>0</v>
      </c>
      <c r="BC673" s="146">
        <f>IF(AZ673=3,G673,0)</f>
        <v>0</v>
      </c>
      <c r="BD673" s="146">
        <f>IF(AZ673=4,G673,0)</f>
        <v>0</v>
      </c>
      <c r="BE673" s="146">
        <f>IF(AZ673=5,G673,0)</f>
        <v>0</v>
      </c>
      <c r="CA673" s="177">
        <v>1</v>
      </c>
      <c r="CB673" s="177">
        <v>1</v>
      </c>
      <c r="CZ673" s="146">
        <v>3.4000000000000002E-4</v>
      </c>
    </row>
    <row r="674" spans="1:104" x14ac:dyDescent="0.2">
      <c r="A674" s="178"/>
      <c r="B674" s="180"/>
      <c r="C674" s="230" t="s">
        <v>116</v>
      </c>
      <c r="D674" s="231"/>
      <c r="E674" s="181">
        <v>0</v>
      </c>
      <c r="F674" s="182"/>
      <c r="G674" s="183"/>
      <c r="M674" s="179" t="s">
        <v>116</v>
      </c>
      <c r="O674" s="170"/>
    </row>
    <row r="675" spans="1:104" x14ac:dyDescent="0.2">
      <c r="A675" s="178"/>
      <c r="B675" s="180"/>
      <c r="C675" s="230" t="s">
        <v>131</v>
      </c>
      <c r="D675" s="231"/>
      <c r="E675" s="181">
        <v>9</v>
      </c>
      <c r="F675" s="182"/>
      <c r="G675" s="183"/>
      <c r="M675" s="179" t="s">
        <v>131</v>
      </c>
      <c r="O675" s="170"/>
    </row>
    <row r="676" spans="1:104" x14ac:dyDescent="0.2">
      <c r="A676" s="178"/>
      <c r="B676" s="180"/>
      <c r="C676" s="230" t="s">
        <v>151</v>
      </c>
      <c r="D676" s="231"/>
      <c r="E676" s="181">
        <v>8</v>
      </c>
      <c r="F676" s="182"/>
      <c r="G676" s="183"/>
      <c r="M676" s="179" t="s">
        <v>151</v>
      </c>
      <c r="O676" s="170"/>
    </row>
    <row r="677" spans="1:104" x14ac:dyDescent="0.2">
      <c r="A677" s="171">
        <v>98</v>
      </c>
      <c r="B677" s="172" t="s">
        <v>701</v>
      </c>
      <c r="C677" s="173" t="s">
        <v>702</v>
      </c>
      <c r="D677" s="174" t="s">
        <v>115</v>
      </c>
      <c r="E677" s="175">
        <v>1</v>
      </c>
      <c r="F677" s="175"/>
      <c r="G677" s="176">
        <f>E677*F677</f>
        <v>0</v>
      </c>
      <c r="O677" s="170">
        <v>2</v>
      </c>
      <c r="AA677" s="146">
        <v>1</v>
      </c>
      <c r="AB677" s="146">
        <v>0</v>
      </c>
      <c r="AC677" s="146">
        <v>0</v>
      </c>
      <c r="AZ677" s="146">
        <v>1</v>
      </c>
      <c r="BA677" s="146">
        <f>IF(AZ677=1,G677,0)</f>
        <v>0</v>
      </c>
      <c r="BB677" s="146">
        <f>IF(AZ677=2,G677,0)</f>
        <v>0</v>
      </c>
      <c r="BC677" s="146">
        <f>IF(AZ677=3,G677,0)</f>
        <v>0</v>
      </c>
      <c r="BD677" s="146">
        <f>IF(AZ677=4,G677,0)</f>
        <v>0</v>
      </c>
      <c r="BE677" s="146">
        <f>IF(AZ677=5,G677,0)</f>
        <v>0</v>
      </c>
      <c r="CA677" s="177">
        <v>1</v>
      </c>
      <c r="CB677" s="177">
        <v>0</v>
      </c>
      <c r="CZ677" s="146">
        <v>3.4000000000000002E-4</v>
      </c>
    </row>
    <row r="678" spans="1:104" x14ac:dyDescent="0.2">
      <c r="A678" s="178"/>
      <c r="B678" s="180"/>
      <c r="C678" s="230" t="s">
        <v>116</v>
      </c>
      <c r="D678" s="231"/>
      <c r="E678" s="181">
        <v>0</v>
      </c>
      <c r="F678" s="182"/>
      <c r="G678" s="183"/>
      <c r="M678" s="179" t="s">
        <v>116</v>
      </c>
      <c r="O678" s="170"/>
    </row>
    <row r="679" spans="1:104" x14ac:dyDescent="0.2">
      <c r="A679" s="178"/>
      <c r="B679" s="180"/>
      <c r="C679" s="230" t="s">
        <v>117</v>
      </c>
      <c r="D679" s="231"/>
      <c r="E679" s="181">
        <v>1</v>
      </c>
      <c r="F679" s="182"/>
      <c r="G679" s="183"/>
      <c r="M679" s="179" t="s">
        <v>117</v>
      </c>
      <c r="O679" s="170"/>
    </row>
    <row r="680" spans="1:104" x14ac:dyDescent="0.2">
      <c r="A680" s="171">
        <v>99</v>
      </c>
      <c r="B680" s="172" t="s">
        <v>703</v>
      </c>
      <c r="C680" s="173" t="s">
        <v>704</v>
      </c>
      <c r="D680" s="174" t="s">
        <v>115</v>
      </c>
      <c r="E680" s="175">
        <v>1</v>
      </c>
      <c r="F680" s="175"/>
      <c r="G680" s="176">
        <f>E680*F680</f>
        <v>0</v>
      </c>
      <c r="O680" s="170">
        <v>2</v>
      </c>
      <c r="AA680" s="146">
        <v>1</v>
      </c>
      <c r="AB680" s="146">
        <v>1</v>
      </c>
      <c r="AC680" s="146">
        <v>1</v>
      </c>
      <c r="AZ680" s="146">
        <v>1</v>
      </c>
      <c r="BA680" s="146">
        <f>IF(AZ680=1,G680,0)</f>
        <v>0</v>
      </c>
      <c r="BB680" s="146">
        <f>IF(AZ680=2,G680,0)</f>
        <v>0</v>
      </c>
      <c r="BC680" s="146">
        <f>IF(AZ680=3,G680,0)</f>
        <v>0</v>
      </c>
      <c r="BD680" s="146">
        <f>IF(AZ680=4,G680,0)</f>
        <v>0</v>
      </c>
      <c r="BE680" s="146">
        <f>IF(AZ680=5,G680,0)</f>
        <v>0</v>
      </c>
      <c r="CA680" s="177">
        <v>1</v>
      </c>
      <c r="CB680" s="177">
        <v>1</v>
      </c>
      <c r="CZ680" s="146">
        <v>1.33E-3</v>
      </c>
    </row>
    <row r="681" spans="1:104" x14ac:dyDescent="0.2">
      <c r="A681" s="178"/>
      <c r="B681" s="180"/>
      <c r="C681" s="230" t="s">
        <v>116</v>
      </c>
      <c r="D681" s="231"/>
      <c r="E681" s="181">
        <v>0</v>
      </c>
      <c r="F681" s="182"/>
      <c r="G681" s="183"/>
      <c r="M681" s="179" t="s">
        <v>116</v>
      </c>
      <c r="O681" s="170"/>
    </row>
    <row r="682" spans="1:104" x14ac:dyDescent="0.2">
      <c r="A682" s="178"/>
      <c r="B682" s="180"/>
      <c r="C682" s="230" t="s">
        <v>117</v>
      </c>
      <c r="D682" s="231"/>
      <c r="E682" s="181">
        <v>1</v>
      </c>
      <c r="F682" s="182"/>
      <c r="G682" s="183"/>
      <c r="M682" s="179" t="s">
        <v>117</v>
      </c>
      <c r="O682" s="170"/>
    </row>
    <row r="683" spans="1:104" x14ac:dyDescent="0.2">
      <c r="A683" s="171">
        <v>100</v>
      </c>
      <c r="B683" s="172" t="s">
        <v>705</v>
      </c>
      <c r="C683" s="173" t="s">
        <v>706</v>
      </c>
      <c r="D683" s="174" t="s">
        <v>115</v>
      </c>
      <c r="E683" s="175">
        <v>1</v>
      </c>
      <c r="F683" s="175"/>
      <c r="G683" s="176">
        <f>E683*F683</f>
        <v>0</v>
      </c>
      <c r="O683" s="170">
        <v>2</v>
      </c>
      <c r="AA683" s="146">
        <v>1</v>
      </c>
      <c r="AB683" s="146">
        <v>1</v>
      </c>
      <c r="AC683" s="146">
        <v>1</v>
      </c>
      <c r="AZ683" s="146">
        <v>1</v>
      </c>
      <c r="BA683" s="146">
        <f>IF(AZ683=1,G683,0)</f>
        <v>0</v>
      </c>
      <c r="BB683" s="146">
        <f>IF(AZ683=2,G683,0)</f>
        <v>0</v>
      </c>
      <c r="BC683" s="146">
        <f>IF(AZ683=3,G683,0)</f>
        <v>0</v>
      </c>
      <c r="BD683" s="146">
        <f>IF(AZ683=4,G683,0)</f>
        <v>0</v>
      </c>
      <c r="BE683" s="146">
        <f>IF(AZ683=5,G683,0)</f>
        <v>0</v>
      </c>
      <c r="CA683" s="177">
        <v>1</v>
      </c>
      <c r="CB683" s="177">
        <v>1</v>
      </c>
      <c r="CZ683" s="146">
        <v>1.33E-3</v>
      </c>
    </row>
    <row r="684" spans="1:104" x14ac:dyDescent="0.2">
      <c r="A684" s="178"/>
      <c r="B684" s="180"/>
      <c r="C684" s="230" t="s">
        <v>116</v>
      </c>
      <c r="D684" s="231"/>
      <c r="E684" s="181">
        <v>0</v>
      </c>
      <c r="F684" s="182"/>
      <c r="G684" s="183"/>
      <c r="M684" s="179" t="s">
        <v>116</v>
      </c>
      <c r="O684" s="170"/>
    </row>
    <row r="685" spans="1:104" x14ac:dyDescent="0.2">
      <c r="A685" s="178"/>
      <c r="B685" s="180"/>
      <c r="C685" s="230" t="s">
        <v>117</v>
      </c>
      <c r="D685" s="231"/>
      <c r="E685" s="181">
        <v>1</v>
      </c>
      <c r="F685" s="182"/>
      <c r="G685" s="183"/>
      <c r="M685" s="179" t="s">
        <v>117</v>
      </c>
      <c r="O685" s="170"/>
    </row>
    <row r="686" spans="1:104" x14ac:dyDescent="0.2">
      <c r="A686" s="171">
        <v>101</v>
      </c>
      <c r="B686" s="172" t="s">
        <v>707</v>
      </c>
      <c r="C686" s="173" t="s">
        <v>708</v>
      </c>
      <c r="D686" s="174" t="s">
        <v>115</v>
      </c>
      <c r="E686" s="175">
        <v>7</v>
      </c>
      <c r="F686" s="175"/>
      <c r="G686" s="176">
        <f>E686*F686</f>
        <v>0</v>
      </c>
      <c r="O686" s="170">
        <v>2</v>
      </c>
      <c r="AA686" s="146">
        <v>1</v>
      </c>
      <c r="AB686" s="146">
        <v>1</v>
      </c>
      <c r="AC686" s="146">
        <v>1</v>
      </c>
      <c r="AZ686" s="146">
        <v>1</v>
      </c>
      <c r="BA686" s="146">
        <f>IF(AZ686=1,G686,0)</f>
        <v>0</v>
      </c>
      <c r="BB686" s="146">
        <f>IF(AZ686=2,G686,0)</f>
        <v>0</v>
      </c>
      <c r="BC686" s="146">
        <f>IF(AZ686=3,G686,0)</f>
        <v>0</v>
      </c>
      <c r="BD686" s="146">
        <f>IF(AZ686=4,G686,0)</f>
        <v>0</v>
      </c>
      <c r="BE686" s="146">
        <f>IF(AZ686=5,G686,0)</f>
        <v>0</v>
      </c>
      <c r="CA686" s="177">
        <v>1</v>
      </c>
      <c r="CB686" s="177">
        <v>1</v>
      </c>
      <c r="CZ686" s="146">
        <v>3.4000000000000002E-4</v>
      </c>
    </row>
    <row r="687" spans="1:104" x14ac:dyDescent="0.2">
      <c r="A687" s="178"/>
      <c r="B687" s="180"/>
      <c r="C687" s="230" t="s">
        <v>116</v>
      </c>
      <c r="D687" s="231"/>
      <c r="E687" s="181">
        <v>0</v>
      </c>
      <c r="F687" s="182"/>
      <c r="G687" s="183"/>
      <c r="M687" s="179" t="s">
        <v>116</v>
      </c>
      <c r="O687" s="170"/>
    </row>
    <row r="688" spans="1:104" x14ac:dyDescent="0.2">
      <c r="A688" s="178"/>
      <c r="B688" s="180"/>
      <c r="C688" s="230" t="s">
        <v>154</v>
      </c>
      <c r="D688" s="231"/>
      <c r="E688" s="181">
        <v>3</v>
      </c>
      <c r="F688" s="182"/>
      <c r="G688" s="183"/>
      <c r="M688" s="179" t="s">
        <v>154</v>
      </c>
      <c r="O688" s="170"/>
    </row>
    <row r="689" spans="1:104" x14ac:dyDescent="0.2">
      <c r="A689" s="178"/>
      <c r="B689" s="180"/>
      <c r="C689" s="230" t="s">
        <v>155</v>
      </c>
      <c r="D689" s="231"/>
      <c r="E689" s="181">
        <v>4</v>
      </c>
      <c r="F689" s="182"/>
      <c r="G689" s="183"/>
      <c r="M689" s="179" t="s">
        <v>155</v>
      </c>
      <c r="O689" s="170"/>
    </row>
    <row r="690" spans="1:104" x14ac:dyDescent="0.2">
      <c r="A690" s="171">
        <v>102</v>
      </c>
      <c r="B690" s="172" t="s">
        <v>709</v>
      </c>
      <c r="C690" s="173" t="s">
        <v>710</v>
      </c>
      <c r="D690" s="174" t="s">
        <v>115</v>
      </c>
      <c r="E690" s="175">
        <v>1</v>
      </c>
      <c r="F690" s="175"/>
      <c r="G690" s="176">
        <f>E690*F690</f>
        <v>0</v>
      </c>
      <c r="O690" s="170">
        <v>2</v>
      </c>
      <c r="AA690" s="146">
        <v>1</v>
      </c>
      <c r="AB690" s="146">
        <v>1</v>
      </c>
      <c r="AC690" s="146">
        <v>1</v>
      </c>
      <c r="AZ690" s="146">
        <v>1</v>
      </c>
      <c r="BA690" s="146">
        <f>IF(AZ690=1,G690,0)</f>
        <v>0</v>
      </c>
      <c r="BB690" s="146">
        <f>IF(AZ690=2,G690,0)</f>
        <v>0</v>
      </c>
      <c r="BC690" s="146">
        <f>IF(AZ690=3,G690,0)</f>
        <v>0</v>
      </c>
      <c r="BD690" s="146">
        <f>IF(AZ690=4,G690,0)</f>
        <v>0</v>
      </c>
      <c r="BE690" s="146">
        <f>IF(AZ690=5,G690,0)</f>
        <v>0</v>
      </c>
      <c r="CA690" s="177">
        <v>1</v>
      </c>
      <c r="CB690" s="177">
        <v>1</v>
      </c>
      <c r="CZ690" s="146">
        <v>3.4000000000000002E-4</v>
      </c>
    </row>
    <row r="691" spans="1:104" x14ac:dyDescent="0.2">
      <c r="A691" s="178"/>
      <c r="B691" s="180"/>
      <c r="C691" s="230" t="s">
        <v>116</v>
      </c>
      <c r="D691" s="231"/>
      <c r="E691" s="181">
        <v>0</v>
      </c>
      <c r="F691" s="182"/>
      <c r="G691" s="183"/>
      <c r="M691" s="179" t="s">
        <v>116</v>
      </c>
      <c r="O691" s="170"/>
    </row>
    <row r="692" spans="1:104" x14ac:dyDescent="0.2">
      <c r="A692" s="178"/>
      <c r="B692" s="180"/>
      <c r="C692" s="230" t="s">
        <v>126</v>
      </c>
      <c r="D692" s="231"/>
      <c r="E692" s="181">
        <v>1</v>
      </c>
      <c r="F692" s="182"/>
      <c r="G692" s="183"/>
      <c r="M692" s="179" t="s">
        <v>126</v>
      </c>
      <c r="O692" s="170"/>
    </row>
    <row r="693" spans="1:104" x14ac:dyDescent="0.2">
      <c r="A693" s="171">
        <v>103</v>
      </c>
      <c r="B693" s="172" t="s">
        <v>711</v>
      </c>
      <c r="C693" s="173" t="s">
        <v>712</v>
      </c>
      <c r="D693" s="174" t="s">
        <v>115</v>
      </c>
      <c r="E693" s="175">
        <v>1</v>
      </c>
      <c r="F693" s="175"/>
      <c r="G693" s="176">
        <f>E693*F693</f>
        <v>0</v>
      </c>
      <c r="O693" s="170">
        <v>2</v>
      </c>
      <c r="AA693" s="146">
        <v>1</v>
      </c>
      <c r="AB693" s="146">
        <v>1</v>
      </c>
      <c r="AC693" s="146">
        <v>1</v>
      </c>
      <c r="AZ693" s="146">
        <v>1</v>
      </c>
      <c r="BA693" s="146">
        <f>IF(AZ693=1,G693,0)</f>
        <v>0</v>
      </c>
      <c r="BB693" s="146">
        <f>IF(AZ693=2,G693,0)</f>
        <v>0</v>
      </c>
      <c r="BC693" s="146">
        <f>IF(AZ693=3,G693,0)</f>
        <v>0</v>
      </c>
      <c r="BD693" s="146">
        <f>IF(AZ693=4,G693,0)</f>
        <v>0</v>
      </c>
      <c r="BE693" s="146">
        <f>IF(AZ693=5,G693,0)</f>
        <v>0</v>
      </c>
      <c r="CA693" s="177">
        <v>1</v>
      </c>
      <c r="CB693" s="177">
        <v>1</v>
      </c>
      <c r="CZ693" s="146">
        <v>1.33E-3</v>
      </c>
    </row>
    <row r="694" spans="1:104" x14ac:dyDescent="0.2">
      <c r="A694" s="178"/>
      <c r="B694" s="180"/>
      <c r="C694" s="230" t="s">
        <v>116</v>
      </c>
      <c r="D694" s="231"/>
      <c r="E694" s="181">
        <v>0</v>
      </c>
      <c r="F694" s="182"/>
      <c r="G694" s="183"/>
      <c r="M694" s="179" t="s">
        <v>116</v>
      </c>
      <c r="O694" s="170"/>
    </row>
    <row r="695" spans="1:104" x14ac:dyDescent="0.2">
      <c r="A695" s="178"/>
      <c r="B695" s="180"/>
      <c r="C695" s="230" t="s">
        <v>117</v>
      </c>
      <c r="D695" s="231"/>
      <c r="E695" s="181">
        <v>1</v>
      </c>
      <c r="F695" s="182"/>
      <c r="G695" s="183"/>
      <c r="M695" s="179" t="s">
        <v>117</v>
      </c>
      <c r="O695" s="170"/>
    </row>
    <row r="696" spans="1:104" x14ac:dyDescent="0.2">
      <c r="A696" s="171">
        <v>104</v>
      </c>
      <c r="B696" s="172" t="s">
        <v>713</v>
      </c>
      <c r="C696" s="173" t="s">
        <v>714</v>
      </c>
      <c r="D696" s="174" t="s">
        <v>115</v>
      </c>
      <c r="E696" s="175">
        <v>19</v>
      </c>
      <c r="F696" s="175"/>
      <c r="G696" s="176">
        <f>E696*F696</f>
        <v>0</v>
      </c>
      <c r="O696" s="170">
        <v>2</v>
      </c>
      <c r="AA696" s="146">
        <v>1</v>
      </c>
      <c r="AB696" s="146">
        <v>1</v>
      </c>
      <c r="AC696" s="146">
        <v>1</v>
      </c>
      <c r="AZ696" s="146">
        <v>1</v>
      </c>
      <c r="BA696" s="146">
        <f>IF(AZ696=1,G696,0)</f>
        <v>0</v>
      </c>
      <c r="BB696" s="146">
        <f>IF(AZ696=2,G696,0)</f>
        <v>0</v>
      </c>
      <c r="BC696" s="146">
        <f>IF(AZ696=3,G696,0)</f>
        <v>0</v>
      </c>
      <c r="BD696" s="146">
        <f>IF(AZ696=4,G696,0)</f>
        <v>0</v>
      </c>
      <c r="BE696" s="146">
        <f>IF(AZ696=5,G696,0)</f>
        <v>0</v>
      </c>
      <c r="CA696" s="177">
        <v>1</v>
      </c>
      <c r="CB696" s="177">
        <v>1</v>
      </c>
      <c r="CZ696" s="146">
        <v>1.33E-3</v>
      </c>
    </row>
    <row r="697" spans="1:104" x14ac:dyDescent="0.2">
      <c r="A697" s="178"/>
      <c r="B697" s="180"/>
      <c r="C697" s="230" t="s">
        <v>116</v>
      </c>
      <c r="D697" s="231"/>
      <c r="E697" s="181">
        <v>0</v>
      </c>
      <c r="F697" s="182"/>
      <c r="G697" s="183"/>
      <c r="M697" s="179" t="s">
        <v>116</v>
      </c>
      <c r="O697" s="170"/>
    </row>
    <row r="698" spans="1:104" x14ac:dyDescent="0.2">
      <c r="A698" s="178"/>
      <c r="B698" s="180"/>
      <c r="C698" s="230" t="s">
        <v>131</v>
      </c>
      <c r="D698" s="231"/>
      <c r="E698" s="181">
        <v>9</v>
      </c>
      <c r="F698" s="182"/>
      <c r="G698" s="183"/>
      <c r="M698" s="179" t="s">
        <v>131</v>
      </c>
      <c r="O698" s="170"/>
    </row>
    <row r="699" spans="1:104" x14ac:dyDescent="0.2">
      <c r="A699" s="178"/>
      <c r="B699" s="180"/>
      <c r="C699" s="230" t="s">
        <v>132</v>
      </c>
      <c r="D699" s="231"/>
      <c r="E699" s="181">
        <v>10</v>
      </c>
      <c r="F699" s="182"/>
      <c r="G699" s="183"/>
      <c r="M699" s="179" t="s">
        <v>132</v>
      </c>
      <c r="O699" s="170"/>
    </row>
    <row r="700" spans="1:104" x14ac:dyDescent="0.2">
      <c r="A700" s="171">
        <v>105</v>
      </c>
      <c r="B700" s="172" t="s">
        <v>715</v>
      </c>
      <c r="C700" s="173" t="s">
        <v>716</v>
      </c>
      <c r="D700" s="174" t="s">
        <v>115</v>
      </c>
      <c r="E700" s="175">
        <v>2</v>
      </c>
      <c r="F700" s="175"/>
      <c r="G700" s="176">
        <f>E700*F700</f>
        <v>0</v>
      </c>
      <c r="O700" s="170">
        <v>2</v>
      </c>
      <c r="AA700" s="146">
        <v>1</v>
      </c>
      <c r="AB700" s="146">
        <v>1</v>
      </c>
      <c r="AC700" s="146">
        <v>1</v>
      </c>
      <c r="AZ700" s="146">
        <v>1</v>
      </c>
      <c r="BA700" s="146">
        <f>IF(AZ700=1,G700,0)</f>
        <v>0</v>
      </c>
      <c r="BB700" s="146">
        <f>IF(AZ700=2,G700,0)</f>
        <v>0</v>
      </c>
      <c r="BC700" s="146">
        <f>IF(AZ700=3,G700,0)</f>
        <v>0</v>
      </c>
      <c r="BD700" s="146">
        <f>IF(AZ700=4,G700,0)</f>
        <v>0</v>
      </c>
      <c r="BE700" s="146">
        <f>IF(AZ700=5,G700,0)</f>
        <v>0</v>
      </c>
      <c r="CA700" s="177">
        <v>1</v>
      </c>
      <c r="CB700" s="177">
        <v>1</v>
      </c>
      <c r="CZ700" s="146">
        <v>1.33E-3</v>
      </c>
    </row>
    <row r="701" spans="1:104" x14ac:dyDescent="0.2">
      <c r="A701" s="178"/>
      <c r="B701" s="180"/>
      <c r="C701" s="230" t="s">
        <v>116</v>
      </c>
      <c r="D701" s="231"/>
      <c r="E701" s="181">
        <v>0</v>
      </c>
      <c r="F701" s="182"/>
      <c r="G701" s="183"/>
      <c r="M701" s="179" t="s">
        <v>116</v>
      </c>
      <c r="O701" s="170"/>
    </row>
    <row r="702" spans="1:104" x14ac:dyDescent="0.2">
      <c r="A702" s="178"/>
      <c r="B702" s="180"/>
      <c r="C702" s="230" t="s">
        <v>135</v>
      </c>
      <c r="D702" s="231"/>
      <c r="E702" s="181">
        <v>2</v>
      </c>
      <c r="F702" s="182"/>
      <c r="G702" s="183"/>
      <c r="M702" s="179" t="s">
        <v>135</v>
      </c>
      <c r="O702" s="170"/>
    </row>
    <row r="703" spans="1:104" x14ac:dyDescent="0.2">
      <c r="A703" s="171">
        <v>106</v>
      </c>
      <c r="B703" s="172" t="s">
        <v>717</v>
      </c>
      <c r="C703" s="173" t="s">
        <v>718</v>
      </c>
      <c r="D703" s="174" t="s">
        <v>84</v>
      </c>
      <c r="E703" s="175">
        <v>1.8149999999999999</v>
      </c>
      <c r="F703" s="175"/>
      <c r="G703" s="176">
        <f>E703*F703</f>
        <v>0</v>
      </c>
      <c r="O703" s="170">
        <v>2</v>
      </c>
      <c r="AA703" s="146">
        <v>1</v>
      </c>
      <c r="AB703" s="146">
        <v>1</v>
      </c>
      <c r="AC703" s="146">
        <v>1</v>
      </c>
      <c r="AZ703" s="146">
        <v>1</v>
      </c>
      <c r="BA703" s="146">
        <f>IF(AZ703=1,G703,0)</f>
        <v>0</v>
      </c>
      <c r="BB703" s="146">
        <f>IF(AZ703=2,G703,0)</f>
        <v>0</v>
      </c>
      <c r="BC703" s="146">
        <f>IF(AZ703=3,G703,0)</f>
        <v>0</v>
      </c>
      <c r="BD703" s="146">
        <f>IF(AZ703=4,G703,0)</f>
        <v>0</v>
      </c>
      <c r="BE703" s="146">
        <f>IF(AZ703=5,G703,0)</f>
        <v>0</v>
      </c>
      <c r="CA703" s="177">
        <v>1</v>
      </c>
      <c r="CB703" s="177">
        <v>1</v>
      </c>
      <c r="CZ703" s="146">
        <v>1.65E-3</v>
      </c>
    </row>
    <row r="704" spans="1:104" x14ac:dyDescent="0.2">
      <c r="A704" s="178"/>
      <c r="B704" s="180"/>
      <c r="C704" s="230" t="s">
        <v>116</v>
      </c>
      <c r="D704" s="231"/>
      <c r="E704" s="181">
        <v>0</v>
      </c>
      <c r="F704" s="182"/>
      <c r="G704" s="183"/>
      <c r="M704" s="179" t="s">
        <v>116</v>
      </c>
      <c r="O704" s="170"/>
    </row>
    <row r="705" spans="1:104" x14ac:dyDescent="0.2">
      <c r="A705" s="178"/>
      <c r="B705" s="180"/>
      <c r="C705" s="230" t="s">
        <v>719</v>
      </c>
      <c r="D705" s="231"/>
      <c r="E705" s="181">
        <v>1.56</v>
      </c>
      <c r="F705" s="182"/>
      <c r="G705" s="183"/>
      <c r="M705" s="179" t="s">
        <v>719</v>
      </c>
      <c r="O705" s="170"/>
    </row>
    <row r="706" spans="1:104" x14ac:dyDescent="0.2">
      <c r="A706" s="178"/>
      <c r="B706" s="180"/>
      <c r="C706" s="230" t="s">
        <v>720</v>
      </c>
      <c r="D706" s="231"/>
      <c r="E706" s="181">
        <v>0.255</v>
      </c>
      <c r="F706" s="182"/>
      <c r="G706" s="183"/>
      <c r="M706" s="179" t="s">
        <v>720</v>
      </c>
      <c r="O706" s="170"/>
    </row>
    <row r="707" spans="1:104" x14ac:dyDescent="0.2">
      <c r="A707" s="171">
        <v>107</v>
      </c>
      <c r="B707" s="172" t="s">
        <v>721</v>
      </c>
      <c r="C707" s="173" t="s">
        <v>722</v>
      </c>
      <c r="D707" s="174" t="s">
        <v>91</v>
      </c>
      <c r="E707" s="175">
        <v>0.29699999999999999</v>
      </c>
      <c r="F707" s="175"/>
      <c r="G707" s="176">
        <f>E707*F707</f>
        <v>0</v>
      </c>
      <c r="O707" s="170">
        <v>2</v>
      </c>
      <c r="AA707" s="146">
        <v>1</v>
      </c>
      <c r="AB707" s="146">
        <v>1</v>
      </c>
      <c r="AC707" s="146">
        <v>1</v>
      </c>
      <c r="AZ707" s="146">
        <v>1</v>
      </c>
      <c r="BA707" s="146">
        <f>IF(AZ707=1,G707,0)</f>
        <v>0</v>
      </c>
      <c r="BB707" s="146">
        <f>IF(AZ707=2,G707,0)</f>
        <v>0</v>
      </c>
      <c r="BC707" s="146">
        <f>IF(AZ707=3,G707,0)</f>
        <v>0</v>
      </c>
      <c r="BD707" s="146">
        <f>IF(AZ707=4,G707,0)</f>
        <v>0</v>
      </c>
      <c r="BE707" s="146">
        <f>IF(AZ707=5,G707,0)</f>
        <v>0</v>
      </c>
      <c r="CA707" s="177">
        <v>1</v>
      </c>
      <c r="CB707" s="177">
        <v>1</v>
      </c>
      <c r="CZ707" s="146">
        <v>1.82E-3</v>
      </c>
    </row>
    <row r="708" spans="1:104" x14ac:dyDescent="0.2">
      <c r="A708" s="178"/>
      <c r="B708" s="180"/>
      <c r="C708" s="230" t="s">
        <v>116</v>
      </c>
      <c r="D708" s="231"/>
      <c r="E708" s="181">
        <v>0</v>
      </c>
      <c r="F708" s="182"/>
      <c r="G708" s="183"/>
      <c r="M708" s="179" t="s">
        <v>116</v>
      </c>
      <c r="O708" s="170"/>
    </row>
    <row r="709" spans="1:104" x14ac:dyDescent="0.2">
      <c r="A709" s="178"/>
      <c r="B709" s="180"/>
      <c r="C709" s="230" t="s">
        <v>140</v>
      </c>
      <c r="D709" s="231"/>
      <c r="E709" s="181">
        <v>0.126</v>
      </c>
      <c r="F709" s="182"/>
      <c r="G709" s="183"/>
      <c r="M709" s="179" t="s">
        <v>140</v>
      </c>
      <c r="O709" s="170"/>
    </row>
    <row r="710" spans="1:104" x14ac:dyDescent="0.2">
      <c r="A710" s="178"/>
      <c r="B710" s="180"/>
      <c r="C710" s="230" t="s">
        <v>141</v>
      </c>
      <c r="D710" s="231"/>
      <c r="E710" s="181">
        <v>0.17100000000000001</v>
      </c>
      <c r="F710" s="182"/>
      <c r="G710" s="183"/>
      <c r="M710" s="179" t="s">
        <v>141</v>
      </c>
      <c r="O710" s="170"/>
    </row>
    <row r="711" spans="1:104" x14ac:dyDescent="0.2">
      <c r="A711" s="171">
        <v>108</v>
      </c>
      <c r="B711" s="172" t="s">
        <v>723</v>
      </c>
      <c r="C711" s="173" t="s">
        <v>724</v>
      </c>
      <c r="D711" s="174" t="s">
        <v>91</v>
      </c>
      <c r="E711" s="175">
        <v>2.778</v>
      </c>
      <c r="F711" s="175"/>
      <c r="G711" s="176">
        <f>E711*F711</f>
        <v>0</v>
      </c>
      <c r="O711" s="170">
        <v>2</v>
      </c>
      <c r="AA711" s="146">
        <v>1</v>
      </c>
      <c r="AB711" s="146">
        <v>1</v>
      </c>
      <c r="AC711" s="146">
        <v>1</v>
      </c>
      <c r="AZ711" s="146">
        <v>1</v>
      </c>
      <c r="BA711" s="146">
        <f>IF(AZ711=1,G711,0)</f>
        <v>0</v>
      </c>
      <c r="BB711" s="146">
        <f>IF(AZ711=2,G711,0)</f>
        <v>0</v>
      </c>
      <c r="BC711" s="146">
        <f>IF(AZ711=3,G711,0)</f>
        <v>0</v>
      </c>
      <c r="BD711" s="146">
        <f>IF(AZ711=4,G711,0)</f>
        <v>0</v>
      </c>
      <c r="BE711" s="146">
        <f>IF(AZ711=5,G711,0)</f>
        <v>0</v>
      </c>
      <c r="CA711" s="177">
        <v>1</v>
      </c>
      <c r="CB711" s="177">
        <v>1</v>
      </c>
      <c r="CZ711" s="146">
        <v>1.82E-3</v>
      </c>
    </row>
    <row r="712" spans="1:104" x14ac:dyDescent="0.2">
      <c r="A712" s="178"/>
      <c r="B712" s="180"/>
      <c r="C712" s="230" t="s">
        <v>116</v>
      </c>
      <c r="D712" s="231"/>
      <c r="E712" s="181">
        <v>0</v>
      </c>
      <c r="F712" s="182"/>
      <c r="G712" s="183"/>
      <c r="M712" s="179" t="s">
        <v>116</v>
      </c>
      <c r="O712" s="170"/>
    </row>
    <row r="713" spans="1:104" x14ac:dyDescent="0.2">
      <c r="A713" s="178"/>
      <c r="B713" s="180"/>
      <c r="C713" s="230" t="s">
        <v>142</v>
      </c>
      <c r="D713" s="231"/>
      <c r="E713" s="181">
        <v>1.3454999999999999</v>
      </c>
      <c r="F713" s="182"/>
      <c r="G713" s="183"/>
      <c r="M713" s="179" t="s">
        <v>142</v>
      </c>
      <c r="O713" s="170"/>
    </row>
    <row r="714" spans="1:104" ht="22.5" x14ac:dyDescent="0.2">
      <c r="A714" s="178"/>
      <c r="B714" s="180"/>
      <c r="C714" s="230" t="s">
        <v>143</v>
      </c>
      <c r="D714" s="231"/>
      <c r="E714" s="181">
        <v>1.4325000000000001</v>
      </c>
      <c r="F714" s="182"/>
      <c r="G714" s="183"/>
      <c r="M714" s="179" t="s">
        <v>143</v>
      </c>
      <c r="O714" s="170"/>
    </row>
    <row r="715" spans="1:104" x14ac:dyDescent="0.2">
      <c r="A715" s="171">
        <v>109</v>
      </c>
      <c r="B715" s="172" t="s">
        <v>725</v>
      </c>
      <c r="C715" s="173" t="s">
        <v>726</v>
      </c>
      <c r="D715" s="174" t="s">
        <v>91</v>
      </c>
      <c r="E715" s="175">
        <v>1.8314999999999999</v>
      </c>
      <c r="F715" s="175"/>
      <c r="G715" s="176">
        <f>E715*F715</f>
        <v>0</v>
      </c>
      <c r="O715" s="170">
        <v>2</v>
      </c>
      <c r="AA715" s="146">
        <v>1</v>
      </c>
      <c r="AB715" s="146">
        <v>1</v>
      </c>
      <c r="AC715" s="146">
        <v>1</v>
      </c>
      <c r="AZ715" s="146">
        <v>1</v>
      </c>
      <c r="BA715" s="146">
        <f>IF(AZ715=1,G715,0)</f>
        <v>0</v>
      </c>
      <c r="BB715" s="146">
        <f>IF(AZ715=2,G715,0)</f>
        <v>0</v>
      </c>
      <c r="BC715" s="146">
        <f>IF(AZ715=3,G715,0)</f>
        <v>0</v>
      </c>
      <c r="BD715" s="146">
        <f>IF(AZ715=4,G715,0)</f>
        <v>0</v>
      </c>
      <c r="BE715" s="146">
        <f>IF(AZ715=5,G715,0)</f>
        <v>0</v>
      </c>
      <c r="CA715" s="177">
        <v>1</v>
      </c>
      <c r="CB715" s="177">
        <v>1</v>
      </c>
      <c r="CZ715" s="146">
        <v>1.82E-3</v>
      </c>
    </row>
    <row r="716" spans="1:104" x14ac:dyDescent="0.2">
      <c r="A716" s="178"/>
      <c r="B716" s="180"/>
      <c r="C716" s="230" t="s">
        <v>116</v>
      </c>
      <c r="D716" s="231"/>
      <c r="E716" s="181">
        <v>0</v>
      </c>
      <c r="F716" s="182"/>
      <c r="G716" s="183"/>
      <c r="M716" s="179" t="s">
        <v>116</v>
      </c>
      <c r="O716" s="170"/>
    </row>
    <row r="717" spans="1:104" x14ac:dyDescent="0.2">
      <c r="A717" s="178"/>
      <c r="B717" s="180"/>
      <c r="C717" s="230" t="s">
        <v>144</v>
      </c>
      <c r="D717" s="231"/>
      <c r="E717" s="181">
        <v>1.0125</v>
      </c>
      <c r="F717" s="182"/>
      <c r="G717" s="183"/>
      <c r="M717" s="179" t="s">
        <v>144</v>
      </c>
      <c r="O717" s="170"/>
    </row>
    <row r="718" spans="1:104" x14ac:dyDescent="0.2">
      <c r="A718" s="178"/>
      <c r="B718" s="180"/>
      <c r="C718" s="230" t="s">
        <v>145</v>
      </c>
      <c r="D718" s="231"/>
      <c r="E718" s="181">
        <v>0.81899999999999995</v>
      </c>
      <c r="F718" s="182"/>
      <c r="G718" s="183"/>
      <c r="M718" s="179" t="s">
        <v>145</v>
      </c>
      <c r="O718" s="170"/>
    </row>
    <row r="719" spans="1:104" x14ac:dyDescent="0.2">
      <c r="A719" s="171">
        <v>110</v>
      </c>
      <c r="B719" s="172" t="s">
        <v>727</v>
      </c>
      <c r="C719" s="173" t="s">
        <v>728</v>
      </c>
      <c r="D719" s="174" t="s">
        <v>84</v>
      </c>
      <c r="E719" s="175">
        <v>4288.2614999999996</v>
      </c>
      <c r="F719" s="175"/>
      <c r="G719" s="176">
        <f>E719*F719</f>
        <v>0</v>
      </c>
      <c r="O719" s="170">
        <v>2</v>
      </c>
      <c r="AA719" s="146">
        <v>1</v>
      </c>
      <c r="AB719" s="146">
        <v>1</v>
      </c>
      <c r="AC719" s="146">
        <v>1</v>
      </c>
      <c r="AZ719" s="146">
        <v>1</v>
      </c>
      <c r="BA719" s="146">
        <f>IF(AZ719=1,G719,0)</f>
        <v>0</v>
      </c>
      <c r="BB719" s="146">
        <f>IF(AZ719=2,G719,0)</f>
        <v>0</v>
      </c>
      <c r="BC719" s="146">
        <f>IF(AZ719=3,G719,0)</f>
        <v>0</v>
      </c>
      <c r="BD719" s="146">
        <f>IF(AZ719=4,G719,0)</f>
        <v>0</v>
      </c>
      <c r="BE719" s="146">
        <f>IF(AZ719=5,G719,0)</f>
        <v>0</v>
      </c>
      <c r="CA719" s="177">
        <v>1</v>
      </c>
      <c r="CB719" s="177">
        <v>1</v>
      </c>
      <c r="CZ719" s="146">
        <v>0</v>
      </c>
    </row>
    <row r="720" spans="1:104" ht="22.5" x14ac:dyDescent="0.2">
      <c r="A720" s="178"/>
      <c r="B720" s="180"/>
      <c r="C720" s="230" t="s">
        <v>729</v>
      </c>
      <c r="D720" s="231"/>
      <c r="E720" s="181">
        <v>4288.2614999999996</v>
      </c>
      <c r="F720" s="182"/>
      <c r="G720" s="183"/>
      <c r="M720" s="179" t="s">
        <v>729</v>
      </c>
      <c r="O720" s="170"/>
    </row>
    <row r="721" spans="1:104" x14ac:dyDescent="0.2">
      <c r="A721" s="171">
        <v>111</v>
      </c>
      <c r="B721" s="172" t="s">
        <v>730</v>
      </c>
      <c r="C721" s="173" t="s">
        <v>731</v>
      </c>
      <c r="D721" s="174" t="s">
        <v>84</v>
      </c>
      <c r="E721" s="175">
        <v>154.56399999999999</v>
      </c>
      <c r="F721" s="175"/>
      <c r="G721" s="176">
        <f>E721*F721</f>
        <v>0</v>
      </c>
      <c r="O721" s="170">
        <v>2</v>
      </c>
      <c r="AA721" s="146">
        <v>1</v>
      </c>
      <c r="AB721" s="146">
        <v>1</v>
      </c>
      <c r="AC721" s="146">
        <v>1</v>
      </c>
      <c r="AZ721" s="146">
        <v>1</v>
      </c>
      <c r="BA721" s="146">
        <f>IF(AZ721=1,G721,0)</f>
        <v>0</v>
      </c>
      <c r="BB721" s="146">
        <f>IF(AZ721=2,G721,0)</f>
        <v>0</v>
      </c>
      <c r="BC721" s="146">
        <f>IF(AZ721=3,G721,0)</f>
        <v>0</v>
      </c>
      <c r="BD721" s="146">
        <f>IF(AZ721=4,G721,0)</f>
        <v>0</v>
      </c>
      <c r="BE721" s="146">
        <f>IF(AZ721=5,G721,0)</f>
        <v>0</v>
      </c>
      <c r="CA721" s="177">
        <v>1</v>
      </c>
      <c r="CB721" s="177">
        <v>1</v>
      </c>
      <c r="CZ721" s="146">
        <v>0</v>
      </c>
    </row>
    <row r="722" spans="1:104" x14ac:dyDescent="0.2">
      <c r="A722" s="178"/>
      <c r="B722" s="180"/>
      <c r="C722" s="230" t="s">
        <v>732</v>
      </c>
      <c r="D722" s="231"/>
      <c r="E722" s="181">
        <v>29.198</v>
      </c>
      <c r="F722" s="182"/>
      <c r="G722" s="183"/>
      <c r="M722" s="179" t="s">
        <v>732</v>
      </c>
      <c r="O722" s="170"/>
    </row>
    <row r="723" spans="1:104" x14ac:dyDescent="0.2">
      <c r="A723" s="178"/>
      <c r="B723" s="180"/>
      <c r="C723" s="230" t="s">
        <v>538</v>
      </c>
      <c r="D723" s="231"/>
      <c r="E723" s="181">
        <v>56.411999999999999</v>
      </c>
      <c r="F723" s="182"/>
      <c r="G723" s="183"/>
      <c r="M723" s="179" t="s">
        <v>538</v>
      </c>
      <c r="O723" s="170"/>
    </row>
    <row r="724" spans="1:104" ht="22.5" x14ac:dyDescent="0.2">
      <c r="A724" s="178"/>
      <c r="B724" s="180"/>
      <c r="C724" s="230" t="s">
        <v>539</v>
      </c>
      <c r="D724" s="231"/>
      <c r="E724" s="181">
        <v>35.752000000000002</v>
      </c>
      <c r="F724" s="182"/>
      <c r="G724" s="183"/>
      <c r="M724" s="179" t="s">
        <v>539</v>
      </c>
      <c r="O724" s="170"/>
    </row>
    <row r="725" spans="1:104" ht="22.5" x14ac:dyDescent="0.2">
      <c r="A725" s="178"/>
      <c r="B725" s="180"/>
      <c r="C725" s="230" t="s">
        <v>540</v>
      </c>
      <c r="D725" s="231"/>
      <c r="E725" s="181">
        <v>33.201999999999998</v>
      </c>
      <c r="F725" s="182"/>
      <c r="G725" s="183"/>
      <c r="M725" s="179" t="s">
        <v>540</v>
      </c>
      <c r="O725" s="170"/>
    </row>
    <row r="726" spans="1:104" x14ac:dyDescent="0.2">
      <c r="A726" s="184"/>
      <c r="B726" s="185" t="s">
        <v>77</v>
      </c>
      <c r="C726" s="186" t="str">
        <f>CONCATENATE(B665," ",C665)</f>
        <v>97 Prorážení otvorů</v>
      </c>
      <c r="D726" s="187"/>
      <c r="E726" s="188"/>
      <c r="F726" s="189"/>
      <c r="G726" s="190">
        <f>SUM(G665:G725)</f>
        <v>0</v>
      </c>
      <c r="O726" s="170">
        <v>4</v>
      </c>
      <c r="BA726" s="191">
        <f>SUM(BA665:BA725)</f>
        <v>0</v>
      </c>
      <c r="BB726" s="191">
        <f>SUM(BB665:BB725)</f>
        <v>0</v>
      </c>
      <c r="BC726" s="191">
        <f>SUM(BC665:BC725)</f>
        <v>0</v>
      </c>
      <c r="BD726" s="191">
        <f>SUM(BD665:BD725)</f>
        <v>0</v>
      </c>
      <c r="BE726" s="191">
        <f>SUM(BE665:BE725)</f>
        <v>0</v>
      </c>
    </row>
    <row r="727" spans="1:104" x14ac:dyDescent="0.2">
      <c r="A727" s="163" t="s">
        <v>74</v>
      </c>
      <c r="B727" s="164" t="s">
        <v>81</v>
      </c>
      <c r="C727" s="165" t="s">
        <v>733</v>
      </c>
      <c r="D727" s="166"/>
      <c r="E727" s="167"/>
      <c r="F727" s="167"/>
      <c r="G727" s="168"/>
      <c r="H727" s="169"/>
      <c r="I727" s="169"/>
      <c r="O727" s="170">
        <v>1</v>
      </c>
    </row>
    <row r="728" spans="1:104" x14ac:dyDescent="0.2">
      <c r="A728" s="171">
        <v>112</v>
      </c>
      <c r="B728" s="172" t="s">
        <v>734</v>
      </c>
      <c r="C728" s="173" t="s">
        <v>735</v>
      </c>
      <c r="D728" s="174" t="s">
        <v>736</v>
      </c>
      <c r="E728" s="175">
        <v>444.56576001600001</v>
      </c>
      <c r="F728" s="175"/>
      <c r="G728" s="176">
        <f>E728*F728</f>
        <v>0</v>
      </c>
      <c r="O728" s="170">
        <v>2</v>
      </c>
      <c r="AA728" s="146">
        <v>7</v>
      </c>
      <c r="AB728" s="146">
        <v>1</v>
      </c>
      <c r="AC728" s="146">
        <v>2</v>
      </c>
      <c r="AZ728" s="146">
        <v>1</v>
      </c>
      <c r="BA728" s="146">
        <f>IF(AZ728=1,G728,0)</f>
        <v>0</v>
      </c>
      <c r="BB728" s="146">
        <f>IF(AZ728=2,G728,0)</f>
        <v>0</v>
      </c>
      <c r="BC728" s="146">
        <f>IF(AZ728=3,G728,0)</f>
        <v>0</v>
      </c>
      <c r="BD728" s="146">
        <f>IF(AZ728=4,G728,0)</f>
        <v>0</v>
      </c>
      <c r="BE728" s="146">
        <f>IF(AZ728=5,G728,0)</f>
        <v>0</v>
      </c>
      <c r="CA728" s="177">
        <v>7</v>
      </c>
      <c r="CB728" s="177">
        <v>1</v>
      </c>
      <c r="CZ728" s="146">
        <v>0</v>
      </c>
    </row>
    <row r="729" spans="1:104" x14ac:dyDescent="0.2">
      <c r="A729" s="184"/>
      <c r="B729" s="185" t="s">
        <v>77</v>
      </c>
      <c r="C729" s="186" t="str">
        <f>CONCATENATE(B727," ",C727)</f>
        <v>99 Staveništní přesun hmot</v>
      </c>
      <c r="D729" s="187"/>
      <c r="E729" s="188"/>
      <c r="F729" s="189"/>
      <c r="G729" s="190">
        <f>SUM(G727:G728)</f>
        <v>0</v>
      </c>
      <c r="O729" s="170">
        <v>4</v>
      </c>
      <c r="BA729" s="191">
        <f>SUM(BA727:BA728)</f>
        <v>0</v>
      </c>
      <c r="BB729" s="191">
        <f>SUM(BB727:BB728)</f>
        <v>0</v>
      </c>
      <c r="BC729" s="191">
        <f>SUM(BC727:BC728)</f>
        <v>0</v>
      </c>
      <c r="BD729" s="191">
        <f>SUM(BD727:BD728)</f>
        <v>0</v>
      </c>
      <c r="BE729" s="191">
        <f>SUM(BE727:BE728)</f>
        <v>0</v>
      </c>
    </row>
    <row r="730" spans="1:104" x14ac:dyDescent="0.2">
      <c r="A730" s="163" t="s">
        <v>74</v>
      </c>
      <c r="B730" s="164" t="s">
        <v>737</v>
      </c>
      <c r="C730" s="165" t="s">
        <v>738</v>
      </c>
      <c r="D730" s="166"/>
      <c r="E730" s="167"/>
      <c r="F730" s="167"/>
      <c r="G730" s="168"/>
      <c r="H730" s="169"/>
      <c r="I730" s="169"/>
      <c r="O730" s="170">
        <v>1</v>
      </c>
    </row>
    <row r="731" spans="1:104" x14ac:dyDescent="0.2">
      <c r="A731" s="171">
        <v>113</v>
      </c>
      <c r="B731" s="172" t="s">
        <v>739</v>
      </c>
      <c r="C731" s="173" t="s">
        <v>740</v>
      </c>
      <c r="D731" s="174" t="s">
        <v>84</v>
      </c>
      <c r="E731" s="175">
        <v>126.51900000000001</v>
      </c>
      <c r="F731" s="175"/>
      <c r="G731" s="176">
        <f>E731*F731</f>
        <v>0</v>
      </c>
      <c r="O731" s="170">
        <v>2</v>
      </c>
      <c r="AA731" s="146">
        <v>1</v>
      </c>
      <c r="AB731" s="146">
        <v>0</v>
      </c>
      <c r="AC731" s="146">
        <v>0</v>
      </c>
      <c r="AZ731" s="146">
        <v>2</v>
      </c>
      <c r="BA731" s="146">
        <f>IF(AZ731=1,G731,0)</f>
        <v>0</v>
      </c>
      <c r="BB731" s="146">
        <f>IF(AZ731=2,G731,0)</f>
        <v>0</v>
      </c>
      <c r="BC731" s="146">
        <f>IF(AZ731=3,G731,0)</f>
        <v>0</v>
      </c>
      <c r="BD731" s="146">
        <f>IF(AZ731=4,G731,0)</f>
        <v>0</v>
      </c>
      <c r="BE731" s="146">
        <f>IF(AZ731=5,G731,0)</f>
        <v>0</v>
      </c>
      <c r="CA731" s="177">
        <v>1</v>
      </c>
      <c r="CB731" s="177">
        <v>0</v>
      </c>
      <c r="CZ731" s="146">
        <v>8.0000000000000007E-5</v>
      </c>
    </row>
    <row r="732" spans="1:104" ht="33.75" x14ac:dyDescent="0.2">
      <c r="A732" s="178"/>
      <c r="B732" s="180"/>
      <c r="C732" s="230" t="s">
        <v>741</v>
      </c>
      <c r="D732" s="231"/>
      <c r="E732" s="181">
        <v>126.51900000000001</v>
      </c>
      <c r="F732" s="182"/>
      <c r="G732" s="183"/>
      <c r="M732" s="179" t="s">
        <v>741</v>
      </c>
      <c r="O732" s="170"/>
    </row>
    <row r="733" spans="1:104" ht="22.5" x14ac:dyDescent="0.2">
      <c r="A733" s="171">
        <v>114</v>
      </c>
      <c r="B733" s="172" t="s">
        <v>742</v>
      </c>
      <c r="C733" s="173" t="s">
        <v>743</v>
      </c>
      <c r="D733" s="174" t="s">
        <v>191</v>
      </c>
      <c r="E733" s="175">
        <v>210.86500000000001</v>
      </c>
      <c r="F733" s="175"/>
      <c r="G733" s="176">
        <f>E733*F733</f>
        <v>0</v>
      </c>
      <c r="O733" s="170">
        <v>2</v>
      </c>
      <c r="AA733" s="146">
        <v>1</v>
      </c>
      <c r="AB733" s="146">
        <v>7</v>
      </c>
      <c r="AC733" s="146">
        <v>7</v>
      </c>
      <c r="AZ733" s="146">
        <v>2</v>
      </c>
      <c r="BA733" s="146">
        <f>IF(AZ733=1,G733,0)</f>
        <v>0</v>
      </c>
      <c r="BB733" s="146">
        <f>IF(AZ733=2,G733,0)</f>
        <v>0</v>
      </c>
      <c r="BC733" s="146">
        <f>IF(AZ733=3,G733,0)</f>
        <v>0</v>
      </c>
      <c r="BD733" s="146">
        <f>IF(AZ733=4,G733,0)</f>
        <v>0</v>
      </c>
      <c r="BE733" s="146">
        <f>IF(AZ733=5,G733,0)</f>
        <v>0</v>
      </c>
      <c r="CA733" s="177">
        <v>1</v>
      </c>
      <c r="CB733" s="177">
        <v>7</v>
      </c>
      <c r="CZ733" s="146">
        <v>8.0000000000000007E-5</v>
      </c>
    </row>
    <row r="734" spans="1:104" ht="22.5" x14ac:dyDescent="0.2">
      <c r="A734" s="178"/>
      <c r="B734" s="180"/>
      <c r="C734" s="230" t="s">
        <v>744</v>
      </c>
      <c r="D734" s="231"/>
      <c r="E734" s="181">
        <v>210.86500000000001</v>
      </c>
      <c r="F734" s="182"/>
      <c r="G734" s="183"/>
      <c r="M734" s="179" t="s">
        <v>744</v>
      </c>
      <c r="O734" s="170"/>
    </row>
    <row r="735" spans="1:104" x14ac:dyDescent="0.2">
      <c r="A735" s="171">
        <v>115</v>
      </c>
      <c r="B735" s="172" t="s">
        <v>745</v>
      </c>
      <c r="C735" s="173" t="s">
        <v>746</v>
      </c>
      <c r="D735" s="174" t="s">
        <v>736</v>
      </c>
      <c r="E735" s="175">
        <v>2.6990719999999999E-2</v>
      </c>
      <c r="F735" s="175"/>
      <c r="G735" s="176">
        <f>E735*F735</f>
        <v>0</v>
      </c>
      <c r="O735" s="170">
        <v>2</v>
      </c>
      <c r="AA735" s="146">
        <v>7</v>
      </c>
      <c r="AB735" s="146">
        <v>1001</v>
      </c>
      <c r="AC735" s="146">
        <v>5</v>
      </c>
      <c r="AZ735" s="146">
        <v>2</v>
      </c>
      <c r="BA735" s="146">
        <f>IF(AZ735=1,G735,0)</f>
        <v>0</v>
      </c>
      <c r="BB735" s="146">
        <f>IF(AZ735=2,G735,0)</f>
        <v>0</v>
      </c>
      <c r="BC735" s="146">
        <f>IF(AZ735=3,G735,0)</f>
        <v>0</v>
      </c>
      <c r="BD735" s="146">
        <f>IF(AZ735=4,G735,0)</f>
        <v>0</v>
      </c>
      <c r="BE735" s="146">
        <f>IF(AZ735=5,G735,0)</f>
        <v>0</v>
      </c>
      <c r="CA735" s="177">
        <v>7</v>
      </c>
      <c r="CB735" s="177">
        <v>1001</v>
      </c>
      <c r="CZ735" s="146">
        <v>0</v>
      </c>
    </row>
    <row r="736" spans="1:104" x14ac:dyDescent="0.2">
      <c r="A736" s="184"/>
      <c r="B736" s="185" t="s">
        <v>77</v>
      </c>
      <c r="C736" s="186" t="str">
        <f>CONCATENATE(B730," ",C730)</f>
        <v>711 Izolace proti vodě</v>
      </c>
      <c r="D736" s="187"/>
      <c r="E736" s="188"/>
      <c r="F736" s="189"/>
      <c r="G736" s="190">
        <f>SUM(G730:G735)</f>
        <v>0</v>
      </c>
      <c r="O736" s="170">
        <v>4</v>
      </c>
      <c r="BA736" s="191">
        <f>SUM(BA730:BA735)</f>
        <v>0</v>
      </c>
      <c r="BB736" s="191">
        <f>SUM(BB730:BB735)</f>
        <v>0</v>
      </c>
      <c r="BC736" s="191">
        <f>SUM(BC730:BC735)</f>
        <v>0</v>
      </c>
      <c r="BD736" s="191">
        <f>SUM(BD730:BD735)</f>
        <v>0</v>
      </c>
      <c r="BE736" s="191">
        <f>SUM(BE730:BE735)</f>
        <v>0</v>
      </c>
    </row>
    <row r="737" spans="1:104" x14ac:dyDescent="0.2">
      <c r="A737" s="163" t="s">
        <v>74</v>
      </c>
      <c r="B737" s="164" t="s">
        <v>747</v>
      </c>
      <c r="C737" s="165" t="s">
        <v>748</v>
      </c>
      <c r="D737" s="166"/>
      <c r="E737" s="167"/>
      <c r="F737" s="167"/>
      <c r="G737" s="168"/>
      <c r="H737" s="169"/>
      <c r="I737" s="169"/>
      <c r="O737" s="170">
        <v>1</v>
      </c>
    </row>
    <row r="738" spans="1:104" x14ac:dyDescent="0.2">
      <c r="A738" s="171">
        <v>116</v>
      </c>
      <c r="B738" s="172" t="s">
        <v>749</v>
      </c>
      <c r="C738" s="173" t="s">
        <v>750</v>
      </c>
      <c r="D738" s="174" t="s">
        <v>84</v>
      </c>
      <c r="E738" s="175">
        <v>350.84</v>
      </c>
      <c r="F738" s="175"/>
      <c r="G738" s="176">
        <f>E738*F738</f>
        <v>0</v>
      </c>
      <c r="O738" s="170">
        <v>2</v>
      </c>
      <c r="AA738" s="146">
        <v>1</v>
      </c>
      <c r="AB738" s="146">
        <v>7</v>
      </c>
      <c r="AC738" s="146">
        <v>7</v>
      </c>
      <c r="AZ738" s="146">
        <v>2</v>
      </c>
      <c r="BA738" s="146">
        <f>IF(AZ738=1,G738,0)</f>
        <v>0</v>
      </c>
      <c r="BB738" s="146">
        <f>IF(AZ738=2,G738,0)</f>
        <v>0</v>
      </c>
      <c r="BC738" s="146">
        <f>IF(AZ738=3,G738,0)</f>
        <v>0</v>
      </c>
      <c r="BD738" s="146">
        <f>IF(AZ738=4,G738,0)</f>
        <v>0</v>
      </c>
      <c r="BE738" s="146">
        <f>IF(AZ738=5,G738,0)</f>
        <v>0</v>
      </c>
      <c r="CA738" s="177">
        <v>1</v>
      </c>
      <c r="CB738" s="177">
        <v>7</v>
      </c>
      <c r="CZ738" s="146">
        <v>0</v>
      </c>
    </row>
    <row r="739" spans="1:104" x14ac:dyDescent="0.2">
      <c r="A739" s="178"/>
      <c r="B739" s="180"/>
      <c r="C739" s="230" t="s">
        <v>649</v>
      </c>
      <c r="D739" s="231"/>
      <c r="E739" s="181">
        <v>0</v>
      </c>
      <c r="F739" s="182"/>
      <c r="G739" s="183"/>
      <c r="M739" s="179" t="s">
        <v>649</v>
      </c>
      <c r="O739" s="170"/>
    </row>
    <row r="740" spans="1:104" x14ac:dyDescent="0.2">
      <c r="A740" s="178"/>
      <c r="B740" s="180"/>
      <c r="C740" s="230" t="s">
        <v>751</v>
      </c>
      <c r="D740" s="231"/>
      <c r="E740" s="181">
        <v>185</v>
      </c>
      <c r="F740" s="182"/>
      <c r="G740" s="183"/>
      <c r="M740" s="179" t="s">
        <v>751</v>
      </c>
      <c r="O740" s="170"/>
    </row>
    <row r="741" spans="1:104" x14ac:dyDescent="0.2">
      <c r="A741" s="178"/>
      <c r="B741" s="180"/>
      <c r="C741" s="230" t="s">
        <v>752</v>
      </c>
      <c r="D741" s="231"/>
      <c r="E741" s="181">
        <v>21</v>
      </c>
      <c r="F741" s="182"/>
      <c r="G741" s="183"/>
      <c r="M741" s="179" t="s">
        <v>752</v>
      </c>
      <c r="O741" s="170"/>
    </row>
    <row r="742" spans="1:104" x14ac:dyDescent="0.2">
      <c r="A742" s="178"/>
      <c r="B742" s="180"/>
      <c r="C742" s="230" t="s">
        <v>753</v>
      </c>
      <c r="D742" s="231"/>
      <c r="E742" s="181">
        <v>69</v>
      </c>
      <c r="F742" s="182"/>
      <c r="G742" s="183"/>
      <c r="M742" s="179" t="s">
        <v>753</v>
      </c>
      <c r="O742" s="170"/>
    </row>
    <row r="743" spans="1:104" x14ac:dyDescent="0.2">
      <c r="A743" s="178"/>
      <c r="B743" s="180"/>
      <c r="C743" s="230" t="s">
        <v>754</v>
      </c>
      <c r="D743" s="231"/>
      <c r="E743" s="181">
        <v>28.01</v>
      </c>
      <c r="F743" s="182"/>
      <c r="G743" s="183"/>
      <c r="M743" s="179" t="s">
        <v>754</v>
      </c>
      <c r="O743" s="170"/>
    </row>
    <row r="744" spans="1:104" x14ac:dyDescent="0.2">
      <c r="A744" s="178"/>
      <c r="B744" s="180"/>
      <c r="C744" s="230" t="s">
        <v>755</v>
      </c>
      <c r="D744" s="231"/>
      <c r="E744" s="181">
        <v>16.850000000000001</v>
      </c>
      <c r="F744" s="182"/>
      <c r="G744" s="183"/>
      <c r="M744" s="179" t="s">
        <v>755</v>
      </c>
      <c r="O744" s="170"/>
    </row>
    <row r="745" spans="1:104" x14ac:dyDescent="0.2">
      <c r="A745" s="178"/>
      <c r="B745" s="180"/>
      <c r="C745" s="230" t="s">
        <v>756</v>
      </c>
      <c r="D745" s="231"/>
      <c r="E745" s="181">
        <v>9.5500000000000007</v>
      </c>
      <c r="F745" s="182"/>
      <c r="G745" s="183"/>
      <c r="M745" s="179" t="s">
        <v>756</v>
      </c>
      <c r="O745" s="170"/>
    </row>
    <row r="746" spans="1:104" x14ac:dyDescent="0.2">
      <c r="A746" s="178"/>
      <c r="B746" s="180"/>
      <c r="C746" s="230" t="s">
        <v>757</v>
      </c>
      <c r="D746" s="231"/>
      <c r="E746" s="181">
        <v>21.43</v>
      </c>
      <c r="F746" s="182"/>
      <c r="G746" s="183"/>
      <c r="M746" s="179" t="s">
        <v>757</v>
      </c>
      <c r="O746" s="170"/>
    </row>
    <row r="747" spans="1:104" x14ac:dyDescent="0.2">
      <c r="A747" s="171">
        <v>117</v>
      </c>
      <c r="B747" s="172" t="s">
        <v>758</v>
      </c>
      <c r="C747" s="173" t="s">
        <v>759</v>
      </c>
      <c r="D747" s="174" t="s">
        <v>84</v>
      </c>
      <c r="E747" s="175">
        <v>1052.52</v>
      </c>
      <c r="F747" s="175"/>
      <c r="G747" s="176">
        <f>E747*F747</f>
        <v>0</v>
      </c>
      <c r="O747" s="170">
        <v>2</v>
      </c>
      <c r="AA747" s="146">
        <v>1</v>
      </c>
      <c r="AB747" s="146">
        <v>7</v>
      </c>
      <c r="AC747" s="146">
        <v>7</v>
      </c>
      <c r="AZ747" s="146">
        <v>2</v>
      </c>
      <c r="BA747" s="146">
        <f>IF(AZ747=1,G747,0)</f>
        <v>0</v>
      </c>
      <c r="BB747" s="146">
        <f>IF(AZ747=2,G747,0)</f>
        <v>0</v>
      </c>
      <c r="BC747" s="146">
        <f>IF(AZ747=3,G747,0)</f>
        <v>0</v>
      </c>
      <c r="BD747" s="146">
        <f>IF(AZ747=4,G747,0)</f>
        <v>0</v>
      </c>
      <c r="BE747" s="146">
        <f>IF(AZ747=5,G747,0)</f>
        <v>0</v>
      </c>
      <c r="CA747" s="177">
        <v>1</v>
      </c>
      <c r="CB747" s="177">
        <v>7</v>
      </c>
      <c r="CZ747" s="146">
        <v>0</v>
      </c>
    </row>
    <row r="748" spans="1:104" x14ac:dyDescent="0.2">
      <c r="A748" s="178"/>
      <c r="B748" s="180"/>
      <c r="C748" s="230" t="s">
        <v>649</v>
      </c>
      <c r="D748" s="231"/>
      <c r="E748" s="181">
        <v>0</v>
      </c>
      <c r="F748" s="182"/>
      <c r="G748" s="183"/>
      <c r="M748" s="179" t="s">
        <v>649</v>
      </c>
      <c r="O748" s="170"/>
    </row>
    <row r="749" spans="1:104" x14ac:dyDescent="0.2">
      <c r="A749" s="178"/>
      <c r="B749" s="180"/>
      <c r="C749" s="232" t="s">
        <v>219</v>
      </c>
      <c r="D749" s="231"/>
      <c r="E749" s="204">
        <v>0</v>
      </c>
      <c r="F749" s="182"/>
      <c r="G749" s="183"/>
      <c r="M749" s="179" t="s">
        <v>219</v>
      </c>
      <c r="O749" s="170"/>
    </row>
    <row r="750" spans="1:104" x14ac:dyDescent="0.2">
      <c r="A750" s="178"/>
      <c r="B750" s="180"/>
      <c r="C750" s="232" t="s">
        <v>751</v>
      </c>
      <c r="D750" s="231"/>
      <c r="E750" s="204">
        <v>185</v>
      </c>
      <c r="F750" s="182"/>
      <c r="G750" s="183"/>
      <c r="M750" s="179" t="s">
        <v>751</v>
      </c>
      <c r="O750" s="170"/>
    </row>
    <row r="751" spans="1:104" x14ac:dyDescent="0.2">
      <c r="A751" s="178"/>
      <c r="B751" s="180"/>
      <c r="C751" s="232" t="s">
        <v>752</v>
      </c>
      <c r="D751" s="231"/>
      <c r="E751" s="204">
        <v>21</v>
      </c>
      <c r="F751" s="182"/>
      <c r="G751" s="183"/>
      <c r="M751" s="179" t="s">
        <v>752</v>
      </c>
      <c r="O751" s="170"/>
    </row>
    <row r="752" spans="1:104" x14ac:dyDescent="0.2">
      <c r="A752" s="178"/>
      <c r="B752" s="180"/>
      <c r="C752" s="232" t="s">
        <v>753</v>
      </c>
      <c r="D752" s="231"/>
      <c r="E752" s="204">
        <v>69</v>
      </c>
      <c r="F752" s="182"/>
      <c r="G752" s="183"/>
      <c r="M752" s="179" t="s">
        <v>753</v>
      </c>
      <c r="O752" s="170"/>
    </row>
    <row r="753" spans="1:104" x14ac:dyDescent="0.2">
      <c r="A753" s="178"/>
      <c r="B753" s="180"/>
      <c r="C753" s="232" t="s">
        <v>754</v>
      </c>
      <c r="D753" s="231"/>
      <c r="E753" s="204">
        <v>28.01</v>
      </c>
      <c r="F753" s="182"/>
      <c r="G753" s="183"/>
      <c r="M753" s="179" t="s">
        <v>754</v>
      </c>
      <c r="O753" s="170"/>
    </row>
    <row r="754" spans="1:104" x14ac:dyDescent="0.2">
      <c r="A754" s="178"/>
      <c r="B754" s="180"/>
      <c r="C754" s="232" t="s">
        <v>755</v>
      </c>
      <c r="D754" s="231"/>
      <c r="E754" s="204">
        <v>16.850000000000001</v>
      </c>
      <c r="F754" s="182"/>
      <c r="G754" s="183"/>
      <c r="M754" s="179" t="s">
        <v>755</v>
      </c>
      <c r="O754" s="170"/>
    </row>
    <row r="755" spans="1:104" x14ac:dyDescent="0.2">
      <c r="A755" s="178"/>
      <c r="B755" s="180"/>
      <c r="C755" s="232" t="s">
        <v>756</v>
      </c>
      <c r="D755" s="231"/>
      <c r="E755" s="204">
        <v>9.5500000000000007</v>
      </c>
      <c r="F755" s="182"/>
      <c r="G755" s="183"/>
      <c r="M755" s="179" t="s">
        <v>756</v>
      </c>
      <c r="O755" s="170"/>
    </row>
    <row r="756" spans="1:104" x14ac:dyDescent="0.2">
      <c r="A756" s="178"/>
      <c r="B756" s="180"/>
      <c r="C756" s="232" t="s">
        <v>757</v>
      </c>
      <c r="D756" s="231"/>
      <c r="E756" s="204">
        <v>21.43</v>
      </c>
      <c r="F756" s="182"/>
      <c r="G756" s="183"/>
      <c r="M756" s="179" t="s">
        <v>757</v>
      </c>
      <c r="O756" s="170"/>
    </row>
    <row r="757" spans="1:104" x14ac:dyDescent="0.2">
      <c r="A757" s="178"/>
      <c r="B757" s="180"/>
      <c r="C757" s="232" t="s">
        <v>220</v>
      </c>
      <c r="D757" s="231"/>
      <c r="E757" s="204">
        <v>350.84000000000003</v>
      </c>
      <c r="F757" s="182"/>
      <c r="G757" s="183"/>
      <c r="M757" s="179" t="s">
        <v>220</v>
      </c>
      <c r="O757" s="170"/>
    </row>
    <row r="758" spans="1:104" x14ac:dyDescent="0.2">
      <c r="A758" s="178"/>
      <c r="B758" s="180"/>
      <c r="C758" s="230" t="s">
        <v>760</v>
      </c>
      <c r="D758" s="231"/>
      <c r="E758" s="181">
        <v>1052.52</v>
      </c>
      <c r="F758" s="182"/>
      <c r="G758" s="183"/>
      <c r="M758" s="179" t="s">
        <v>760</v>
      </c>
      <c r="O758" s="170"/>
    </row>
    <row r="759" spans="1:104" ht="22.5" x14ac:dyDescent="0.2">
      <c r="A759" s="171">
        <v>118</v>
      </c>
      <c r="B759" s="172" t="s">
        <v>761</v>
      </c>
      <c r="C759" s="173" t="s">
        <v>762</v>
      </c>
      <c r="D759" s="174" t="s">
        <v>84</v>
      </c>
      <c r="E759" s="175">
        <v>350.84</v>
      </c>
      <c r="F759" s="175"/>
      <c r="G759" s="176">
        <f>E759*F759</f>
        <v>0</v>
      </c>
      <c r="O759" s="170">
        <v>2</v>
      </c>
      <c r="AA759" s="146">
        <v>1</v>
      </c>
      <c r="AB759" s="146">
        <v>0</v>
      </c>
      <c r="AC759" s="146">
        <v>0</v>
      </c>
      <c r="AZ759" s="146">
        <v>2</v>
      </c>
      <c r="BA759" s="146">
        <f>IF(AZ759=1,G759,0)</f>
        <v>0</v>
      </c>
      <c r="BB759" s="146">
        <f>IF(AZ759=2,G759,0)</f>
        <v>0</v>
      </c>
      <c r="BC759" s="146">
        <f>IF(AZ759=3,G759,0)</f>
        <v>0</v>
      </c>
      <c r="BD759" s="146">
        <f>IF(AZ759=4,G759,0)</f>
        <v>0</v>
      </c>
      <c r="BE759" s="146">
        <f>IF(AZ759=5,G759,0)</f>
        <v>0</v>
      </c>
      <c r="CA759" s="177">
        <v>1</v>
      </c>
      <c r="CB759" s="177">
        <v>0</v>
      </c>
      <c r="CZ759" s="146">
        <v>0</v>
      </c>
    </row>
    <row r="760" spans="1:104" x14ac:dyDescent="0.2">
      <c r="A760" s="178"/>
      <c r="B760" s="180"/>
      <c r="C760" s="230" t="s">
        <v>649</v>
      </c>
      <c r="D760" s="231"/>
      <c r="E760" s="181">
        <v>0</v>
      </c>
      <c r="F760" s="182"/>
      <c r="G760" s="183"/>
      <c r="M760" s="179" t="s">
        <v>649</v>
      </c>
      <c r="O760" s="170"/>
    </row>
    <row r="761" spans="1:104" x14ac:dyDescent="0.2">
      <c r="A761" s="178"/>
      <c r="B761" s="180"/>
      <c r="C761" s="230" t="s">
        <v>751</v>
      </c>
      <c r="D761" s="231"/>
      <c r="E761" s="181">
        <v>185</v>
      </c>
      <c r="F761" s="182"/>
      <c r="G761" s="183"/>
      <c r="M761" s="179" t="s">
        <v>751</v>
      </c>
      <c r="O761" s="170"/>
    </row>
    <row r="762" spans="1:104" x14ac:dyDescent="0.2">
      <c r="A762" s="178"/>
      <c r="B762" s="180"/>
      <c r="C762" s="230" t="s">
        <v>752</v>
      </c>
      <c r="D762" s="231"/>
      <c r="E762" s="181">
        <v>21</v>
      </c>
      <c r="F762" s="182"/>
      <c r="G762" s="183"/>
      <c r="M762" s="179" t="s">
        <v>752</v>
      </c>
      <c r="O762" s="170"/>
    </row>
    <row r="763" spans="1:104" x14ac:dyDescent="0.2">
      <c r="A763" s="178"/>
      <c r="B763" s="180"/>
      <c r="C763" s="230" t="s">
        <v>753</v>
      </c>
      <c r="D763" s="231"/>
      <c r="E763" s="181">
        <v>69</v>
      </c>
      <c r="F763" s="182"/>
      <c r="G763" s="183"/>
      <c r="M763" s="179" t="s">
        <v>753</v>
      </c>
      <c r="O763" s="170"/>
    </row>
    <row r="764" spans="1:104" x14ac:dyDescent="0.2">
      <c r="A764" s="178"/>
      <c r="B764" s="180"/>
      <c r="C764" s="230" t="s">
        <v>754</v>
      </c>
      <c r="D764" s="231"/>
      <c r="E764" s="181">
        <v>28.01</v>
      </c>
      <c r="F764" s="182"/>
      <c r="G764" s="183"/>
      <c r="M764" s="179" t="s">
        <v>754</v>
      </c>
      <c r="O764" s="170"/>
    </row>
    <row r="765" spans="1:104" x14ac:dyDescent="0.2">
      <c r="A765" s="178"/>
      <c r="B765" s="180"/>
      <c r="C765" s="230" t="s">
        <v>755</v>
      </c>
      <c r="D765" s="231"/>
      <c r="E765" s="181">
        <v>16.850000000000001</v>
      </c>
      <c r="F765" s="182"/>
      <c r="G765" s="183"/>
      <c r="M765" s="179" t="s">
        <v>755</v>
      </c>
      <c r="O765" s="170"/>
    </row>
    <row r="766" spans="1:104" x14ac:dyDescent="0.2">
      <c r="A766" s="178"/>
      <c r="B766" s="180"/>
      <c r="C766" s="230" t="s">
        <v>756</v>
      </c>
      <c r="D766" s="231"/>
      <c r="E766" s="181">
        <v>9.5500000000000007</v>
      </c>
      <c r="F766" s="182"/>
      <c r="G766" s="183"/>
      <c r="M766" s="179" t="s">
        <v>756</v>
      </c>
      <c r="O766" s="170"/>
    </row>
    <row r="767" spans="1:104" x14ac:dyDescent="0.2">
      <c r="A767" s="178"/>
      <c r="B767" s="180"/>
      <c r="C767" s="230" t="s">
        <v>757</v>
      </c>
      <c r="D767" s="231"/>
      <c r="E767" s="181">
        <v>21.43</v>
      </c>
      <c r="F767" s="182"/>
      <c r="G767" s="183"/>
      <c r="M767" s="179" t="s">
        <v>757</v>
      </c>
      <c r="O767" s="170"/>
    </row>
    <row r="768" spans="1:104" ht="22.5" x14ac:dyDescent="0.2">
      <c r="A768" s="171">
        <v>119</v>
      </c>
      <c r="B768" s="172" t="s">
        <v>763</v>
      </c>
      <c r="C768" s="173" t="s">
        <v>764</v>
      </c>
      <c r="D768" s="174" t="s">
        <v>84</v>
      </c>
      <c r="E768" s="175">
        <v>350.84</v>
      </c>
      <c r="F768" s="175"/>
      <c r="G768" s="176">
        <f>E768*F768</f>
        <v>0</v>
      </c>
      <c r="O768" s="170">
        <v>2</v>
      </c>
      <c r="AA768" s="146">
        <v>1</v>
      </c>
      <c r="AB768" s="146">
        <v>7</v>
      </c>
      <c r="AC768" s="146">
        <v>7</v>
      </c>
      <c r="AZ768" s="146">
        <v>2</v>
      </c>
      <c r="BA768" s="146">
        <f>IF(AZ768=1,G768,0)</f>
        <v>0</v>
      </c>
      <c r="BB768" s="146">
        <f>IF(AZ768=2,G768,0)</f>
        <v>0</v>
      </c>
      <c r="BC768" s="146">
        <f>IF(AZ768=3,G768,0)</f>
        <v>0</v>
      </c>
      <c r="BD768" s="146">
        <f>IF(AZ768=4,G768,0)</f>
        <v>0</v>
      </c>
      <c r="BE768" s="146">
        <f>IF(AZ768=5,G768,0)</f>
        <v>0</v>
      </c>
      <c r="CA768" s="177">
        <v>1</v>
      </c>
      <c r="CB768" s="177">
        <v>7</v>
      </c>
      <c r="CZ768" s="146">
        <v>3.5E-4</v>
      </c>
    </row>
    <row r="769" spans="1:104" x14ac:dyDescent="0.2">
      <c r="A769" s="178"/>
      <c r="B769" s="180"/>
      <c r="C769" s="230" t="s">
        <v>649</v>
      </c>
      <c r="D769" s="231"/>
      <c r="E769" s="181">
        <v>0</v>
      </c>
      <c r="F769" s="182"/>
      <c r="G769" s="183"/>
      <c r="M769" s="179" t="s">
        <v>649</v>
      </c>
      <c r="O769" s="170"/>
    </row>
    <row r="770" spans="1:104" x14ac:dyDescent="0.2">
      <c r="A770" s="178"/>
      <c r="B770" s="180"/>
      <c r="C770" s="230" t="s">
        <v>751</v>
      </c>
      <c r="D770" s="231"/>
      <c r="E770" s="181">
        <v>185</v>
      </c>
      <c r="F770" s="182"/>
      <c r="G770" s="183"/>
      <c r="M770" s="179" t="s">
        <v>751</v>
      </c>
      <c r="O770" s="170"/>
    </row>
    <row r="771" spans="1:104" x14ac:dyDescent="0.2">
      <c r="A771" s="178"/>
      <c r="B771" s="180"/>
      <c r="C771" s="230" t="s">
        <v>752</v>
      </c>
      <c r="D771" s="231"/>
      <c r="E771" s="181">
        <v>21</v>
      </c>
      <c r="F771" s="182"/>
      <c r="G771" s="183"/>
      <c r="M771" s="179" t="s">
        <v>752</v>
      </c>
      <c r="O771" s="170"/>
    </row>
    <row r="772" spans="1:104" x14ac:dyDescent="0.2">
      <c r="A772" s="178"/>
      <c r="B772" s="180"/>
      <c r="C772" s="230" t="s">
        <v>753</v>
      </c>
      <c r="D772" s="231"/>
      <c r="E772" s="181">
        <v>69</v>
      </c>
      <c r="F772" s="182"/>
      <c r="G772" s="183"/>
      <c r="M772" s="179" t="s">
        <v>753</v>
      </c>
      <c r="O772" s="170"/>
    </row>
    <row r="773" spans="1:104" x14ac:dyDescent="0.2">
      <c r="A773" s="178"/>
      <c r="B773" s="180"/>
      <c r="C773" s="230" t="s">
        <v>754</v>
      </c>
      <c r="D773" s="231"/>
      <c r="E773" s="181">
        <v>28.01</v>
      </c>
      <c r="F773" s="182"/>
      <c r="G773" s="183"/>
      <c r="M773" s="179" t="s">
        <v>754</v>
      </c>
      <c r="O773" s="170"/>
    </row>
    <row r="774" spans="1:104" x14ac:dyDescent="0.2">
      <c r="A774" s="178"/>
      <c r="B774" s="180"/>
      <c r="C774" s="230" t="s">
        <v>755</v>
      </c>
      <c r="D774" s="231"/>
      <c r="E774" s="181">
        <v>16.850000000000001</v>
      </c>
      <c r="F774" s="182"/>
      <c r="G774" s="183"/>
      <c r="M774" s="179" t="s">
        <v>755</v>
      </c>
      <c r="O774" s="170"/>
    </row>
    <row r="775" spans="1:104" x14ac:dyDescent="0.2">
      <c r="A775" s="178"/>
      <c r="B775" s="180"/>
      <c r="C775" s="230" t="s">
        <v>756</v>
      </c>
      <c r="D775" s="231"/>
      <c r="E775" s="181">
        <v>9.5500000000000007</v>
      </c>
      <c r="F775" s="182"/>
      <c r="G775" s="183"/>
      <c r="M775" s="179" t="s">
        <v>756</v>
      </c>
      <c r="O775" s="170"/>
    </row>
    <row r="776" spans="1:104" x14ac:dyDescent="0.2">
      <c r="A776" s="178"/>
      <c r="B776" s="180"/>
      <c r="C776" s="230" t="s">
        <v>757</v>
      </c>
      <c r="D776" s="231"/>
      <c r="E776" s="181">
        <v>21.43</v>
      </c>
      <c r="F776" s="182"/>
      <c r="G776" s="183"/>
      <c r="M776" s="179" t="s">
        <v>757</v>
      </c>
      <c r="O776" s="170"/>
    </row>
    <row r="777" spans="1:104" ht="22.5" x14ac:dyDescent="0.2">
      <c r="A777" s="171">
        <v>120</v>
      </c>
      <c r="B777" s="172" t="s">
        <v>765</v>
      </c>
      <c r="C777" s="173" t="s">
        <v>766</v>
      </c>
      <c r="D777" s="174" t="s">
        <v>84</v>
      </c>
      <c r="E777" s="175">
        <v>350.84</v>
      </c>
      <c r="F777" s="175"/>
      <c r="G777" s="176">
        <f>E777*F777</f>
        <v>0</v>
      </c>
      <c r="O777" s="170">
        <v>2</v>
      </c>
      <c r="AA777" s="146">
        <v>1</v>
      </c>
      <c r="AB777" s="146">
        <v>7</v>
      </c>
      <c r="AC777" s="146">
        <v>7</v>
      </c>
      <c r="AZ777" s="146">
        <v>2</v>
      </c>
      <c r="BA777" s="146">
        <f>IF(AZ777=1,G777,0)</f>
        <v>0</v>
      </c>
      <c r="BB777" s="146">
        <f>IF(AZ777=2,G777,0)</f>
        <v>0</v>
      </c>
      <c r="BC777" s="146">
        <f>IF(AZ777=3,G777,0)</f>
        <v>0</v>
      </c>
      <c r="BD777" s="146">
        <f>IF(AZ777=4,G777,0)</f>
        <v>0</v>
      </c>
      <c r="BE777" s="146">
        <f>IF(AZ777=5,G777,0)</f>
        <v>0</v>
      </c>
      <c r="CA777" s="177">
        <v>1</v>
      </c>
      <c r="CB777" s="177">
        <v>7</v>
      </c>
      <c r="CZ777" s="146">
        <v>3.6000000000000002E-4</v>
      </c>
    </row>
    <row r="778" spans="1:104" x14ac:dyDescent="0.2">
      <c r="A778" s="178"/>
      <c r="B778" s="180"/>
      <c r="C778" s="230" t="s">
        <v>649</v>
      </c>
      <c r="D778" s="231"/>
      <c r="E778" s="181">
        <v>0</v>
      </c>
      <c r="F778" s="182"/>
      <c r="G778" s="183"/>
      <c r="M778" s="179" t="s">
        <v>649</v>
      </c>
      <c r="O778" s="170"/>
    </row>
    <row r="779" spans="1:104" x14ac:dyDescent="0.2">
      <c r="A779" s="178"/>
      <c r="B779" s="180"/>
      <c r="C779" s="230" t="s">
        <v>751</v>
      </c>
      <c r="D779" s="231"/>
      <c r="E779" s="181">
        <v>185</v>
      </c>
      <c r="F779" s="182"/>
      <c r="G779" s="183"/>
      <c r="M779" s="179" t="s">
        <v>751</v>
      </c>
      <c r="O779" s="170"/>
    </row>
    <row r="780" spans="1:104" x14ac:dyDescent="0.2">
      <c r="A780" s="178"/>
      <c r="B780" s="180"/>
      <c r="C780" s="230" t="s">
        <v>752</v>
      </c>
      <c r="D780" s="231"/>
      <c r="E780" s="181">
        <v>21</v>
      </c>
      <c r="F780" s="182"/>
      <c r="G780" s="183"/>
      <c r="M780" s="179" t="s">
        <v>752</v>
      </c>
      <c r="O780" s="170"/>
    </row>
    <row r="781" spans="1:104" x14ac:dyDescent="0.2">
      <c r="A781" s="178"/>
      <c r="B781" s="180"/>
      <c r="C781" s="230" t="s">
        <v>753</v>
      </c>
      <c r="D781" s="231"/>
      <c r="E781" s="181">
        <v>69</v>
      </c>
      <c r="F781" s="182"/>
      <c r="G781" s="183"/>
      <c r="M781" s="179" t="s">
        <v>753</v>
      </c>
      <c r="O781" s="170"/>
    </row>
    <row r="782" spans="1:104" x14ac:dyDescent="0.2">
      <c r="A782" s="178"/>
      <c r="B782" s="180"/>
      <c r="C782" s="230" t="s">
        <v>754</v>
      </c>
      <c r="D782" s="231"/>
      <c r="E782" s="181">
        <v>28.01</v>
      </c>
      <c r="F782" s="182"/>
      <c r="G782" s="183"/>
      <c r="M782" s="179" t="s">
        <v>754</v>
      </c>
      <c r="O782" s="170"/>
    </row>
    <row r="783" spans="1:104" x14ac:dyDescent="0.2">
      <c r="A783" s="178"/>
      <c r="B783" s="180"/>
      <c r="C783" s="230" t="s">
        <v>755</v>
      </c>
      <c r="D783" s="231"/>
      <c r="E783" s="181">
        <v>16.850000000000001</v>
      </c>
      <c r="F783" s="182"/>
      <c r="G783" s="183"/>
      <c r="M783" s="179" t="s">
        <v>755</v>
      </c>
      <c r="O783" s="170"/>
    </row>
    <row r="784" spans="1:104" x14ac:dyDescent="0.2">
      <c r="A784" s="178"/>
      <c r="B784" s="180"/>
      <c r="C784" s="230" t="s">
        <v>756</v>
      </c>
      <c r="D784" s="231"/>
      <c r="E784" s="181">
        <v>9.5500000000000007</v>
      </c>
      <c r="F784" s="182"/>
      <c r="G784" s="183"/>
      <c r="M784" s="179" t="s">
        <v>756</v>
      </c>
      <c r="O784" s="170"/>
    </row>
    <row r="785" spans="1:104" x14ac:dyDescent="0.2">
      <c r="A785" s="178"/>
      <c r="B785" s="180"/>
      <c r="C785" s="230" t="s">
        <v>757</v>
      </c>
      <c r="D785" s="231"/>
      <c r="E785" s="181">
        <v>21.43</v>
      </c>
      <c r="F785" s="182"/>
      <c r="G785" s="183"/>
      <c r="M785" s="179" t="s">
        <v>757</v>
      </c>
      <c r="O785" s="170"/>
    </row>
    <row r="786" spans="1:104" ht="22.5" x14ac:dyDescent="0.2">
      <c r="A786" s="171">
        <v>121</v>
      </c>
      <c r="B786" s="172" t="s">
        <v>767</v>
      </c>
      <c r="C786" s="173" t="s">
        <v>768</v>
      </c>
      <c r="D786" s="174" t="s">
        <v>84</v>
      </c>
      <c r="E786" s="175">
        <v>426.68</v>
      </c>
      <c r="F786" s="175"/>
      <c r="G786" s="176">
        <f>E786*F786</f>
        <v>0</v>
      </c>
      <c r="O786" s="170">
        <v>2</v>
      </c>
      <c r="AA786" s="146">
        <v>1</v>
      </c>
      <c r="AB786" s="146">
        <v>0</v>
      </c>
      <c r="AC786" s="146">
        <v>0</v>
      </c>
      <c r="AZ786" s="146">
        <v>2</v>
      </c>
      <c r="BA786" s="146">
        <f>IF(AZ786=1,G786,0)</f>
        <v>0</v>
      </c>
      <c r="BB786" s="146">
        <f>IF(AZ786=2,G786,0)</f>
        <v>0</v>
      </c>
      <c r="BC786" s="146">
        <f>IF(AZ786=3,G786,0)</f>
        <v>0</v>
      </c>
      <c r="BD786" s="146">
        <f>IF(AZ786=4,G786,0)</f>
        <v>0</v>
      </c>
      <c r="BE786" s="146">
        <f>IF(AZ786=5,G786,0)</f>
        <v>0</v>
      </c>
      <c r="CA786" s="177">
        <v>1</v>
      </c>
      <c r="CB786" s="177">
        <v>0</v>
      </c>
      <c r="CZ786" s="146">
        <v>2.8800000000000002E-3</v>
      </c>
    </row>
    <row r="787" spans="1:104" ht="22.5" x14ac:dyDescent="0.2">
      <c r="A787" s="178"/>
      <c r="B787" s="180"/>
      <c r="C787" s="230" t="s">
        <v>769</v>
      </c>
      <c r="D787" s="231"/>
      <c r="E787" s="181">
        <v>0</v>
      </c>
      <c r="F787" s="182"/>
      <c r="G787" s="183"/>
      <c r="M787" s="179" t="s">
        <v>769</v>
      </c>
      <c r="O787" s="170"/>
    </row>
    <row r="788" spans="1:104" x14ac:dyDescent="0.2">
      <c r="A788" s="178"/>
      <c r="B788" s="180"/>
      <c r="C788" s="230" t="s">
        <v>751</v>
      </c>
      <c r="D788" s="231"/>
      <c r="E788" s="181">
        <v>185</v>
      </c>
      <c r="F788" s="182"/>
      <c r="G788" s="183"/>
      <c r="M788" s="179" t="s">
        <v>751</v>
      </c>
      <c r="O788" s="170"/>
    </row>
    <row r="789" spans="1:104" x14ac:dyDescent="0.2">
      <c r="A789" s="178"/>
      <c r="B789" s="180"/>
      <c r="C789" s="230" t="s">
        <v>752</v>
      </c>
      <c r="D789" s="231"/>
      <c r="E789" s="181">
        <v>21</v>
      </c>
      <c r="F789" s="182"/>
      <c r="G789" s="183"/>
      <c r="M789" s="179" t="s">
        <v>752</v>
      </c>
      <c r="O789" s="170"/>
    </row>
    <row r="790" spans="1:104" x14ac:dyDescent="0.2">
      <c r="A790" s="178"/>
      <c r="B790" s="180"/>
      <c r="C790" s="230" t="s">
        <v>753</v>
      </c>
      <c r="D790" s="231"/>
      <c r="E790" s="181">
        <v>69</v>
      </c>
      <c r="F790" s="182"/>
      <c r="G790" s="183"/>
      <c r="M790" s="179" t="s">
        <v>753</v>
      </c>
      <c r="O790" s="170"/>
    </row>
    <row r="791" spans="1:104" x14ac:dyDescent="0.2">
      <c r="A791" s="178"/>
      <c r="B791" s="180"/>
      <c r="C791" s="230" t="s">
        <v>770</v>
      </c>
      <c r="D791" s="231"/>
      <c r="E791" s="181">
        <v>56.02</v>
      </c>
      <c r="F791" s="182"/>
      <c r="G791" s="183"/>
      <c r="M791" s="179" t="s">
        <v>770</v>
      </c>
      <c r="O791" s="170"/>
    </row>
    <row r="792" spans="1:104" x14ac:dyDescent="0.2">
      <c r="A792" s="178"/>
      <c r="B792" s="180"/>
      <c r="C792" s="230" t="s">
        <v>771</v>
      </c>
      <c r="D792" s="231"/>
      <c r="E792" s="181">
        <v>33.700000000000003</v>
      </c>
      <c r="F792" s="182"/>
      <c r="G792" s="183"/>
      <c r="M792" s="179" t="s">
        <v>771</v>
      </c>
      <c r="O792" s="170"/>
    </row>
    <row r="793" spans="1:104" x14ac:dyDescent="0.2">
      <c r="A793" s="178"/>
      <c r="B793" s="180"/>
      <c r="C793" s="230" t="s">
        <v>772</v>
      </c>
      <c r="D793" s="231"/>
      <c r="E793" s="181">
        <v>19.100000000000001</v>
      </c>
      <c r="F793" s="182"/>
      <c r="G793" s="183"/>
      <c r="M793" s="179" t="s">
        <v>772</v>
      </c>
      <c r="O793" s="170"/>
    </row>
    <row r="794" spans="1:104" x14ac:dyDescent="0.2">
      <c r="A794" s="178"/>
      <c r="B794" s="180"/>
      <c r="C794" s="230" t="s">
        <v>773</v>
      </c>
      <c r="D794" s="231"/>
      <c r="E794" s="181">
        <v>42.86</v>
      </c>
      <c r="F794" s="182"/>
      <c r="G794" s="183"/>
      <c r="M794" s="179" t="s">
        <v>773</v>
      </c>
      <c r="O794" s="170"/>
    </row>
    <row r="795" spans="1:104" ht="22.5" x14ac:dyDescent="0.2">
      <c r="A795" s="171">
        <v>122</v>
      </c>
      <c r="B795" s="172" t="s">
        <v>774</v>
      </c>
      <c r="C795" s="173" t="s">
        <v>775</v>
      </c>
      <c r="D795" s="174" t="s">
        <v>84</v>
      </c>
      <c r="E795" s="175">
        <v>426.68</v>
      </c>
      <c r="F795" s="175"/>
      <c r="G795" s="176">
        <f>E795*F795</f>
        <v>0</v>
      </c>
      <c r="O795" s="170">
        <v>2</v>
      </c>
      <c r="AA795" s="146">
        <v>1</v>
      </c>
      <c r="AB795" s="146">
        <v>7</v>
      </c>
      <c r="AC795" s="146">
        <v>7</v>
      </c>
      <c r="AZ795" s="146">
        <v>2</v>
      </c>
      <c r="BA795" s="146">
        <f>IF(AZ795=1,G795,0)</f>
        <v>0</v>
      </c>
      <c r="BB795" s="146">
        <f>IF(AZ795=2,G795,0)</f>
        <v>0</v>
      </c>
      <c r="BC795" s="146">
        <f>IF(AZ795=3,G795,0)</f>
        <v>0</v>
      </c>
      <c r="BD795" s="146">
        <f>IF(AZ795=4,G795,0)</f>
        <v>0</v>
      </c>
      <c r="BE795" s="146">
        <f>IF(AZ795=5,G795,0)</f>
        <v>0</v>
      </c>
      <c r="CA795" s="177">
        <v>1</v>
      </c>
      <c r="CB795" s="177">
        <v>7</v>
      </c>
      <c r="CZ795" s="146">
        <v>0</v>
      </c>
    </row>
    <row r="796" spans="1:104" ht="22.5" x14ac:dyDescent="0.2">
      <c r="A796" s="178"/>
      <c r="B796" s="180"/>
      <c r="C796" s="230" t="s">
        <v>769</v>
      </c>
      <c r="D796" s="231"/>
      <c r="E796" s="181">
        <v>0</v>
      </c>
      <c r="F796" s="182"/>
      <c r="G796" s="183"/>
      <c r="M796" s="179" t="s">
        <v>769</v>
      </c>
      <c r="O796" s="170"/>
    </row>
    <row r="797" spans="1:104" x14ac:dyDescent="0.2">
      <c r="A797" s="178"/>
      <c r="B797" s="180"/>
      <c r="C797" s="230" t="s">
        <v>751</v>
      </c>
      <c r="D797" s="231"/>
      <c r="E797" s="181">
        <v>185</v>
      </c>
      <c r="F797" s="182"/>
      <c r="G797" s="183"/>
      <c r="M797" s="179" t="s">
        <v>751</v>
      </c>
      <c r="O797" s="170"/>
    </row>
    <row r="798" spans="1:104" x14ac:dyDescent="0.2">
      <c r="A798" s="178"/>
      <c r="B798" s="180"/>
      <c r="C798" s="230" t="s">
        <v>752</v>
      </c>
      <c r="D798" s="231"/>
      <c r="E798" s="181">
        <v>21</v>
      </c>
      <c r="F798" s="182"/>
      <c r="G798" s="183"/>
      <c r="M798" s="179" t="s">
        <v>752</v>
      </c>
      <c r="O798" s="170"/>
    </row>
    <row r="799" spans="1:104" x14ac:dyDescent="0.2">
      <c r="A799" s="178"/>
      <c r="B799" s="180"/>
      <c r="C799" s="230" t="s">
        <v>753</v>
      </c>
      <c r="D799" s="231"/>
      <c r="E799" s="181">
        <v>69</v>
      </c>
      <c r="F799" s="182"/>
      <c r="G799" s="183"/>
      <c r="M799" s="179" t="s">
        <v>753</v>
      </c>
      <c r="O799" s="170"/>
    </row>
    <row r="800" spans="1:104" x14ac:dyDescent="0.2">
      <c r="A800" s="178"/>
      <c r="B800" s="180"/>
      <c r="C800" s="230" t="s">
        <v>770</v>
      </c>
      <c r="D800" s="231"/>
      <c r="E800" s="181">
        <v>56.02</v>
      </c>
      <c r="F800" s="182"/>
      <c r="G800" s="183"/>
      <c r="M800" s="179" t="s">
        <v>770</v>
      </c>
      <c r="O800" s="170"/>
    </row>
    <row r="801" spans="1:104" x14ac:dyDescent="0.2">
      <c r="A801" s="178"/>
      <c r="B801" s="180"/>
      <c r="C801" s="230" t="s">
        <v>771</v>
      </c>
      <c r="D801" s="231"/>
      <c r="E801" s="181">
        <v>33.700000000000003</v>
      </c>
      <c r="F801" s="182"/>
      <c r="G801" s="183"/>
      <c r="M801" s="179" t="s">
        <v>771</v>
      </c>
      <c r="O801" s="170"/>
    </row>
    <row r="802" spans="1:104" x14ac:dyDescent="0.2">
      <c r="A802" s="178"/>
      <c r="B802" s="180"/>
      <c r="C802" s="230" t="s">
        <v>772</v>
      </c>
      <c r="D802" s="231"/>
      <c r="E802" s="181">
        <v>19.100000000000001</v>
      </c>
      <c r="F802" s="182"/>
      <c r="G802" s="183"/>
      <c r="M802" s="179" t="s">
        <v>772</v>
      </c>
      <c r="O802" s="170"/>
    </row>
    <row r="803" spans="1:104" x14ac:dyDescent="0.2">
      <c r="A803" s="178"/>
      <c r="B803" s="180"/>
      <c r="C803" s="230" t="s">
        <v>773</v>
      </c>
      <c r="D803" s="231"/>
      <c r="E803" s="181">
        <v>42.86</v>
      </c>
      <c r="F803" s="182"/>
      <c r="G803" s="183"/>
      <c r="M803" s="179" t="s">
        <v>773</v>
      </c>
      <c r="O803" s="170"/>
    </row>
    <row r="804" spans="1:104" x14ac:dyDescent="0.2">
      <c r="A804" s="171">
        <v>123</v>
      </c>
      <c r="B804" s="172" t="s">
        <v>776</v>
      </c>
      <c r="C804" s="173" t="s">
        <v>777</v>
      </c>
      <c r="D804" s="174" t="s">
        <v>84</v>
      </c>
      <c r="E804" s="175">
        <v>403.46600000000001</v>
      </c>
      <c r="F804" s="175"/>
      <c r="G804" s="176">
        <f>E804*F804</f>
        <v>0</v>
      </c>
      <c r="O804" s="170">
        <v>2</v>
      </c>
      <c r="AA804" s="146">
        <v>3</v>
      </c>
      <c r="AB804" s="146">
        <v>7</v>
      </c>
      <c r="AC804" s="146">
        <v>62852310</v>
      </c>
      <c r="AZ804" s="146">
        <v>2</v>
      </c>
      <c r="BA804" s="146">
        <f>IF(AZ804=1,G804,0)</f>
        <v>0</v>
      </c>
      <c r="BB804" s="146">
        <f>IF(AZ804=2,G804,0)</f>
        <v>0</v>
      </c>
      <c r="BC804" s="146">
        <f>IF(AZ804=3,G804,0)</f>
        <v>0</v>
      </c>
      <c r="BD804" s="146">
        <f>IF(AZ804=4,G804,0)</f>
        <v>0</v>
      </c>
      <c r="BE804" s="146">
        <f>IF(AZ804=5,G804,0)</f>
        <v>0</v>
      </c>
      <c r="CA804" s="177">
        <v>3</v>
      </c>
      <c r="CB804" s="177">
        <v>7</v>
      </c>
      <c r="CZ804" s="146">
        <v>4.0000000000000001E-3</v>
      </c>
    </row>
    <row r="805" spans="1:104" x14ac:dyDescent="0.2">
      <c r="A805" s="178"/>
      <c r="B805" s="180"/>
      <c r="C805" s="230" t="s">
        <v>649</v>
      </c>
      <c r="D805" s="231"/>
      <c r="E805" s="181">
        <v>0</v>
      </c>
      <c r="F805" s="182"/>
      <c r="G805" s="183"/>
      <c r="M805" s="179" t="s">
        <v>649</v>
      </c>
      <c r="O805" s="170"/>
    </row>
    <row r="806" spans="1:104" x14ac:dyDescent="0.2">
      <c r="A806" s="178"/>
      <c r="B806" s="180"/>
      <c r="C806" s="232" t="s">
        <v>219</v>
      </c>
      <c r="D806" s="231"/>
      <c r="E806" s="204">
        <v>0</v>
      </c>
      <c r="F806" s="182"/>
      <c r="G806" s="183"/>
      <c r="M806" s="179" t="s">
        <v>219</v>
      </c>
      <c r="O806" s="170"/>
    </row>
    <row r="807" spans="1:104" x14ac:dyDescent="0.2">
      <c r="A807" s="178"/>
      <c r="B807" s="180"/>
      <c r="C807" s="232" t="s">
        <v>751</v>
      </c>
      <c r="D807" s="231"/>
      <c r="E807" s="204">
        <v>185</v>
      </c>
      <c r="F807" s="182"/>
      <c r="G807" s="183"/>
      <c r="M807" s="179" t="s">
        <v>751</v>
      </c>
      <c r="O807" s="170"/>
    </row>
    <row r="808" spans="1:104" x14ac:dyDescent="0.2">
      <c r="A808" s="178"/>
      <c r="B808" s="180"/>
      <c r="C808" s="232" t="s">
        <v>752</v>
      </c>
      <c r="D808" s="231"/>
      <c r="E808" s="204">
        <v>21</v>
      </c>
      <c r="F808" s="182"/>
      <c r="G808" s="183"/>
      <c r="M808" s="179" t="s">
        <v>752</v>
      </c>
      <c r="O808" s="170"/>
    </row>
    <row r="809" spans="1:104" x14ac:dyDescent="0.2">
      <c r="A809" s="178"/>
      <c r="B809" s="180"/>
      <c r="C809" s="232" t="s">
        <v>753</v>
      </c>
      <c r="D809" s="231"/>
      <c r="E809" s="204">
        <v>69</v>
      </c>
      <c r="F809" s="182"/>
      <c r="G809" s="183"/>
      <c r="M809" s="179" t="s">
        <v>753</v>
      </c>
      <c r="O809" s="170"/>
    </row>
    <row r="810" spans="1:104" x14ac:dyDescent="0.2">
      <c r="A810" s="178"/>
      <c r="B810" s="180"/>
      <c r="C810" s="232" t="s">
        <v>754</v>
      </c>
      <c r="D810" s="231"/>
      <c r="E810" s="204">
        <v>28.01</v>
      </c>
      <c r="F810" s="182"/>
      <c r="G810" s="183"/>
      <c r="M810" s="179" t="s">
        <v>754</v>
      </c>
      <c r="O810" s="170"/>
    </row>
    <row r="811" spans="1:104" x14ac:dyDescent="0.2">
      <c r="A811" s="178"/>
      <c r="B811" s="180"/>
      <c r="C811" s="232" t="s">
        <v>755</v>
      </c>
      <c r="D811" s="231"/>
      <c r="E811" s="204">
        <v>16.850000000000001</v>
      </c>
      <c r="F811" s="182"/>
      <c r="G811" s="183"/>
      <c r="M811" s="179" t="s">
        <v>755</v>
      </c>
      <c r="O811" s="170"/>
    </row>
    <row r="812" spans="1:104" x14ac:dyDescent="0.2">
      <c r="A812" s="178"/>
      <c r="B812" s="180"/>
      <c r="C812" s="232" t="s">
        <v>756</v>
      </c>
      <c r="D812" s="231"/>
      <c r="E812" s="204">
        <v>9.5500000000000007</v>
      </c>
      <c r="F812" s="182"/>
      <c r="G812" s="183"/>
      <c r="M812" s="179" t="s">
        <v>756</v>
      </c>
      <c r="O812" s="170"/>
    </row>
    <row r="813" spans="1:104" x14ac:dyDescent="0.2">
      <c r="A813" s="178"/>
      <c r="B813" s="180"/>
      <c r="C813" s="232" t="s">
        <v>757</v>
      </c>
      <c r="D813" s="231"/>
      <c r="E813" s="204">
        <v>21.43</v>
      </c>
      <c r="F813" s="182"/>
      <c r="G813" s="183"/>
      <c r="M813" s="179" t="s">
        <v>757</v>
      </c>
      <c r="O813" s="170"/>
    </row>
    <row r="814" spans="1:104" x14ac:dyDescent="0.2">
      <c r="A814" s="178"/>
      <c r="B814" s="180"/>
      <c r="C814" s="232" t="s">
        <v>220</v>
      </c>
      <c r="D814" s="231"/>
      <c r="E814" s="204">
        <v>350.84000000000003</v>
      </c>
      <c r="F814" s="182"/>
      <c r="G814" s="183"/>
      <c r="M814" s="179" t="s">
        <v>220</v>
      </c>
      <c r="O814" s="170"/>
    </row>
    <row r="815" spans="1:104" x14ac:dyDescent="0.2">
      <c r="A815" s="178"/>
      <c r="B815" s="180"/>
      <c r="C815" s="230" t="s">
        <v>778</v>
      </c>
      <c r="D815" s="231"/>
      <c r="E815" s="181">
        <v>403.46600000000001</v>
      </c>
      <c r="F815" s="182"/>
      <c r="G815" s="183"/>
      <c r="M815" s="179" t="s">
        <v>778</v>
      </c>
      <c r="O815" s="170"/>
    </row>
    <row r="816" spans="1:104" x14ac:dyDescent="0.2">
      <c r="A816" s="171">
        <v>124</v>
      </c>
      <c r="B816" s="172" t="s">
        <v>779</v>
      </c>
      <c r="C816" s="173" t="s">
        <v>780</v>
      </c>
      <c r="D816" s="174" t="s">
        <v>84</v>
      </c>
      <c r="E816" s="175">
        <v>469.34800000000001</v>
      </c>
      <c r="F816" s="175"/>
      <c r="G816" s="176">
        <f>E816*F816</f>
        <v>0</v>
      </c>
      <c r="O816" s="170">
        <v>2</v>
      </c>
      <c r="AA816" s="146">
        <v>3</v>
      </c>
      <c r="AB816" s="146">
        <v>7</v>
      </c>
      <c r="AC816" s="146" t="s">
        <v>779</v>
      </c>
      <c r="AZ816" s="146">
        <v>2</v>
      </c>
      <c r="BA816" s="146">
        <f>IF(AZ816=1,G816,0)</f>
        <v>0</v>
      </c>
      <c r="BB816" s="146">
        <f>IF(AZ816=2,G816,0)</f>
        <v>0</v>
      </c>
      <c r="BC816" s="146">
        <f>IF(AZ816=3,G816,0)</f>
        <v>0</v>
      </c>
      <c r="BD816" s="146">
        <f>IF(AZ816=4,G816,0)</f>
        <v>0</v>
      </c>
      <c r="BE816" s="146">
        <f>IF(AZ816=5,G816,0)</f>
        <v>0</v>
      </c>
      <c r="CA816" s="177">
        <v>3</v>
      </c>
      <c r="CB816" s="177">
        <v>7</v>
      </c>
      <c r="CZ816" s="146">
        <v>5.0000000000000001E-4</v>
      </c>
    </row>
    <row r="817" spans="1:104" x14ac:dyDescent="0.2">
      <c r="A817" s="178"/>
      <c r="B817" s="180"/>
      <c r="C817" s="230" t="s">
        <v>649</v>
      </c>
      <c r="D817" s="231"/>
      <c r="E817" s="181">
        <v>0</v>
      </c>
      <c r="F817" s="182"/>
      <c r="G817" s="183"/>
      <c r="M817" s="179" t="s">
        <v>649</v>
      </c>
      <c r="O817" s="170"/>
    </row>
    <row r="818" spans="1:104" x14ac:dyDescent="0.2">
      <c r="A818" s="178"/>
      <c r="B818" s="180"/>
      <c r="C818" s="232" t="s">
        <v>219</v>
      </c>
      <c r="D818" s="231"/>
      <c r="E818" s="204">
        <v>0</v>
      </c>
      <c r="F818" s="182"/>
      <c r="G818" s="183"/>
      <c r="M818" s="179" t="s">
        <v>219</v>
      </c>
      <c r="O818" s="170"/>
    </row>
    <row r="819" spans="1:104" x14ac:dyDescent="0.2">
      <c r="A819" s="178"/>
      <c r="B819" s="180"/>
      <c r="C819" s="232" t="s">
        <v>751</v>
      </c>
      <c r="D819" s="231"/>
      <c r="E819" s="204">
        <v>185</v>
      </c>
      <c r="F819" s="182"/>
      <c r="G819" s="183"/>
      <c r="M819" s="179" t="s">
        <v>751</v>
      </c>
      <c r="O819" s="170"/>
    </row>
    <row r="820" spans="1:104" x14ac:dyDescent="0.2">
      <c r="A820" s="178"/>
      <c r="B820" s="180"/>
      <c r="C820" s="232" t="s">
        <v>752</v>
      </c>
      <c r="D820" s="231"/>
      <c r="E820" s="204">
        <v>21</v>
      </c>
      <c r="F820" s="182"/>
      <c r="G820" s="183"/>
      <c r="M820" s="179" t="s">
        <v>752</v>
      </c>
      <c r="O820" s="170"/>
    </row>
    <row r="821" spans="1:104" x14ac:dyDescent="0.2">
      <c r="A821" s="178"/>
      <c r="B821" s="180"/>
      <c r="C821" s="232" t="s">
        <v>753</v>
      </c>
      <c r="D821" s="231"/>
      <c r="E821" s="204">
        <v>69</v>
      </c>
      <c r="F821" s="182"/>
      <c r="G821" s="183"/>
      <c r="M821" s="179" t="s">
        <v>753</v>
      </c>
      <c r="O821" s="170"/>
    </row>
    <row r="822" spans="1:104" x14ac:dyDescent="0.2">
      <c r="A822" s="178"/>
      <c r="B822" s="180"/>
      <c r="C822" s="232" t="s">
        <v>770</v>
      </c>
      <c r="D822" s="231"/>
      <c r="E822" s="204">
        <v>56.02</v>
      </c>
      <c r="F822" s="182"/>
      <c r="G822" s="183"/>
      <c r="M822" s="179" t="s">
        <v>770</v>
      </c>
      <c r="O822" s="170"/>
    </row>
    <row r="823" spans="1:104" x14ac:dyDescent="0.2">
      <c r="A823" s="178"/>
      <c r="B823" s="180"/>
      <c r="C823" s="232" t="s">
        <v>771</v>
      </c>
      <c r="D823" s="231"/>
      <c r="E823" s="204">
        <v>33.700000000000003</v>
      </c>
      <c r="F823" s="182"/>
      <c r="G823" s="183"/>
      <c r="M823" s="179" t="s">
        <v>771</v>
      </c>
      <c r="O823" s="170"/>
    </row>
    <row r="824" spans="1:104" x14ac:dyDescent="0.2">
      <c r="A824" s="178"/>
      <c r="B824" s="180"/>
      <c r="C824" s="232" t="s">
        <v>772</v>
      </c>
      <c r="D824" s="231"/>
      <c r="E824" s="204">
        <v>19.100000000000001</v>
      </c>
      <c r="F824" s="182"/>
      <c r="G824" s="183"/>
      <c r="M824" s="179" t="s">
        <v>772</v>
      </c>
      <c r="O824" s="170"/>
    </row>
    <row r="825" spans="1:104" x14ac:dyDescent="0.2">
      <c r="A825" s="178"/>
      <c r="B825" s="180"/>
      <c r="C825" s="232" t="s">
        <v>773</v>
      </c>
      <c r="D825" s="231"/>
      <c r="E825" s="204">
        <v>42.86</v>
      </c>
      <c r="F825" s="182"/>
      <c r="G825" s="183"/>
      <c r="M825" s="179" t="s">
        <v>773</v>
      </c>
      <c r="O825" s="170"/>
    </row>
    <row r="826" spans="1:104" x14ac:dyDescent="0.2">
      <c r="A826" s="178"/>
      <c r="B826" s="180"/>
      <c r="C826" s="232" t="s">
        <v>220</v>
      </c>
      <c r="D826" s="231"/>
      <c r="E826" s="204">
        <v>426.68</v>
      </c>
      <c r="F826" s="182"/>
      <c r="G826" s="183"/>
      <c r="M826" s="179" t="s">
        <v>220</v>
      </c>
      <c r="O826" s="170"/>
    </row>
    <row r="827" spans="1:104" x14ac:dyDescent="0.2">
      <c r="A827" s="178"/>
      <c r="B827" s="180"/>
      <c r="C827" s="230" t="s">
        <v>781</v>
      </c>
      <c r="D827" s="231"/>
      <c r="E827" s="181">
        <v>469.34800000000001</v>
      </c>
      <c r="F827" s="182"/>
      <c r="G827" s="183"/>
      <c r="M827" s="179" t="s">
        <v>781</v>
      </c>
      <c r="O827" s="170"/>
    </row>
    <row r="828" spans="1:104" x14ac:dyDescent="0.2">
      <c r="A828" s="171">
        <v>125</v>
      </c>
      <c r="B828" s="172" t="s">
        <v>782</v>
      </c>
      <c r="C828" s="173" t="s">
        <v>783</v>
      </c>
      <c r="D828" s="174" t="s">
        <v>736</v>
      </c>
      <c r="E828" s="175">
        <v>3.3264727999999999</v>
      </c>
      <c r="F828" s="175"/>
      <c r="G828" s="176">
        <f>E828*F828</f>
        <v>0</v>
      </c>
      <c r="O828" s="170">
        <v>2</v>
      </c>
      <c r="AA828" s="146">
        <v>7</v>
      </c>
      <c r="AB828" s="146">
        <v>1001</v>
      </c>
      <c r="AC828" s="146">
        <v>5</v>
      </c>
      <c r="AZ828" s="146">
        <v>2</v>
      </c>
      <c r="BA828" s="146">
        <f>IF(AZ828=1,G828,0)</f>
        <v>0</v>
      </c>
      <c r="BB828" s="146">
        <f>IF(AZ828=2,G828,0)</f>
        <v>0</v>
      </c>
      <c r="BC828" s="146">
        <f>IF(AZ828=3,G828,0)</f>
        <v>0</v>
      </c>
      <c r="BD828" s="146">
        <f>IF(AZ828=4,G828,0)</f>
        <v>0</v>
      </c>
      <c r="BE828" s="146">
        <f>IF(AZ828=5,G828,0)</f>
        <v>0</v>
      </c>
      <c r="CA828" s="177">
        <v>7</v>
      </c>
      <c r="CB828" s="177">
        <v>1001</v>
      </c>
      <c r="CZ828" s="146">
        <v>0</v>
      </c>
    </row>
    <row r="829" spans="1:104" x14ac:dyDescent="0.2">
      <c r="A829" s="184"/>
      <c r="B829" s="185" t="s">
        <v>77</v>
      </c>
      <c r="C829" s="186" t="str">
        <f>CONCATENATE(B737," ",C737)</f>
        <v>712 Živičné krytiny</v>
      </c>
      <c r="D829" s="187"/>
      <c r="E829" s="188"/>
      <c r="F829" s="189"/>
      <c r="G829" s="190">
        <f>SUM(G737:G828)</f>
        <v>0</v>
      </c>
      <c r="O829" s="170">
        <v>4</v>
      </c>
      <c r="BA829" s="191">
        <f>SUM(BA737:BA828)</f>
        <v>0</v>
      </c>
      <c r="BB829" s="191">
        <f>SUM(BB737:BB828)</f>
        <v>0</v>
      </c>
      <c r="BC829" s="191">
        <f>SUM(BC737:BC828)</f>
        <v>0</v>
      </c>
      <c r="BD829" s="191">
        <f>SUM(BD737:BD828)</f>
        <v>0</v>
      </c>
      <c r="BE829" s="191">
        <f>SUM(BE737:BE828)</f>
        <v>0</v>
      </c>
    </row>
    <row r="830" spans="1:104" x14ac:dyDescent="0.2">
      <c r="A830" s="163" t="s">
        <v>74</v>
      </c>
      <c r="B830" s="164" t="s">
        <v>784</v>
      </c>
      <c r="C830" s="165" t="s">
        <v>785</v>
      </c>
      <c r="D830" s="166"/>
      <c r="E830" s="167"/>
      <c r="F830" s="167"/>
      <c r="G830" s="168"/>
      <c r="H830" s="169"/>
      <c r="I830" s="169"/>
      <c r="O830" s="170">
        <v>1</v>
      </c>
    </row>
    <row r="831" spans="1:104" x14ac:dyDescent="0.2">
      <c r="A831" s="171">
        <v>126</v>
      </c>
      <c r="B831" s="172" t="s">
        <v>786</v>
      </c>
      <c r="C831" s="173" t="s">
        <v>787</v>
      </c>
      <c r="D831" s="174" t="s">
        <v>84</v>
      </c>
      <c r="E831" s="175">
        <v>356</v>
      </c>
      <c r="F831" s="175"/>
      <c r="G831" s="176">
        <f>E831*F831</f>
        <v>0</v>
      </c>
      <c r="O831" s="170">
        <v>2</v>
      </c>
      <c r="AA831" s="146">
        <v>1</v>
      </c>
      <c r="AB831" s="146">
        <v>0</v>
      </c>
      <c r="AC831" s="146">
        <v>0</v>
      </c>
      <c r="AZ831" s="146">
        <v>2</v>
      </c>
      <c r="BA831" s="146">
        <f>IF(AZ831=1,G831,0)</f>
        <v>0</v>
      </c>
      <c r="BB831" s="146">
        <f>IF(AZ831=2,G831,0)</f>
        <v>0</v>
      </c>
      <c r="BC831" s="146">
        <f>IF(AZ831=3,G831,0)</f>
        <v>0</v>
      </c>
      <c r="BD831" s="146">
        <f>IF(AZ831=4,G831,0)</f>
        <v>0</v>
      </c>
      <c r="BE831" s="146">
        <f>IF(AZ831=5,G831,0)</f>
        <v>0</v>
      </c>
      <c r="CA831" s="177">
        <v>1</v>
      </c>
      <c r="CB831" s="177">
        <v>0</v>
      </c>
      <c r="CZ831" s="146">
        <v>0</v>
      </c>
    </row>
    <row r="832" spans="1:104" x14ac:dyDescent="0.2">
      <c r="A832" s="178"/>
      <c r="B832" s="180"/>
      <c r="C832" s="230" t="s">
        <v>638</v>
      </c>
      <c r="D832" s="231"/>
      <c r="E832" s="181">
        <v>197</v>
      </c>
      <c r="F832" s="182"/>
      <c r="G832" s="183"/>
      <c r="M832" s="179" t="s">
        <v>638</v>
      </c>
      <c r="O832" s="170"/>
    </row>
    <row r="833" spans="1:104" x14ac:dyDescent="0.2">
      <c r="A833" s="178"/>
      <c r="B833" s="180"/>
      <c r="C833" s="230" t="s">
        <v>639</v>
      </c>
      <c r="D833" s="231"/>
      <c r="E833" s="181">
        <v>159</v>
      </c>
      <c r="F833" s="182"/>
      <c r="G833" s="183"/>
      <c r="M833" s="179" t="s">
        <v>639</v>
      </c>
      <c r="O833" s="170"/>
    </row>
    <row r="834" spans="1:104" ht="22.5" x14ac:dyDescent="0.2">
      <c r="A834" s="171">
        <v>127</v>
      </c>
      <c r="B834" s="172" t="s">
        <v>788</v>
      </c>
      <c r="C834" s="173" t="s">
        <v>789</v>
      </c>
      <c r="D834" s="174" t="s">
        <v>84</v>
      </c>
      <c r="E834" s="175">
        <v>356</v>
      </c>
      <c r="F834" s="175"/>
      <c r="G834" s="176">
        <f>E834*F834</f>
        <v>0</v>
      </c>
      <c r="O834" s="170">
        <v>2</v>
      </c>
      <c r="AA834" s="146">
        <v>1</v>
      </c>
      <c r="AB834" s="146">
        <v>7</v>
      </c>
      <c r="AC834" s="146">
        <v>7</v>
      </c>
      <c r="AZ834" s="146">
        <v>2</v>
      </c>
      <c r="BA834" s="146">
        <f>IF(AZ834=1,G834,0)</f>
        <v>0</v>
      </c>
      <c r="BB834" s="146">
        <f>IF(AZ834=2,G834,0)</f>
        <v>0</v>
      </c>
      <c r="BC834" s="146">
        <f>IF(AZ834=3,G834,0)</f>
        <v>0</v>
      </c>
      <c r="BD834" s="146">
        <f>IF(AZ834=4,G834,0)</f>
        <v>0</v>
      </c>
      <c r="BE834" s="146">
        <f>IF(AZ834=5,G834,0)</f>
        <v>0</v>
      </c>
      <c r="CA834" s="177">
        <v>1</v>
      </c>
      <c r="CB834" s="177">
        <v>7</v>
      </c>
      <c r="CZ834" s="146">
        <v>0</v>
      </c>
    </row>
    <row r="835" spans="1:104" x14ac:dyDescent="0.2">
      <c r="A835" s="178"/>
      <c r="B835" s="180"/>
      <c r="C835" s="230" t="s">
        <v>638</v>
      </c>
      <c r="D835" s="231"/>
      <c r="E835" s="181">
        <v>197</v>
      </c>
      <c r="F835" s="182"/>
      <c r="G835" s="183"/>
      <c r="M835" s="179" t="s">
        <v>638</v>
      </c>
      <c r="O835" s="170"/>
    </row>
    <row r="836" spans="1:104" x14ac:dyDescent="0.2">
      <c r="A836" s="178"/>
      <c r="B836" s="180"/>
      <c r="C836" s="230" t="s">
        <v>639</v>
      </c>
      <c r="D836" s="231"/>
      <c r="E836" s="181">
        <v>159</v>
      </c>
      <c r="F836" s="182"/>
      <c r="G836" s="183"/>
      <c r="M836" s="179" t="s">
        <v>639</v>
      </c>
      <c r="O836" s="170"/>
    </row>
    <row r="837" spans="1:104" x14ac:dyDescent="0.2">
      <c r="A837" s="171">
        <v>128</v>
      </c>
      <c r="B837" s="172" t="s">
        <v>790</v>
      </c>
      <c r="C837" s="173" t="s">
        <v>791</v>
      </c>
      <c r="D837" s="174" t="s">
        <v>84</v>
      </c>
      <c r="E837" s="175">
        <v>151.68</v>
      </c>
      <c r="F837" s="175"/>
      <c r="G837" s="176">
        <f>E837*F837</f>
        <v>0</v>
      </c>
      <c r="O837" s="170">
        <v>2</v>
      </c>
      <c r="AA837" s="146">
        <v>1</v>
      </c>
      <c r="AB837" s="146">
        <v>7</v>
      </c>
      <c r="AC837" s="146">
        <v>7</v>
      </c>
      <c r="AZ837" s="146">
        <v>2</v>
      </c>
      <c r="BA837" s="146">
        <f>IF(AZ837=1,G837,0)</f>
        <v>0</v>
      </c>
      <c r="BB837" s="146">
        <f>IF(AZ837=2,G837,0)</f>
        <v>0</v>
      </c>
      <c r="BC837" s="146">
        <f>IF(AZ837=3,G837,0)</f>
        <v>0</v>
      </c>
      <c r="BD837" s="146">
        <f>IF(AZ837=4,G837,0)</f>
        <v>0</v>
      </c>
      <c r="BE837" s="146">
        <f>IF(AZ837=5,G837,0)</f>
        <v>0</v>
      </c>
      <c r="CA837" s="177">
        <v>1</v>
      </c>
      <c r="CB837" s="177">
        <v>7</v>
      </c>
      <c r="CZ837" s="146">
        <v>0</v>
      </c>
    </row>
    <row r="838" spans="1:104" x14ac:dyDescent="0.2">
      <c r="A838" s="178"/>
      <c r="B838" s="180"/>
      <c r="C838" s="230" t="s">
        <v>649</v>
      </c>
      <c r="D838" s="231"/>
      <c r="E838" s="181">
        <v>0</v>
      </c>
      <c r="F838" s="182"/>
      <c r="G838" s="183"/>
      <c r="M838" s="179" t="s">
        <v>649</v>
      </c>
      <c r="O838" s="170"/>
    </row>
    <row r="839" spans="1:104" x14ac:dyDescent="0.2">
      <c r="A839" s="178"/>
      <c r="B839" s="180"/>
      <c r="C839" s="230" t="s">
        <v>770</v>
      </c>
      <c r="D839" s="231"/>
      <c r="E839" s="181">
        <v>56.02</v>
      </c>
      <c r="F839" s="182"/>
      <c r="G839" s="183"/>
      <c r="M839" s="179" t="s">
        <v>770</v>
      </c>
      <c r="O839" s="170"/>
    </row>
    <row r="840" spans="1:104" x14ac:dyDescent="0.2">
      <c r="A840" s="178"/>
      <c r="B840" s="180"/>
      <c r="C840" s="230" t="s">
        <v>771</v>
      </c>
      <c r="D840" s="231"/>
      <c r="E840" s="181">
        <v>33.700000000000003</v>
      </c>
      <c r="F840" s="182"/>
      <c r="G840" s="183"/>
      <c r="M840" s="179" t="s">
        <v>771</v>
      </c>
      <c r="O840" s="170"/>
    </row>
    <row r="841" spans="1:104" x14ac:dyDescent="0.2">
      <c r="A841" s="178"/>
      <c r="B841" s="180"/>
      <c r="C841" s="230" t="s">
        <v>772</v>
      </c>
      <c r="D841" s="231"/>
      <c r="E841" s="181">
        <v>19.100000000000001</v>
      </c>
      <c r="F841" s="182"/>
      <c r="G841" s="183"/>
      <c r="M841" s="179" t="s">
        <v>772</v>
      </c>
      <c r="O841" s="170"/>
    </row>
    <row r="842" spans="1:104" x14ac:dyDescent="0.2">
      <c r="A842" s="178"/>
      <c r="B842" s="180"/>
      <c r="C842" s="230" t="s">
        <v>773</v>
      </c>
      <c r="D842" s="231"/>
      <c r="E842" s="181">
        <v>42.86</v>
      </c>
      <c r="F842" s="182"/>
      <c r="G842" s="183"/>
      <c r="M842" s="179" t="s">
        <v>773</v>
      </c>
      <c r="O842" s="170"/>
    </row>
    <row r="843" spans="1:104" ht="22.5" x14ac:dyDescent="0.2">
      <c r="A843" s="171">
        <v>129</v>
      </c>
      <c r="B843" s="172" t="s">
        <v>792</v>
      </c>
      <c r="C843" s="173" t="s">
        <v>793</v>
      </c>
      <c r="D843" s="174" t="s">
        <v>191</v>
      </c>
      <c r="E843" s="175">
        <v>91.07</v>
      </c>
      <c r="F843" s="175"/>
      <c r="G843" s="176">
        <f>E843*F843</f>
        <v>0</v>
      </c>
      <c r="O843" s="170">
        <v>2</v>
      </c>
      <c r="AA843" s="146">
        <v>1</v>
      </c>
      <c r="AB843" s="146">
        <v>7</v>
      </c>
      <c r="AC843" s="146">
        <v>7</v>
      </c>
      <c r="AZ843" s="146">
        <v>2</v>
      </c>
      <c r="BA843" s="146">
        <f>IF(AZ843=1,G843,0)</f>
        <v>0</v>
      </c>
      <c r="BB843" s="146">
        <f>IF(AZ843=2,G843,0)</f>
        <v>0</v>
      </c>
      <c r="BC843" s="146">
        <f>IF(AZ843=3,G843,0)</f>
        <v>0</v>
      </c>
      <c r="BD843" s="146">
        <f>IF(AZ843=4,G843,0)</f>
        <v>0</v>
      </c>
      <c r="BE843" s="146">
        <f>IF(AZ843=5,G843,0)</f>
        <v>0</v>
      </c>
      <c r="CA843" s="177">
        <v>1</v>
      </c>
      <c r="CB843" s="177">
        <v>7</v>
      </c>
      <c r="CZ843" s="146">
        <v>2.2899999999999999E-3</v>
      </c>
    </row>
    <row r="844" spans="1:104" x14ac:dyDescent="0.2">
      <c r="A844" s="178"/>
      <c r="B844" s="180"/>
      <c r="C844" s="230" t="s">
        <v>794</v>
      </c>
      <c r="D844" s="231"/>
      <c r="E844" s="181">
        <v>29.18</v>
      </c>
      <c r="F844" s="182"/>
      <c r="G844" s="183"/>
      <c r="M844" s="179" t="s">
        <v>794</v>
      </c>
      <c r="O844" s="170"/>
    </row>
    <row r="845" spans="1:104" x14ac:dyDescent="0.2">
      <c r="A845" s="178"/>
      <c r="B845" s="180"/>
      <c r="C845" s="230" t="s">
        <v>795</v>
      </c>
      <c r="D845" s="231"/>
      <c r="E845" s="181">
        <v>23.4</v>
      </c>
      <c r="F845" s="182"/>
      <c r="G845" s="183"/>
      <c r="M845" s="179" t="s">
        <v>795</v>
      </c>
      <c r="O845" s="170"/>
    </row>
    <row r="846" spans="1:104" x14ac:dyDescent="0.2">
      <c r="A846" s="178"/>
      <c r="B846" s="180"/>
      <c r="C846" s="230" t="s">
        <v>796</v>
      </c>
      <c r="D846" s="231"/>
      <c r="E846" s="181">
        <v>9.5500000000000007</v>
      </c>
      <c r="F846" s="182"/>
      <c r="G846" s="183"/>
      <c r="M846" s="179" t="s">
        <v>796</v>
      </c>
      <c r="O846" s="170"/>
    </row>
    <row r="847" spans="1:104" x14ac:dyDescent="0.2">
      <c r="A847" s="178"/>
      <c r="B847" s="180"/>
      <c r="C847" s="230" t="s">
        <v>797</v>
      </c>
      <c r="D847" s="231"/>
      <c r="E847" s="181">
        <v>28.94</v>
      </c>
      <c r="F847" s="182"/>
      <c r="G847" s="183"/>
      <c r="M847" s="179" t="s">
        <v>797</v>
      </c>
      <c r="O847" s="170"/>
    </row>
    <row r="848" spans="1:104" ht="22.5" x14ac:dyDescent="0.2">
      <c r="A848" s="171">
        <v>130</v>
      </c>
      <c r="B848" s="172" t="s">
        <v>798</v>
      </c>
      <c r="C848" s="173" t="s">
        <v>799</v>
      </c>
      <c r="D848" s="174" t="s">
        <v>84</v>
      </c>
      <c r="E848" s="175">
        <v>275</v>
      </c>
      <c r="F848" s="175"/>
      <c r="G848" s="176">
        <f>E848*F848</f>
        <v>0</v>
      </c>
      <c r="O848" s="170">
        <v>2</v>
      </c>
      <c r="AA848" s="146">
        <v>1</v>
      </c>
      <c r="AB848" s="146">
        <v>7</v>
      </c>
      <c r="AC848" s="146">
        <v>7</v>
      </c>
      <c r="AZ848" s="146">
        <v>2</v>
      </c>
      <c r="BA848" s="146">
        <f>IF(AZ848=1,G848,0)</f>
        <v>0</v>
      </c>
      <c r="BB848" s="146">
        <f>IF(AZ848=2,G848,0)</f>
        <v>0</v>
      </c>
      <c r="BC848" s="146">
        <f>IF(AZ848=3,G848,0)</f>
        <v>0</v>
      </c>
      <c r="BD848" s="146">
        <f>IF(AZ848=4,G848,0)</f>
        <v>0</v>
      </c>
      <c r="BE848" s="146">
        <f>IF(AZ848=5,G848,0)</f>
        <v>0</v>
      </c>
      <c r="CA848" s="177">
        <v>1</v>
      </c>
      <c r="CB848" s="177">
        <v>7</v>
      </c>
      <c r="CZ848" s="146">
        <v>3.3E-4</v>
      </c>
    </row>
    <row r="849" spans="1:104" x14ac:dyDescent="0.2">
      <c r="A849" s="178"/>
      <c r="B849" s="180"/>
      <c r="C849" s="230" t="s">
        <v>649</v>
      </c>
      <c r="D849" s="231"/>
      <c r="E849" s="181">
        <v>0</v>
      </c>
      <c r="F849" s="182"/>
      <c r="G849" s="183"/>
      <c r="M849" s="179" t="s">
        <v>649</v>
      </c>
      <c r="O849" s="170"/>
    </row>
    <row r="850" spans="1:104" x14ac:dyDescent="0.2">
      <c r="A850" s="178"/>
      <c r="B850" s="180"/>
      <c r="C850" s="230" t="s">
        <v>751</v>
      </c>
      <c r="D850" s="231"/>
      <c r="E850" s="181">
        <v>185</v>
      </c>
      <c r="F850" s="182"/>
      <c r="G850" s="183"/>
      <c r="M850" s="179" t="s">
        <v>751</v>
      </c>
      <c r="O850" s="170"/>
    </row>
    <row r="851" spans="1:104" x14ac:dyDescent="0.2">
      <c r="A851" s="178"/>
      <c r="B851" s="180"/>
      <c r="C851" s="230" t="s">
        <v>752</v>
      </c>
      <c r="D851" s="231"/>
      <c r="E851" s="181">
        <v>21</v>
      </c>
      <c r="F851" s="182"/>
      <c r="G851" s="183"/>
      <c r="M851" s="179" t="s">
        <v>752</v>
      </c>
      <c r="O851" s="170"/>
    </row>
    <row r="852" spans="1:104" x14ac:dyDescent="0.2">
      <c r="A852" s="178"/>
      <c r="B852" s="180"/>
      <c r="C852" s="230" t="s">
        <v>753</v>
      </c>
      <c r="D852" s="231"/>
      <c r="E852" s="181">
        <v>69</v>
      </c>
      <c r="F852" s="182"/>
      <c r="G852" s="183"/>
      <c r="M852" s="179" t="s">
        <v>753</v>
      </c>
      <c r="O852" s="170"/>
    </row>
    <row r="853" spans="1:104" ht="22.5" x14ac:dyDescent="0.2">
      <c r="A853" s="171">
        <v>131</v>
      </c>
      <c r="B853" s="172" t="s">
        <v>800</v>
      </c>
      <c r="C853" s="173" t="s">
        <v>801</v>
      </c>
      <c r="D853" s="174" t="s">
        <v>84</v>
      </c>
      <c r="E853" s="175">
        <v>275</v>
      </c>
      <c r="F853" s="175"/>
      <c r="G853" s="176">
        <f>E853*F853</f>
        <v>0</v>
      </c>
      <c r="O853" s="170">
        <v>2</v>
      </c>
      <c r="AA853" s="146">
        <v>1</v>
      </c>
      <c r="AB853" s="146">
        <v>0</v>
      </c>
      <c r="AC853" s="146">
        <v>0</v>
      </c>
      <c r="AZ853" s="146">
        <v>2</v>
      </c>
      <c r="BA853" s="146">
        <f>IF(AZ853=1,G853,0)</f>
        <v>0</v>
      </c>
      <c r="BB853" s="146">
        <f>IF(AZ853=2,G853,0)</f>
        <v>0</v>
      </c>
      <c r="BC853" s="146">
        <f>IF(AZ853=3,G853,0)</f>
        <v>0</v>
      </c>
      <c r="BD853" s="146">
        <f>IF(AZ853=4,G853,0)</f>
        <v>0</v>
      </c>
      <c r="BE853" s="146">
        <f>IF(AZ853=5,G853,0)</f>
        <v>0</v>
      </c>
      <c r="CA853" s="177">
        <v>1</v>
      </c>
      <c r="CB853" s="177">
        <v>0</v>
      </c>
      <c r="CZ853" s="146">
        <v>0</v>
      </c>
    </row>
    <row r="854" spans="1:104" x14ac:dyDescent="0.2">
      <c r="A854" s="178"/>
      <c r="B854" s="180"/>
      <c r="C854" s="230" t="s">
        <v>649</v>
      </c>
      <c r="D854" s="231"/>
      <c r="E854" s="181">
        <v>0</v>
      </c>
      <c r="F854" s="182"/>
      <c r="G854" s="183"/>
      <c r="M854" s="179" t="s">
        <v>649</v>
      </c>
      <c r="O854" s="170"/>
    </row>
    <row r="855" spans="1:104" x14ac:dyDescent="0.2">
      <c r="A855" s="178"/>
      <c r="B855" s="180"/>
      <c r="C855" s="230" t="s">
        <v>751</v>
      </c>
      <c r="D855" s="231"/>
      <c r="E855" s="181">
        <v>185</v>
      </c>
      <c r="F855" s="182"/>
      <c r="G855" s="183"/>
      <c r="M855" s="179" t="s">
        <v>751</v>
      </c>
      <c r="O855" s="170"/>
    </row>
    <row r="856" spans="1:104" x14ac:dyDescent="0.2">
      <c r="A856" s="178"/>
      <c r="B856" s="180"/>
      <c r="C856" s="230" t="s">
        <v>752</v>
      </c>
      <c r="D856" s="231"/>
      <c r="E856" s="181">
        <v>21</v>
      </c>
      <c r="F856" s="182"/>
      <c r="G856" s="183"/>
      <c r="M856" s="179" t="s">
        <v>752</v>
      </c>
      <c r="O856" s="170"/>
    </row>
    <row r="857" spans="1:104" x14ac:dyDescent="0.2">
      <c r="A857" s="178"/>
      <c r="B857" s="180"/>
      <c r="C857" s="230" t="s">
        <v>753</v>
      </c>
      <c r="D857" s="231"/>
      <c r="E857" s="181">
        <v>69</v>
      </c>
      <c r="F857" s="182"/>
      <c r="G857" s="183"/>
      <c r="M857" s="179" t="s">
        <v>753</v>
      </c>
      <c r="O857" s="170"/>
    </row>
    <row r="858" spans="1:104" ht="22.5" x14ac:dyDescent="0.2">
      <c r="A858" s="171">
        <v>132</v>
      </c>
      <c r="B858" s="172" t="s">
        <v>802</v>
      </c>
      <c r="C858" s="173" t="s">
        <v>803</v>
      </c>
      <c r="D858" s="174" t="s">
        <v>84</v>
      </c>
      <c r="E858" s="175">
        <v>356</v>
      </c>
      <c r="F858" s="175"/>
      <c r="G858" s="176">
        <f>E858*F858</f>
        <v>0</v>
      </c>
      <c r="O858" s="170">
        <v>2</v>
      </c>
      <c r="AA858" s="146">
        <v>1</v>
      </c>
      <c r="AB858" s="146">
        <v>0</v>
      </c>
      <c r="AC858" s="146">
        <v>0</v>
      </c>
      <c r="AZ858" s="146">
        <v>2</v>
      </c>
      <c r="BA858" s="146">
        <f>IF(AZ858=1,G858,0)</f>
        <v>0</v>
      </c>
      <c r="BB858" s="146">
        <f>IF(AZ858=2,G858,0)</f>
        <v>0</v>
      </c>
      <c r="BC858" s="146">
        <f>IF(AZ858=3,G858,0)</f>
        <v>0</v>
      </c>
      <c r="BD858" s="146">
        <f>IF(AZ858=4,G858,0)</f>
        <v>0</v>
      </c>
      <c r="BE858" s="146">
        <f>IF(AZ858=5,G858,0)</f>
        <v>0</v>
      </c>
      <c r="CA858" s="177">
        <v>1</v>
      </c>
      <c r="CB858" s="177">
        <v>0</v>
      </c>
      <c r="CZ858" s="146">
        <v>1.7000000000000001E-4</v>
      </c>
    </row>
    <row r="859" spans="1:104" x14ac:dyDescent="0.2">
      <c r="A859" s="178"/>
      <c r="B859" s="180"/>
      <c r="C859" s="230" t="s">
        <v>638</v>
      </c>
      <c r="D859" s="231"/>
      <c r="E859" s="181">
        <v>197</v>
      </c>
      <c r="F859" s="182"/>
      <c r="G859" s="183"/>
      <c r="M859" s="179" t="s">
        <v>638</v>
      </c>
      <c r="O859" s="170"/>
    </row>
    <row r="860" spans="1:104" x14ac:dyDescent="0.2">
      <c r="A860" s="178"/>
      <c r="B860" s="180"/>
      <c r="C860" s="230" t="s">
        <v>639</v>
      </c>
      <c r="D860" s="231"/>
      <c r="E860" s="181">
        <v>159</v>
      </c>
      <c r="F860" s="182"/>
      <c r="G860" s="183"/>
      <c r="M860" s="179" t="s">
        <v>639</v>
      </c>
      <c r="O860" s="170"/>
    </row>
    <row r="861" spans="1:104" ht="22.5" x14ac:dyDescent="0.2">
      <c r="A861" s="171">
        <v>133</v>
      </c>
      <c r="B861" s="172" t="s">
        <v>804</v>
      </c>
      <c r="C861" s="173" t="s">
        <v>805</v>
      </c>
      <c r="D861" s="174" t="s">
        <v>84</v>
      </c>
      <c r="E861" s="175">
        <v>356</v>
      </c>
      <c r="F861" s="175"/>
      <c r="G861" s="176">
        <f>E861*F861</f>
        <v>0</v>
      </c>
      <c r="O861" s="170">
        <v>2</v>
      </c>
      <c r="AA861" s="146">
        <v>1</v>
      </c>
      <c r="AB861" s="146">
        <v>7</v>
      </c>
      <c r="AC861" s="146">
        <v>7</v>
      </c>
      <c r="AZ861" s="146">
        <v>2</v>
      </c>
      <c r="BA861" s="146">
        <f>IF(AZ861=1,G861,0)</f>
        <v>0</v>
      </c>
      <c r="BB861" s="146">
        <f>IF(AZ861=2,G861,0)</f>
        <v>0</v>
      </c>
      <c r="BC861" s="146">
        <f>IF(AZ861=3,G861,0)</f>
        <v>0</v>
      </c>
      <c r="BD861" s="146">
        <f>IF(AZ861=4,G861,0)</f>
        <v>0</v>
      </c>
      <c r="BE861" s="146">
        <f>IF(AZ861=5,G861,0)</f>
        <v>0</v>
      </c>
      <c r="CA861" s="177">
        <v>1</v>
      </c>
      <c r="CB861" s="177">
        <v>7</v>
      </c>
      <c r="CZ861" s="146">
        <v>1.7000000000000001E-4</v>
      </c>
    </row>
    <row r="862" spans="1:104" x14ac:dyDescent="0.2">
      <c r="A862" s="178"/>
      <c r="B862" s="180"/>
      <c r="C862" s="230" t="s">
        <v>638</v>
      </c>
      <c r="D862" s="231"/>
      <c r="E862" s="181">
        <v>197</v>
      </c>
      <c r="F862" s="182"/>
      <c r="G862" s="183"/>
      <c r="M862" s="179" t="s">
        <v>638</v>
      </c>
      <c r="O862" s="170"/>
    </row>
    <row r="863" spans="1:104" x14ac:dyDescent="0.2">
      <c r="A863" s="178"/>
      <c r="B863" s="180"/>
      <c r="C863" s="230" t="s">
        <v>639</v>
      </c>
      <c r="D863" s="231"/>
      <c r="E863" s="181">
        <v>159</v>
      </c>
      <c r="F863" s="182"/>
      <c r="G863" s="183"/>
      <c r="M863" s="179" t="s">
        <v>639</v>
      </c>
      <c r="O863" s="170"/>
    </row>
    <row r="864" spans="1:104" x14ac:dyDescent="0.2">
      <c r="A864" s="171">
        <v>134</v>
      </c>
      <c r="B864" s="172" t="s">
        <v>806</v>
      </c>
      <c r="C864" s="173" t="s">
        <v>807</v>
      </c>
      <c r="D864" s="174" t="s">
        <v>91</v>
      </c>
      <c r="E864" s="175">
        <v>40.424999999999997</v>
      </c>
      <c r="F864" s="175"/>
      <c r="G864" s="176">
        <f>E864*F864</f>
        <v>0</v>
      </c>
      <c r="O864" s="170">
        <v>2</v>
      </c>
      <c r="AA864" s="146">
        <v>3</v>
      </c>
      <c r="AB864" s="146">
        <v>7</v>
      </c>
      <c r="AC864" s="146">
        <v>28375705</v>
      </c>
      <c r="AZ864" s="146">
        <v>2</v>
      </c>
      <c r="BA864" s="146">
        <f>IF(AZ864=1,G864,0)</f>
        <v>0</v>
      </c>
      <c r="BB864" s="146">
        <f>IF(AZ864=2,G864,0)</f>
        <v>0</v>
      </c>
      <c r="BC864" s="146">
        <f>IF(AZ864=3,G864,0)</f>
        <v>0</v>
      </c>
      <c r="BD864" s="146">
        <f>IF(AZ864=4,G864,0)</f>
        <v>0</v>
      </c>
      <c r="BE864" s="146">
        <f>IF(AZ864=5,G864,0)</f>
        <v>0</v>
      </c>
      <c r="CA864" s="177">
        <v>3</v>
      </c>
      <c r="CB864" s="177">
        <v>7</v>
      </c>
      <c r="CZ864" s="146">
        <v>2.5000000000000001E-2</v>
      </c>
    </row>
    <row r="865" spans="1:104" x14ac:dyDescent="0.2">
      <c r="A865" s="178"/>
      <c r="B865" s="180"/>
      <c r="C865" s="230" t="s">
        <v>649</v>
      </c>
      <c r="D865" s="231"/>
      <c r="E865" s="181">
        <v>0</v>
      </c>
      <c r="F865" s="182"/>
      <c r="G865" s="183"/>
      <c r="M865" s="179" t="s">
        <v>649</v>
      </c>
      <c r="O865" s="170"/>
    </row>
    <row r="866" spans="1:104" x14ac:dyDescent="0.2">
      <c r="A866" s="178"/>
      <c r="B866" s="180"/>
      <c r="C866" s="230" t="s">
        <v>808</v>
      </c>
      <c r="D866" s="231"/>
      <c r="E866" s="181">
        <v>27.195</v>
      </c>
      <c r="F866" s="182"/>
      <c r="G866" s="183"/>
      <c r="M866" s="179" t="s">
        <v>808</v>
      </c>
      <c r="O866" s="170"/>
    </row>
    <row r="867" spans="1:104" x14ac:dyDescent="0.2">
      <c r="A867" s="178"/>
      <c r="B867" s="180"/>
      <c r="C867" s="230" t="s">
        <v>809</v>
      </c>
      <c r="D867" s="231"/>
      <c r="E867" s="181">
        <v>3.0870000000000002</v>
      </c>
      <c r="F867" s="182"/>
      <c r="G867" s="183"/>
      <c r="M867" s="179" t="s">
        <v>809</v>
      </c>
      <c r="O867" s="170"/>
    </row>
    <row r="868" spans="1:104" x14ac:dyDescent="0.2">
      <c r="A868" s="178"/>
      <c r="B868" s="180"/>
      <c r="C868" s="230" t="s">
        <v>810</v>
      </c>
      <c r="D868" s="231"/>
      <c r="E868" s="181">
        <v>10.143000000000001</v>
      </c>
      <c r="F868" s="182"/>
      <c r="G868" s="183"/>
      <c r="M868" s="179" t="s">
        <v>810</v>
      </c>
      <c r="O868" s="170"/>
    </row>
    <row r="869" spans="1:104" x14ac:dyDescent="0.2">
      <c r="A869" s="171">
        <v>135</v>
      </c>
      <c r="B869" s="172" t="s">
        <v>811</v>
      </c>
      <c r="C869" s="173" t="s">
        <v>812</v>
      </c>
      <c r="D869" s="174" t="s">
        <v>84</v>
      </c>
      <c r="E869" s="175">
        <v>159.26400000000001</v>
      </c>
      <c r="F869" s="175"/>
      <c r="G869" s="176">
        <f>E869*F869</f>
        <v>0</v>
      </c>
      <c r="O869" s="170">
        <v>2</v>
      </c>
      <c r="AA869" s="146">
        <v>3</v>
      </c>
      <c r="AB869" s="146">
        <v>7</v>
      </c>
      <c r="AC869" s="146" t="s">
        <v>811</v>
      </c>
      <c r="AZ869" s="146">
        <v>2</v>
      </c>
      <c r="BA869" s="146">
        <f>IF(AZ869=1,G869,0)</f>
        <v>0</v>
      </c>
      <c r="BB869" s="146">
        <f>IF(AZ869=2,G869,0)</f>
        <v>0</v>
      </c>
      <c r="BC869" s="146">
        <f>IF(AZ869=3,G869,0)</f>
        <v>0</v>
      </c>
      <c r="BD869" s="146">
        <f>IF(AZ869=4,G869,0)</f>
        <v>0</v>
      </c>
      <c r="BE869" s="146">
        <f>IF(AZ869=5,G869,0)</f>
        <v>0</v>
      </c>
      <c r="CA869" s="177">
        <v>3</v>
      </c>
      <c r="CB869" s="177">
        <v>7</v>
      </c>
      <c r="CZ869" s="146">
        <v>2.0400000000000001E-3</v>
      </c>
    </row>
    <row r="870" spans="1:104" x14ac:dyDescent="0.2">
      <c r="A870" s="178"/>
      <c r="B870" s="180"/>
      <c r="C870" s="230" t="s">
        <v>649</v>
      </c>
      <c r="D870" s="231"/>
      <c r="E870" s="181">
        <v>0</v>
      </c>
      <c r="F870" s="182"/>
      <c r="G870" s="183"/>
      <c r="M870" s="179" t="s">
        <v>649</v>
      </c>
      <c r="O870" s="170"/>
    </row>
    <row r="871" spans="1:104" x14ac:dyDescent="0.2">
      <c r="A871" s="178"/>
      <c r="B871" s="180"/>
      <c r="C871" s="230" t="s">
        <v>813</v>
      </c>
      <c r="D871" s="231"/>
      <c r="E871" s="181">
        <v>58.820999999999998</v>
      </c>
      <c r="F871" s="182"/>
      <c r="G871" s="183"/>
      <c r="M871" s="179" t="s">
        <v>813</v>
      </c>
      <c r="O871" s="170"/>
    </row>
    <row r="872" spans="1:104" x14ac:dyDescent="0.2">
      <c r="A872" s="178"/>
      <c r="B872" s="180"/>
      <c r="C872" s="230" t="s">
        <v>814</v>
      </c>
      <c r="D872" s="231"/>
      <c r="E872" s="181">
        <v>35.384999999999998</v>
      </c>
      <c r="F872" s="182"/>
      <c r="G872" s="183"/>
      <c r="M872" s="179" t="s">
        <v>814</v>
      </c>
      <c r="O872" s="170"/>
    </row>
    <row r="873" spans="1:104" x14ac:dyDescent="0.2">
      <c r="A873" s="178"/>
      <c r="B873" s="180"/>
      <c r="C873" s="230" t="s">
        <v>815</v>
      </c>
      <c r="D873" s="231"/>
      <c r="E873" s="181">
        <v>20.055</v>
      </c>
      <c r="F873" s="182"/>
      <c r="G873" s="183"/>
      <c r="M873" s="179" t="s">
        <v>815</v>
      </c>
      <c r="O873" s="170"/>
    </row>
    <row r="874" spans="1:104" x14ac:dyDescent="0.2">
      <c r="A874" s="178"/>
      <c r="B874" s="180"/>
      <c r="C874" s="230" t="s">
        <v>816</v>
      </c>
      <c r="D874" s="231"/>
      <c r="E874" s="181">
        <v>45.003</v>
      </c>
      <c r="F874" s="182"/>
      <c r="G874" s="183"/>
      <c r="M874" s="179" t="s">
        <v>816</v>
      </c>
      <c r="O874" s="170"/>
    </row>
    <row r="875" spans="1:104" ht="22.5" x14ac:dyDescent="0.2">
      <c r="A875" s="171">
        <v>136</v>
      </c>
      <c r="B875" s="172" t="s">
        <v>817</v>
      </c>
      <c r="C875" s="173" t="s">
        <v>818</v>
      </c>
      <c r="D875" s="174" t="s">
        <v>84</v>
      </c>
      <c r="E875" s="175">
        <v>373.8</v>
      </c>
      <c r="F875" s="175"/>
      <c r="G875" s="176">
        <f>E875*F875</f>
        <v>0</v>
      </c>
      <c r="O875" s="170">
        <v>2</v>
      </c>
      <c r="AA875" s="146">
        <v>3</v>
      </c>
      <c r="AB875" s="146">
        <v>7</v>
      </c>
      <c r="AC875" s="146" t="s">
        <v>817</v>
      </c>
      <c r="AZ875" s="146">
        <v>2</v>
      </c>
      <c r="BA875" s="146">
        <f>IF(AZ875=1,G875,0)</f>
        <v>0</v>
      </c>
      <c r="BB875" s="146">
        <f>IF(AZ875=2,G875,0)</f>
        <v>0</v>
      </c>
      <c r="BC875" s="146">
        <f>IF(AZ875=3,G875,0)</f>
        <v>0</v>
      </c>
      <c r="BD875" s="146">
        <f>IF(AZ875=4,G875,0)</f>
        <v>0</v>
      </c>
      <c r="BE875" s="146">
        <f>IF(AZ875=5,G875,0)</f>
        <v>0</v>
      </c>
      <c r="CA875" s="177">
        <v>3</v>
      </c>
      <c r="CB875" s="177">
        <v>7</v>
      </c>
      <c r="CZ875" s="146">
        <v>4.1999999999999997E-3</v>
      </c>
    </row>
    <row r="876" spans="1:104" x14ac:dyDescent="0.2">
      <c r="A876" s="178"/>
      <c r="B876" s="180"/>
      <c r="C876" s="230" t="s">
        <v>819</v>
      </c>
      <c r="D876" s="231"/>
      <c r="E876" s="181">
        <v>206.85</v>
      </c>
      <c r="F876" s="182"/>
      <c r="G876" s="183"/>
      <c r="M876" s="179" t="s">
        <v>819</v>
      </c>
      <c r="O876" s="170"/>
    </row>
    <row r="877" spans="1:104" x14ac:dyDescent="0.2">
      <c r="A877" s="178"/>
      <c r="B877" s="180"/>
      <c r="C877" s="230" t="s">
        <v>820</v>
      </c>
      <c r="D877" s="231"/>
      <c r="E877" s="181">
        <v>166.95</v>
      </c>
      <c r="F877" s="182"/>
      <c r="G877" s="183"/>
      <c r="M877" s="179" t="s">
        <v>820</v>
      </c>
      <c r="O877" s="170"/>
    </row>
    <row r="878" spans="1:104" ht="22.5" x14ac:dyDescent="0.2">
      <c r="A878" s="171">
        <v>137</v>
      </c>
      <c r="B878" s="172" t="s">
        <v>821</v>
      </c>
      <c r="C878" s="173" t="s">
        <v>822</v>
      </c>
      <c r="D878" s="174" t="s">
        <v>84</v>
      </c>
      <c r="E878" s="175">
        <v>373.8</v>
      </c>
      <c r="F878" s="175"/>
      <c r="G878" s="176">
        <f>E878*F878</f>
        <v>0</v>
      </c>
      <c r="O878" s="170">
        <v>2</v>
      </c>
      <c r="AA878" s="146">
        <v>3</v>
      </c>
      <c r="AB878" s="146">
        <v>7</v>
      </c>
      <c r="AC878" s="146">
        <v>631405304</v>
      </c>
      <c r="AZ878" s="146">
        <v>2</v>
      </c>
      <c r="BA878" s="146">
        <f>IF(AZ878=1,G878,0)</f>
        <v>0</v>
      </c>
      <c r="BB878" s="146">
        <f>IF(AZ878=2,G878,0)</f>
        <v>0</v>
      </c>
      <c r="BC878" s="146">
        <f>IF(AZ878=3,G878,0)</f>
        <v>0</v>
      </c>
      <c r="BD878" s="146">
        <f>IF(AZ878=4,G878,0)</f>
        <v>0</v>
      </c>
      <c r="BE878" s="146">
        <f>IF(AZ878=5,G878,0)</f>
        <v>0</v>
      </c>
      <c r="CA878" s="177">
        <v>3</v>
      </c>
      <c r="CB878" s="177">
        <v>7</v>
      </c>
      <c r="CZ878" s="146">
        <v>4.1999999999999997E-3</v>
      </c>
    </row>
    <row r="879" spans="1:104" x14ac:dyDescent="0.2">
      <c r="A879" s="178"/>
      <c r="B879" s="180"/>
      <c r="C879" s="230" t="s">
        <v>819</v>
      </c>
      <c r="D879" s="231"/>
      <c r="E879" s="181">
        <v>206.85</v>
      </c>
      <c r="F879" s="182"/>
      <c r="G879" s="183"/>
      <c r="M879" s="179" t="s">
        <v>819</v>
      </c>
      <c r="O879" s="170"/>
    </row>
    <row r="880" spans="1:104" x14ac:dyDescent="0.2">
      <c r="A880" s="178"/>
      <c r="B880" s="180"/>
      <c r="C880" s="230" t="s">
        <v>820</v>
      </c>
      <c r="D880" s="231"/>
      <c r="E880" s="181">
        <v>166.95</v>
      </c>
      <c r="F880" s="182"/>
      <c r="G880" s="183"/>
      <c r="M880" s="179" t="s">
        <v>820</v>
      </c>
      <c r="O880" s="170"/>
    </row>
    <row r="881" spans="1:104" ht="22.5" x14ac:dyDescent="0.2">
      <c r="A881" s="171">
        <v>138</v>
      </c>
      <c r="B881" s="172" t="s">
        <v>823</v>
      </c>
      <c r="C881" s="173" t="s">
        <v>824</v>
      </c>
      <c r="D881" s="174" t="s">
        <v>91</v>
      </c>
      <c r="E881" s="175">
        <v>44.968000000000004</v>
      </c>
      <c r="F881" s="175"/>
      <c r="G881" s="176">
        <f>E881*F881</f>
        <v>0</v>
      </c>
      <c r="O881" s="170">
        <v>2</v>
      </c>
      <c r="AA881" s="146">
        <v>3</v>
      </c>
      <c r="AB881" s="146">
        <v>7</v>
      </c>
      <c r="AC881" s="146" t="s">
        <v>823</v>
      </c>
      <c r="AZ881" s="146">
        <v>2</v>
      </c>
      <c r="BA881" s="146">
        <f>IF(AZ881=1,G881,0)</f>
        <v>0</v>
      </c>
      <c r="BB881" s="146">
        <f>IF(AZ881=2,G881,0)</f>
        <v>0</v>
      </c>
      <c r="BC881" s="146">
        <f>IF(AZ881=3,G881,0)</f>
        <v>0</v>
      </c>
      <c r="BD881" s="146">
        <f>IF(AZ881=4,G881,0)</f>
        <v>0</v>
      </c>
      <c r="BE881" s="146">
        <f>IF(AZ881=5,G881,0)</f>
        <v>0</v>
      </c>
      <c r="CA881" s="177">
        <v>3</v>
      </c>
      <c r="CB881" s="177">
        <v>7</v>
      </c>
      <c r="CZ881" s="146">
        <v>1.0499999999999999E-3</v>
      </c>
    </row>
    <row r="882" spans="1:104" x14ac:dyDescent="0.2">
      <c r="A882" s="178"/>
      <c r="B882" s="180"/>
      <c r="C882" s="230" t="s">
        <v>649</v>
      </c>
      <c r="D882" s="231"/>
      <c r="E882" s="181">
        <v>0</v>
      </c>
      <c r="F882" s="182"/>
      <c r="G882" s="183"/>
      <c r="M882" s="179" t="s">
        <v>649</v>
      </c>
      <c r="O882" s="170"/>
    </row>
    <row r="883" spans="1:104" x14ac:dyDescent="0.2">
      <c r="A883" s="178"/>
      <c r="B883" s="180"/>
      <c r="C883" s="232" t="s">
        <v>219</v>
      </c>
      <c r="D883" s="231"/>
      <c r="E883" s="204">
        <v>0</v>
      </c>
      <c r="F883" s="182"/>
      <c r="G883" s="183"/>
      <c r="M883" s="179" t="s">
        <v>219</v>
      </c>
      <c r="O883" s="170"/>
    </row>
    <row r="884" spans="1:104" x14ac:dyDescent="0.2">
      <c r="A884" s="178"/>
      <c r="B884" s="180"/>
      <c r="C884" s="232" t="s">
        <v>751</v>
      </c>
      <c r="D884" s="231"/>
      <c r="E884" s="204">
        <v>185</v>
      </c>
      <c r="F884" s="182"/>
      <c r="G884" s="183"/>
      <c r="M884" s="179" t="s">
        <v>751</v>
      </c>
      <c r="O884" s="170"/>
    </row>
    <row r="885" spans="1:104" x14ac:dyDescent="0.2">
      <c r="A885" s="178"/>
      <c r="B885" s="180"/>
      <c r="C885" s="232" t="s">
        <v>752</v>
      </c>
      <c r="D885" s="231"/>
      <c r="E885" s="204">
        <v>21</v>
      </c>
      <c r="F885" s="182"/>
      <c r="G885" s="183"/>
      <c r="M885" s="179" t="s">
        <v>752</v>
      </c>
      <c r="O885" s="170"/>
    </row>
    <row r="886" spans="1:104" x14ac:dyDescent="0.2">
      <c r="A886" s="178"/>
      <c r="B886" s="180"/>
      <c r="C886" s="232" t="s">
        <v>753</v>
      </c>
      <c r="D886" s="231"/>
      <c r="E886" s="204">
        <v>69</v>
      </c>
      <c r="F886" s="182"/>
      <c r="G886" s="183"/>
      <c r="M886" s="179" t="s">
        <v>753</v>
      </c>
      <c r="O886" s="170"/>
    </row>
    <row r="887" spans="1:104" x14ac:dyDescent="0.2">
      <c r="A887" s="178"/>
      <c r="B887" s="180"/>
      <c r="C887" s="232" t="s">
        <v>220</v>
      </c>
      <c r="D887" s="231"/>
      <c r="E887" s="204">
        <v>275</v>
      </c>
      <c r="F887" s="182"/>
      <c r="G887" s="183"/>
      <c r="M887" s="179" t="s">
        <v>220</v>
      </c>
      <c r="O887" s="170"/>
    </row>
    <row r="888" spans="1:104" x14ac:dyDescent="0.2">
      <c r="A888" s="178"/>
      <c r="B888" s="180"/>
      <c r="C888" s="230" t="s">
        <v>825</v>
      </c>
      <c r="D888" s="231"/>
      <c r="E888" s="181">
        <v>24.64</v>
      </c>
      <c r="F888" s="182"/>
      <c r="G888" s="183"/>
      <c r="M888" s="179" t="s">
        <v>825</v>
      </c>
      <c r="O888" s="170"/>
    </row>
    <row r="889" spans="1:104" x14ac:dyDescent="0.2">
      <c r="A889" s="178"/>
      <c r="B889" s="180"/>
      <c r="C889" s="230" t="s">
        <v>826</v>
      </c>
      <c r="D889" s="231"/>
      <c r="E889" s="181">
        <v>20.327999999999999</v>
      </c>
      <c r="F889" s="182"/>
      <c r="G889" s="183"/>
      <c r="M889" s="179" t="s">
        <v>826</v>
      </c>
      <c r="O889" s="170"/>
    </row>
    <row r="890" spans="1:104" x14ac:dyDescent="0.2">
      <c r="A890" s="171">
        <v>139</v>
      </c>
      <c r="B890" s="172" t="s">
        <v>827</v>
      </c>
      <c r="C890" s="173" t="s">
        <v>828</v>
      </c>
      <c r="D890" s="174" t="s">
        <v>84</v>
      </c>
      <c r="E890" s="175">
        <v>391.6</v>
      </c>
      <c r="F890" s="175"/>
      <c r="G890" s="176">
        <f>E890*F890</f>
        <v>0</v>
      </c>
      <c r="O890" s="170">
        <v>2</v>
      </c>
      <c r="AA890" s="146">
        <v>3</v>
      </c>
      <c r="AB890" s="146">
        <v>7</v>
      </c>
      <c r="AC890" s="146">
        <v>69366053</v>
      </c>
      <c r="AZ890" s="146">
        <v>2</v>
      </c>
      <c r="BA890" s="146">
        <f>IF(AZ890=1,G890,0)</f>
        <v>0</v>
      </c>
      <c r="BB890" s="146">
        <f>IF(AZ890=2,G890,0)</f>
        <v>0</v>
      </c>
      <c r="BC890" s="146">
        <f>IF(AZ890=3,G890,0)</f>
        <v>0</v>
      </c>
      <c r="BD890" s="146">
        <f>IF(AZ890=4,G890,0)</f>
        <v>0</v>
      </c>
      <c r="BE890" s="146">
        <f>IF(AZ890=5,G890,0)</f>
        <v>0</v>
      </c>
      <c r="CA890" s="177">
        <v>3</v>
      </c>
      <c r="CB890" s="177">
        <v>7</v>
      </c>
      <c r="CZ890" s="146">
        <v>2.5000000000000001E-4</v>
      </c>
    </row>
    <row r="891" spans="1:104" x14ac:dyDescent="0.2">
      <c r="A891" s="178"/>
      <c r="B891" s="180"/>
      <c r="C891" s="230" t="s">
        <v>829</v>
      </c>
      <c r="D891" s="231"/>
      <c r="E891" s="181">
        <v>216.7</v>
      </c>
      <c r="F891" s="182"/>
      <c r="G891" s="183"/>
      <c r="M891" s="179" t="s">
        <v>829</v>
      </c>
      <c r="O891" s="170"/>
    </row>
    <row r="892" spans="1:104" x14ac:dyDescent="0.2">
      <c r="A892" s="178"/>
      <c r="B892" s="180"/>
      <c r="C892" s="230" t="s">
        <v>830</v>
      </c>
      <c r="D892" s="231"/>
      <c r="E892" s="181">
        <v>174.9</v>
      </c>
      <c r="F892" s="182"/>
      <c r="G892" s="183"/>
      <c r="M892" s="179" t="s">
        <v>830</v>
      </c>
      <c r="O892" s="170"/>
    </row>
    <row r="893" spans="1:104" x14ac:dyDescent="0.2">
      <c r="A893" s="171">
        <v>140</v>
      </c>
      <c r="B893" s="172" t="s">
        <v>831</v>
      </c>
      <c r="C893" s="173" t="s">
        <v>832</v>
      </c>
      <c r="D893" s="174" t="s">
        <v>736</v>
      </c>
      <c r="E893" s="175">
        <v>5.0409002599999999</v>
      </c>
      <c r="F893" s="175"/>
      <c r="G893" s="176">
        <f>E893*F893</f>
        <v>0</v>
      </c>
      <c r="O893" s="170">
        <v>2</v>
      </c>
      <c r="AA893" s="146">
        <v>7</v>
      </c>
      <c r="AB893" s="146">
        <v>1001</v>
      </c>
      <c r="AC893" s="146">
        <v>5</v>
      </c>
      <c r="AZ893" s="146">
        <v>2</v>
      </c>
      <c r="BA893" s="146">
        <f>IF(AZ893=1,G893,0)</f>
        <v>0</v>
      </c>
      <c r="BB893" s="146">
        <f>IF(AZ893=2,G893,0)</f>
        <v>0</v>
      </c>
      <c r="BC893" s="146">
        <f>IF(AZ893=3,G893,0)</f>
        <v>0</v>
      </c>
      <c r="BD893" s="146">
        <f>IF(AZ893=4,G893,0)</f>
        <v>0</v>
      </c>
      <c r="BE893" s="146">
        <f>IF(AZ893=5,G893,0)</f>
        <v>0</v>
      </c>
      <c r="CA893" s="177">
        <v>7</v>
      </c>
      <c r="CB893" s="177">
        <v>1001</v>
      </c>
      <c r="CZ893" s="146">
        <v>0</v>
      </c>
    </row>
    <row r="894" spans="1:104" x14ac:dyDescent="0.2">
      <c r="A894" s="184"/>
      <c r="B894" s="185" t="s">
        <v>77</v>
      </c>
      <c r="C894" s="186" t="str">
        <f>CONCATENATE(B830," ",C830)</f>
        <v>713 Izolace tepelné</v>
      </c>
      <c r="D894" s="187"/>
      <c r="E894" s="188"/>
      <c r="F894" s="189"/>
      <c r="G894" s="190">
        <f>SUM(G830:G893)</f>
        <v>0</v>
      </c>
      <c r="O894" s="170">
        <v>4</v>
      </c>
      <c r="BA894" s="191">
        <f>SUM(BA830:BA893)</f>
        <v>0</v>
      </c>
      <c r="BB894" s="191">
        <f>SUM(BB830:BB893)</f>
        <v>0</v>
      </c>
      <c r="BC894" s="191">
        <f>SUM(BC830:BC893)</f>
        <v>0</v>
      </c>
      <c r="BD894" s="191">
        <f>SUM(BD830:BD893)</f>
        <v>0</v>
      </c>
      <c r="BE894" s="191">
        <f>SUM(BE830:BE893)</f>
        <v>0</v>
      </c>
    </row>
    <row r="895" spans="1:104" x14ac:dyDescent="0.2">
      <c r="A895" s="163" t="s">
        <v>74</v>
      </c>
      <c r="B895" s="164" t="s">
        <v>833</v>
      </c>
      <c r="C895" s="165" t="s">
        <v>834</v>
      </c>
      <c r="D895" s="166"/>
      <c r="E895" s="167"/>
      <c r="F895" s="167"/>
      <c r="G895" s="168"/>
      <c r="H895" s="169"/>
      <c r="I895" s="169"/>
      <c r="O895" s="170">
        <v>1</v>
      </c>
    </row>
    <row r="896" spans="1:104" ht="22.5" x14ac:dyDescent="0.2">
      <c r="A896" s="171">
        <v>141</v>
      </c>
      <c r="B896" s="172" t="s">
        <v>835</v>
      </c>
      <c r="C896" s="173" t="s">
        <v>836</v>
      </c>
      <c r="D896" s="174" t="s">
        <v>359</v>
      </c>
      <c r="E896" s="175">
        <v>1</v>
      </c>
      <c r="F896" s="175"/>
      <c r="G896" s="176">
        <f>E896*F896</f>
        <v>0</v>
      </c>
      <c r="O896" s="170">
        <v>2</v>
      </c>
      <c r="AA896" s="146">
        <v>1</v>
      </c>
      <c r="AB896" s="146">
        <v>7</v>
      </c>
      <c r="AC896" s="146">
        <v>7</v>
      </c>
      <c r="AZ896" s="146">
        <v>2</v>
      </c>
      <c r="BA896" s="146">
        <f>IF(AZ896=1,G896,0)</f>
        <v>0</v>
      </c>
      <c r="BB896" s="146">
        <f>IF(AZ896=2,G896,0)</f>
        <v>0</v>
      </c>
      <c r="BC896" s="146">
        <f>IF(AZ896=3,G896,0)</f>
        <v>0</v>
      </c>
      <c r="BD896" s="146">
        <f>IF(AZ896=4,G896,0)</f>
        <v>0</v>
      </c>
      <c r="BE896" s="146">
        <f>IF(AZ896=5,G896,0)</f>
        <v>0</v>
      </c>
      <c r="CA896" s="177">
        <v>1</v>
      </c>
      <c r="CB896" s="177">
        <v>7</v>
      </c>
      <c r="CZ896" s="146">
        <v>0</v>
      </c>
    </row>
    <row r="897" spans="1:104" ht="22.5" x14ac:dyDescent="0.2">
      <c r="A897" s="171">
        <v>142</v>
      </c>
      <c r="B897" s="172" t="s">
        <v>837</v>
      </c>
      <c r="C897" s="173" t="s">
        <v>838</v>
      </c>
      <c r="D897" s="174" t="s">
        <v>839</v>
      </c>
      <c r="E897" s="175">
        <v>1</v>
      </c>
      <c r="F897" s="175"/>
      <c r="G897" s="176">
        <f>E897*F897</f>
        <v>0</v>
      </c>
      <c r="O897" s="170">
        <v>2</v>
      </c>
      <c r="AA897" s="146">
        <v>1</v>
      </c>
      <c r="AB897" s="146">
        <v>7</v>
      </c>
      <c r="AC897" s="146">
        <v>7</v>
      </c>
      <c r="AZ897" s="146">
        <v>2</v>
      </c>
      <c r="BA897" s="146">
        <f>IF(AZ897=1,G897,0)</f>
        <v>0</v>
      </c>
      <c r="BB897" s="146">
        <f>IF(AZ897=2,G897,0)</f>
        <v>0</v>
      </c>
      <c r="BC897" s="146">
        <f>IF(AZ897=3,G897,0)</f>
        <v>0</v>
      </c>
      <c r="BD897" s="146">
        <f>IF(AZ897=4,G897,0)</f>
        <v>0</v>
      </c>
      <c r="BE897" s="146">
        <f>IF(AZ897=5,G897,0)</f>
        <v>0</v>
      </c>
      <c r="CA897" s="177">
        <v>1</v>
      </c>
      <c r="CB897" s="177">
        <v>7</v>
      </c>
      <c r="CZ897" s="146">
        <v>0</v>
      </c>
    </row>
    <row r="898" spans="1:104" x14ac:dyDescent="0.2">
      <c r="A898" s="184"/>
      <c r="B898" s="185" t="s">
        <v>77</v>
      </c>
      <c r="C898" s="186" t="str">
        <f>CONCATENATE(B895," ",C895)</f>
        <v>721 Vnitřní kanalizace</v>
      </c>
      <c r="D898" s="187"/>
      <c r="E898" s="188"/>
      <c r="F898" s="189"/>
      <c r="G898" s="190">
        <f>SUM(G895:G897)</f>
        <v>0</v>
      </c>
      <c r="O898" s="170">
        <v>4</v>
      </c>
      <c r="BA898" s="191">
        <f>SUM(BA895:BA897)</f>
        <v>0</v>
      </c>
      <c r="BB898" s="191">
        <f>SUM(BB895:BB897)</f>
        <v>0</v>
      </c>
      <c r="BC898" s="191">
        <f>SUM(BC895:BC897)</f>
        <v>0</v>
      </c>
      <c r="BD898" s="191">
        <f>SUM(BD895:BD897)</f>
        <v>0</v>
      </c>
      <c r="BE898" s="191">
        <f>SUM(BE895:BE897)</f>
        <v>0</v>
      </c>
    </row>
    <row r="899" spans="1:104" x14ac:dyDescent="0.2">
      <c r="A899" s="163" t="s">
        <v>74</v>
      </c>
      <c r="B899" s="164" t="s">
        <v>840</v>
      </c>
      <c r="C899" s="165" t="s">
        <v>841</v>
      </c>
      <c r="D899" s="166"/>
      <c r="E899" s="167"/>
      <c r="F899" s="167"/>
      <c r="G899" s="168"/>
      <c r="H899" s="169"/>
      <c r="I899" s="169"/>
      <c r="O899" s="170">
        <v>1</v>
      </c>
    </row>
    <row r="900" spans="1:104" ht="22.5" x14ac:dyDescent="0.2">
      <c r="A900" s="171">
        <v>143</v>
      </c>
      <c r="B900" s="172" t="s">
        <v>842</v>
      </c>
      <c r="C900" s="173" t="s">
        <v>843</v>
      </c>
      <c r="D900" s="174" t="s">
        <v>359</v>
      </c>
      <c r="E900" s="175">
        <v>1</v>
      </c>
      <c r="F900" s="175"/>
      <c r="G900" s="176">
        <f>E900*F900</f>
        <v>0</v>
      </c>
      <c r="O900" s="170">
        <v>2</v>
      </c>
      <c r="AA900" s="146">
        <v>1</v>
      </c>
      <c r="AB900" s="146">
        <v>7</v>
      </c>
      <c r="AC900" s="146">
        <v>7</v>
      </c>
      <c r="AZ900" s="146">
        <v>2</v>
      </c>
      <c r="BA900" s="146">
        <f>IF(AZ900=1,G900,0)</f>
        <v>0</v>
      </c>
      <c r="BB900" s="146">
        <f>IF(AZ900=2,G900,0)</f>
        <v>0</v>
      </c>
      <c r="BC900" s="146">
        <f>IF(AZ900=3,G900,0)</f>
        <v>0</v>
      </c>
      <c r="BD900" s="146">
        <f>IF(AZ900=4,G900,0)</f>
        <v>0</v>
      </c>
      <c r="BE900" s="146">
        <f>IF(AZ900=5,G900,0)</f>
        <v>0</v>
      </c>
      <c r="CA900" s="177">
        <v>1</v>
      </c>
      <c r="CB900" s="177">
        <v>7</v>
      </c>
      <c r="CZ900" s="146">
        <v>0</v>
      </c>
    </row>
    <row r="901" spans="1:104" x14ac:dyDescent="0.2">
      <c r="A901" s="171">
        <v>144</v>
      </c>
      <c r="B901" s="172" t="s">
        <v>844</v>
      </c>
      <c r="C901" s="173" t="s">
        <v>845</v>
      </c>
      <c r="D901" s="174" t="s">
        <v>839</v>
      </c>
      <c r="E901" s="175">
        <v>1</v>
      </c>
      <c r="F901" s="175"/>
      <c r="G901" s="176">
        <f>E901*F901</f>
        <v>0</v>
      </c>
      <c r="O901" s="170">
        <v>2</v>
      </c>
      <c r="AA901" s="146">
        <v>1</v>
      </c>
      <c r="AB901" s="146">
        <v>7</v>
      </c>
      <c r="AC901" s="146">
        <v>7</v>
      </c>
      <c r="AZ901" s="146">
        <v>2</v>
      </c>
      <c r="BA901" s="146">
        <f>IF(AZ901=1,G901,0)</f>
        <v>0</v>
      </c>
      <c r="BB901" s="146">
        <f>IF(AZ901=2,G901,0)</f>
        <v>0</v>
      </c>
      <c r="BC901" s="146">
        <f>IF(AZ901=3,G901,0)</f>
        <v>0</v>
      </c>
      <c r="BD901" s="146">
        <f>IF(AZ901=4,G901,0)</f>
        <v>0</v>
      </c>
      <c r="BE901" s="146">
        <f>IF(AZ901=5,G901,0)</f>
        <v>0</v>
      </c>
      <c r="CA901" s="177">
        <v>1</v>
      </c>
      <c r="CB901" s="177">
        <v>7</v>
      </c>
      <c r="CZ901" s="146">
        <v>0</v>
      </c>
    </row>
    <row r="902" spans="1:104" ht="22.5" x14ac:dyDescent="0.2">
      <c r="A902" s="171">
        <v>145</v>
      </c>
      <c r="B902" s="172" t="s">
        <v>846</v>
      </c>
      <c r="C902" s="173" t="s">
        <v>847</v>
      </c>
      <c r="D902" s="174" t="s">
        <v>839</v>
      </c>
      <c r="E902" s="175">
        <v>1</v>
      </c>
      <c r="F902" s="175"/>
      <c r="G902" s="176">
        <f>E902*F902</f>
        <v>0</v>
      </c>
      <c r="O902" s="170">
        <v>2</v>
      </c>
      <c r="AA902" s="146">
        <v>1</v>
      </c>
      <c r="AB902" s="146">
        <v>0</v>
      </c>
      <c r="AC902" s="146">
        <v>0</v>
      </c>
      <c r="AZ902" s="146">
        <v>2</v>
      </c>
      <c r="BA902" s="146">
        <f>IF(AZ902=1,G902,0)</f>
        <v>0</v>
      </c>
      <c r="BB902" s="146">
        <f>IF(AZ902=2,G902,0)</f>
        <v>0</v>
      </c>
      <c r="BC902" s="146">
        <f>IF(AZ902=3,G902,0)</f>
        <v>0</v>
      </c>
      <c r="BD902" s="146">
        <f>IF(AZ902=4,G902,0)</f>
        <v>0</v>
      </c>
      <c r="BE902" s="146">
        <f>IF(AZ902=5,G902,0)</f>
        <v>0</v>
      </c>
      <c r="CA902" s="177">
        <v>1</v>
      </c>
      <c r="CB902" s="177">
        <v>0</v>
      </c>
      <c r="CZ902" s="146">
        <v>0</v>
      </c>
    </row>
    <row r="903" spans="1:104" ht="22.5" x14ac:dyDescent="0.2">
      <c r="A903" s="171">
        <v>146</v>
      </c>
      <c r="B903" s="172" t="s">
        <v>848</v>
      </c>
      <c r="C903" s="173" t="s">
        <v>849</v>
      </c>
      <c r="D903" s="174" t="s">
        <v>850</v>
      </c>
      <c r="E903" s="175">
        <v>1</v>
      </c>
      <c r="F903" s="175"/>
      <c r="G903" s="176">
        <f>E903*F903</f>
        <v>0</v>
      </c>
      <c r="O903" s="170">
        <v>2</v>
      </c>
      <c r="AA903" s="146">
        <v>1</v>
      </c>
      <c r="AB903" s="146">
        <v>7</v>
      </c>
      <c r="AC903" s="146">
        <v>7</v>
      </c>
      <c r="AZ903" s="146">
        <v>2</v>
      </c>
      <c r="BA903" s="146">
        <f>IF(AZ903=1,G903,0)</f>
        <v>0</v>
      </c>
      <c r="BB903" s="146">
        <f>IF(AZ903=2,G903,0)</f>
        <v>0</v>
      </c>
      <c r="BC903" s="146">
        <f>IF(AZ903=3,G903,0)</f>
        <v>0</v>
      </c>
      <c r="BD903" s="146">
        <f>IF(AZ903=4,G903,0)</f>
        <v>0</v>
      </c>
      <c r="BE903" s="146">
        <f>IF(AZ903=5,G903,0)</f>
        <v>0</v>
      </c>
      <c r="CA903" s="177">
        <v>1</v>
      </c>
      <c r="CB903" s="177">
        <v>7</v>
      </c>
      <c r="CZ903" s="146">
        <v>0</v>
      </c>
    </row>
    <row r="904" spans="1:104" x14ac:dyDescent="0.2">
      <c r="A904" s="184"/>
      <c r="B904" s="185" t="s">
        <v>77</v>
      </c>
      <c r="C904" s="186" t="str">
        <f>CONCATENATE(B899," ",C899)</f>
        <v>730 Ústřední vytápění</v>
      </c>
      <c r="D904" s="187"/>
      <c r="E904" s="188"/>
      <c r="F904" s="189"/>
      <c r="G904" s="190">
        <f>SUM(G899:G903)</f>
        <v>0</v>
      </c>
      <c r="O904" s="170">
        <v>4</v>
      </c>
      <c r="BA904" s="191">
        <f>SUM(BA899:BA903)</f>
        <v>0</v>
      </c>
      <c r="BB904" s="191">
        <f>SUM(BB899:BB903)</f>
        <v>0</v>
      </c>
      <c r="BC904" s="191">
        <f>SUM(BC899:BC903)</f>
        <v>0</v>
      </c>
      <c r="BD904" s="191">
        <f>SUM(BD899:BD903)</f>
        <v>0</v>
      </c>
      <c r="BE904" s="191">
        <f>SUM(BE899:BE903)</f>
        <v>0</v>
      </c>
    </row>
    <row r="905" spans="1:104" x14ac:dyDescent="0.2">
      <c r="A905" s="163" t="s">
        <v>74</v>
      </c>
      <c r="B905" s="164" t="s">
        <v>851</v>
      </c>
      <c r="C905" s="165" t="s">
        <v>852</v>
      </c>
      <c r="D905" s="166"/>
      <c r="E905" s="167"/>
      <c r="F905" s="167"/>
      <c r="G905" s="168"/>
      <c r="H905" s="169"/>
      <c r="I905" s="169"/>
      <c r="O905" s="170">
        <v>1</v>
      </c>
    </row>
    <row r="906" spans="1:104" ht="22.5" x14ac:dyDescent="0.2">
      <c r="A906" s="171">
        <v>147</v>
      </c>
      <c r="B906" s="172" t="s">
        <v>853</v>
      </c>
      <c r="C906" s="173" t="s">
        <v>854</v>
      </c>
      <c r="D906" s="174" t="s">
        <v>84</v>
      </c>
      <c r="E906" s="175">
        <v>21.6435</v>
      </c>
      <c r="F906" s="175"/>
      <c r="G906" s="176">
        <f>E906*F906</f>
        <v>0</v>
      </c>
      <c r="O906" s="170">
        <v>2</v>
      </c>
      <c r="AA906" s="146">
        <v>1</v>
      </c>
      <c r="AB906" s="146">
        <v>0</v>
      </c>
      <c r="AC906" s="146">
        <v>0</v>
      </c>
      <c r="AZ906" s="146">
        <v>2</v>
      </c>
      <c r="BA906" s="146">
        <f>IF(AZ906=1,G906,0)</f>
        <v>0</v>
      </c>
      <c r="BB906" s="146">
        <f>IF(AZ906=2,G906,0)</f>
        <v>0</v>
      </c>
      <c r="BC906" s="146">
        <f>IF(AZ906=3,G906,0)</f>
        <v>0</v>
      </c>
      <c r="BD906" s="146">
        <f>IF(AZ906=4,G906,0)</f>
        <v>0</v>
      </c>
      <c r="BE906" s="146">
        <f>IF(AZ906=5,G906,0)</f>
        <v>0</v>
      </c>
      <c r="CA906" s="177">
        <v>1</v>
      </c>
      <c r="CB906" s="177">
        <v>0</v>
      </c>
      <c r="CZ906" s="146">
        <v>2.6499999999999999E-2</v>
      </c>
    </row>
    <row r="907" spans="1:104" x14ac:dyDescent="0.2">
      <c r="A907" s="178"/>
      <c r="B907" s="180"/>
      <c r="C907" s="230" t="s">
        <v>855</v>
      </c>
      <c r="D907" s="231"/>
      <c r="E907" s="181">
        <v>13.71</v>
      </c>
      <c r="F907" s="182"/>
      <c r="G907" s="183"/>
      <c r="M907" s="179" t="s">
        <v>855</v>
      </c>
      <c r="O907" s="170"/>
    </row>
    <row r="908" spans="1:104" x14ac:dyDescent="0.2">
      <c r="A908" s="178"/>
      <c r="B908" s="180"/>
      <c r="C908" s="230" t="s">
        <v>856</v>
      </c>
      <c r="D908" s="231"/>
      <c r="E908" s="181">
        <v>2.3654999999999999</v>
      </c>
      <c r="F908" s="182"/>
      <c r="G908" s="183"/>
      <c r="M908" s="179" t="s">
        <v>856</v>
      </c>
      <c r="O908" s="170"/>
    </row>
    <row r="909" spans="1:104" x14ac:dyDescent="0.2">
      <c r="A909" s="178"/>
      <c r="B909" s="180"/>
      <c r="C909" s="230" t="s">
        <v>857</v>
      </c>
      <c r="D909" s="231"/>
      <c r="E909" s="181">
        <v>2.82</v>
      </c>
      <c r="F909" s="182"/>
      <c r="G909" s="183"/>
      <c r="M909" s="179" t="s">
        <v>857</v>
      </c>
      <c r="O909" s="170"/>
    </row>
    <row r="910" spans="1:104" x14ac:dyDescent="0.2">
      <c r="A910" s="178"/>
      <c r="B910" s="180"/>
      <c r="C910" s="230" t="s">
        <v>858</v>
      </c>
      <c r="D910" s="231"/>
      <c r="E910" s="181">
        <v>1.6919999999999999</v>
      </c>
      <c r="F910" s="182"/>
      <c r="G910" s="183"/>
      <c r="M910" s="179" t="s">
        <v>858</v>
      </c>
      <c r="O910" s="170"/>
    </row>
    <row r="911" spans="1:104" x14ac:dyDescent="0.2">
      <c r="A911" s="178"/>
      <c r="B911" s="180"/>
      <c r="C911" s="230" t="s">
        <v>859</v>
      </c>
      <c r="D911" s="231"/>
      <c r="E911" s="181">
        <v>1.056</v>
      </c>
      <c r="F911" s="182"/>
      <c r="G911" s="183"/>
      <c r="M911" s="179" t="s">
        <v>859</v>
      </c>
      <c r="O911" s="170"/>
    </row>
    <row r="912" spans="1:104" ht="22.5" x14ac:dyDescent="0.2">
      <c r="A912" s="171">
        <v>148</v>
      </c>
      <c r="B912" s="172" t="s">
        <v>860</v>
      </c>
      <c r="C912" s="173" t="s">
        <v>861</v>
      </c>
      <c r="D912" s="174" t="s">
        <v>84</v>
      </c>
      <c r="E912" s="175">
        <v>623.13199999999995</v>
      </c>
      <c r="F912" s="175"/>
      <c r="G912" s="176">
        <f>E912*F912</f>
        <v>0</v>
      </c>
      <c r="O912" s="170">
        <v>2</v>
      </c>
      <c r="AA912" s="146">
        <v>1</v>
      </c>
      <c r="AB912" s="146">
        <v>0</v>
      </c>
      <c r="AC912" s="146">
        <v>0</v>
      </c>
      <c r="AZ912" s="146">
        <v>2</v>
      </c>
      <c r="BA912" s="146">
        <f>IF(AZ912=1,G912,0)</f>
        <v>0</v>
      </c>
      <c r="BB912" s="146">
        <f>IF(AZ912=2,G912,0)</f>
        <v>0</v>
      </c>
      <c r="BC912" s="146">
        <f>IF(AZ912=3,G912,0)</f>
        <v>0</v>
      </c>
      <c r="BD912" s="146">
        <f>IF(AZ912=4,G912,0)</f>
        <v>0</v>
      </c>
      <c r="BE912" s="146">
        <f>IF(AZ912=5,G912,0)</f>
        <v>0</v>
      </c>
      <c r="CA912" s="177">
        <v>1</v>
      </c>
      <c r="CB912" s="177">
        <v>0</v>
      </c>
      <c r="CZ912" s="146">
        <v>2.6499999999999999E-2</v>
      </c>
    </row>
    <row r="913" spans="1:15" x14ac:dyDescent="0.2">
      <c r="A913" s="178"/>
      <c r="B913" s="180"/>
      <c r="C913" s="230" t="s">
        <v>862</v>
      </c>
      <c r="D913" s="231"/>
      <c r="E913" s="181">
        <v>0</v>
      </c>
      <c r="F913" s="182"/>
      <c r="G913" s="183"/>
      <c r="M913" s="179" t="s">
        <v>862</v>
      </c>
      <c r="O913" s="170"/>
    </row>
    <row r="914" spans="1:15" x14ac:dyDescent="0.2">
      <c r="A914" s="178"/>
      <c r="B914" s="180"/>
      <c r="C914" s="230" t="s">
        <v>256</v>
      </c>
      <c r="D914" s="231"/>
      <c r="E914" s="181">
        <v>41.747999999999998</v>
      </c>
      <c r="F914" s="182"/>
      <c r="G914" s="183"/>
      <c r="M914" s="179" t="s">
        <v>256</v>
      </c>
      <c r="O914" s="170"/>
    </row>
    <row r="915" spans="1:15" x14ac:dyDescent="0.2">
      <c r="A915" s="178"/>
      <c r="B915" s="180"/>
      <c r="C915" s="230" t="s">
        <v>257</v>
      </c>
      <c r="D915" s="231"/>
      <c r="E915" s="181">
        <v>18.45</v>
      </c>
      <c r="F915" s="182"/>
      <c r="G915" s="183"/>
      <c r="M915" s="179" t="s">
        <v>257</v>
      </c>
      <c r="O915" s="170"/>
    </row>
    <row r="916" spans="1:15" x14ac:dyDescent="0.2">
      <c r="A916" s="178"/>
      <c r="B916" s="180"/>
      <c r="C916" s="230" t="s">
        <v>258</v>
      </c>
      <c r="D916" s="231"/>
      <c r="E916" s="181">
        <v>2.7263999999999999</v>
      </c>
      <c r="F916" s="182"/>
      <c r="G916" s="183"/>
      <c r="M916" s="179" t="s">
        <v>258</v>
      </c>
      <c r="O916" s="170"/>
    </row>
    <row r="917" spans="1:15" x14ac:dyDescent="0.2">
      <c r="A917" s="178"/>
      <c r="B917" s="180"/>
      <c r="C917" s="230" t="s">
        <v>259</v>
      </c>
      <c r="D917" s="231"/>
      <c r="E917" s="181">
        <v>7.14</v>
      </c>
      <c r="F917" s="182"/>
      <c r="G917" s="183"/>
      <c r="M917" s="179" t="s">
        <v>259</v>
      </c>
      <c r="O917" s="170"/>
    </row>
    <row r="918" spans="1:15" x14ac:dyDescent="0.2">
      <c r="A918" s="178"/>
      <c r="B918" s="180"/>
      <c r="C918" s="230" t="s">
        <v>260</v>
      </c>
      <c r="D918" s="231"/>
      <c r="E918" s="181">
        <v>17.28</v>
      </c>
      <c r="F918" s="182"/>
      <c r="G918" s="183"/>
      <c r="M918" s="179" t="s">
        <v>260</v>
      </c>
      <c r="O918" s="170"/>
    </row>
    <row r="919" spans="1:15" x14ac:dyDescent="0.2">
      <c r="A919" s="178"/>
      <c r="B919" s="180"/>
      <c r="C919" s="230" t="s">
        <v>261</v>
      </c>
      <c r="D919" s="231"/>
      <c r="E919" s="181">
        <v>9.1224000000000007</v>
      </c>
      <c r="F919" s="182"/>
      <c r="G919" s="183"/>
      <c r="M919" s="179" t="s">
        <v>261</v>
      </c>
      <c r="O919" s="170"/>
    </row>
    <row r="920" spans="1:15" x14ac:dyDescent="0.2">
      <c r="A920" s="178"/>
      <c r="B920" s="180"/>
      <c r="C920" s="230" t="s">
        <v>262</v>
      </c>
      <c r="D920" s="231"/>
      <c r="E920" s="181">
        <v>5.8739999999999997</v>
      </c>
      <c r="F920" s="182"/>
      <c r="G920" s="183"/>
      <c r="M920" s="179" t="s">
        <v>262</v>
      </c>
      <c r="O920" s="170"/>
    </row>
    <row r="921" spans="1:15" x14ac:dyDescent="0.2">
      <c r="A921" s="178"/>
      <c r="B921" s="180"/>
      <c r="C921" s="230" t="s">
        <v>263</v>
      </c>
      <c r="D921" s="231"/>
      <c r="E921" s="181">
        <v>3.4580000000000002</v>
      </c>
      <c r="F921" s="182"/>
      <c r="G921" s="183"/>
      <c r="M921" s="179" t="s">
        <v>263</v>
      </c>
      <c r="O921" s="170"/>
    </row>
    <row r="922" spans="1:15" x14ac:dyDescent="0.2">
      <c r="A922" s="178"/>
      <c r="B922" s="180"/>
      <c r="C922" s="230" t="s">
        <v>264</v>
      </c>
      <c r="D922" s="231"/>
      <c r="E922" s="181">
        <v>15.2736</v>
      </c>
      <c r="F922" s="182"/>
      <c r="G922" s="183"/>
      <c r="M922" s="179" t="s">
        <v>264</v>
      </c>
      <c r="O922" s="170"/>
    </row>
    <row r="923" spans="1:15" x14ac:dyDescent="0.2">
      <c r="A923" s="178"/>
      <c r="B923" s="180"/>
      <c r="C923" s="230" t="s">
        <v>265</v>
      </c>
      <c r="D923" s="231"/>
      <c r="E923" s="181">
        <v>5.0759999999999996</v>
      </c>
      <c r="F923" s="182"/>
      <c r="G923" s="183"/>
      <c r="M923" s="179" t="s">
        <v>265</v>
      </c>
      <c r="O923" s="170"/>
    </row>
    <row r="924" spans="1:15" x14ac:dyDescent="0.2">
      <c r="A924" s="178"/>
      <c r="B924" s="180"/>
      <c r="C924" s="230" t="s">
        <v>266</v>
      </c>
      <c r="D924" s="231"/>
      <c r="E924" s="181">
        <v>3.85</v>
      </c>
      <c r="F924" s="182"/>
      <c r="G924" s="183"/>
      <c r="M924" s="179" t="s">
        <v>266</v>
      </c>
      <c r="O924" s="170"/>
    </row>
    <row r="925" spans="1:15" x14ac:dyDescent="0.2">
      <c r="A925" s="178"/>
      <c r="B925" s="180"/>
      <c r="C925" s="230" t="s">
        <v>267</v>
      </c>
      <c r="D925" s="231"/>
      <c r="E925" s="181">
        <v>1.5760000000000001</v>
      </c>
      <c r="F925" s="182"/>
      <c r="G925" s="183"/>
      <c r="M925" s="179" t="s">
        <v>267</v>
      </c>
      <c r="O925" s="170"/>
    </row>
    <row r="926" spans="1:15" x14ac:dyDescent="0.2">
      <c r="A926" s="178"/>
      <c r="B926" s="180"/>
      <c r="C926" s="230" t="s">
        <v>268</v>
      </c>
      <c r="D926" s="231"/>
      <c r="E926" s="181">
        <v>34.58</v>
      </c>
      <c r="F926" s="182"/>
      <c r="G926" s="183"/>
      <c r="M926" s="179" t="s">
        <v>268</v>
      </c>
      <c r="O926" s="170"/>
    </row>
    <row r="927" spans="1:15" x14ac:dyDescent="0.2">
      <c r="A927" s="178"/>
      <c r="B927" s="180"/>
      <c r="C927" s="230" t="s">
        <v>257</v>
      </c>
      <c r="D927" s="231"/>
      <c r="E927" s="181">
        <v>18.45</v>
      </c>
      <c r="F927" s="182"/>
      <c r="G927" s="183"/>
      <c r="M927" s="179" t="s">
        <v>257</v>
      </c>
      <c r="O927" s="170"/>
    </row>
    <row r="928" spans="1:15" x14ac:dyDescent="0.2">
      <c r="A928" s="178"/>
      <c r="B928" s="180"/>
      <c r="C928" s="230" t="s">
        <v>269</v>
      </c>
      <c r="D928" s="231"/>
      <c r="E928" s="181">
        <v>4</v>
      </c>
      <c r="F928" s="182"/>
      <c r="G928" s="183"/>
      <c r="M928" s="179" t="s">
        <v>269</v>
      </c>
      <c r="O928" s="170"/>
    </row>
    <row r="929" spans="1:15" x14ac:dyDescent="0.2">
      <c r="A929" s="178"/>
      <c r="B929" s="180"/>
      <c r="C929" s="230" t="s">
        <v>270</v>
      </c>
      <c r="D929" s="231"/>
      <c r="E929" s="181">
        <v>8.8550000000000004</v>
      </c>
      <c r="F929" s="182"/>
      <c r="G929" s="183"/>
      <c r="M929" s="179" t="s">
        <v>270</v>
      </c>
      <c r="O929" s="170"/>
    </row>
    <row r="930" spans="1:15" x14ac:dyDescent="0.2">
      <c r="A930" s="178"/>
      <c r="B930" s="180"/>
      <c r="C930" s="230" t="s">
        <v>271</v>
      </c>
      <c r="D930" s="231"/>
      <c r="E930" s="181">
        <v>166.38749999999999</v>
      </c>
      <c r="F930" s="182"/>
      <c r="G930" s="183"/>
      <c r="M930" s="179" t="s">
        <v>271</v>
      </c>
      <c r="O930" s="170"/>
    </row>
    <row r="931" spans="1:15" x14ac:dyDescent="0.2">
      <c r="A931" s="178"/>
      <c r="B931" s="180"/>
      <c r="C931" s="230" t="s">
        <v>272</v>
      </c>
      <c r="D931" s="231"/>
      <c r="E931" s="181">
        <v>29.835000000000001</v>
      </c>
      <c r="F931" s="182"/>
      <c r="G931" s="183"/>
      <c r="M931" s="179" t="s">
        <v>272</v>
      </c>
      <c r="O931" s="170"/>
    </row>
    <row r="932" spans="1:15" x14ac:dyDescent="0.2">
      <c r="A932" s="178"/>
      <c r="B932" s="180"/>
      <c r="C932" s="230" t="s">
        <v>273</v>
      </c>
      <c r="D932" s="231"/>
      <c r="E932" s="181">
        <v>2.5350000000000001</v>
      </c>
      <c r="F932" s="182"/>
      <c r="G932" s="183"/>
      <c r="M932" s="179" t="s">
        <v>273</v>
      </c>
      <c r="O932" s="170"/>
    </row>
    <row r="933" spans="1:15" x14ac:dyDescent="0.2">
      <c r="A933" s="178"/>
      <c r="B933" s="180"/>
      <c r="C933" s="230" t="s">
        <v>274</v>
      </c>
      <c r="D933" s="231"/>
      <c r="E933" s="181">
        <v>1.21</v>
      </c>
      <c r="F933" s="182"/>
      <c r="G933" s="183"/>
      <c r="M933" s="179" t="s">
        <v>274</v>
      </c>
      <c r="O933" s="170"/>
    </row>
    <row r="934" spans="1:15" x14ac:dyDescent="0.2">
      <c r="A934" s="178"/>
      <c r="B934" s="180"/>
      <c r="C934" s="230" t="s">
        <v>275</v>
      </c>
      <c r="D934" s="231"/>
      <c r="E934" s="181">
        <v>2.1875</v>
      </c>
      <c r="F934" s="182"/>
      <c r="G934" s="183"/>
      <c r="M934" s="179" t="s">
        <v>275</v>
      </c>
      <c r="O934" s="170"/>
    </row>
    <row r="935" spans="1:15" x14ac:dyDescent="0.2">
      <c r="A935" s="178"/>
      <c r="B935" s="180"/>
      <c r="C935" s="230" t="s">
        <v>276</v>
      </c>
      <c r="D935" s="231"/>
      <c r="E935" s="181">
        <v>1</v>
      </c>
      <c r="F935" s="182"/>
      <c r="G935" s="183"/>
      <c r="M935" s="179" t="s">
        <v>276</v>
      </c>
      <c r="O935" s="170"/>
    </row>
    <row r="936" spans="1:15" x14ac:dyDescent="0.2">
      <c r="A936" s="178"/>
      <c r="B936" s="180"/>
      <c r="C936" s="230" t="s">
        <v>277</v>
      </c>
      <c r="D936" s="231"/>
      <c r="E936" s="181">
        <v>0.45</v>
      </c>
      <c r="F936" s="182"/>
      <c r="G936" s="183"/>
      <c r="M936" s="179" t="s">
        <v>277</v>
      </c>
      <c r="O936" s="170"/>
    </row>
    <row r="937" spans="1:15" x14ac:dyDescent="0.2">
      <c r="A937" s="178"/>
      <c r="B937" s="180"/>
      <c r="C937" s="230" t="s">
        <v>278</v>
      </c>
      <c r="D937" s="231"/>
      <c r="E937" s="181">
        <v>1.29</v>
      </c>
      <c r="F937" s="182"/>
      <c r="G937" s="183"/>
      <c r="M937" s="179" t="s">
        <v>278</v>
      </c>
      <c r="O937" s="170"/>
    </row>
    <row r="938" spans="1:15" x14ac:dyDescent="0.2">
      <c r="A938" s="178"/>
      <c r="B938" s="180"/>
      <c r="C938" s="230" t="s">
        <v>279</v>
      </c>
      <c r="D938" s="231"/>
      <c r="E938" s="181">
        <v>4.08</v>
      </c>
      <c r="F938" s="182"/>
      <c r="G938" s="183"/>
      <c r="M938" s="179" t="s">
        <v>279</v>
      </c>
      <c r="O938" s="170"/>
    </row>
    <row r="939" spans="1:15" x14ac:dyDescent="0.2">
      <c r="A939" s="178"/>
      <c r="B939" s="180"/>
      <c r="C939" s="230" t="s">
        <v>280</v>
      </c>
      <c r="D939" s="231"/>
      <c r="E939" s="181">
        <v>26.824999999999999</v>
      </c>
      <c r="F939" s="182"/>
      <c r="G939" s="183"/>
      <c r="M939" s="179" t="s">
        <v>280</v>
      </c>
      <c r="O939" s="170"/>
    </row>
    <row r="940" spans="1:15" x14ac:dyDescent="0.2">
      <c r="A940" s="178"/>
      <c r="B940" s="180"/>
      <c r="C940" s="230" t="s">
        <v>281</v>
      </c>
      <c r="D940" s="231"/>
      <c r="E940" s="181">
        <v>7.5</v>
      </c>
      <c r="F940" s="182"/>
      <c r="G940" s="183"/>
      <c r="M940" s="179" t="s">
        <v>281</v>
      </c>
      <c r="O940" s="170"/>
    </row>
    <row r="941" spans="1:15" x14ac:dyDescent="0.2">
      <c r="A941" s="178"/>
      <c r="B941" s="180"/>
      <c r="C941" s="230" t="s">
        <v>282</v>
      </c>
      <c r="D941" s="231"/>
      <c r="E941" s="181">
        <v>2.85</v>
      </c>
      <c r="F941" s="182"/>
      <c r="G941" s="183"/>
      <c r="M941" s="179" t="s">
        <v>282</v>
      </c>
      <c r="O941" s="170"/>
    </row>
    <row r="942" spans="1:15" x14ac:dyDescent="0.2">
      <c r="A942" s="178"/>
      <c r="B942" s="180"/>
      <c r="C942" s="230" t="s">
        <v>283</v>
      </c>
      <c r="D942" s="231"/>
      <c r="E942" s="181">
        <v>2.0249999999999999</v>
      </c>
      <c r="F942" s="182"/>
      <c r="G942" s="183"/>
      <c r="M942" s="179" t="s">
        <v>283</v>
      </c>
      <c r="O942" s="170"/>
    </row>
    <row r="943" spans="1:15" x14ac:dyDescent="0.2">
      <c r="A943" s="178"/>
      <c r="B943" s="180"/>
      <c r="C943" s="230" t="s">
        <v>284</v>
      </c>
      <c r="D943" s="231"/>
      <c r="E943" s="181">
        <v>4.16</v>
      </c>
      <c r="F943" s="182"/>
      <c r="G943" s="183"/>
      <c r="M943" s="179" t="s">
        <v>284</v>
      </c>
      <c r="O943" s="170"/>
    </row>
    <row r="944" spans="1:15" x14ac:dyDescent="0.2">
      <c r="A944" s="178"/>
      <c r="B944" s="180"/>
      <c r="C944" s="230" t="s">
        <v>285</v>
      </c>
      <c r="D944" s="231"/>
      <c r="E944" s="181">
        <v>11.928000000000001</v>
      </c>
      <c r="F944" s="182"/>
      <c r="G944" s="183"/>
      <c r="M944" s="179" t="s">
        <v>285</v>
      </c>
      <c r="O944" s="170"/>
    </row>
    <row r="945" spans="1:104" x14ac:dyDescent="0.2">
      <c r="A945" s="178"/>
      <c r="B945" s="180"/>
      <c r="C945" s="230" t="s">
        <v>286</v>
      </c>
      <c r="D945" s="231"/>
      <c r="E945" s="181">
        <v>99.832499999999996</v>
      </c>
      <c r="F945" s="182"/>
      <c r="G945" s="183"/>
      <c r="M945" s="179" t="s">
        <v>286</v>
      </c>
      <c r="O945" s="170"/>
    </row>
    <row r="946" spans="1:104" x14ac:dyDescent="0.2">
      <c r="A946" s="178"/>
      <c r="B946" s="180"/>
      <c r="C946" s="230" t="s">
        <v>287</v>
      </c>
      <c r="D946" s="231"/>
      <c r="E946" s="181">
        <v>3.4047999999999998</v>
      </c>
      <c r="F946" s="182"/>
      <c r="G946" s="183"/>
      <c r="M946" s="179" t="s">
        <v>287</v>
      </c>
      <c r="O946" s="170"/>
    </row>
    <row r="947" spans="1:104" x14ac:dyDescent="0.2">
      <c r="A947" s="178"/>
      <c r="B947" s="180"/>
      <c r="C947" s="230" t="s">
        <v>288</v>
      </c>
      <c r="D947" s="231"/>
      <c r="E947" s="181">
        <v>9.4457000000000004</v>
      </c>
      <c r="F947" s="182"/>
      <c r="G947" s="183"/>
      <c r="M947" s="179" t="s">
        <v>288</v>
      </c>
      <c r="O947" s="170"/>
    </row>
    <row r="948" spans="1:104" x14ac:dyDescent="0.2">
      <c r="A948" s="178"/>
      <c r="B948" s="180"/>
      <c r="C948" s="230" t="s">
        <v>289</v>
      </c>
      <c r="D948" s="231"/>
      <c r="E948" s="181">
        <v>6.3756000000000004</v>
      </c>
      <c r="F948" s="182"/>
      <c r="G948" s="183"/>
      <c r="M948" s="179" t="s">
        <v>289</v>
      </c>
      <c r="O948" s="170"/>
    </row>
    <row r="949" spans="1:104" x14ac:dyDescent="0.2">
      <c r="A949" s="178"/>
      <c r="B949" s="180"/>
      <c r="C949" s="230" t="s">
        <v>290</v>
      </c>
      <c r="D949" s="231"/>
      <c r="E949" s="181">
        <v>4.4275000000000002</v>
      </c>
      <c r="F949" s="182"/>
      <c r="G949" s="183"/>
      <c r="M949" s="179" t="s">
        <v>290</v>
      </c>
      <c r="O949" s="170"/>
    </row>
    <row r="950" spans="1:104" x14ac:dyDescent="0.2">
      <c r="A950" s="178"/>
      <c r="B950" s="180"/>
      <c r="C950" s="230" t="s">
        <v>291</v>
      </c>
      <c r="D950" s="231"/>
      <c r="E950" s="181">
        <v>2</v>
      </c>
      <c r="F950" s="182"/>
      <c r="G950" s="183"/>
      <c r="M950" s="179" t="s">
        <v>291</v>
      </c>
      <c r="O950" s="170"/>
    </row>
    <row r="951" spans="1:104" x14ac:dyDescent="0.2">
      <c r="A951" s="178"/>
      <c r="B951" s="180"/>
      <c r="C951" s="230" t="s">
        <v>292</v>
      </c>
      <c r="D951" s="231"/>
      <c r="E951" s="181">
        <v>14.82</v>
      </c>
      <c r="F951" s="182"/>
      <c r="G951" s="183"/>
      <c r="M951" s="179" t="s">
        <v>292</v>
      </c>
      <c r="O951" s="170"/>
    </row>
    <row r="952" spans="1:104" x14ac:dyDescent="0.2">
      <c r="A952" s="178"/>
      <c r="B952" s="180"/>
      <c r="C952" s="230" t="s">
        <v>293</v>
      </c>
      <c r="D952" s="231"/>
      <c r="E952" s="181">
        <v>7.7549999999999999</v>
      </c>
      <c r="F952" s="182"/>
      <c r="G952" s="183"/>
      <c r="M952" s="179" t="s">
        <v>293</v>
      </c>
      <c r="O952" s="170"/>
    </row>
    <row r="953" spans="1:104" x14ac:dyDescent="0.2">
      <c r="A953" s="178"/>
      <c r="B953" s="180"/>
      <c r="C953" s="230" t="s">
        <v>294</v>
      </c>
      <c r="D953" s="231"/>
      <c r="E953" s="181">
        <v>5.5119999999999996</v>
      </c>
      <c r="F953" s="182"/>
      <c r="G953" s="183"/>
      <c r="M953" s="179" t="s">
        <v>294</v>
      </c>
      <c r="O953" s="170"/>
    </row>
    <row r="954" spans="1:104" x14ac:dyDescent="0.2">
      <c r="A954" s="178"/>
      <c r="B954" s="180"/>
      <c r="C954" s="230" t="s">
        <v>295</v>
      </c>
      <c r="D954" s="231"/>
      <c r="E954" s="181">
        <v>1</v>
      </c>
      <c r="F954" s="182"/>
      <c r="G954" s="183"/>
      <c r="M954" s="179" t="s">
        <v>295</v>
      </c>
      <c r="O954" s="170"/>
    </row>
    <row r="955" spans="1:104" x14ac:dyDescent="0.2">
      <c r="A955" s="178"/>
      <c r="B955" s="180"/>
      <c r="C955" s="230" t="s">
        <v>296</v>
      </c>
      <c r="D955" s="231"/>
      <c r="E955" s="181">
        <v>3.9375</v>
      </c>
      <c r="F955" s="182"/>
      <c r="G955" s="183"/>
      <c r="M955" s="179" t="s">
        <v>296</v>
      </c>
      <c r="O955" s="170"/>
    </row>
    <row r="956" spans="1:104" x14ac:dyDescent="0.2">
      <c r="A956" s="178"/>
      <c r="B956" s="180"/>
      <c r="C956" s="230" t="s">
        <v>297</v>
      </c>
      <c r="D956" s="231"/>
      <c r="E956" s="181">
        <v>2.899</v>
      </c>
      <c r="F956" s="182"/>
      <c r="G956" s="183"/>
      <c r="M956" s="179" t="s">
        <v>297</v>
      </c>
      <c r="O956" s="170"/>
    </row>
    <row r="957" spans="1:104" x14ac:dyDescent="0.2">
      <c r="A957" s="184"/>
      <c r="B957" s="185" t="s">
        <v>77</v>
      </c>
      <c r="C957" s="186" t="str">
        <f>CONCATENATE(B905," ",C905)</f>
        <v>762 Konstrukce tesařské</v>
      </c>
      <c r="D957" s="187"/>
      <c r="E957" s="188"/>
      <c r="F957" s="189"/>
      <c r="G957" s="190">
        <f>SUM(G905:G956)</f>
        <v>0</v>
      </c>
      <c r="O957" s="170">
        <v>4</v>
      </c>
      <c r="BA957" s="191">
        <f>SUM(BA905:BA956)</f>
        <v>0</v>
      </c>
      <c r="BB957" s="191">
        <f>SUM(BB905:BB956)</f>
        <v>0</v>
      </c>
      <c r="BC957" s="191">
        <f>SUM(BC905:BC956)</f>
        <v>0</v>
      </c>
      <c r="BD957" s="191">
        <f>SUM(BD905:BD956)</f>
        <v>0</v>
      </c>
      <c r="BE957" s="191">
        <f>SUM(BE905:BE956)</f>
        <v>0</v>
      </c>
    </row>
    <row r="958" spans="1:104" x14ac:dyDescent="0.2">
      <c r="A958" s="163" t="s">
        <v>74</v>
      </c>
      <c r="B958" s="164" t="s">
        <v>863</v>
      </c>
      <c r="C958" s="165" t="s">
        <v>864</v>
      </c>
      <c r="D958" s="166"/>
      <c r="E958" s="167"/>
      <c r="F958" s="167"/>
      <c r="G958" s="168"/>
      <c r="H958" s="169"/>
      <c r="I958" s="169"/>
      <c r="O958" s="170">
        <v>1</v>
      </c>
    </row>
    <row r="959" spans="1:104" ht="22.5" x14ac:dyDescent="0.2">
      <c r="A959" s="171">
        <v>149</v>
      </c>
      <c r="B959" s="172" t="s">
        <v>865</v>
      </c>
      <c r="C959" s="173" t="s">
        <v>866</v>
      </c>
      <c r="D959" s="174" t="s">
        <v>191</v>
      </c>
      <c r="E959" s="175">
        <v>175</v>
      </c>
      <c r="F959" s="175"/>
      <c r="G959" s="176">
        <f>E959*F959</f>
        <v>0</v>
      </c>
      <c r="O959" s="170">
        <v>2</v>
      </c>
      <c r="AA959" s="146">
        <v>1</v>
      </c>
      <c r="AB959" s="146">
        <v>7</v>
      </c>
      <c r="AC959" s="146">
        <v>7</v>
      </c>
      <c r="AZ959" s="146">
        <v>2</v>
      </c>
      <c r="BA959" s="146">
        <f>IF(AZ959=1,G959,0)</f>
        <v>0</v>
      </c>
      <c r="BB959" s="146">
        <f>IF(AZ959=2,G959,0)</f>
        <v>0</v>
      </c>
      <c r="BC959" s="146">
        <f>IF(AZ959=3,G959,0)</f>
        <v>0</v>
      </c>
      <c r="BD959" s="146">
        <f>IF(AZ959=4,G959,0)</f>
        <v>0</v>
      </c>
      <c r="BE959" s="146">
        <f>IF(AZ959=5,G959,0)</f>
        <v>0</v>
      </c>
      <c r="CA959" s="177">
        <v>1</v>
      </c>
      <c r="CB959" s="177">
        <v>7</v>
      </c>
      <c r="CZ959" s="146">
        <v>6.3299999999999997E-3</v>
      </c>
    </row>
    <row r="960" spans="1:104" ht="22.5" x14ac:dyDescent="0.2">
      <c r="A960" s="178"/>
      <c r="B960" s="180"/>
      <c r="C960" s="230" t="s">
        <v>867</v>
      </c>
      <c r="D960" s="231"/>
      <c r="E960" s="181">
        <v>175</v>
      </c>
      <c r="F960" s="182"/>
      <c r="G960" s="183"/>
      <c r="M960" s="179" t="s">
        <v>867</v>
      </c>
      <c r="O960" s="170"/>
    </row>
    <row r="961" spans="1:104" x14ac:dyDescent="0.2">
      <c r="A961" s="171">
        <v>150</v>
      </c>
      <c r="B961" s="172" t="s">
        <v>868</v>
      </c>
      <c r="C961" s="173" t="s">
        <v>869</v>
      </c>
      <c r="D961" s="174" t="s">
        <v>191</v>
      </c>
      <c r="E961" s="175">
        <v>175</v>
      </c>
      <c r="F961" s="175"/>
      <c r="G961" s="176">
        <f>E961*F961</f>
        <v>0</v>
      </c>
      <c r="O961" s="170">
        <v>2</v>
      </c>
      <c r="AA961" s="146">
        <v>1</v>
      </c>
      <c r="AB961" s="146">
        <v>7</v>
      </c>
      <c r="AC961" s="146">
        <v>7</v>
      </c>
      <c r="AZ961" s="146">
        <v>2</v>
      </c>
      <c r="BA961" s="146">
        <f>IF(AZ961=1,G961,0)</f>
        <v>0</v>
      </c>
      <c r="BB961" s="146">
        <f>IF(AZ961=2,G961,0)</f>
        <v>0</v>
      </c>
      <c r="BC961" s="146">
        <f>IF(AZ961=3,G961,0)</f>
        <v>0</v>
      </c>
      <c r="BD961" s="146">
        <f>IF(AZ961=4,G961,0)</f>
        <v>0</v>
      </c>
      <c r="BE961" s="146">
        <f>IF(AZ961=5,G961,0)</f>
        <v>0</v>
      </c>
      <c r="CA961" s="177">
        <v>1</v>
      </c>
      <c r="CB961" s="177">
        <v>7</v>
      </c>
      <c r="CZ961" s="146">
        <v>0</v>
      </c>
    </row>
    <row r="962" spans="1:104" x14ac:dyDescent="0.2">
      <c r="A962" s="178"/>
      <c r="B962" s="180"/>
      <c r="C962" s="230" t="s">
        <v>870</v>
      </c>
      <c r="D962" s="231"/>
      <c r="E962" s="181">
        <v>175</v>
      </c>
      <c r="F962" s="182"/>
      <c r="G962" s="183"/>
      <c r="M962" s="179" t="s">
        <v>870</v>
      </c>
      <c r="O962" s="170"/>
    </row>
    <row r="963" spans="1:104" ht="22.5" x14ac:dyDescent="0.2">
      <c r="A963" s="171">
        <v>151</v>
      </c>
      <c r="B963" s="172" t="s">
        <v>871</v>
      </c>
      <c r="C963" s="173" t="s">
        <v>872</v>
      </c>
      <c r="D963" s="174" t="s">
        <v>191</v>
      </c>
      <c r="E963" s="175">
        <v>15.8</v>
      </c>
      <c r="F963" s="175"/>
      <c r="G963" s="176">
        <f>E963*F963</f>
        <v>0</v>
      </c>
      <c r="O963" s="170">
        <v>2</v>
      </c>
      <c r="AA963" s="146">
        <v>1</v>
      </c>
      <c r="AB963" s="146">
        <v>7</v>
      </c>
      <c r="AC963" s="146">
        <v>7</v>
      </c>
      <c r="AZ963" s="146">
        <v>2</v>
      </c>
      <c r="BA963" s="146">
        <f>IF(AZ963=1,G963,0)</f>
        <v>0</v>
      </c>
      <c r="BB963" s="146">
        <f>IF(AZ963=2,G963,0)</f>
        <v>0</v>
      </c>
      <c r="BC963" s="146">
        <f>IF(AZ963=3,G963,0)</f>
        <v>0</v>
      </c>
      <c r="BD963" s="146">
        <f>IF(AZ963=4,G963,0)</f>
        <v>0</v>
      </c>
      <c r="BE963" s="146">
        <f>IF(AZ963=5,G963,0)</f>
        <v>0</v>
      </c>
      <c r="CA963" s="177">
        <v>1</v>
      </c>
      <c r="CB963" s="177">
        <v>7</v>
      </c>
      <c r="CZ963" s="146">
        <v>2.8500000000000001E-3</v>
      </c>
    </row>
    <row r="964" spans="1:104" x14ac:dyDescent="0.2">
      <c r="A964" s="178"/>
      <c r="B964" s="180"/>
      <c r="C964" s="230" t="s">
        <v>873</v>
      </c>
      <c r="D964" s="231"/>
      <c r="E964" s="181">
        <v>15.8</v>
      </c>
      <c r="F964" s="182"/>
      <c r="G964" s="183"/>
      <c r="M964" s="179" t="s">
        <v>873</v>
      </c>
      <c r="O964" s="170"/>
    </row>
    <row r="965" spans="1:104" x14ac:dyDescent="0.2">
      <c r="A965" s="171">
        <v>152</v>
      </c>
      <c r="B965" s="172" t="s">
        <v>874</v>
      </c>
      <c r="C965" s="173" t="s">
        <v>875</v>
      </c>
      <c r="D965" s="174" t="s">
        <v>191</v>
      </c>
      <c r="E965" s="175">
        <v>15.8</v>
      </c>
      <c r="F965" s="175"/>
      <c r="G965" s="176">
        <f>E965*F965</f>
        <v>0</v>
      </c>
      <c r="O965" s="170">
        <v>2</v>
      </c>
      <c r="AA965" s="146">
        <v>1</v>
      </c>
      <c r="AB965" s="146">
        <v>7</v>
      </c>
      <c r="AC965" s="146">
        <v>7</v>
      </c>
      <c r="AZ965" s="146">
        <v>2</v>
      </c>
      <c r="BA965" s="146">
        <f>IF(AZ965=1,G965,0)</f>
        <v>0</v>
      </c>
      <c r="BB965" s="146">
        <f>IF(AZ965=2,G965,0)</f>
        <v>0</v>
      </c>
      <c r="BC965" s="146">
        <f>IF(AZ965=3,G965,0)</f>
        <v>0</v>
      </c>
      <c r="BD965" s="146">
        <f>IF(AZ965=4,G965,0)</f>
        <v>0</v>
      </c>
      <c r="BE965" s="146">
        <f>IF(AZ965=5,G965,0)</f>
        <v>0</v>
      </c>
      <c r="CA965" s="177">
        <v>1</v>
      </c>
      <c r="CB965" s="177">
        <v>7</v>
      </c>
      <c r="CZ965" s="146">
        <v>0</v>
      </c>
    </row>
    <row r="966" spans="1:104" x14ac:dyDescent="0.2">
      <c r="A966" s="178"/>
      <c r="B966" s="180"/>
      <c r="C966" s="230" t="s">
        <v>876</v>
      </c>
      <c r="D966" s="231"/>
      <c r="E966" s="181">
        <v>15.8</v>
      </c>
      <c r="F966" s="182"/>
      <c r="G966" s="183"/>
      <c r="M966" s="179" t="s">
        <v>876</v>
      </c>
      <c r="O966" s="170"/>
    </row>
    <row r="967" spans="1:104" ht="22.5" x14ac:dyDescent="0.2">
      <c r="A967" s="171">
        <v>153</v>
      </c>
      <c r="B967" s="172" t="s">
        <v>877</v>
      </c>
      <c r="C967" s="173" t="s">
        <v>878</v>
      </c>
      <c r="D967" s="174" t="s">
        <v>115</v>
      </c>
      <c r="E967" s="175">
        <v>11</v>
      </c>
      <c r="F967" s="175"/>
      <c r="G967" s="176">
        <f>E967*F967</f>
        <v>0</v>
      </c>
      <c r="O967" s="170">
        <v>2</v>
      </c>
      <c r="AA967" s="146">
        <v>1</v>
      </c>
      <c r="AB967" s="146">
        <v>7</v>
      </c>
      <c r="AC967" s="146">
        <v>7</v>
      </c>
      <c r="AZ967" s="146">
        <v>2</v>
      </c>
      <c r="BA967" s="146">
        <f>IF(AZ967=1,G967,0)</f>
        <v>0</v>
      </c>
      <c r="BB967" s="146">
        <f>IF(AZ967=2,G967,0)</f>
        <v>0</v>
      </c>
      <c r="BC967" s="146">
        <f>IF(AZ967=3,G967,0)</f>
        <v>0</v>
      </c>
      <c r="BD967" s="146">
        <f>IF(AZ967=4,G967,0)</f>
        <v>0</v>
      </c>
      <c r="BE967" s="146">
        <f>IF(AZ967=5,G967,0)</f>
        <v>0</v>
      </c>
      <c r="CA967" s="177">
        <v>1</v>
      </c>
      <c r="CB967" s="177">
        <v>7</v>
      </c>
      <c r="CZ967" s="146">
        <v>1.65E-3</v>
      </c>
    </row>
    <row r="968" spans="1:104" x14ac:dyDescent="0.2">
      <c r="A968" s="178"/>
      <c r="B968" s="180"/>
      <c r="C968" s="230" t="s">
        <v>879</v>
      </c>
      <c r="D968" s="231"/>
      <c r="E968" s="181">
        <v>11</v>
      </c>
      <c r="F968" s="182"/>
      <c r="G968" s="183"/>
      <c r="M968" s="179" t="s">
        <v>879</v>
      </c>
      <c r="O968" s="170"/>
    </row>
    <row r="969" spans="1:104" x14ac:dyDescent="0.2">
      <c r="A969" s="171">
        <v>154</v>
      </c>
      <c r="B969" s="172" t="s">
        <v>880</v>
      </c>
      <c r="C969" s="173" t="s">
        <v>881</v>
      </c>
      <c r="D969" s="174" t="s">
        <v>191</v>
      </c>
      <c r="E969" s="175">
        <v>16.2</v>
      </c>
      <c r="F969" s="175"/>
      <c r="G969" s="176">
        <f>E969*F969</f>
        <v>0</v>
      </c>
      <c r="O969" s="170">
        <v>2</v>
      </c>
      <c r="AA969" s="146">
        <v>1</v>
      </c>
      <c r="AB969" s="146">
        <v>7</v>
      </c>
      <c r="AC969" s="146">
        <v>7</v>
      </c>
      <c r="AZ969" s="146">
        <v>2</v>
      </c>
      <c r="BA969" s="146">
        <f>IF(AZ969=1,G969,0)</f>
        <v>0</v>
      </c>
      <c r="BB969" s="146">
        <f>IF(AZ969=2,G969,0)</f>
        <v>0</v>
      </c>
      <c r="BC969" s="146">
        <f>IF(AZ969=3,G969,0)</f>
        <v>0</v>
      </c>
      <c r="BD969" s="146">
        <f>IF(AZ969=4,G969,0)</f>
        <v>0</v>
      </c>
      <c r="BE969" s="146">
        <f>IF(AZ969=5,G969,0)</f>
        <v>0</v>
      </c>
      <c r="CA969" s="177">
        <v>1</v>
      </c>
      <c r="CB969" s="177">
        <v>7</v>
      </c>
      <c r="CZ969" s="146">
        <v>3.8600000000000001E-3</v>
      </c>
    </row>
    <row r="970" spans="1:104" x14ac:dyDescent="0.2">
      <c r="A970" s="178"/>
      <c r="B970" s="180"/>
      <c r="C970" s="230" t="s">
        <v>882</v>
      </c>
      <c r="D970" s="231"/>
      <c r="E970" s="181">
        <v>16.2</v>
      </c>
      <c r="F970" s="182"/>
      <c r="G970" s="183"/>
      <c r="M970" s="179" t="s">
        <v>882</v>
      </c>
      <c r="O970" s="170"/>
    </row>
    <row r="971" spans="1:104" x14ac:dyDescent="0.2">
      <c r="A971" s="171">
        <v>155</v>
      </c>
      <c r="B971" s="172" t="s">
        <v>883</v>
      </c>
      <c r="C971" s="173" t="s">
        <v>884</v>
      </c>
      <c r="D971" s="174" t="s">
        <v>191</v>
      </c>
      <c r="E971" s="175">
        <v>16.2</v>
      </c>
      <c r="F971" s="175"/>
      <c r="G971" s="176">
        <f>E971*F971</f>
        <v>0</v>
      </c>
      <c r="O971" s="170">
        <v>2</v>
      </c>
      <c r="AA971" s="146">
        <v>1</v>
      </c>
      <c r="AB971" s="146">
        <v>7</v>
      </c>
      <c r="AC971" s="146">
        <v>7</v>
      </c>
      <c r="AZ971" s="146">
        <v>2</v>
      </c>
      <c r="BA971" s="146">
        <f>IF(AZ971=1,G971,0)</f>
        <v>0</v>
      </c>
      <c r="BB971" s="146">
        <f>IF(AZ971=2,G971,0)</f>
        <v>0</v>
      </c>
      <c r="BC971" s="146">
        <f>IF(AZ971=3,G971,0)</f>
        <v>0</v>
      </c>
      <c r="BD971" s="146">
        <f>IF(AZ971=4,G971,0)</f>
        <v>0</v>
      </c>
      <c r="BE971" s="146">
        <f>IF(AZ971=5,G971,0)</f>
        <v>0</v>
      </c>
      <c r="CA971" s="177">
        <v>1</v>
      </c>
      <c r="CB971" s="177">
        <v>7</v>
      </c>
      <c r="CZ971" s="146">
        <v>0</v>
      </c>
    </row>
    <row r="972" spans="1:104" x14ac:dyDescent="0.2">
      <c r="A972" s="178"/>
      <c r="B972" s="180"/>
      <c r="C972" s="230" t="s">
        <v>885</v>
      </c>
      <c r="D972" s="231"/>
      <c r="E972" s="181">
        <v>16.2</v>
      </c>
      <c r="F972" s="182"/>
      <c r="G972" s="183"/>
      <c r="M972" s="179" t="s">
        <v>885</v>
      </c>
      <c r="O972" s="170"/>
    </row>
    <row r="973" spans="1:104" ht="22.5" x14ac:dyDescent="0.2">
      <c r="A973" s="171">
        <v>156</v>
      </c>
      <c r="B973" s="172" t="s">
        <v>886</v>
      </c>
      <c r="C973" s="173" t="s">
        <v>887</v>
      </c>
      <c r="D973" s="174" t="s">
        <v>191</v>
      </c>
      <c r="E973" s="175">
        <v>22.1</v>
      </c>
      <c r="F973" s="175"/>
      <c r="G973" s="176">
        <f>E973*F973</f>
        <v>0</v>
      </c>
      <c r="O973" s="170">
        <v>2</v>
      </c>
      <c r="AA973" s="146">
        <v>1</v>
      </c>
      <c r="AB973" s="146">
        <v>0</v>
      </c>
      <c r="AC973" s="146">
        <v>0</v>
      </c>
      <c r="AZ973" s="146">
        <v>2</v>
      </c>
      <c r="BA973" s="146">
        <f>IF(AZ973=1,G973,0)</f>
        <v>0</v>
      </c>
      <c r="BB973" s="146">
        <f>IF(AZ973=2,G973,0)</f>
        <v>0</v>
      </c>
      <c r="BC973" s="146">
        <f>IF(AZ973=3,G973,0)</f>
        <v>0</v>
      </c>
      <c r="BD973" s="146">
        <f>IF(AZ973=4,G973,0)</f>
        <v>0</v>
      </c>
      <c r="BE973" s="146">
        <f>IF(AZ973=5,G973,0)</f>
        <v>0</v>
      </c>
      <c r="CA973" s="177">
        <v>1</v>
      </c>
      <c r="CB973" s="177">
        <v>0</v>
      </c>
      <c r="CZ973" s="146">
        <v>3.47E-3</v>
      </c>
    </row>
    <row r="974" spans="1:104" x14ac:dyDescent="0.2">
      <c r="A974" s="178"/>
      <c r="B974" s="180"/>
      <c r="C974" s="230" t="s">
        <v>888</v>
      </c>
      <c r="D974" s="231"/>
      <c r="E974" s="181">
        <v>22.1</v>
      </c>
      <c r="F974" s="182"/>
      <c r="G974" s="183"/>
      <c r="M974" s="179" t="s">
        <v>888</v>
      </c>
      <c r="O974" s="170"/>
    </row>
    <row r="975" spans="1:104" ht="22.5" x14ac:dyDescent="0.2">
      <c r="A975" s="171">
        <v>157</v>
      </c>
      <c r="B975" s="172" t="s">
        <v>889</v>
      </c>
      <c r="C975" s="173" t="s">
        <v>890</v>
      </c>
      <c r="D975" s="174" t="s">
        <v>191</v>
      </c>
      <c r="E975" s="175">
        <v>122.4</v>
      </c>
      <c r="F975" s="175"/>
      <c r="G975" s="176">
        <f>E975*F975</f>
        <v>0</v>
      </c>
      <c r="O975" s="170">
        <v>2</v>
      </c>
      <c r="AA975" s="146">
        <v>1</v>
      </c>
      <c r="AB975" s="146">
        <v>0</v>
      </c>
      <c r="AC975" s="146">
        <v>0</v>
      </c>
      <c r="AZ975" s="146">
        <v>2</v>
      </c>
      <c r="BA975" s="146">
        <f>IF(AZ975=1,G975,0)</f>
        <v>0</v>
      </c>
      <c r="BB975" s="146">
        <f>IF(AZ975=2,G975,0)</f>
        <v>0</v>
      </c>
      <c r="BC975" s="146">
        <f>IF(AZ975=3,G975,0)</f>
        <v>0</v>
      </c>
      <c r="BD975" s="146">
        <f>IF(AZ975=4,G975,0)</f>
        <v>0</v>
      </c>
      <c r="BE975" s="146">
        <f>IF(AZ975=5,G975,0)</f>
        <v>0</v>
      </c>
      <c r="CA975" s="177">
        <v>1</v>
      </c>
      <c r="CB975" s="177">
        <v>0</v>
      </c>
      <c r="CZ975" s="146">
        <v>3.47E-3</v>
      </c>
    </row>
    <row r="976" spans="1:104" x14ac:dyDescent="0.2">
      <c r="A976" s="178"/>
      <c r="B976" s="180"/>
      <c r="C976" s="230" t="s">
        <v>891</v>
      </c>
      <c r="D976" s="231"/>
      <c r="E976" s="181">
        <v>122.4</v>
      </c>
      <c r="F976" s="182"/>
      <c r="G976" s="183"/>
      <c r="M976" s="179" t="s">
        <v>891</v>
      </c>
      <c r="O976" s="170"/>
    </row>
    <row r="977" spans="1:104" ht="22.5" x14ac:dyDescent="0.2">
      <c r="A977" s="171">
        <v>158</v>
      </c>
      <c r="B977" s="172" t="s">
        <v>892</v>
      </c>
      <c r="C977" s="173" t="s">
        <v>893</v>
      </c>
      <c r="D977" s="174" t="s">
        <v>191</v>
      </c>
      <c r="E977" s="175">
        <v>9.9</v>
      </c>
      <c r="F977" s="175"/>
      <c r="G977" s="176">
        <f>E977*F977</f>
        <v>0</v>
      </c>
      <c r="O977" s="170">
        <v>2</v>
      </c>
      <c r="AA977" s="146">
        <v>1</v>
      </c>
      <c r="AB977" s="146">
        <v>7</v>
      </c>
      <c r="AC977" s="146">
        <v>7</v>
      </c>
      <c r="AZ977" s="146">
        <v>2</v>
      </c>
      <c r="BA977" s="146">
        <f>IF(AZ977=1,G977,0)</f>
        <v>0</v>
      </c>
      <c r="BB977" s="146">
        <f>IF(AZ977=2,G977,0)</f>
        <v>0</v>
      </c>
      <c r="BC977" s="146">
        <f>IF(AZ977=3,G977,0)</f>
        <v>0</v>
      </c>
      <c r="BD977" s="146">
        <f>IF(AZ977=4,G977,0)</f>
        <v>0</v>
      </c>
      <c r="BE977" s="146">
        <f>IF(AZ977=5,G977,0)</f>
        <v>0</v>
      </c>
      <c r="CA977" s="177">
        <v>1</v>
      </c>
      <c r="CB977" s="177">
        <v>7</v>
      </c>
      <c r="CZ977" s="146">
        <v>4.3600000000000002E-3</v>
      </c>
    </row>
    <row r="978" spans="1:104" x14ac:dyDescent="0.2">
      <c r="A978" s="178"/>
      <c r="B978" s="180"/>
      <c r="C978" s="230" t="s">
        <v>894</v>
      </c>
      <c r="D978" s="231"/>
      <c r="E978" s="181">
        <v>9.9</v>
      </c>
      <c r="F978" s="182"/>
      <c r="G978" s="183"/>
      <c r="M978" s="179" t="s">
        <v>894</v>
      </c>
      <c r="O978" s="170"/>
    </row>
    <row r="979" spans="1:104" x14ac:dyDescent="0.2">
      <c r="A979" s="171">
        <v>159</v>
      </c>
      <c r="B979" s="172" t="s">
        <v>895</v>
      </c>
      <c r="C979" s="173" t="s">
        <v>896</v>
      </c>
      <c r="D979" s="174" t="s">
        <v>191</v>
      </c>
      <c r="E979" s="175">
        <v>154.4</v>
      </c>
      <c r="F979" s="175"/>
      <c r="G979" s="176">
        <f>E979*F979</f>
        <v>0</v>
      </c>
      <c r="O979" s="170">
        <v>2</v>
      </c>
      <c r="AA979" s="146">
        <v>1</v>
      </c>
      <c r="AB979" s="146">
        <v>7</v>
      </c>
      <c r="AC979" s="146">
        <v>7</v>
      </c>
      <c r="AZ979" s="146">
        <v>2</v>
      </c>
      <c r="BA979" s="146">
        <f>IF(AZ979=1,G979,0)</f>
        <v>0</v>
      </c>
      <c r="BB979" s="146">
        <f>IF(AZ979=2,G979,0)</f>
        <v>0</v>
      </c>
      <c r="BC979" s="146">
        <f>IF(AZ979=3,G979,0)</f>
        <v>0</v>
      </c>
      <c r="BD979" s="146">
        <f>IF(AZ979=4,G979,0)</f>
        <v>0</v>
      </c>
      <c r="BE979" s="146">
        <f>IF(AZ979=5,G979,0)</f>
        <v>0</v>
      </c>
      <c r="CA979" s="177">
        <v>1</v>
      </c>
      <c r="CB979" s="177">
        <v>7</v>
      </c>
      <c r="CZ979" s="146">
        <v>0</v>
      </c>
    </row>
    <row r="980" spans="1:104" x14ac:dyDescent="0.2">
      <c r="A980" s="178"/>
      <c r="B980" s="180"/>
      <c r="C980" s="230" t="s">
        <v>897</v>
      </c>
      <c r="D980" s="231"/>
      <c r="E980" s="181">
        <v>22.1</v>
      </c>
      <c r="F980" s="182"/>
      <c r="G980" s="183"/>
      <c r="M980" s="179" t="s">
        <v>897</v>
      </c>
      <c r="O980" s="170"/>
    </row>
    <row r="981" spans="1:104" x14ac:dyDescent="0.2">
      <c r="A981" s="178"/>
      <c r="B981" s="180"/>
      <c r="C981" s="230" t="s">
        <v>898</v>
      </c>
      <c r="D981" s="231"/>
      <c r="E981" s="181">
        <v>122.4</v>
      </c>
      <c r="F981" s="182"/>
      <c r="G981" s="183"/>
      <c r="M981" s="179" t="s">
        <v>898</v>
      </c>
      <c r="O981" s="170"/>
    </row>
    <row r="982" spans="1:104" x14ac:dyDescent="0.2">
      <c r="A982" s="178"/>
      <c r="B982" s="180"/>
      <c r="C982" s="230" t="s">
        <v>894</v>
      </c>
      <c r="D982" s="231"/>
      <c r="E982" s="181">
        <v>9.9</v>
      </c>
      <c r="F982" s="182"/>
      <c r="G982" s="183"/>
      <c r="M982" s="179" t="s">
        <v>894</v>
      </c>
      <c r="O982" s="170"/>
    </row>
    <row r="983" spans="1:104" ht="22.5" x14ac:dyDescent="0.2">
      <c r="A983" s="171">
        <v>160</v>
      </c>
      <c r="B983" s="172" t="s">
        <v>899</v>
      </c>
      <c r="C983" s="173" t="s">
        <v>900</v>
      </c>
      <c r="D983" s="174" t="s">
        <v>191</v>
      </c>
      <c r="E983" s="175">
        <v>230.1</v>
      </c>
      <c r="F983" s="175"/>
      <c r="G983" s="176">
        <f>E983*F983</f>
        <v>0</v>
      </c>
      <c r="O983" s="170">
        <v>2</v>
      </c>
      <c r="AA983" s="146">
        <v>1</v>
      </c>
      <c r="AB983" s="146">
        <v>7</v>
      </c>
      <c r="AC983" s="146">
        <v>7</v>
      </c>
      <c r="AZ983" s="146">
        <v>2</v>
      </c>
      <c r="BA983" s="146">
        <f>IF(AZ983=1,G983,0)</f>
        <v>0</v>
      </c>
      <c r="BB983" s="146">
        <f>IF(AZ983=2,G983,0)</f>
        <v>0</v>
      </c>
      <c r="BC983" s="146">
        <f>IF(AZ983=3,G983,0)</f>
        <v>0</v>
      </c>
      <c r="BD983" s="146">
        <f>IF(AZ983=4,G983,0)</f>
        <v>0</v>
      </c>
      <c r="BE983" s="146">
        <f>IF(AZ983=5,G983,0)</f>
        <v>0</v>
      </c>
      <c r="CA983" s="177">
        <v>1</v>
      </c>
      <c r="CB983" s="177">
        <v>7</v>
      </c>
      <c r="CZ983" s="146">
        <v>1.6100000000000001E-3</v>
      </c>
    </row>
    <row r="984" spans="1:104" x14ac:dyDescent="0.2">
      <c r="A984" s="178"/>
      <c r="B984" s="180"/>
      <c r="C984" s="230" t="s">
        <v>901</v>
      </c>
      <c r="D984" s="231"/>
      <c r="E984" s="181">
        <v>230.1</v>
      </c>
      <c r="F984" s="182"/>
      <c r="G984" s="183"/>
      <c r="M984" s="179" t="s">
        <v>901</v>
      </c>
      <c r="O984" s="170"/>
    </row>
    <row r="985" spans="1:104" ht="22.5" x14ac:dyDescent="0.2">
      <c r="A985" s="171">
        <v>161</v>
      </c>
      <c r="B985" s="172" t="s">
        <v>902</v>
      </c>
      <c r="C985" s="173" t="s">
        <v>903</v>
      </c>
      <c r="D985" s="174" t="s">
        <v>191</v>
      </c>
      <c r="E985" s="175">
        <v>345.2</v>
      </c>
      <c r="F985" s="175"/>
      <c r="G985" s="176">
        <f>E985*F985</f>
        <v>0</v>
      </c>
      <c r="O985" s="170">
        <v>2</v>
      </c>
      <c r="AA985" s="146">
        <v>1</v>
      </c>
      <c r="AB985" s="146">
        <v>7</v>
      </c>
      <c r="AC985" s="146">
        <v>7</v>
      </c>
      <c r="AZ985" s="146">
        <v>2</v>
      </c>
      <c r="BA985" s="146">
        <f>IF(AZ985=1,G985,0)</f>
        <v>0</v>
      </c>
      <c r="BB985" s="146">
        <f>IF(AZ985=2,G985,0)</f>
        <v>0</v>
      </c>
      <c r="BC985" s="146">
        <f>IF(AZ985=3,G985,0)</f>
        <v>0</v>
      </c>
      <c r="BD985" s="146">
        <f>IF(AZ985=4,G985,0)</f>
        <v>0</v>
      </c>
      <c r="BE985" s="146">
        <f>IF(AZ985=5,G985,0)</f>
        <v>0</v>
      </c>
      <c r="CA985" s="177">
        <v>1</v>
      </c>
      <c r="CB985" s="177">
        <v>7</v>
      </c>
      <c r="CZ985" s="146">
        <v>2.0699999999999998E-3</v>
      </c>
    </row>
    <row r="986" spans="1:104" x14ac:dyDescent="0.2">
      <c r="A986" s="178"/>
      <c r="B986" s="180"/>
      <c r="C986" s="230" t="s">
        <v>904</v>
      </c>
      <c r="D986" s="231"/>
      <c r="E986" s="181">
        <v>345.2</v>
      </c>
      <c r="F986" s="182"/>
      <c r="G986" s="183"/>
      <c r="M986" s="179" t="s">
        <v>904</v>
      </c>
      <c r="O986" s="170"/>
    </row>
    <row r="987" spans="1:104" ht="22.5" x14ac:dyDescent="0.2">
      <c r="A987" s="171">
        <v>162</v>
      </c>
      <c r="B987" s="172" t="s">
        <v>905</v>
      </c>
      <c r="C987" s="173" t="s">
        <v>906</v>
      </c>
      <c r="D987" s="174" t="s">
        <v>191</v>
      </c>
      <c r="E987" s="175">
        <v>140.4</v>
      </c>
      <c r="F987" s="175"/>
      <c r="G987" s="176">
        <f>E987*F987</f>
        <v>0</v>
      </c>
      <c r="O987" s="170">
        <v>2</v>
      </c>
      <c r="AA987" s="146">
        <v>1</v>
      </c>
      <c r="AB987" s="146">
        <v>7</v>
      </c>
      <c r="AC987" s="146">
        <v>7</v>
      </c>
      <c r="AZ987" s="146">
        <v>2</v>
      </c>
      <c r="BA987" s="146">
        <f>IF(AZ987=1,G987,0)</f>
        <v>0</v>
      </c>
      <c r="BB987" s="146">
        <f>IF(AZ987=2,G987,0)</f>
        <v>0</v>
      </c>
      <c r="BC987" s="146">
        <f>IF(AZ987=3,G987,0)</f>
        <v>0</v>
      </c>
      <c r="BD987" s="146">
        <f>IF(AZ987=4,G987,0)</f>
        <v>0</v>
      </c>
      <c r="BE987" s="146">
        <f>IF(AZ987=5,G987,0)</f>
        <v>0</v>
      </c>
      <c r="CA987" s="177">
        <v>1</v>
      </c>
      <c r="CB987" s="177">
        <v>7</v>
      </c>
      <c r="CZ987" s="146">
        <v>2.7799999999999999E-3</v>
      </c>
    </row>
    <row r="988" spans="1:104" x14ac:dyDescent="0.2">
      <c r="A988" s="178"/>
      <c r="B988" s="180"/>
      <c r="C988" s="230" t="s">
        <v>907</v>
      </c>
      <c r="D988" s="231"/>
      <c r="E988" s="181">
        <v>140.4</v>
      </c>
      <c r="F988" s="182"/>
      <c r="G988" s="183"/>
      <c r="M988" s="179" t="s">
        <v>907</v>
      </c>
      <c r="O988" s="170"/>
    </row>
    <row r="989" spans="1:104" x14ac:dyDescent="0.2">
      <c r="A989" s="171">
        <v>163</v>
      </c>
      <c r="B989" s="172" t="s">
        <v>908</v>
      </c>
      <c r="C989" s="173" t="s">
        <v>909</v>
      </c>
      <c r="D989" s="174" t="s">
        <v>191</v>
      </c>
      <c r="E989" s="175">
        <v>126.3</v>
      </c>
      <c r="F989" s="175"/>
      <c r="G989" s="176">
        <f>E989*F989</f>
        <v>0</v>
      </c>
      <c r="O989" s="170">
        <v>2</v>
      </c>
      <c r="AA989" s="146">
        <v>1</v>
      </c>
      <c r="AB989" s="146">
        <v>7</v>
      </c>
      <c r="AC989" s="146">
        <v>7</v>
      </c>
      <c r="AZ989" s="146">
        <v>2</v>
      </c>
      <c r="BA989" s="146">
        <f>IF(AZ989=1,G989,0)</f>
        <v>0</v>
      </c>
      <c r="BB989" s="146">
        <f>IF(AZ989=2,G989,0)</f>
        <v>0</v>
      </c>
      <c r="BC989" s="146">
        <f>IF(AZ989=3,G989,0)</f>
        <v>0</v>
      </c>
      <c r="BD989" s="146">
        <f>IF(AZ989=4,G989,0)</f>
        <v>0</v>
      </c>
      <c r="BE989" s="146">
        <f>IF(AZ989=5,G989,0)</f>
        <v>0</v>
      </c>
      <c r="CA989" s="177">
        <v>1</v>
      </c>
      <c r="CB989" s="177">
        <v>7</v>
      </c>
      <c r="CZ989" s="146">
        <v>4.3099999999999996E-3</v>
      </c>
    </row>
    <row r="990" spans="1:104" x14ac:dyDescent="0.2">
      <c r="A990" s="178"/>
      <c r="B990" s="180"/>
      <c r="C990" s="230" t="s">
        <v>910</v>
      </c>
      <c r="D990" s="231"/>
      <c r="E990" s="181">
        <v>126.3</v>
      </c>
      <c r="F990" s="182"/>
      <c r="G990" s="183"/>
      <c r="M990" s="179" t="s">
        <v>910</v>
      </c>
      <c r="O990" s="170"/>
    </row>
    <row r="991" spans="1:104" ht="22.5" x14ac:dyDescent="0.2">
      <c r="A991" s="171">
        <v>164</v>
      </c>
      <c r="B991" s="172" t="s">
        <v>911</v>
      </c>
      <c r="C991" s="173" t="s">
        <v>912</v>
      </c>
      <c r="D991" s="174" t="s">
        <v>191</v>
      </c>
      <c r="E991" s="175">
        <v>96.4</v>
      </c>
      <c r="F991" s="175"/>
      <c r="G991" s="176">
        <f>E991*F991</f>
        <v>0</v>
      </c>
      <c r="O991" s="170">
        <v>2</v>
      </c>
      <c r="AA991" s="146">
        <v>1</v>
      </c>
      <c r="AB991" s="146">
        <v>7</v>
      </c>
      <c r="AC991" s="146">
        <v>7</v>
      </c>
      <c r="AZ991" s="146">
        <v>2</v>
      </c>
      <c r="BA991" s="146">
        <f>IF(AZ991=1,G991,0)</f>
        <v>0</v>
      </c>
      <c r="BB991" s="146">
        <f>IF(AZ991=2,G991,0)</f>
        <v>0</v>
      </c>
      <c r="BC991" s="146">
        <f>IF(AZ991=3,G991,0)</f>
        <v>0</v>
      </c>
      <c r="BD991" s="146">
        <f>IF(AZ991=4,G991,0)</f>
        <v>0</v>
      </c>
      <c r="BE991" s="146">
        <f>IF(AZ991=5,G991,0)</f>
        <v>0</v>
      </c>
      <c r="CA991" s="177">
        <v>1</v>
      </c>
      <c r="CB991" s="177">
        <v>7</v>
      </c>
      <c r="CZ991" s="146">
        <v>4.2900000000000004E-3</v>
      </c>
    </row>
    <row r="992" spans="1:104" x14ac:dyDescent="0.2">
      <c r="A992" s="178"/>
      <c r="B992" s="180"/>
      <c r="C992" s="230" t="s">
        <v>913</v>
      </c>
      <c r="D992" s="231"/>
      <c r="E992" s="181">
        <v>96.4</v>
      </c>
      <c r="F992" s="182"/>
      <c r="G992" s="183"/>
      <c r="M992" s="179" t="s">
        <v>913</v>
      </c>
      <c r="O992" s="170"/>
    </row>
    <row r="993" spans="1:104" x14ac:dyDescent="0.2">
      <c r="A993" s="171">
        <v>165</v>
      </c>
      <c r="B993" s="172" t="s">
        <v>914</v>
      </c>
      <c r="C993" s="173" t="s">
        <v>915</v>
      </c>
      <c r="D993" s="174" t="s">
        <v>191</v>
      </c>
      <c r="E993" s="175">
        <v>6.3</v>
      </c>
      <c r="F993" s="175"/>
      <c r="G993" s="176">
        <f>E993*F993</f>
        <v>0</v>
      </c>
      <c r="O993" s="170">
        <v>2</v>
      </c>
      <c r="AA993" s="146">
        <v>1</v>
      </c>
      <c r="AB993" s="146">
        <v>7</v>
      </c>
      <c r="AC993" s="146">
        <v>7</v>
      </c>
      <c r="AZ993" s="146">
        <v>2</v>
      </c>
      <c r="BA993" s="146">
        <f>IF(AZ993=1,G993,0)</f>
        <v>0</v>
      </c>
      <c r="BB993" s="146">
        <f>IF(AZ993=2,G993,0)</f>
        <v>0</v>
      </c>
      <c r="BC993" s="146">
        <f>IF(AZ993=3,G993,0)</f>
        <v>0</v>
      </c>
      <c r="BD993" s="146">
        <f>IF(AZ993=4,G993,0)</f>
        <v>0</v>
      </c>
      <c r="BE993" s="146">
        <f>IF(AZ993=5,G993,0)</f>
        <v>0</v>
      </c>
      <c r="CA993" s="177">
        <v>1</v>
      </c>
      <c r="CB993" s="177">
        <v>7</v>
      </c>
      <c r="CZ993" s="146">
        <v>5.4000000000000003E-3</v>
      </c>
    </row>
    <row r="994" spans="1:104" x14ac:dyDescent="0.2">
      <c r="A994" s="178"/>
      <c r="B994" s="180"/>
      <c r="C994" s="230" t="s">
        <v>916</v>
      </c>
      <c r="D994" s="231"/>
      <c r="E994" s="181">
        <v>6.3</v>
      </c>
      <c r="F994" s="182"/>
      <c r="G994" s="183"/>
      <c r="M994" s="179" t="s">
        <v>916</v>
      </c>
      <c r="O994" s="170"/>
    </row>
    <row r="995" spans="1:104" x14ac:dyDescent="0.2">
      <c r="A995" s="171">
        <v>166</v>
      </c>
      <c r="B995" s="172" t="s">
        <v>917</v>
      </c>
      <c r="C995" s="173" t="s">
        <v>918</v>
      </c>
      <c r="D995" s="174" t="s">
        <v>191</v>
      </c>
      <c r="E995" s="175">
        <v>715.7</v>
      </c>
      <c r="F995" s="175"/>
      <c r="G995" s="176">
        <f>E995*F995</f>
        <v>0</v>
      </c>
      <c r="O995" s="170">
        <v>2</v>
      </c>
      <c r="AA995" s="146">
        <v>1</v>
      </c>
      <c r="AB995" s="146">
        <v>7</v>
      </c>
      <c r="AC995" s="146">
        <v>7</v>
      </c>
      <c r="AZ995" s="146">
        <v>2</v>
      </c>
      <c r="BA995" s="146">
        <f>IF(AZ995=1,G995,0)</f>
        <v>0</v>
      </c>
      <c r="BB995" s="146">
        <f>IF(AZ995=2,G995,0)</f>
        <v>0</v>
      </c>
      <c r="BC995" s="146">
        <f>IF(AZ995=3,G995,0)</f>
        <v>0</v>
      </c>
      <c r="BD995" s="146">
        <f>IF(AZ995=4,G995,0)</f>
        <v>0</v>
      </c>
      <c r="BE995" s="146">
        <f>IF(AZ995=5,G995,0)</f>
        <v>0</v>
      </c>
      <c r="CA995" s="177">
        <v>1</v>
      </c>
      <c r="CB995" s="177">
        <v>7</v>
      </c>
      <c r="CZ995" s="146">
        <v>0</v>
      </c>
    </row>
    <row r="996" spans="1:104" x14ac:dyDescent="0.2">
      <c r="A996" s="178"/>
      <c r="B996" s="180"/>
      <c r="C996" s="230" t="s">
        <v>901</v>
      </c>
      <c r="D996" s="231"/>
      <c r="E996" s="181">
        <v>230.1</v>
      </c>
      <c r="F996" s="182"/>
      <c r="G996" s="183"/>
      <c r="M996" s="179" t="s">
        <v>901</v>
      </c>
      <c r="O996" s="170"/>
    </row>
    <row r="997" spans="1:104" x14ac:dyDescent="0.2">
      <c r="A997" s="178"/>
      <c r="B997" s="180"/>
      <c r="C997" s="230" t="s">
        <v>904</v>
      </c>
      <c r="D997" s="231"/>
      <c r="E997" s="181">
        <v>345.2</v>
      </c>
      <c r="F997" s="182"/>
      <c r="G997" s="183"/>
      <c r="M997" s="179" t="s">
        <v>904</v>
      </c>
      <c r="O997" s="170"/>
    </row>
    <row r="998" spans="1:104" x14ac:dyDescent="0.2">
      <c r="A998" s="178"/>
      <c r="B998" s="180"/>
      <c r="C998" s="230" t="s">
        <v>907</v>
      </c>
      <c r="D998" s="231"/>
      <c r="E998" s="181">
        <v>140.4</v>
      </c>
      <c r="F998" s="182"/>
      <c r="G998" s="183"/>
      <c r="M998" s="179" t="s">
        <v>907</v>
      </c>
      <c r="O998" s="170"/>
    </row>
    <row r="999" spans="1:104" x14ac:dyDescent="0.2">
      <c r="A999" s="171">
        <v>167</v>
      </c>
      <c r="B999" s="172" t="s">
        <v>919</v>
      </c>
      <c r="C999" s="173" t="s">
        <v>920</v>
      </c>
      <c r="D999" s="174" t="s">
        <v>191</v>
      </c>
      <c r="E999" s="175">
        <v>229</v>
      </c>
      <c r="F999" s="175"/>
      <c r="G999" s="176">
        <f>E999*F999</f>
        <v>0</v>
      </c>
      <c r="O999" s="170">
        <v>2</v>
      </c>
      <c r="AA999" s="146">
        <v>1</v>
      </c>
      <c r="AB999" s="146">
        <v>7</v>
      </c>
      <c r="AC999" s="146">
        <v>7</v>
      </c>
      <c r="AZ999" s="146">
        <v>2</v>
      </c>
      <c r="BA999" s="146">
        <f>IF(AZ999=1,G999,0)</f>
        <v>0</v>
      </c>
      <c r="BB999" s="146">
        <f>IF(AZ999=2,G999,0)</f>
        <v>0</v>
      </c>
      <c r="BC999" s="146">
        <f>IF(AZ999=3,G999,0)</f>
        <v>0</v>
      </c>
      <c r="BD999" s="146">
        <f>IF(AZ999=4,G999,0)</f>
        <v>0</v>
      </c>
      <c r="BE999" s="146">
        <f>IF(AZ999=5,G999,0)</f>
        <v>0</v>
      </c>
      <c r="CA999" s="177">
        <v>1</v>
      </c>
      <c r="CB999" s="177">
        <v>7</v>
      </c>
      <c r="CZ999" s="146">
        <v>0</v>
      </c>
    </row>
    <row r="1000" spans="1:104" x14ac:dyDescent="0.2">
      <c r="A1000" s="178"/>
      <c r="B1000" s="180"/>
      <c r="C1000" s="230" t="s">
        <v>916</v>
      </c>
      <c r="D1000" s="231"/>
      <c r="E1000" s="181">
        <v>6.3</v>
      </c>
      <c r="F1000" s="182"/>
      <c r="G1000" s="183"/>
      <c r="M1000" s="179" t="s">
        <v>916</v>
      </c>
      <c r="O1000" s="170"/>
    </row>
    <row r="1001" spans="1:104" x14ac:dyDescent="0.2">
      <c r="A1001" s="178"/>
      <c r="B1001" s="180"/>
      <c r="C1001" s="230" t="s">
        <v>921</v>
      </c>
      <c r="D1001" s="231"/>
      <c r="E1001" s="181">
        <v>126.3</v>
      </c>
      <c r="F1001" s="182"/>
      <c r="G1001" s="183"/>
      <c r="M1001" s="179" t="s">
        <v>921</v>
      </c>
      <c r="O1001" s="170"/>
    </row>
    <row r="1002" spans="1:104" x14ac:dyDescent="0.2">
      <c r="A1002" s="178"/>
      <c r="B1002" s="180"/>
      <c r="C1002" s="230" t="s">
        <v>922</v>
      </c>
      <c r="D1002" s="231"/>
      <c r="E1002" s="181">
        <v>96.4</v>
      </c>
      <c r="F1002" s="182"/>
      <c r="G1002" s="183"/>
      <c r="M1002" s="179" t="s">
        <v>922</v>
      </c>
      <c r="O1002" s="170"/>
    </row>
    <row r="1003" spans="1:104" ht="22.5" x14ac:dyDescent="0.2">
      <c r="A1003" s="171">
        <v>168</v>
      </c>
      <c r="B1003" s="172" t="s">
        <v>923</v>
      </c>
      <c r="C1003" s="173" t="s">
        <v>924</v>
      </c>
      <c r="D1003" s="174" t="s">
        <v>191</v>
      </c>
      <c r="E1003" s="175">
        <v>104.4</v>
      </c>
      <c r="F1003" s="175"/>
      <c r="G1003" s="176">
        <f>E1003*F1003</f>
        <v>0</v>
      </c>
      <c r="O1003" s="170">
        <v>2</v>
      </c>
      <c r="AA1003" s="146">
        <v>1</v>
      </c>
      <c r="AB1003" s="146">
        <v>7</v>
      </c>
      <c r="AC1003" s="146">
        <v>7</v>
      </c>
      <c r="AZ1003" s="146">
        <v>2</v>
      </c>
      <c r="BA1003" s="146">
        <f>IF(AZ1003=1,G1003,0)</f>
        <v>0</v>
      </c>
      <c r="BB1003" s="146">
        <f>IF(AZ1003=2,G1003,0)</f>
        <v>0</v>
      </c>
      <c r="BC1003" s="146">
        <f>IF(AZ1003=3,G1003,0)</f>
        <v>0</v>
      </c>
      <c r="BD1003" s="146">
        <f>IF(AZ1003=4,G1003,0)</f>
        <v>0</v>
      </c>
      <c r="BE1003" s="146">
        <f>IF(AZ1003=5,G1003,0)</f>
        <v>0</v>
      </c>
      <c r="CA1003" s="177">
        <v>1</v>
      </c>
      <c r="CB1003" s="177">
        <v>7</v>
      </c>
      <c r="CZ1003" s="146">
        <v>6.79E-3</v>
      </c>
    </row>
    <row r="1004" spans="1:104" x14ac:dyDescent="0.2">
      <c r="A1004" s="178"/>
      <c r="B1004" s="180"/>
      <c r="C1004" s="230" t="s">
        <v>925</v>
      </c>
      <c r="D1004" s="231"/>
      <c r="E1004" s="181">
        <v>104.4</v>
      </c>
      <c r="F1004" s="182"/>
      <c r="G1004" s="183"/>
      <c r="M1004" s="179" t="s">
        <v>925</v>
      </c>
      <c r="O1004" s="170"/>
    </row>
    <row r="1005" spans="1:104" x14ac:dyDescent="0.2">
      <c r="A1005" s="171">
        <v>169</v>
      </c>
      <c r="B1005" s="172" t="s">
        <v>926</v>
      </c>
      <c r="C1005" s="173" t="s">
        <v>927</v>
      </c>
      <c r="D1005" s="174" t="s">
        <v>191</v>
      </c>
      <c r="E1005" s="175">
        <v>104.4</v>
      </c>
      <c r="F1005" s="175"/>
      <c r="G1005" s="176">
        <f>E1005*F1005</f>
        <v>0</v>
      </c>
      <c r="O1005" s="170">
        <v>2</v>
      </c>
      <c r="AA1005" s="146">
        <v>1</v>
      </c>
      <c r="AB1005" s="146">
        <v>7</v>
      </c>
      <c r="AC1005" s="146">
        <v>7</v>
      </c>
      <c r="AZ1005" s="146">
        <v>2</v>
      </c>
      <c r="BA1005" s="146">
        <f>IF(AZ1005=1,G1005,0)</f>
        <v>0</v>
      </c>
      <c r="BB1005" s="146">
        <f>IF(AZ1005=2,G1005,0)</f>
        <v>0</v>
      </c>
      <c r="BC1005" s="146">
        <f>IF(AZ1005=3,G1005,0)</f>
        <v>0</v>
      </c>
      <c r="BD1005" s="146">
        <f>IF(AZ1005=4,G1005,0)</f>
        <v>0</v>
      </c>
      <c r="BE1005" s="146">
        <f>IF(AZ1005=5,G1005,0)</f>
        <v>0</v>
      </c>
      <c r="CA1005" s="177">
        <v>1</v>
      </c>
      <c r="CB1005" s="177">
        <v>7</v>
      </c>
      <c r="CZ1005" s="146">
        <v>0</v>
      </c>
    </row>
    <row r="1006" spans="1:104" x14ac:dyDescent="0.2">
      <c r="A1006" s="178"/>
      <c r="B1006" s="180"/>
      <c r="C1006" s="230" t="s">
        <v>928</v>
      </c>
      <c r="D1006" s="231"/>
      <c r="E1006" s="181">
        <v>104.4</v>
      </c>
      <c r="F1006" s="182"/>
      <c r="G1006" s="183"/>
      <c r="M1006" s="179" t="s">
        <v>928</v>
      </c>
      <c r="O1006" s="170"/>
    </row>
    <row r="1007" spans="1:104" ht="22.5" x14ac:dyDescent="0.2">
      <c r="A1007" s="171">
        <v>170</v>
      </c>
      <c r="B1007" s="172" t="s">
        <v>929</v>
      </c>
      <c r="C1007" s="173" t="s">
        <v>930</v>
      </c>
      <c r="D1007" s="174" t="s">
        <v>115</v>
      </c>
      <c r="E1007" s="175">
        <v>8</v>
      </c>
      <c r="F1007" s="175"/>
      <c r="G1007" s="176">
        <f>E1007*F1007</f>
        <v>0</v>
      </c>
      <c r="O1007" s="170">
        <v>2</v>
      </c>
      <c r="AA1007" s="146">
        <v>1</v>
      </c>
      <c r="AB1007" s="146">
        <v>7</v>
      </c>
      <c r="AC1007" s="146">
        <v>7</v>
      </c>
      <c r="AZ1007" s="146">
        <v>2</v>
      </c>
      <c r="BA1007" s="146">
        <f>IF(AZ1007=1,G1007,0)</f>
        <v>0</v>
      </c>
      <c r="BB1007" s="146">
        <f>IF(AZ1007=2,G1007,0)</f>
        <v>0</v>
      </c>
      <c r="BC1007" s="146">
        <f>IF(AZ1007=3,G1007,0)</f>
        <v>0</v>
      </c>
      <c r="BD1007" s="146">
        <f>IF(AZ1007=4,G1007,0)</f>
        <v>0</v>
      </c>
      <c r="BE1007" s="146">
        <f>IF(AZ1007=5,G1007,0)</f>
        <v>0</v>
      </c>
      <c r="CA1007" s="177">
        <v>1</v>
      </c>
      <c r="CB1007" s="177">
        <v>7</v>
      </c>
      <c r="CZ1007" s="146">
        <v>0</v>
      </c>
    </row>
    <row r="1008" spans="1:104" x14ac:dyDescent="0.2">
      <c r="A1008" s="171">
        <v>171</v>
      </c>
      <c r="B1008" s="172" t="s">
        <v>931</v>
      </c>
      <c r="C1008" s="173" t="s">
        <v>932</v>
      </c>
      <c r="D1008" s="174" t="s">
        <v>191</v>
      </c>
      <c r="E1008" s="175">
        <v>125.5</v>
      </c>
      <c r="F1008" s="175"/>
      <c r="G1008" s="176">
        <f>E1008*F1008</f>
        <v>0</v>
      </c>
      <c r="O1008" s="170">
        <v>2</v>
      </c>
      <c r="AA1008" s="146">
        <v>1</v>
      </c>
      <c r="AB1008" s="146">
        <v>7</v>
      </c>
      <c r="AC1008" s="146">
        <v>7</v>
      </c>
      <c r="AZ1008" s="146">
        <v>2</v>
      </c>
      <c r="BA1008" s="146">
        <f>IF(AZ1008=1,G1008,0)</f>
        <v>0</v>
      </c>
      <c r="BB1008" s="146">
        <f>IF(AZ1008=2,G1008,0)</f>
        <v>0</v>
      </c>
      <c r="BC1008" s="146">
        <f>IF(AZ1008=3,G1008,0)</f>
        <v>0</v>
      </c>
      <c r="BD1008" s="146">
        <f>IF(AZ1008=4,G1008,0)</f>
        <v>0</v>
      </c>
      <c r="BE1008" s="146">
        <f>IF(AZ1008=5,G1008,0)</f>
        <v>0</v>
      </c>
      <c r="CA1008" s="177">
        <v>1</v>
      </c>
      <c r="CB1008" s="177">
        <v>7</v>
      </c>
      <c r="CZ1008" s="146">
        <v>3.0999999999999999E-3</v>
      </c>
    </row>
    <row r="1009" spans="1:104" x14ac:dyDescent="0.2">
      <c r="A1009" s="178"/>
      <c r="B1009" s="180"/>
      <c r="C1009" s="230" t="s">
        <v>933</v>
      </c>
      <c r="D1009" s="231"/>
      <c r="E1009" s="181">
        <v>125.5</v>
      </c>
      <c r="F1009" s="182"/>
      <c r="G1009" s="183"/>
      <c r="M1009" s="179" t="s">
        <v>933</v>
      </c>
      <c r="O1009" s="170"/>
    </row>
    <row r="1010" spans="1:104" x14ac:dyDescent="0.2">
      <c r="A1010" s="171">
        <v>172</v>
      </c>
      <c r="B1010" s="172" t="s">
        <v>934</v>
      </c>
      <c r="C1010" s="173" t="s">
        <v>935</v>
      </c>
      <c r="D1010" s="174" t="s">
        <v>191</v>
      </c>
      <c r="E1010" s="175">
        <v>125.5</v>
      </c>
      <c r="F1010" s="175"/>
      <c r="G1010" s="176">
        <f>E1010*F1010</f>
        <v>0</v>
      </c>
      <c r="O1010" s="170">
        <v>2</v>
      </c>
      <c r="AA1010" s="146">
        <v>1</v>
      </c>
      <c r="AB1010" s="146">
        <v>7</v>
      </c>
      <c r="AC1010" s="146">
        <v>7</v>
      </c>
      <c r="AZ1010" s="146">
        <v>2</v>
      </c>
      <c r="BA1010" s="146">
        <f>IF(AZ1010=1,G1010,0)</f>
        <v>0</v>
      </c>
      <c r="BB1010" s="146">
        <f>IF(AZ1010=2,G1010,0)</f>
        <v>0</v>
      </c>
      <c r="BC1010" s="146">
        <f>IF(AZ1010=3,G1010,0)</f>
        <v>0</v>
      </c>
      <c r="BD1010" s="146">
        <f>IF(AZ1010=4,G1010,0)</f>
        <v>0</v>
      </c>
      <c r="BE1010" s="146">
        <f>IF(AZ1010=5,G1010,0)</f>
        <v>0</v>
      </c>
      <c r="CA1010" s="177">
        <v>1</v>
      </c>
      <c r="CB1010" s="177">
        <v>7</v>
      </c>
      <c r="CZ1010" s="146">
        <v>0</v>
      </c>
    </row>
    <row r="1011" spans="1:104" x14ac:dyDescent="0.2">
      <c r="A1011" s="178"/>
      <c r="B1011" s="180"/>
      <c r="C1011" s="230" t="s">
        <v>936</v>
      </c>
      <c r="D1011" s="231"/>
      <c r="E1011" s="181">
        <v>125.5</v>
      </c>
      <c r="F1011" s="182"/>
      <c r="G1011" s="183"/>
      <c r="M1011" s="179" t="s">
        <v>936</v>
      </c>
      <c r="O1011" s="170"/>
    </row>
    <row r="1012" spans="1:104" x14ac:dyDescent="0.2">
      <c r="A1012" s="171">
        <v>173</v>
      </c>
      <c r="B1012" s="172" t="s">
        <v>937</v>
      </c>
      <c r="C1012" s="173" t="s">
        <v>938</v>
      </c>
      <c r="D1012" s="174" t="s">
        <v>736</v>
      </c>
      <c r="E1012" s="175">
        <v>5.3432329999999997</v>
      </c>
      <c r="F1012" s="175"/>
      <c r="G1012" s="176">
        <f>E1012*F1012</f>
        <v>0</v>
      </c>
      <c r="O1012" s="170">
        <v>2</v>
      </c>
      <c r="AA1012" s="146">
        <v>7</v>
      </c>
      <c r="AB1012" s="146">
        <v>1001</v>
      </c>
      <c r="AC1012" s="146">
        <v>5</v>
      </c>
      <c r="AZ1012" s="146">
        <v>2</v>
      </c>
      <c r="BA1012" s="146">
        <f>IF(AZ1012=1,G1012,0)</f>
        <v>0</v>
      </c>
      <c r="BB1012" s="146">
        <f>IF(AZ1012=2,G1012,0)</f>
        <v>0</v>
      </c>
      <c r="BC1012" s="146">
        <f>IF(AZ1012=3,G1012,0)</f>
        <v>0</v>
      </c>
      <c r="BD1012" s="146">
        <f>IF(AZ1012=4,G1012,0)</f>
        <v>0</v>
      </c>
      <c r="BE1012" s="146">
        <f>IF(AZ1012=5,G1012,0)</f>
        <v>0</v>
      </c>
      <c r="CA1012" s="177">
        <v>7</v>
      </c>
      <c r="CB1012" s="177">
        <v>1001</v>
      </c>
      <c r="CZ1012" s="146">
        <v>0</v>
      </c>
    </row>
    <row r="1013" spans="1:104" x14ac:dyDescent="0.2">
      <c r="A1013" s="184"/>
      <c r="B1013" s="185" t="s">
        <v>77</v>
      </c>
      <c r="C1013" s="186" t="str">
        <f>CONCATENATE(B958," ",C958)</f>
        <v>764 Konstrukce klempířské</v>
      </c>
      <c r="D1013" s="187"/>
      <c r="E1013" s="188"/>
      <c r="F1013" s="189"/>
      <c r="G1013" s="190">
        <f>SUM(G958:G1012)</f>
        <v>0</v>
      </c>
      <c r="O1013" s="170">
        <v>4</v>
      </c>
      <c r="BA1013" s="191">
        <f>SUM(BA958:BA1012)</f>
        <v>0</v>
      </c>
      <c r="BB1013" s="191">
        <f>SUM(BB958:BB1012)</f>
        <v>0</v>
      </c>
      <c r="BC1013" s="191">
        <f>SUM(BC958:BC1012)</f>
        <v>0</v>
      </c>
      <c r="BD1013" s="191">
        <f>SUM(BD958:BD1012)</f>
        <v>0</v>
      </c>
      <c r="BE1013" s="191">
        <f>SUM(BE958:BE1012)</f>
        <v>0</v>
      </c>
    </row>
    <row r="1014" spans="1:104" x14ac:dyDescent="0.2">
      <c r="A1014" s="163" t="s">
        <v>74</v>
      </c>
      <c r="B1014" s="164" t="s">
        <v>939</v>
      </c>
      <c r="C1014" s="165" t="s">
        <v>940</v>
      </c>
      <c r="D1014" s="166"/>
      <c r="E1014" s="167"/>
      <c r="F1014" s="167"/>
      <c r="G1014" s="168"/>
      <c r="H1014" s="169"/>
      <c r="I1014" s="169"/>
      <c r="O1014" s="170">
        <v>1</v>
      </c>
    </row>
    <row r="1015" spans="1:104" x14ac:dyDescent="0.2">
      <c r="A1015" s="171">
        <v>174</v>
      </c>
      <c r="B1015" s="172" t="s">
        <v>941</v>
      </c>
      <c r="C1015" s="173" t="s">
        <v>942</v>
      </c>
      <c r="D1015" s="174" t="s">
        <v>191</v>
      </c>
      <c r="E1015" s="175">
        <v>25.7</v>
      </c>
      <c r="F1015" s="175"/>
      <c r="G1015" s="176">
        <f>E1015*F1015</f>
        <v>0</v>
      </c>
      <c r="O1015" s="170">
        <v>2</v>
      </c>
      <c r="AA1015" s="146">
        <v>1</v>
      </c>
      <c r="AB1015" s="146">
        <v>7</v>
      </c>
      <c r="AC1015" s="146">
        <v>7</v>
      </c>
      <c r="AZ1015" s="146">
        <v>2</v>
      </c>
      <c r="BA1015" s="146">
        <f>IF(AZ1015=1,G1015,0)</f>
        <v>0</v>
      </c>
      <c r="BB1015" s="146">
        <f>IF(AZ1015=2,G1015,0)</f>
        <v>0</v>
      </c>
      <c r="BC1015" s="146">
        <f>IF(AZ1015=3,G1015,0)</f>
        <v>0</v>
      </c>
      <c r="BD1015" s="146">
        <f>IF(AZ1015=4,G1015,0)</f>
        <v>0</v>
      </c>
      <c r="BE1015" s="146">
        <f>IF(AZ1015=5,G1015,0)</f>
        <v>0</v>
      </c>
      <c r="CA1015" s="177">
        <v>1</v>
      </c>
      <c r="CB1015" s="177">
        <v>7</v>
      </c>
      <c r="CZ1015" s="146">
        <v>0</v>
      </c>
    </row>
    <row r="1016" spans="1:104" x14ac:dyDescent="0.2">
      <c r="A1016" s="178"/>
      <c r="B1016" s="180"/>
      <c r="C1016" s="230" t="s">
        <v>943</v>
      </c>
      <c r="D1016" s="231"/>
      <c r="E1016" s="181">
        <v>25.7</v>
      </c>
      <c r="F1016" s="182"/>
      <c r="G1016" s="183"/>
      <c r="M1016" s="179" t="s">
        <v>943</v>
      </c>
      <c r="O1016" s="170"/>
    </row>
    <row r="1017" spans="1:104" x14ac:dyDescent="0.2">
      <c r="A1017" s="171">
        <v>175</v>
      </c>
      <c r="B1017" s="172" t="s">
        <v>944</v>
      </c>
      <c r="C1017" s="173" t="s">
        <v>945</v>
      </c>
      <c r="D1017" s="174" t="s">
        <v>191</v>
      </c>
      <c r="E1017" s="175">
        <v>25.7</v>
      </c>
      <c r="F1017" s="175"/>
      <c r="G1017" s="176">
        <f>E1017*F1017</f>
        <v>0</v>
      </c>
      <c r="O1017" s="170">
        <v>2</v>
      </c>
      <c r="AA1017" s="146">
        <v>1</v>
      </c>
      <c r="AB1017" s="146">
        <v>7</v>
      </c>
      <c r="AC1017" s="146">
        <v>7</v>
      </c>
      <c r="AZ1017" s="146">
        <v>2</v>
      </c>
      <c r="BA1017" s="146">
        <f>IF(AZ1017=1,G1017,0)</f>
        <v>0</v>
      </c>
      <c r="BB1017" s="146">
        <f>IF(AZ1017=2,G1017,0)</f>
        <v>0</v>
      </c>
      <c r="BC1017" s="146">
        <f>IF(AZ1017=3,G1017,0)</f>
        <v>0</v>
      </c>
      <c r="BD1017" s="146">
        <f>IF(AZ1017=4,G1017,0)</f>
        <v>0</v>
      </c>
      <c r="BE1017" s="146">
        <f>IF(AZ1017=5,G1017,0)</f>
        <v>0</v>
      </c>
      <c r="CA1017" s="177">
        <v>1</v>
      </c>
      <c r="CB1017" s="177">
        <v>7</v>
      </c>
      <c r="CZ1017" s="146">
        <v>0</v>
      </c>
    </row>
    <row r="1018" spans="1:104" x14ac:dyDescent="0.2">
      <c r="A1018" s="178"/>
      <c r="B1018" s="180"/>
      <c r="C1018" s="230" t="s">
        <v>943</v>
      </c>
      <c r="D1018" s="231"/>
      <c r="E1018" s="181">
        <v>25.7</v>
      </c>
      <c r="F1018" s="182"/>
      <c r="G1018" s="183"/>
      <c r="M1018" s="179" t="s">
        <v>943</v>
      </c>
      <c r="O1018" s="170"/>
    </row>
    <row r="1019" spans="1:104" x14ac:dyDescent="0.2">
      <c r="A1019" s="184"/>
      <c r="B1019" s="185" t="s">
        <v>77</v>
      </c>
      <c r="C1019" s="186" t="str">
        <f>CONCATENATE(B1014," ",C1014)</f>
        <v>765 Krytiny tvrdé</v>
      </c>
      <c r="D1019" s="187"/>
      <c r="E1019" s="188"/>
      <c r="F1019" s="189"/>
      <c r="G1019" s="190">
        <f>SUM(G1014:G1018)</f>
        <v>0</v>
      </c>
      <c r="O1019" s="170">
        <v>4</v>
      </c>
      <c r="BA1019" s="191">
        <f>SUM(BA1014:BA1018)</f>
        <v>0</v>
      </c>
      <c r="BB1019" s="191">
        <f>SUM(BB1014:BB1018)</f>
        <v>0</v>
      </c>
      <c r="BC1019" s="191">
        <f>SUM(BC1014:BC1018)</f>
        <v>0</v>
      </c>
      <c r="BD1019" s="191">
        <f>SUM(BD1014:BD1018)</f>
        <v>0</v>
      </c>
      <c r="BE1019" s="191">
        <f>SUM(BE1014:BE1018)</f>
        <v>0</v>
      </c>
    </row>
    <row r="1020" spans="1:104" x14ac:dyDescent="0.2">
      <c r="A1020" s="163" t="s">
        <v>74</v>
      </c>
      <c r="B1020" s="164" t="s">
        <v>946</v>
      </c>
      <c r="C1020" s="165" t="s">
        <v>947</v>
      </c>
      <c r="D1020" s="166"/>
      <c r="E1020" s="167"/>
      <c r="F1020" s="167"/>
      <c r="G1020" s="168"/>
      <c r="H1020" s="169"/>
      <c r="I1020" s="169"/>
      <c r="O1020" s="170">
        <v>1</v>
      </c>
    </row>
    <row r="1021" spans="1:104" x14ac:dyDescent="0.2">
      <c r="A1021" s="171">
        <v>176</v>
      </c>
      <c r="B1021" s="172" t="s">
        <v>948</v>
      </c>
      <c r="C1021" s="173" t="s">
        <v>949</v>
      </c>
      <c r="D1021" s="174" t="s">
        <v>115</v>
      </c>
      <c r="E1021" s="175">
        <v>2</v>
      </c>
      <c r="F1021" s="175"/>
      <c r="G1021" s="176">
        <f>E1021*F1021</f>
        <v>0</v>
      </c>
      <c r="O1021" s="170">
        <v>2</v>
      </c>
      <c r="AA1021" s="146">
        <v>1</v>
      </c>
      <c r="AB1021" s="146">
        <v>7</v>
      </c>
      <c r="AC1021" s="146">
        <v>7</v>
      </c>
      <c r="AZ1021" s="146">
        <v>2</v>
      </c>
      <c r="BA1021" s="146">
        <f>IF(AZ1021=1,G1021,0)</f>
        <v>0</v>
      </c>
      <c r="BB1021" s="146">
        <f>IF(AZ1021=2,G1021,0)</f>
        <v>0</v>
      </c>
      <c r="BC1021" s="146">
        <f>IF(AZ1021=3,G1021,0)</f>
        <v>0</v>
      </c>
      <c r="BD1021" s="146">
        <f>IF(AZ1021=4,G1021,0)</f>
        <v>0</v>
      </c>
      <c r="BE1021" s="146">
        <f>IF(AZ1021=5,G1021,0)</f>
        <v>0</v>
      </c>
      <c r="CA1021" s="177">
        <v>1</v>
      </c>
      <c r="CB1021" s="177">
        <v>7</v>
      </c>
      <c r="CZ1021" s="146">
        <v>1.0000000000000001E-5</v>
      </c>
    </row>
    <row r="1022" spans="1:104" x14ac:dyDescent="0.2">
      <c r="A1022" s="178"/>
      <c r="B1022" s="180"/>
      <c r="C1022" s="230" t="s">
        <v>950</v>
      </c>
      <c r="D1022" s="231"/>
      <c r="E1022" s="181">
        <v>2</v>
      </c>
      <c r="F1022" s="182"/>
      <c r="G1022" s="183"/>
      <c r="M1022" s="179">
        <v>2</v>
      </c>
      <c r="O1022" s="170"/>
    </row>
    <row r="1023" spans="1:104" x14ac:dyDescent="0.2">
      <c r="A1023" s="171">
        <v>177</v>
      </c>
      <c r="B1023" s="172" t="s">
        <v>951</v>
      </c>
      <c r="C1023" s="173" t="s">
        <v>952</v>
      </c>
      <c r="D1023" s="174" t="s">
        <v>115</v>
      </c>
      <c r="E1023" s="175">
        <v>34</v>
      </c>
      <c r="F1023" s="175"/>
      <c r="G1023" s="176">
        <f>E1023*F1023</f>
        <v>0</v>
      </c>
      <c r="O1023" s="170">
        <v>2</v>
      </c>
      <c r="AA1023" s="146">
        <v>1</v>
      </c>
      <c r="AB1023" s="146">
        <v>7</v>
      </c>
      <c r="AC1023" s="146">
        <v>7</v>
      </c>
      <c r="AZ1023" s="146">
        <v>2</v>
      </c>
      <c r="BA1023" s="146">
        <f>IF(AZ1023=1,G1023,0)</f>
        <v>0</v>
      </c>
      <c r="BB1023" s="146">
        <f>IF(AZ1023=2,G1023,0)</f>
        <v>0</v>
      </c>
      <c r="BC1023" s="146">
        <f>IF(AZ1023=3,G1023,0)</f>
        <v>0</v>
      </c>
      <c r="BD1023" s="146">
        <f>IF(AZ1023=4,G1023,0)</f>
        <v>0</v>
      </c>
      <c r="BE1023" s="146">
        <f>IF(AZ1023=5,G1023,0)</f>
        <v>0</v>
      </c>
      <c r="CA1023" s="177">
        <v>1</v>
      </c>
      <c r="CB1023" s="177">
        <v>7</v>
      </c>
      <c r="CZ1023" s="146">
        <v>1.0000000000000001E-5</v>
      </c>
    </row>
    <row r="1024" spans="1:104" x14ac:dyDescent="0.2">
      <c r="A1024" s="178"/>
      <c r="B1024" s="180"/>
      <c r="C1024" s="230" t="s">
        <v>953</v>
      </c>
      <c r="D1024" s="231"/>
      <c r="E1024" s="181">
        <v>34</v>
      </c>
      <c r="F1024" s="182"/>
      <c r="G1024" s="183"/>
      <c r="M1024" s="179">
        <v>34</v>
      </c>
      <c r="O1024" s="170"/>
    </row>
    <row r="1025" spans="1:104" x14ac:dyDescent="0.2">
      <c r="A1025" s="171">
        <v>178</v>
      </c>
      <c r="B1025" s="172" t="s">
        <v>954</v>
      </c>
      <c r="C1025" s="173" t="s">
        <v>955</v>
      </c>
      <c r="D1025" s="174" t="s">
        <v>115</v>
      </c>
      <c r="E1025" s="175">
        <v>3</v>
      </c>
      <c r="F1025" s="175"/>
      <c r="G1025" s="176">
        <f>E1025*F1025</f>
        <v>0</v>
      </c>
      <c r="O1025" s="170">
        <v>2</v>
      </c>
      <c r="AA1025" s="146">
        <v>1</v>
      </c>
      <c r="AB1025" s="146">
        <v>7</v>
      </c>
      <c r="AC1025" s="146">
        <v>7</v>
      </c>
      <c r="AZ1025" s="146">
        <v>2</v>
      </c>
      <c r="BA1025" s="146">
        <f>IF(AZ1025=1,G1025,0)</f>
        <v>0</v>
      </c>
      <c r="BB1025" s="146">
        <f>IF(AZ1025=2,G1025,0)</f>
        <v>0</v>
      </c>
      <c r="BC1025" s="146">
        <f>IF(AZ1025=3,G1025,0)</f>
        <v>0</v>
      </c>
      <c r="BD1025" s="146">
        <f>IF(AZ1025=4,G1025,0)</f>
        <v>0</v>
      </c>
      <c r="BE1025" s="146">
        <f>IF(AZ1025=5,G1025,0)</f>
        <v>0</v>
      </c>
      <c r="CA1025" s="177">
        <v>1</v>
      </c>
      <c r="CB1025" s="177">
        <v>7</v>
      </c>
      <c r="CZ1025" s="146">
        <v>2.0000000000000002E-5</v>
      </c>
    </row>
    <row r="1026" spans="1:104" x14ac:dyDescent="0.2">
      <c r="A1026" s="178"/>
      <c r="B1026" s="180"/>
      <c r="C1026" s="230" t="s">
        <v>111</v>
      </c>
      <c r="D1026" s="231"/>
      <c r="E1026" s="181">
        <v>3</v>
      </c>
      <c r="F1026" s="182"/>
      <c r="G1026" s="183"/>
      <c r="M1026" s="179">
        <v>3</v>
      </c>
      <c r="O1026" s="170"/>
    </row>
    <row r="1027" spans="1:104" x14ac:dyDescent="0.2">
      <c r="A1027" s="171">
        <v>179</v>
      </c>
      <c r="B1027" s="172" t="s">
        <v>956</v>
      </c>
      <c r="C1027" s="173" t="s">
        <v>957</v>
      </c>
      <c r="D1027" s="174" t="s">
        <v>115</v>
      </c>
      <c r="E1027" s="175">
        <v>5</v>
      </c>
      <c r="F1027" s="175"/>
      <c r="G1027" s="176">
        <f>E1027*F1027</f>
        <v>0</v>
      </c>
      <c r="O1027" s="170">
        <v>2</v>
      </c>
      <c r="AA1027" s="146">
        <v>1</v>
      </c>
      <c r="AB1027" s="146">
        <v>7</v>
      </c>
      <c r="AC1027" s="146">
        <v>7</v>
      </c>
      <c r="AZ1027" s="146">
        <v>2</v>
      </c>
      <c r="BA1027" s="146">
        <f>IF(AZ1027=1,G1027,0)</f>
        <v>0</v>
      </c>
      <c r="BB1027" s="146">
        <f>IF(AZ1027=2,G1027,0)</f>
        <v>0</v>
      </c>
      <c r="BC1027" s="146">
        <f>IF(AZ1027=3,G1027,0)</f>
        <v>0</v>
      </c>
      <c r="BD1027" s="146">
        <f>IF(AZ1027=4,G1027,0)</f>
        <v>0</v>
      </c>
      <c r="BE1027" s="146">
        <f>IF(AZ1027=5,G1027,0)</f>
        <v>0</v>
      </c>
      <c r="CA1027" s="177">
        <v>1</v>
      </c>
      <c r="CB1027" s="177">
        <v>7</v>
      </c>
      <c r="CZ1027" s="146">
        <v>2.0000000000000002E-5</v>
      </c>
    </row>
    <row r="1028" spans="1:104" x14ac:dyDescent="0.2">
      <c r="A1028" s="178"/>
      <c r="B1028" s="180"/>
      <c r="C1028" s="230" t="s">
        <v>958</v>
      </c>
      <c r="D1028" s="231"/>
      <c r="E1028" s="181">
        <v>5</v>
      </c>
      <c r="F1028" s="182"/>
      <c r="G1028" s="183"/>
      <c r="M1028" s="179" t="s">
        <v>958</v>
      </c>
      <c r="O1028" s="170"/>
    </row>
    <row r="1029" spans="1:104" x14ac:dyDescent="0.2">
      <c r="A1029" s="171">
        <v>180</v>
      </c>
      <c r="B1029" s="172" t="s">
        <v>959</v>
      </c>
      <c r="C1029" s="173" t="s">
        <v>960</v>
      </c>
      <c r="D1029" s="174" t="s">
        <v>115</v>
      </c>
      <c r="E1029" s="175">
        <v>35</v>
      </c>
      <c r="F1029" s="175"/>
      <c r="G1029" s="176">
        <f>E1029*F1029</f>
        <v>0</v>
      </c>
      <c r="O1029" s="170">
        <v>2</v>
      </c>
      <c r="AA1029" s="146">
        <v>1</v>
      </c>
      <c r="AB1029" s="146">
        <v>7</v>
      </c>
      <c r="AC1029" s="146">
        <v>7</v>
      </c>
      <c r="AZ1029" s="146">
        <v>2</v>
      </c>
      <c r="BA1029" s="146">
        <f>IF(AZ1029=1,G1029,0)</f>
        <v>0</v>
      </c>
      <c r="BB1029" s="146">
        <f>IF(AZ1029=2,G1029,0)</f>
        <v>0</v>
      </c>
      <c r="BC1029" s="146">
        <f>IF(AZ1029=3,G1029,0)</f>
        <v>0</v>
      </c>
      <c r="BD1029" s="146">
        <f>IF(AZ1029=4,G1029,0)</f>
        <v>0</v>
      </c>
      <c r="BE1029" s="146">
        <f>IF(AZ1029=5,G1029,0)</f>
        <v>0</v>
      </c>
      <c r="CA1029" s="177">
        <v>1</v>
      </c>
      <c r="CB1029" s="177">
        <v>7</v>
      </c>
      <c r="CZ1029" s="146">
        <v>2.0000000000000002E-5</v>
      </c>
    </row>
    <row r="1030" spans="1:104" x14ac:dyDescent="0.2">
      <c r="A1030" s="178"/>
      <c r="B1030" s="180"/>
      <c r="C1030" s="230" t="s">
        <v>961</v>
      </c>
      <c r="D1030" s="231"/>
      <c r="E1030" s="181">
        <v>35</v>
      </c>
      <c r="F1030" s="182"/>
      <c r="G1030" s="183"/>
      <c r="M1030" s="179">
        <v>35</v>
      </c>
      <c r="O1030" s="170"/>
    </row>
    <row r="1031" spans="1:104" x14ac:dyDescent="0.2">
      <c r="A1031" s="171">
        <v>181</v>
      </c>
      <c r="B1031" s="172" t="s">
        <v>962</v>
      </c>
      <c r="C1031" s="173" t="s">
        <v>963</v>
      </c>
      <c r="D1031" s="174" t="s">
        <v>191</v>
      </c>
      <c r="E1031" s="175">
        <v>62.7</v>
      </c>
      <c r="F1031" s="175"/>
      <c r="G1031" s="176">
        <f>E1031*F1031</f>
        <v>0</v>
      </c>
      <c r="O1031" s="170">
        <v>2</v>
      </c>
      <c r="AA1031" s="146">
        <v>3</v>
      </c>
      <c r="AB1031" s="146">
        <v>7</v>
      </c>
      <c r="AC1031" s="146">
        <v>60775353</v>
      </c>
      <c r="AZ1031" s="146">
        <v>2</v>
      </c>
      <c r="BA1031" s="146">
        <f>IF(AZ1031=1,G1031,0)</f>
        <v>0</v>
      </c>
      <c r="BB1031" s="146">
        <f>IF(AZ1031=2,G1031,0)</f>
        <v>0</v>
      </c>
      <c r="BC1031" s="146">
        <f>IF(AZ1031=3,G1031,0)</f>
        <v>0</v>
      </c>
      <c r="BD1031" s="146">
        <f>IF(AZ1031=4,G1031,0)</f>
        <v>0</v>
      </c>
      <c r="BE1031" s="146">
        <f>IF(AZ1031=5,G1031,0)</f>
        <v>0</v>
      </c>
      <c r="CA1031" s="177">
        <v>3</v>
      </c>
      <c r="CB1031" s="177">
        <v>7</v>
      </c>
      <c r="CZ1031" s="146">
        <v>3.8999999999999998E-3</v>
      </c>
    </row>
    <row r="1032" spans="1:104" x14ac:dyDescent="0.2">
      <c r="A1032" s="178"/>
      <c r="B1032" s="180"/>
      <c r="C1032" s="230" t="s">
        <v>964</v>
      </c>
      <c r="D1032" s="231"/>
      <c r="E1032" s="181">
        <v>18.59</v>
      </c>
      <c r="F1032" s="182"/>
      <c r="G1032" s="183"/>
      <c r="M1032" s="179" t="s">
        <v>964</v>
      </c>
      <c r="O1032" s="170"/>
    </row>
    <row r="1033" spans="1:104" x14ac:dyDescent="0.2">
      <c r="A1033" s="178"/>
      <c r="B1033" s="180"/>
      <c r="C1033" s="230" t="s">
        <v>965</v>
      </c>
      <c r="D1033" s="231"/>
      <c r="E1033" s="181">
        <v>9.9</v>
      </c>
      <c r="F1033" s="182"/>
      <c r="G1033" s="183"/>
      <c r="M1033" s="179" t="s">
        <v>965</v>
      </c>
      <c r="O1033" s="170"/>
    </row>
    <row r="1034" spans="1:104" x14ac:dyDescent="0.2">
      <c r="A1034" s="178"/>
      <c r="B1034" s="180"/>
      <c r="C1034" s="230" t="s">
        <v>966</v>
      </c>
      <c r="D1034" s="231"/>
      <c r="E1034" s="181">
        <v>23.925000000000001</v>
      </c>
      <c r="F1034" s="182"/>
      <c r="G1034" s="183"/>
      <c r="M1034" s="179" t="s">
        <v>966</v>
      </c>
      <c r="O1034" s="170"/>
    </row>
    <row r="1035" spans="1:104" x14ac:dyDescent="0.2">
      <c r="A1035" s="178"/>
      <c r="B1035" s="180"/>
      <c r="C1035" s="230" t="s">
        <v>967</v>
      </c>
      <c r="D1035" s="231"/>
      <c r="E1035" s="181">
        <v>1.21</v>
      </c>
      <c r="F1035" s="182"/>
      <c r="G1035" s="183"/>
      <c r="M1035" s="179" t="s">
        <v>967</v>
      </c>
      <c r="O1035" s="170"/>
    </row>
    <row r="1036" spans="1:104" x14ac:dyDescent="0.2">
      <c r="A1036" s="178"/>
      <c r="B1036" s="180"/>
      <c r="C1036" s="230" t="s">
        <v>968</v>
      </c>
      <c r="D1036" s="231"/>
      <c r="E1036" s="181">
        <v>7.9749999999999996</v>
      </c>
      <c r="F1036" s="182"/>
      <c r="G1036" s="183"/>
      <c r="M1036" s="179" t="s">
        <v>968</v>
      </c>
      <c r="O1036" s="170"/>
    </row>
    <row r="1037" spans="1:104" x14ac:dyDescent="0.2">
      <c r="A1037" s="178"/>
      <c r="B1037" s="180"/>
      <c r="C1037" s="230" t="s">
        <v>969</v>
      </c>
      <c r="D1037" s="231"/>
      <c r="E1037" s="181">
        <v>1.1000000000000001</v>
      </c>
      <c r="F1037" s="182"/>
      <c r="G1037" s="183"/>
      <c r="M1037" s="179" t="s">
        <v>969</v>
      </c>
      <c r="O1037" s="170"/>
    </row>
    <row r="1038" spans="1:104" x14ac:dyDescent="0.2">
      <c r="A1038" s="171">
        <v>182</v>
      </c>
      <c r="B1038" s="172" t="s">
        <v>970</v>
      </c>
      <c r="C1038" s="173" t="s">
        <v>971</v>
      </c>
      <c r="D1038" s="174" t="s">
        <v>191</v>
      </c>
      <c r="E1038" s="175">
        <v>57.365000000000002</v>
      </c>
      <c r="F1038" s="175"/>
      <c r="G1038" s="176">
        <f>E1038*F1038</f>
        <v>0</v>
      </c>
      <c r="O1038" s="170">
        <v>2</v>
      </c>
      <c r="AA1038" s="146">
        <v>3</v>
      </c>
      <c r="AB1038" s="146">
        <v>7</v>
      </c>
      <c r="AC1038" s="146">
        <v>60775355</v>
      </c>
      <c r="AZ1038" s="146">
        <v>2</v>
      </c>
      <c r="BA1038" s="146">
        <f>IF(AZ1038=1,G1038,0)</f>
        <v>0</v>
      </c>
      <c r="BB1038" s="146">
        <f>IF(AZ1038=2,G1038,0)</f>
        <v>0</v>
      </c>
      <c r="BC1038" s="146">
        <f>IF(AZ1038=3,G1038,0)</f>
        <v>0</v>
      </c>
      <c r="BD1038" s="146">
        <f>IF(AZ1038=4,G1038,0)</f>
        <v>0</v>
      </c>
      <c r="BE1038" s="146">
        <f>IF(AZ1038=5,G1038,0)</f>
        <v>0</v>
      </c>
      <c r="CA1038" s="177">
        <v>3</v>
      </c>
      <c r="CB1038" s="177">
        <v>7</v>
      </c>
      <c r="CZ1038" s="146">
        <v>5.1999999999999998E-3</v>
      </c>
    </row>
    <row r="1039" spans="1:104" x14ac:dyDescent="0.2">
      <c r="A1039" s="178"/>
      <c r="B1039" s="180"/>
      <c r="C1039" s="230" t="s">
        <v>972</v>
      </c>
      <c r="D1039" s="231"/>
      <c r="E1039" s="181">
        <v>18.59</v>
      </c>
      <c r="F1039" s="182"/>
      <c r="G1039" s="183"/>
      <c r="M1039" s="179" t="s">
        <v>972</v>
      </c>
      <c r="O1039" s="170"/>
    </row>
    <row r="1040" spans="1:104" x14ac:dyDescent="0.2">
      <c r="A1040" s="178"/>
      <c r="B1040" s="180"/>
      <c r="C1040" s="230" t="s">
        <v>973</v>
      </c>
      <c r="D1040" s="231"/>
      <c r="E1040" s="181">
        <v>2.2000000000000002</v>
      </c>
      <c r="F1040" s="182"/>
      <c r="G1040" s="183"/>
      <c r="M1040" s="179" t="s">
        <v>973</v>
      </c>
      <c r="O1040" s="170"/>
    </row>
    <row r="1041" spans="1:104" x14ac:dyDescent="0.2">
      <c r="A1041" s="178"/>
      <c r="B1041" s="180"/>
      <c r="C1041" s="230" t="s">
        <v>966</v>
      </c>
      <c r="D1041" s="231"/>
      <c r="E1041" s="181">
        <v>23.925000000000001</v>
      </c>
      <c r="F1041" s="182"/>
      <c r="G1041" s="183"/>
      <c r="M1041" s="179" t="s">
        <v>966</v>
      </c>
      <c r="O1041" s="170"/>
    </row>
    <row r="1042" spans="1:104" x14ac:dyDescent="0.2">
      <c r="A1042" s="178"/>
      <c r="B1042" s="180"/>
      <c r="C1042" s="230" t="s">
        <v>974</v>
      </c>
      <c r="D1042" s="231"/>
      <c r="E1042" s="181">
        <v>1.375</v>
      </c>
      <c r="F1042" s="182"/>
      <c r="G1042" s="183"/>
      <c r="M1042" s="179" t="s">
        <v>974</v>
      </c>
      <c r="O1042" s="170"/>
    </row>
    <row r="1043" spans="1:104" x14ac:dyDescent="0.2">
      <c r="A1043" s="178"/>
      <c r="B1043" s="180"/>
      <c r="C1043" s="230" t="s">
        <v>968</v>
      </c>
      <c r="D1043" s="231"/>
      <c r="E1043" s="181">
        <v>7.9749999999999996</v>
      </c>
      <c r="F1043" s="182"/>
      <c r="G1043" s="183"/>
      <c r="M1043" s="179" t="s">
        <v>968</v>
      </c>
      <c r="O1043" s="170"/>
    </row>
    <row r="1044" spans="1:104" x14ac:dyDescent="0.2">
      <c r="A1044" s="178"/>
      <c r="B1044" s="180"/>
      <c r="C1044" s="230" t="s">
        <v>975</v>
      </c>
      <c r="D1044" s="231"/>
      <c r="E1044" s="181">
        <v>1.65</v>
      </c>
      <c r="F1044" s="182"/>
      <c r="G1044" s="183"/>
      <c r="M1044" s="179" t="s">
        <v>975</v>
      </c>
      <c r="O1044" s="170"/>
    </row>
    <row r="1045" spans="1:104" x14ac:dyDescent="0.2">
      <c r="A1045" s="178"/>
      <c r="B1045" s="180"/>
      <c r="C1045" s="230" t="s">
        <v>976</v>
      </c>
      <c r="D1045" s="231"/>
      <c r="E1045" s="181">
        <v>0.99</v>
      </c>
      <c r="F1045" s="182"/>
      <c r="G1045" s="183"/>
      <c r="M1045" s="179" t="s">
        <v>976</v>
      </c>
      <c r="O1045" s="170"/>
    </row>
    <row r="1046" spans="1:104" x14ac:dyDescent="0.2">
      <c r="A1046" s="178"/>
      <c r="B1046" s="180"/>
      <c r="C1046" s="230" t="s">
        <v>977</v>
      </c>
      <c r="D1046" s="231"/>
      <c r="E1046" s="181">
        <v>0.66</v>
      </c>
      <c r="F1046" s="182"/>
      <c r="G1046" s="183"/>
      <c r="M1046" s="179" t="s">
        <v>977</v>
      </c>
      <c r="O1046" s="170"/>
    </row>
    <row r="1047" spans="1:104" x14ac:dyDescent="0.2">
      <c r="A1047" s="171">
        <v>183</v>
      </c>
      <c r="B1047" s="172" t="s">
        <v>978</v>
      </c>
      <c r="C1047" s="173" t="s">
        <v>979</v>
      </c>
      <c r="D1047" s="174" t="s">
        <v>736</v>
      </c>
      <c r="E1047" s="175">
        <v>0.54404799999999998</v>
      </c>
      <c r="F1047" s="175"/>
      <c r="G1047" s="176">
        <f>E1047*F1047</f>
        <v>0</v>
      </c>
      <c r="O1047" s="170">
        <v>2</v>
      </c>
      <c r="AA1047" s="146">
        <v>7</v>
      </c>
      <c r="AB1047" s="146">
        <v>1001</v>
      </c>
      <c r="AC1047" s="146">
        <v>5</v>
      </c>
      <c r="AZ1047" s="146">
        <v>2</v>
      </c>
      <c r="BA1047" s="146">
        <f>IF(AZ1047=1,G1047,0)</f>
        <v>0</v>
      </c>
      <c r="BB1047" s="146">
        <f>IF(AZ1047=2,G1047,0)</f>
        <v>0</v>
      </c>
      <c r="BC1047" s="146">
        <f>IF(AZ1047=3,G1047,0)</f>
        <v>0</v>
      </c>
      <c r="BD1047" s="146">
        <f>IF(AZ1047=4,G1047,0)</f>
        <v>0</v>
      </c>
      <c r="BE1047" s="146">
        <f>IF(AZ1047=5,G1047,0)</f>
        <v>0</v>
      </c>
      <c r="CA1047" s="177">
        <v>7</v>
      </c>
      <c r="CB1047" s="177">
        <v>1001</v>
      </c>
      <c r="CZ1047" s="146">
        <v>0</v>
      </c>
    </row>
    <row r="1048" spans="1:104" x14ac:dyDescent="0.2">
      <c r="A1048" s="184"/>
      <c r="B1048" s="185" t="s">
        <v>77</v>
      </c>
      <c r="C1048" s="186" t="str">
        <f>CONCATENATE(B1020," ",C1020)</f>
        <v>766 Konstrukce truhlářské</v>
      </c>
      <c r="D1048" s="187"/>
      <c r="E1048" s="188"/>
      <c r="F1048" s="189"/>
      <c r="G1048" s="190">
        <f>SUM(G1020:G1047)</f>
        <v>0</v>
      </c>
      <c r="O1048" s="170">
        <v>4</v>
      </c>
      <c r="BA1048" s="191">
        <f>SUM(BA1020:BA1047)</f>
        <v>0</v>
      </c>
      <c r="BB1048" s="191">
        <f>SUM(BB1020:BB1047)</f>
        <v>0</v>
      </c>
      <c r="BC1048" s="191">
        <f>SUM(BC1020:BC1047)</f>
        <v>0</v>
      </c>
      <c r="BD1048" s="191">
        <f>SUM(BD1020:BD1047)</f>
        <v>0</v>
      </c>
      <c r="BE1048" s="191">
        <f>SUM(BE1020:BE1047)</f>
        <v>0</v>
      </c>
    </row>
    <row r="1049" spans="1:104" x14ac:dyDescent="0.2">
      <c r="A1049" s="163" t="s">
        <v>74</v>
      </c>
      <c r="B1049" s="164" t="s">
        <v>980</v>
      </c>
      <c r="C1049" s="165" t="s">
        <v>981</v>
      </c>
      <c r="D1049" s="166"/>
      <c r="E1049" s="167"/>
      <c r="F1049" s="167"/>
      <c r="G1049" s="168"/>
      <c r="H1049" s="169"/>
      <c r="I1049" s="169"/>
      <c r="O1049" s="170">
        <v>1</v>
      </c>
    </row>
    <row r="1050" spans="1:104" x14ac:dyDescent="0.2">
      <c r="A1050" s="171">
        <v>184</v>
      </c>
      <c r="B1050" s="172" t="s">
        <v>982</v>
      </c>
      <c r="C1050" s="173" t="s">
        <v>983</v>
      </c>
      <c r="D1050" s="174" t="s">
        <v>115</v>
      </c>
      <c r="E1050" s="175">
        <v>64</v>
      </c>
      <c r="F1050" s="175"/>
      <c r="G1050" s="176">
        <f>E1050*F1050</f>
        <v>0</v>
      </c>
      <c r="O1050" s="170">
        <v>2</v>
      </c>
      <c r="AA1050" s="146">
        <v>1</v>
      </c>
      <c r="AB1050" s="146">
        <v>0</v>
      </c>
      <c r="AC1050" s="146">
        <v>0</v>
      </c>
      <c r="AZ1050" s="146">
        <v>2</v>
      </c>
      <c r="BA1050" s="146">
        <f>IF(AZ1050=1,G1050,0)</f>
        <v>0</v>
      </c>
      <c r="BB1050" s="146">
        <f>IF(AZ1050=2,G1050,0)</f>
        <v>0</v>
      </c>
      <c r="BC1050" s="146">
        <f>IF(AZ1050=3,G1050,0)</f>
        <v>0</v>
      </c>
      <c r="BD1050" s="146">
        <f>IF(AZ1050=4,G1050,0)</f>
        <v>0</v>
      </c>
      <c r="BE1050" s="146">
        <f>IF(AZ1050=5,G1050,0)</f>
        <v>0</v>
      </c>
      <c r="CA1050" s="177">
        <v>1</v>
      </c>
      <c r="CB1050" s="177">
        <v>0</v>
      </c>
      <c r="CZ1050" s="146">
        <v>0</v>
      </c>
    </row>
    <row r="1051" spans="1:104" x14ac:dyDescent="0.2">
      <c r="A1051" s="178"/>
      <c r="B1051" s="180"/>
      <c r="C1051" s="230" t="s">
        <v>984</v>
      </c>
      <c r="D1051" s="231"/>
      <c r="E1051" s="181">
        <v>64</v>
      </c>
      <c r="F1051" s="182"/>
      <c r="G1051" s="183"/>
      <c r="M1051" s="179" t="s">
        <v>984</v>
      </c>
      <c r="O1051" s="170"/>
    </row>
    <row r="1052" spans="1:104" ht="22.5" x14ac:dyDescent="0.2">
      <c r="A1052" s="171">
        <v>185</v>
      </c>
      <c r="B1052" s="172" t="s">
        <v>985</v>
      </c>
      <c r="C1052" s="173" t="s">
        <v>986</v>
      </c>
      <c r="D1052" s="174" t="s">
        <v>115</v>
      </c>
      <c r="E1052" s="175">
        <v>64</v>
      </c>
      <c r="F1052" s="175"/>
      <c r="G1052" s="176">
        <f>E1052*F1052</f>
        <v>0</v>
      </c>
      <c r="O1052" s="170">
        <v>2</v>
      </c>
      <c r="AA1052" s="146">
        <v>1</v>
      </c>
      <c r="AB1052" s="146">
        <v>7</v>
      </c>
      <c r="AC1052" s="146">
        <v>7</v>
      </c>
      <c r="AZ1052" s="146">
        <v>2</v>
      </c>
      <c r="BA1052" s="146">
        <f>IF(AZ1052=1,G1052,0)</f>
        <v>0</v>
      </c>
      <c r="BB1052" s="146">
        <f>IF(AZ1052=2,G1052,0)</f>
        <v>0</v>
      </c>
      <c r="BC1052" s="146">
        <f>IF(AZ1052=3,G1052,0)</f>
        <v>0</v>
      </c>
      <c r="BD1052" s="146">
        <f>IF(AZ1052=4,G1052,0)</f>
        <v>0</v>
      </c>
      <c r="BE1052" s="146">
        <f>IF(AZ1052=5,G1052,0)</f>
        <v>0</v>
      </c>
      <c r="CA1052" s="177">
        <v>1</v>
      </c>
      <c r="CB1052" s="177">
        <v>7</v>
      </c>
      <c r="CZ1052" s="146">
        <v>0</v>
      </c>
    </row>
    <row r="1053" spans="1:104" x14ac:dyDescent="0.2">
      <c r="A1053" s="178"/>
      <c r="B1053" s="180"/>
      <c r="C1053" s="230" t="s">
        <v>984</v>
      </c>
      <c r="D1053" s="231"/>
      <c r="E1053" s="181">
        <v>64</v>
      </c>
      <c r="F1053" s="182"/>
      <c r="G1053" s="183"/>
      <c r="M1053" s="179" t="s">
        <v>984</v>
      </c>
      <c r="O1053" s="170"/>
    </row>
    <row r="1054" spans="1:104" x14ac:dyDescent="0.2">
      <c r="A1054" s="171">
        <v>186</v>
      </c>
      <c r="B1054" s="172" t="s">
        <v>987</v>
      </c>
      <c r="C1054" s="173" t="s">
        <v>988</v>
      </c>
      <c r="D1054" s="174" t="s">
        <v>115</v>
      </c>
      <c r="E1054" s="175">
        <v>18</v>
      </c>
      <c r="F1054" s="175"/>
      <c r="G1054" s="176">
        <f>E1054*F1054</f>
        <v>0</v>
      </c>
      <c r="O1054" s="170">
        <v>2</v>
      </c>
      <c r="AA1054" s="146">
        <v>1</v>
      </c>
      <c r="AB1054" s="146">
        <v>7</v>
      </c>
      <c r="AC1054" s="146">
        <v>7</v>
      </c>
      <c r="AZ1054" s="146">
        <v>2</v>
      </c>
      <c r="BA1054" s="146">
        <f>IF(AZ1054=1,G1054,0)</f>
        <v>0</v>
      </c>
      <c r="BB1054" s="146">
        <f>IF(AZ1054=2,G1054,0)</f>
        <v>0</v>
      </c>
      <c r="BC1054" s="146">
        <f>IF(AZ1054=3,G1054,0)</f>
        <v>0</v>
      </c>
      <c r="BD1054" s="146">
        <f>IF(AZ1054=4,G1054,0)</f>
        <v>0</v>
      </c>
      <c r="BE1054" s="146">
        <f>IF(AZ1054=5,G1054,0)</f>
        <v>0</v>
      </c>
      <c r="CA1054" s="177">
        <v>1</v>
      </c>
      <c r="CB1054" s="177">
        <v>7</v>
      </c>
      <c r="CZ1054" s="146">
        <v>0</v>
      </c>
    </row>
    <row r="1055" spans="1:104" x14ac:dyDescent="0.2">
      <c r="A1055" s="178"/>
      <c r="B1055" s="180"/>
      <c r="C1055" s="230" t="s">
        <v>989</v>
      </c>
      <c r="D1055" s="231"/>
      <c r="E1055" s="181">
        <v>18</v>
      </c>
      <c r="F1055" s="182"/>
      <c r="G1055" s="183"/>
      <c r="M1055" s="179" t="s">
        <v>989</v>
      </c>
      <c r="O1055" s="170"/>
    </row>
    <row r="1056" spans="1:104" x14ac:dyDescent="0.2">
      <c r="A1056" s="171">
        <v>187</v>
      </c>
      <c r="B1056" s="172" t="s">
        <v>990</v>
      </c>
      <c r="C1056" s="173" t="s">
        <v>991</v>
      </c>
      <c r="D1056" s="174" t="s">
        <v>115</v>
      </c>
      <c r="E1056" s="175">
        <v>1</v>
      </c>
      <c r="F1056" s="175"/>
      <c r="G1056" s="176">
        <f>E1056*F1056</f>
        <v>0</v>
      </c>
      <c r="O1056" s="170">
        <v>2</v>
      </c>
      <c r="AA1056" s="146">
        <v>1</v>
      </c>
      <c r="AB1056" s="146">
        <v>7</v>
      </c>
      <c r="AC1056" s="146">
        <v>7</v>
      </c>
      <c r="AZ1056" s="146">
        <v>2</v>
      </c>
      <c r="BA1056" s="146">
        <f>IF(AZ1056=1,G1056,0)</f>
        <v>0</v>
      </c>
      <c r="BB1056" s="146">
        <f>IF(AZ1056=2,G1056,0)</f>
        <v>0</v>
      </c>
      <c r="BC1056" s="146">
        <f>IF(AZ1056=3,G1056,0)</f>
        <v>0</v>
      </c>
      <c r="BD1056" s="146">
        <f>IF(AZ1056=4,G1056,0)</f>
        <v>0</v>
      </c>
      <c r="BE1056" s="146">
        <f>IF(AZ1056=5,G1056,0)</f>
        <v>0</v>
      </c>
      <c r="CA1056" s="177">
        <v>1</v>
      </c>
      <c r="CB1056" s="177">
        <v>7</v>
      </c>
      <c r="CZ1056" s="146">
        <v>0</v>
      </c>
    </row>
    <row r="1057" spans="1:104" x14ac:dyDescent="0.2">
      <c r="A1057" s="171">
        <v>188</v>
      </c>
      <c r="B1057" s="172" t="s">
        <v>992</v>
      </c>
      <c r="C1057" s="173" t="s">
        <v>993</v>
      </c>
      <c r="D1057" s="174" t="s">
        <v>115</v>
      </c>
      <c r="E1057" s="175">
        <v>6</v>
      </c>
      <c r="F1057" s="175"/>
      <c r="G1057" s="176">
        <f>E1057*F1057</f>
        <v>0</v>
      </c>
      <c r="O1057" s="170">
        <v>2</v>
      </c>
      <c r="AA1057" s="146">
        <v>1</v>
      </c>
      <c r="AB1057" s="146">
        <v>7</v>
      </c>
      <c r="AC1057" s="146">
        <v>7</v>
      </c>
      <c r="AZ1057" s="146">
        <v>2</v>
      </c>
      <c r="BA1057" s="146">
        <f>IF(AZ1057=1,G1057,0)</f>
        <v>0</v>
      </c>
      <c r="BB1057" s="146">
        <f>IF(AZ1057=2,G1057,0)</f>
        <v>0</v>
      </c>
      <c r="BC1057" s="146">
        <f>IF(AZ1057=3,G1057,0)</f>
        <v>0</v>
      </c>
      <c r="BD1057" s="146">
        <f>IF(AZ1057=4,G1057,0)</f>
        <v>0</v>
      </c>
      <c r="BE1057" s="146">
        <f>IF(AZ1057=5,G1057,0)</f>
        <v>0</v>
      </c>
      <c r="CA1057" s="177">
        <v>1</v>
      </c>
      <c r="CB1057" s="177">
        <v>7</v>
      </c>
      <c r="CZ1057" s="146">
        <v>0</v>
      </c>
    </row>
    <row r="1058" spans="1:104" x14ac:dyDescent="0.2">
      <c r="A1058" s="178"/>
      <c r="B1058" s="180"/>
      <c r="C1058" s="230" t="s">
        <v>994</v>
      </c>
      <c r="D1058" s="231"/>
      <c r="E1058" s="181">
        <v>6</v>
      </c>
      <c r="F1058" s="182"/>
      <c r="G1058" s="183"/>
      <c r="M1058" s="179" t="s">
        <v>994</v>
      </c>
      <c r="O1058" s="170"/>
    </row>
    <row r="1059" spans="1:104" x14ac:dyDescent="0.2">
      <c r="A1059" s="171">
        <v>189</v>
      </c>
      <c r="B1059" s="172" t="s">
        <v>995</v>
      </c>
      <c r="C1059" s="173" t="s">
        <v>996</v>
      </c>
      <c r="D1059" s="174" t="s">
        <v>115</v>
      </c>
      <c r="E1059" s="175">
        <v>1</v>
      </c>
      <c r="F1059" s="175"/>
      <c r="G1059" s="176">
        <f>E1059*F1059</f>
        <v>0</v>
      </c>
      <c r="O1059" s="170">
        <v>2</v>
      </c>
      <c r="AA1059" s="146">
        <v>1</v>
      </c>
      <c r="AB1059" s="146">
        <v>0</v>
      </c>
      <c r="AC1059" s="146">
        <v>0</v>
      </c>
      <c r="AZ1059" s="146">
        <v>2</v>
      </c>
      <c r="BA1059" s="146">
        <f>IF(AZ1059=1,G1059,0)</f>
        <v>0</v>
      </c>
      <c r="BB1059" s="146">
        <f>IF(AZ1059=2,G1059,0)</f>
        <v>0</v>
      </c>
      <c r="BC1059" s="146">
        <f>IF(AZ1059=3,G1059,0)</f>
        <v>0</v>
      </c>
      <c r="BD1059" s="146">
        <f>IF(AZ1059=4,G1059,0)</f>
        <v>0</v>
      </c>
      <c r="BE1059" s="146">
        <f>IF(AZ1059=5,G1059,0)</f>
        <v>0</v>
      </c>
      <c r="CA1059" s="177">
        <v>1</v>
      </c>
      <c r="CB1059" s="177">
        <v>0</v>
      </c>
      <c r="CZ1059" s="146">
        <v>0</v>
      </c>
    </row>
    <row r="1060" spans="1:104" x14ac:dyDescent="0.2">
      <c r="A1060" s="171">
        <v>190</v>
      </c>
      <c r="B1060" s="172" t="s">
        <v>997</v>
      </c>
      <c r="C1060" s="173" t="s">
        <v>998</v>
      </c>
      <c r="D1060" s="174" t="s">
        <v>84</v>
      </c>
      <c r="E1060" s="175">
        <v>97.002499999999998</v>
      </c>
      <c r="F1060" s="175"/>
      <c r="G1060" s="176">
        <f>E1060*F1060</f>
        <v>0</v>
      </c>
      <c r="O1060" s="170">
        <v>2</v>
      </c>
      <c r="AA1060" s="146">
        <v>1</v>
      </c>
      <c r="AB1060" s="146">
        <v>7</v>
      </c>
      <c r="AC1060" s="146">
        <v>7</v>
      </c>
      <c r="AZ1060" s="146">
        <v>2</v>
      </c>
      <c r="BA1060" s="146">
        <f>IF(AZ1060=1,G1060,0)</f>
        <v>0</v>
      </c>
      <c r="BB1060" s="146">
        <f>IF(AZ1060=2,G1060,0)</f>
        <v>0</v>
      </c>
      <c r="BC1060" s="146">
        <f>IF(AZ1060=3,G1060,0)</f>
        <v>0</v>
      </c>
      <c r="BD1060" s="146">
        <f>IF(AZ1060=4,G1060,0)</f>
        <v>0</v>
      </c>
      <c r="BE1060" s="146">
        <f>IF(AZ1060=5,G1060,0)</f>
        <v>0</v>
      </c>
      <c r="CA1060" s="177">
        <v>1</v>
      </c>
      <c r="CB1060" s="177">
        <v>7</v>
      </c>
      <c r="CZ1060" s="146">
        <v>0</v>
      </c>
    </row>
    <row r="1061" spans="1:104" ht="33.75" x14ac:dyDescent="0.2">
      <c r="A1061" s="178"/>
      <c r="B1061" s="180"/>
      <c r="C1061" s="230" t="s">
        <v>999</v>
      </c>
      <c r="D1061" s="231"/>
      <c r="E1061" s="181">
        <v>97.002499999999998</v>
      </c>
      <c r="F1061" s="182"/>
      <c r="G1061" s="183"/>
      <c r="M1061" s="179" t="s">
        <v>999</v>
      </c>
      <c r="O1061" s="170"/>
    </row>
    <row r="1062" spans="1:104" x14ac:dyDescent="0.2">
      <c r="A1062" s="171">
        <v>191</v>
      </c>
      <c r="B1062" s="172" t="s">
        <v>1000</v>
      </c>
      <c r="C1062" s="173" t="s">
        <v>1001</v>
      </c>
      <c r="D1062" s="174" t="s">
        <v>84</v>
      </c>
      <c r="E1062" s="175">
        <v>93.099000000000004</v>
      </c>
      <c r="F1062" s="175"/>
      <c r="G1062" s="176">
        <f>E1062*F1062</f>
        <v>0</v>
      </c>
      <c r="O1062" s="170">
        <v>2</v>
      </c>
      <c r="AA1062" s="146">
        <v>1</v>
      </c>
      <c r="AB1062" s="146">
        <v>7</v>
      </c>
      <c r="AC1062" s="146">
        <v>7</v>
      </c>
      <c r="AZ1062" s="146">
        <v>2</v>
      </c>
      <c r="BA1062" s="146">
        <f>IF(AZ1062=1,G1062,0)</f>
        <v>0</v>
      </c>
      <c r="BB1062" s="146">
        <f>IF(AZ1062=2,G1062,0)</f>
        <v>0</v>
      </c>
      <c r="BC1062" s="146">
        <f>IF(AZ1062=3,G1062,0)</f>
        <v>0</v>
      </c>
      <c r="BD1062" s="146">
        <f>IF(AZ1062=4,G1062,0)</f>
        <v>0</v>
      </c>
      <c r="BE1062" s="146">
        <f>IF(AZ1062=5,G1062,0)</f>
        <v>0</v>
      </c>
      <c r="CA1062" s="177">
        <v>1</v>
      </c>
      <c r="CB1062" s="177">
        <v>7</v>
      </c>
      <c r="CZ1062" s="146">
        <v>0</v>
      </c>
    </row>
    <row r="1063" spans="1:104" ht="33.75" x14ac:dyDescent="0.2">
      <c r="A1063" s="178"/>
      <c r="B1063" s="180"/>
      <c r="C1063" s="230" t="s">
        <v>1002</v>
      </c>
      <c r="D1063" s="231"/>
      <c r="E1063" s="181">
        <v>88.938999999999993</v>
      </c>
      <c r="F1063" s="182"/>
      <c r="G1063" s="183"/>
      <c r="M1063" s="179" t="s">
        <v>1002</v>
      </c>
      <c r="O1063" s="170"/>
    </row>
    <row r="1064" spans="1:104" x14ac:dyDescent="0.2">
      <c r="A1064" s="178"/>
      <c r="B1064" s="180"/>
      <c r="C1064" s="230" t="s">
        <v>1003</v>
      </c>
      <c r="D1064" s="231"/>
      <c r="E1064" s="181">
        <v>4.16</v>
      </c>
      <c r="F1064" s="182"/>
      <c r="G1064" s="183"/>
      <c r="M1064" s="179" t="s">
        <v>1003</v>
      </c>
      <c r="O1064" s="170"/>
    </row>
    <row r="1065" spans="1:104" x14ac:dyDescent="0.2">
      <c r="A1065" s="171">
        <v>192</v>
      </c>
      <c r="B1065" s="172" t="s">
        <v>1004</v>
      </c>
      <c r="C1065" s="173" t="s">
        <v>1005</v>
      </c>
      <c r="D1065" s="174" t="s">
        <v>62</v>
      </c>
      <c r="E1065" s="175">
        <v>4234.7636000000002</v>
      </c>
      <c r="F1065" s="175"/>
      <c r="G1065" s="176">
        <f>E1065*F1065</f>
        <v>0</v>
      </c>
      <c r="O1065" s="170">
        <v>2</v>
      </c>
      <c r="AA1065" s="146">
        <v>7</v>
      </c>
      <c r="AB1065" s="146">
        <v>1002</v>
      </c>
      <c r="AC1065" s="146">
        <v>5</v>
      </c>
      <c r="AZ1065" s="146">
        <v>2</v>
      </c>
      <c r="BA1065" s="146">
        <f>IF(AZ1065=1,G1065,0)</f>
        <v>0</v>
      </c>
      <c r="BB1065" s="146">
        <f>IF(AZ1065=2,G1065,0)</f>
        <v>0</v>
      </c>
      <c r="BC1065" s="146">
        <f>IF(AZ1065=3,G1065,0)</f>
        <v>0</v>
      </c>
      <c r="BD1065" s="146">
        <f>IF(AZ1065=4,G1065,0)</f>
        <v>0</v>
      </c>
      <c r="BE1065" s="146">
        <f>IF(AZ1065=5,G1065,0)</f>
        <v>0</v>
      </c>
      <c r="CA1065" s="177">
        <v>7</v>
      </c>
      <c r="CB1065" s="177">
        <v>1002</v>
      </c>
      <c r="CZ1065" s="146">
        <v>0</v>
      </c>
    </row>
    <row r="1066" spans="1:104" x14ac:dyDescent="0.2">
      <c r="A1066" s="184"/>
      <c r="B1066" s="185" t="s">
        <v>77</v>
      </c>
      <c r="C1066" s="186" t="str">
        <f>CONCATENATE(B1049," ",C1049)</f>
        <v>767 Konstrukce zámečnické</v>
      </c>
      <c r="D1066" s="187"/>
      <c r="E1066" s="188"/>
      <c r="F1066" s="189"/>
      <c r="G1066" s="190">
        <f>SUM(G1049:G1065)</f>
        <v>0</v>
      </c>
      <c r="O1066" s="170">
        <v>4</v>
      </c>
      <c r="BA1066" s="191">
        <f>SUM(BA1049:BA1065)</f>
        <v>0</v>
      </c>
      <c r="BB1066" s="191">
        <f>SUM(BB1049:BB1065)</f>
        <v>0</v>
      </c>
      <c r="BC1066" s="191">
        <f>SUM(BC1049:BC1065)</f>
        <v>0</v>
      </c>
      <c r="BD1066" s="191">
        <f>SUM(BD1049:BD1065)</f>
        <v>0</v>
      </c>
      <c r="BE1066" s="191">
        <f>SUM(BE1049:BE1065)</f>
        <v>0</v>
      </c>
    </row>
    <row r="1067" spans="1:104" x14ac:dyDescent="0.2">
      <c r="A1067" s="163" t="s">
        <v>74</v>
      </c>
      <c r="B1067" s="164" t="s">
        <v>1006</v>
      </c>
      <c r="C1067" s="165" t="s">
        <v>1007</v>
      </c>
      <c r="D1067" s="166"/>
      <c r="E1067" s="167"/>
      <c r="F1067" s="167"/>
      <c r="G1067" s="168"/>
      <c r="H1067" s="169"/>
      <c r="I1067" s="169"/>
      <c r="O1067" s="170">
        <v>1</v>
      </c>
    </row>
    <row r="1068" spans="1:104" ht="22.5" x14ac:dyDescent="0.2">
      <c r="A1068" s="171">
        <v>193</v>
      </c>
      <c r="B1068" s="172" t="s">
        <v>1008</v>
      </c>
      <c r="C1068" s="173" t="s">
        <v>1009</v>
      </c>
      <c r="D1068" s="174" t="s">
        <v>115</v>
      </c>
      <c r="E1068" s="175">
        <v>14</v>
      </c>
      <c r="F1068" s="175"/>
      <c r="G1068" s="176">
        <f>E1068*F1068</f>
        <v>0</v>
      </c>
      <c r="O1068" s="170">
        <v>2</v>
      </c>
      <c r="AA1068" s="146">
        <v>1</v>
      </c>
      <c r="AB1068" s="146">
        <v>7</v>
      </c>
      <c r="AC1068" s="146">
        <v>7</v>
      </c>
      <c r="AZ1068" s="146">
        <v>2</v>
      </c>
      <c r="BA1068" s="146">
        <f>IF(AZ1068=1,G1068,0)</f>
        <v>0</v>
      </c>
      <c r="BB1068" s="146">
        <f>IF(AZ1068=2,G1068,0)</f>
        <v>0</v>
      </c>
      <c r="BC1068" s="146">
        <f>IF(AZ1068=3,G1068,0)</f>
        <v>0</v>
      </c>
      <c r="BD1068" s="146">
        <f>IF(AZ1068=4,G1068,0)</f>
        <v>0</v>
      </c>
      <c r="BE1068" s="146">
        <f>IF(AZ1068=5,G1068,0)</f>
        <v>0</v>
      </c>
      <c r="CA1068" s="177">
        <v>1</v>
      </c>
      <c r="CB1068" s="177">
        <v>7</v>
      </c>
      <c r="CZ1068" s="146">
        <v>0</v>
      </c>
    </row>
    <row r="1069" spans="1:104" x14ac:dyDescent="0.2">
      <c r="A1069" s="178"/>
      <c r="B1069" s="180"/>
      <c r="C1069" s="230" t="s">
        <v>1010</v>
      </c>
      <c r="D1069" s="231"/>
      <c r="E1069" s="181">
        <v>14</v>
      </c>
      <c r="F1069" s="182"/>
      <c r="G1069" s="183"/>
      <c r="M1069" s="179" t="s">
        <v>1010</v>
      </c>
      <c r="O1069" s="170"/>
    </row>
    <row r="1070" spans="1:104" ht="22.5" x14ac:dyDescent="0.2">
      <c r="A1070" s="171">
        <v>194</v>
      </c>
      <c r="B1070" s="172" t="s">
        <v>1011</v>
      </c>
      <c r="C1070" s="173" t="s">
        <v>1012</v>
      </c>
      <c r="D1070" s="174" t="s">
        <v>115</v>
      </c>
      <c r="E1070" s="175">
        <v>3</v>
      </c>
      <c r="F1070" s="175"/>
      <c r="G1070" s="176">
        <f>E1070*F1070</f>
        <v>0</v>
      </c>
      <c r="O1070" s="170">
        <v>2</v>
      </c>
      <c r="AA1070" s="146">
        <v>1</v>
      </c>
      <c r="AB1070" s="146">
        <v>7</v>
      </c>
      <c r="AC1070" s="146">
        <v>7</v>
      </c>
      <c r="AZ1070" s="146">
        <v>2</v>
      </c>
      <c r="BA1070" s="146">
        <f>IF(AZ1070=1,G1070,0)</f>
        <v>0</v>
      </c>
      <c r="BB1070" s="146">
        <f>IF(AZ1070=2,G1070,0)</f>
        <v>0</v>
      </c>
      <c r="BC1070" s="146">
        <f>IF(AZ1070=3,G1070,0)</f>
        <v>0</v>
      </c>
      <c r="BD1070" s="146">
        <f>IF(AZ1070=4,G1070,0)</f>
        <v>0</v>
      </c>
      <c r="BE1070" s="146">
        <f>IF(AZ1070=5,G1070,0)</f>
        <v>0</v>
      </c>
      <c r="CA1070" s="177">
        <v>1</v>
      </c>
      <c r="CB1070" s="177">
        <v>7</v>
      </c>
      <c r="CZ1070" s="146">
        <v>0</v>
      </c>
    </row>
    <row r="1071" spans="1:104" x14ac:dyDescent="0.2">
      <c r="A1071" s="178"/>
      <c r="B1071" s="180"/>
      <c r="C1071" s="230" t="s">
        <v>1013</v>
      </c>
      <c r="D1071" s="231"/>
      <c r="E1071" s="181">
        <v>3</v>
      </c>
      <c r="F1071" s="182"/>
      <c r="G1071" s="183"/>
      <c r="M1071" s="179" t="s">
        <v>1013</v>
      </c>
      <c r="O1071" s="170"/>
    </row>
    <row r="1072" spans="1:104" ht="22.5" x14ac:dyDescent="0.2">
      <c r="A1072" s="171">
        <v>195</v>
      </c>
      <c r="B1072" s="172" t="s">
        <v>1014</v>
      </c>
      <c r="C1072" s="173" t="s">
        <v>1015</v>
      </c>
      <c r="D1072" s="174" t="s">
        <v>115</v>
      </c>
      <c r="E1072" s="175">
        <v>2</v>
      </c>
      <c r="F1072" s="175"/>
      <c r="G1072" s="176">
        <f>E1072*F1072</f>
        <v>0</v>
      </c>
      <c r="O1072" s="170">
        <v>2</v>
      </c>
      <c r="AA1072" s="146">
        <v>1</v>
      </c>
      <c r="AB1072" s="146">
        <v>0</v>
      </c>
      <c r="AC1072" s="146">
        <v>0</v>
      </c>
      <c r="AZ1072" s="146">
        <v>2</v>
      </c>
      <c r="BA1072" s="146">
        <f>IF(AZ1072=1,G1072,0)</f>
        <v>0</v>
      </c>
      <c r="BB1072" s="146">
        <f>IF(AZ1072=2,G1072,0)</f>
        <v>0</v>
      </c>
      <c r="BC1072" s="146">
        <f>IF(AZ1072=3,G1072,0)</f>
        <v>0</v>
      </c>
      <c r="BD1072" s="146">
        <f>IF(AZ1072=4,G1072,0)</f>
        <v>0</v>
      </c>
      <c r="BE1072" s="146">
        <f>IF(AZ1072=5,G1072,0)</f>
        <v>0</v>
      </c>
      <c r="CA1072" s="177">
        <v>1</v>
      </c>
      <c r="CB1072" s="177">
        <v>0</v>
      </c>
      <c r="CZ1072" s="146">
        <v>0</v>
      </c>
    </row>
    <row r="1073" spans="1:104" x14ac:dyDescent="0.2">
      <c r="A1073" s="178"/>
      <c r="B1073" s="180"/>
      <c r="C1073" s="230" t="s">
        <v>1016</v>
      </c>
      <c r="D1073" s="231"/>
      <c r="E1073" s="181">
        <v>2</v>
      </c>
      <c r="F1073" s="182"/>
      <c r="G1073" s="183"/>
      <c r="M1073" s="179" t="s">
        <v>1016</v>
      </c>
      <c r="O1073" s="170"/>
    </row>
    <row r="1074" spans="1:104" ht="22.5" x14ac:dyDescent="0.2">
      <c r="A1074" s="171">
        <v>196</v>
      </c>
      <c r="B1074" s="172" t="s">
        <v>1017</v>
      </c>
      <c r="C1074" s="173" t="s">
        <v>1018</v>
      </c>
      <c r="D1074" s="174" t="s">
        <v>115</v>
      </c>
      <c r="E1074" s="175">
        <v>30</v>
      </c>
      <c r="F1074" s="175"/>
      <c r="G1074" s="176">
        <f>E1074*F1074</f>
        <v>0</v>
      </c>
      <c r="O1074" s="170">
        <v>2</v>
      </c>
      <c r="AA1074" s="146">
        <v>1</v>
      </c>
      <c r="AB1074" s="146">
        <v>0</v>
      </c>
      <c r="AC1074" s="146">
        <v>0</v>
      </c>
      <c r="AZ1074" s="146">
        <v>2</v>
      </c>
      <c r="BA1074" s="146">
        <f>IF(AZ1074=1,G1074,0)</f>
        <v>0</v>
      </c>
      <c r="BB1074" s="146">
        <f>IF(AZ1074=2,G1074,0)</f>
        <v>0</v>
      </c>
      <c r="BC1074" s="146">
        <f>IF(AZ1074=3,G1074,0)</f>
        <v>0</v>
      </c>
      <c r="BD1074" s="146">
        <f>IF(AZ1074=4,G1074,0)</f>
        <v>0</v>
      </c>
      <c r="BE1074" s="146">
        <f>IF(AZ1074=5,G1074,0)</f>
        <v>0</v>
      </c>
      <c r="CA1074" s="177">
        <v>1</v>
      </c>
      <c r="CB1074" s="177">
        <v>0</v>
      </c>
      <c r="CZ1074" s="146">
        <v>0</v>
      </c>
    </row>
    <row r="1075" spans="1:104" x14ac:dyDescent="0.2">
      <c r="A1075" s="178"/>
      <c r="B1075" s="180"/>
      <c r="C1075" s="230" t="s">
        <v>1019</v>
      </c>
      <c r="D1075" s="231"/>
      <c r="E1075" s="181">
        <v>30</v>
      </c>
      <c r="F1075" s="182"/>
      <c r="G1075" s="183"/>
      <c r="M1075" s="179" t="s">
        <v>1019</v>
      </c>
      <c r="O1075" s="170"/>
    </row>
    <row r="1076" spans="1:104" ht="22.5" x14ac:dyDescent="0.2">
      <c r="A1076" s="171">
        <v>197</v>
      </c>
      <c r="B1076" s="172" t="s">
        <v>1020</v>
      </c>
      <c r="C1076" s="173" t="s">
        <v>1021</v>
      </c>
      <c r="D1076" s="174" t="s">
        <v>115</v>
      </c>
      <c r="E1076" s="175">
        <v>9</v>
      </c>
      <c r="F1076" s="175"/>
      <c r="G1076" s="176">
        <f>E1076*F1076</f>
        <v>0</v>
      </c>
      <c r="O1076" s="170">
        <v>2</v>
      </c>
      <c r="AA1076" s="146">
        <v>1</v>
      </c>
      <c r="AB1076" s="146">
        <v>7</v>
      </c>
      <c r="AC1076" s="146">
        <v>7</v>
      </c>
      <c r="AZ1076" s="146">
        <v>2</v>
      </c>
      <c r="BA1076" s="146">
        <f>IF(AZ1076=1,G1076,0)</f>
        <v>0</v>
      </c>
      <c r="BB1076" s="146">
        <f>IF(AZ1076=2,G1076,0)</f>
        <v>0</v>
      </c>
      <c r="BC1076" s="146">
        <f>IF(AZ1076=3,G1076,0)</f>
        <v>0</v>
      </c>
      <c r="BD1076" s="146">
        <f>IF(AZ1076=4,G1076,0)</f>
        <v>0</v>
      </c>
      <c r="BE1076" s="146">
        <f>IF(AZ1076=5,G1076,0)</f>
        <v>0</v>
      </c>
      <c r="CA1076" s="177">
        <v>1</v>
      </c>
      <c r="CB1076" s="177">
        <v>7</v>
      </c>
      <c r="CZ1076" s="146">
        <v>0</v>
      </c>
    </row>
    <row r="1077" spans="1:104" x14ac:dyDescent="0.2">
      <c r="A1077" s="178"/>
      <c r="B1077" s="180"/>
      <c r="C1077" s="230" t="s">
        <v>1022</v>
      </c>
      <c r="D1077" s="231"/>
      <c r="E1077" s="181">
        <v>9</v>
      </c>
      <c r="F1077" s="182"/>
      <c r="G1077" s="183"/>
      <c r="M1077" s="179" t="s">
        <v>1022</v>
      </c>
      <c r="O1077" s="170"/>
    </row>
    <row r="1078" spans="1:104" ht="22.5" x14ac:dyDescent="0.2">
      <c r="A1078" s="171">
        <v>198</v>
      </c>
      <c r="B1078" s="172" t="s">
        <v>1023</v>
      </c>
      <c r="C1078" s="173" t="s">
        <v>1018</v>
      </c>
      <c r="D1078" s="174" t="s">
        <v>115</v>
      </c>
      <c r="E1078" s="175">
        <v>1</v>
      </c>
      <c r="F1078" s="175"/>
      <c r="G1078" s="176">
        <f>E1078*F1078</f>
        <v>0</v>
      </c>
      <c r="O1078" s="170">
        <v>2</v>
      </c>
      <c r="AA1078" s="146">
        <v>1</v>
      </c>
      <c r="AB1078" s="146">
        <v>7</v>
      </c>
      <c r="AC1078" s="146">
        <v>7</v>
      </c>
      <c r="AZ1078" s="146">
        <v>2</v>
      </c>
      <c r="BA1078" s="146">
        <f>IF(AZ1078=1,G1078,0)</f>
        <v>0</v>
      </c>
      <c r="BB1078" s="146">
        <f>IF(AZ1078=2,G1078,0)</f>
        <v>0</v>
      </c>
      <c r="BC1078" s="146">
        <f>IF(AZ1078=3,G1078,0)</f>
        <v>0</v>
      </c>
      <c r="BD1078" s="146">
        <f>IF(AZ1078=4,G1078,0)</f>
        <v>0</v>
      </c>
      <c r="BE1078" s="146">
        <f>IF(AZ1078=5,G1078,0)</f>
        <v>0</v>
      </c>
      <c r="CA1078" s="177">
        <v>1</v>
      </c>
      <c r="CB1078" s="177">
        <v>7</v>
      </c>
      <c r="CZ1078" s="146">
        <v>0</v>
      </c>
    </row>
    <row r="1079" spans="1:104" x14ac:dyDescent="0.2">
      <c r="A1079" s="178"/>
      <c r="B1079" s="180"/>
      <c r="C1079" s="230" t="s">
        <v>1024</v>
      </c>
      <c r="D1079" s="231"/>
      <c r="E1079" s="181">
        <v>1</v>
      </c>
      <c r="F1079" s="182"/>
      <c r="G1079" s="183"/>
      <c r="M1079" s="179" t="s">
        <v>1024</v>
      </c>
      <c r="O1079" s="170"/>
    </row>
    <row r="1080" spans="1:104" ht="22.5" x14ac:dyDescent="0.2">
      <c r="A1080" s="171">
        <v>199</v>
      </c>
      <c r="B1080" s="172" t="s">
        <v>1025</v>
      </c>
      <c r="C1080" s="173" t="s">
        <v>1009</v>
      </c>
      <c r="D1080" s="174" t="s">
        <v>115</v>
      </c>
      <c r="E1080" s="175">
        <v>1</v>
      </c>
      <c r="F1080" s="175"/>
      <c r="G1080" s="176">
        <f>E1080*F1080</f>
        <v>0</v>
      </c>
      <c r="O1080" s="170">
        <v>2</v>
      </c>
      <c r="AA1080" s="146">
        <v>1</v>
      </c>
      <c r="AB1080" s="146">
        <v>7</v>
      </c>
      <c r="AC1080" s="146">
        <v>7</v>
      </c>
      <c r="AZ1080" s="146">
        <v>2</v>
      </c>
      <c r="BA1080" s="146">
        <f>IF(AZ1080=1,G1080,0)</f>
        <v>0</v>
      </c>
      <c r="BB1080" s="146">
        <f>IF(AZ1080=2,G1080,0)</f>
        <v>0</v>
      </c>
      <c r="BC1080" s="146">
        <f>IF(AZ1080=3,G1080,0)</f>
        <v>0</v>
      </c>
      <c r="BD1080" s="146">
        <f>IF(AZ1080=4,G1080,0)</f>
        <v>0</v>
      </c>
      <c r="BE1080" s="146">
        <f>IF(AZ1080=5,G1080,0)</f>
        <v>0</v>
      </c>
      <c r="CA1080" s="177">
        <v>1</v>
      </c>
      <c r="CB1080" s="177">
        <v>7</v>
      </c>
      <c r="CZ1080" s="146">
        <v>0</v>
      </c>
    </row>
    <row r="1081" spans="1:104" x14ac:dyDescent="0.2">
      <c r="A1081" s="178"/>
      <c r="B1081" s="180"/>
      <c r="C1081" s="230" t="s">
        <v>1026</v>
      </c>
      <c r="D1081" s="231"/>
      <c r="E1081" s="181">
        <v>1</v>
      </c>
      <c r="F1081" s="182"/>
      <c r="G1081" s="183"/>
      <c r="M1081" s="179" t="s">
        <v>1026</v>
      </c>
      <c r="O1081" s="170"/>
    </row>
    <row r="1082" spans="1:104" ht="22.5" x14ac:dyDescent="0.2">
      <c r="A1082" s="171">
        <v>200</v>
      </c>
      <c r="B1082" s="172" t="s">
        <v>1027</v>
      </c>
      <c r="C1082" s="173" t="s">
        <v>1012</v>
      </c>
      <c r="D1082" s="174" t="s">
        <v>115</v>
      </c>
      <c r="E1082" s="175">
        <v>1</v>
      </c>
      <c r="F1082" s="175"/>
      <c r="G1082" s="176">
        <f>E1082*F1082</f>
        <v>0</v>
      </c>
      <c r="O1082" s="170">
        <v>2</v>
      </c>
      <c r="AA1082" s="146">
        <v>1</v>
      </c>
      <c r="AB1082" s="146">
        <v>0</v>
      </c>
      <c r="AC1082" s="146">
        <v>0</v>
      </c>
      <c r="AZ1082" s="146">
        <v>2</v>
      </c>
      <c r="BA1082" s="146">
        <f>IF(AZ1082=1,G1082,0)</f>
        <v>0</v>
      </c>
      <c r="BB1082" s="146">
        <f>IF(AZ1082=2,G1082,0)</f>
        <v>0</v>
      </c>
      <c r="BC1082" s="146">
        <f>IF(AZ1082=3,G1082,0)</f>
        <v>0</v>
      </c>
      <c r="BD1082" s="146">
        <f>IF(AZ1082=4,G1082,0)</f>
        <v>0</v>
      </c>
      <c r="BE1082" s="146">
        <f>IF(AZ1082=5,G1082,0)</f>
        <v>0</v>
      </c>
      <c r="CA1082" s="177">
        <v>1</v>
      </c>
      <c r="CB1082" s="177">
        <v>0</v>
      </c>
      <c r="CZ1082" s="146">
        <v>0</v>
      </c>
    </row>
    <row r="1083" spans="1:104" x14ac:dyDescent="0.2">
      <c r="A1083" s="178"/>
      <c r="B1083" s="180"/>
      <c r="C1083" s="230" t="s">
        <v>1028</v>
      </c>
      <c r="D1083" s="231"/>
      <c r="E1083" s="181">
        <v>1</v>
      </c>
      <c r="F1083" s="182"/>
      <c r="G1083" s="183"/>
      <c r="M1083" s="179" t="s">
        <v>1028</v>
      </c>
      <c r="O1083" s="170"/>
    </row>
    <row r="1084" spans="1:104" ht="22.5" x14ac:dyDescent="0.2">
      <c r="A1084" s="171">
        <v>201</v>
      </c>
      <c r="B1084" s="172" t="s">
        <v>1029</v>
      </c>
      <c r="C1084" s="173" t="s">
        <v>1015</v>
      </c>
      <c r="D1084" s="174" t="s">
        <v>115</v>
      </c>
      <c r="E1084" s="175">
        <v>2</v>
      </c>
      <c r="F1084" s="175"/>
      <c r="G1084" s="176">
        <f>E1084*F1084</f>
        <v>0</v>
      </c>
      <c r="O1084" s="170">
        <v>2</v>
      </c>
      <c r="AA1084" s="146">
        <v>1</v>
      </c>
      <c r="AB1084" s="146">
        <v>0</v>
      </c>
      <c r="AC1084" s="146">
        <v>0</v>
      </c>
      <c r="AZ1084" s="146">
        <v>2</v>
      </c>
      <c r="BA1084" s="146">
        <f>IF(AZ1084=1,G1084,0)</f>
        <v>0</v>
      </c>
      <c r="BB1084" s="146">
        <f>IF(AZ1084=2,G1084,0)</f>
        <v>0</v>
      </c>
      <c r="BC1084" s="146">
        <f>IF(AZ1084=3,G1084,0)</f>
        <v>0</v>
      </c>
      <c r="BD1084" s="146">
        <f>IF(AZ1084=4,G1084,0)</f>
        <v>0</v>
      </c>
      <c r="BE1084" s="146">
        <f>IF(AZ1084=5,G1084,0)</f>
        <v>0</v>
      </c>
      <c r="CA1084" s="177">
        <v>1</v>
      </c>
      <c r="CB1084" s="177">
        <v>0</v>
      </c>
      <c r="CZ1084" s="146">
        <v>0</v>
      </c>
    </row>
    <row r="1085" spans="1:104" x14ac:dyDescent="0.2">
      <c r="A1085" s="178"/>
      <c r="B1085" s="180"/>
      <c r="C1085" s="230" t="s">
        <v>1030</v>
      </c>
      <c r="D1085" s="231"/>
      <c r="E1085" s="181">
        <v>2</v>
      </c>
      <c r="F1085" s="182"/>
      <c r="G1085" s="183"/>
      <c r="M1085" s="179" t="s">
        <v>1030</v>
      </c>
      <c r="O1085" s="170"/>
    </row>
    <row r="1086" spans="1:104" ht="22.5" x14ac:dyDescent="0.2">
      <c r="A1086" s="171">
        <v>202</v>
      </c>
      <c r="B1086" s="172" t="s">
        <v>1031</v>
      </c>
      <c r="C1086" s="173" t="s">
        <v>1018</v>
      </c>
      <c r="D1086" s="174" t="s">
        <v>115</v>
      </c>
      <c r="E1086" s="175">
        <v>2</v>
      </c>
      <c r="F1086" s="175"/>
      <c r="G1086" s="176">
        <f>E1086*F1086</f>
        <v>0</v>
      </c>
      <c r="O1086" s="170">
        <v>2</v>
      </c>
      <c r="AA1086" s="146">
        <v>1</v>
      </c>
      <c r="AB1086" s="146">
        <v>0</v>
      </c>
      <c r="AC1086" s="146">
        <v>0</v>
      </c>
      <c r="AZ1086" s="146">
        <v>2</v>
      </c>
      <c r="BA1086" s="146">
        <f>IF(AZ1086=1,G1086,0)</f>
        <v>0</v>
      </c>
      <c r="BB1086" s="146">
        <f>IF(AZ1086=2,G1086,0)</f>
        <v>0</v>
      </c>
      <c r="BC1086" s="146">
        <f>IF(AZ1086=3,G1086,0)</f>
        <v>0</v>
      </c>
      <c r="BD1086" s="146">
        <f>IF(AZ1086=4,G1086,0)</f>
        <v>0</v>
      </c>
      <c r="BE1086" s="146">
        <f>IF(AZ1086=5,G1086,0)</f>
        <v>0</v>
      </c>
      <c r="CA1086" s="177">
        <v>1</v>
      </c>
      <c r="CB1086" s="177">
        <v>0</v>
      </c>
      <c r="CZ1086" s="146">
        <v>0</v>
      </c>
    </row>
    <row r="1087" spans="1:104" x14ac:dyDescent="0.2">
      <c r="A1087" s="178"/>
      <c r="B1087" s="180"/>
      <c r="C1087" s="230" t="s">
        <v>1032</v>
      </c>
      <c r="D1087" s="231"/>
      <c r="E1087" s="181">
        <v>2</v>
      </c>
      <c r="F1087" s="182"/>
      <c r="G1087" s="183"/>
      <c r="M1087" s="179" t="s">
        <v>1032</v>
      </c>
      <c r="O1087" s="170"/>
    </row>
    <row r="1088" spans="1:104" ht="22.5" x14ac:dyDescent="0.2">
      <c r="A1088" s="171">
        <v>203</v>
      </c>
      <c r="B1088" s="172" t="s">
        <v>1033</v>
      </c>
      <c r="C1088" s="173" t="s">
        <v>1021</v>
      </c>
      <c r="D1088" s="174" t="s">
        <v>115</v>
      </c>
      <c r="E1088" s="175">
        <v>1</v>
      </c>
      <c r="F1088" s="175"/>
      <c r="G1088" s="176">
        <f>E1088*F1088</f>
        <v>0</v>
      </c>
      <c r="O1088" s="170">
        <v>2</v>
      </c>
      <c r="AA1088" s="146">
        <v>1</v>
      </c>
      <c r="AB1088" s="146">
        <v>7</v>
      </c>
      <c r="AC1088" s="146">
        <v>7</v>
      </c>
      <c r="AZ1088" s="146">
        <v>2</v>
      </c>
      <c r="BA1088" s="146">
        <f>IF(AZ1088=1,G1088,0)</f>
        <v>0</v>
      </c>
      <c r="BB1088" s="146">
        <f>IF(AZ1088=2,G1088,0)</f>
        <v>0</v>
      </c>
      <c r="BC1088" s="146">
        <f>IF(AZ1088=3,G1088,0)</f>
        <v>0</v>
      </c>
      <c r="BD1088" s="146">
        <f>IF(AZ1088=4,G1088,0)</f>
        <v>0</v>
      </c>
      <c r="BE1088" s="146">
        <f>IF(AZ1088=5,G1088,0)</f>
        <v>0</v>
      </c>
      <c r="CA1088" s="177">
        <v>1</v>
      </c>
      <c r="CB1088" s="177">
        <v>7</v>
      </c>
      <c r="CZ1088" s="146">
        <v>0</v>
      </c>
    </row>
    <row r="1089" spans="1:104" x14ac:dyDescent="0.2">
      <c r="A1089" s="178"/>
      <c r="B1089" s="180"/>
      <c r="C1089" s="230" t="s">
        <v>1034</v>
      </c>
      <c r="D1089" s="231"/>
      <c r="E1089" s="181">
        <v>1</v>
      </c>
      <c r="F1089" s="182"/>
      <c r="G1089" s="183"/>
      <c r="M1089" s="179" t="s">
        <v>1034</v>
      </c>
      <c r="O1089" s="170"/>
    </row>
    <row r="1090" spans="1:104" ht="22.5" x14ac:dyDescent="0.2">
      <c r="A1090" s="171">
        <v>204</v>
      </c>
      <c r="B1090" s="172" t="s">
        <v>1035</v>
      </c>
      <c r="C1090" s="173" t="s">
        <v>1021</v>
      </c>
      <c r="D1090" s="174" t="s">
        <v>115</v>
      </c>
      <c r="E1090" s="175">
        <v>10</v>
      </c>
      <c r="F1090" s="175"/>
      <c r="G1090" s="176">
        <f>E1090*F1090</f>
        <v>0</v>
      </c>
      <c r="O1090" s="170">
        <v>2</v>
      </c>
      <c r="AA1090" s="146">
        <v>1</v>
      </c>
      <c r="AB1090" s="146">
        <v>7</v>
      </c>
      <c r="AC1090" s="146">
        <v>7</v>
      </c>
      <c r="AZ1090" s="146">
        <v>2</v>
      </c>
      <c r="BA1090" s="146">
        <f>IF(AZ1090=1,G1090,0)</f>
        <v>0</v>
      </c>
      <c r="BB1090" s="146">
        <f>IF(AZ1090=2,G1090,0)</f>
        <v>0</v>
      </c>
      <c r="BC1090" s="146">
        <f>IF(AZ1090=3,G1090,0)</f>
        <v>0</v>
      </c>
      <c r="BD1090" s="146">
        <f>IF(AZ1090=4,G1090,0)</f>
        <v>0</v>
      </c>
      <c r="BE1090" s="146">
        <f>IF(AZ1090=5,G1090,0)</f>
        <v>0</v>
      </c>
      <c r="CA1090" s="177">
        <v>1</v>
      </c>
      <c r="CB1090" s="177">
        <v>7</v>
      </c>
      <c r="CZ1090" s="146">
        <v>0</v>
      </c>
    </row>
    <row r="1091" spans="1:104" x14ac:dyDescent="0.2">
      <c r="A1091" s="178"/>
      <c r="B1091" s="180"/>
      <c r="C1091" s="230" t="s">
        <v>1036</v>
      </c>
      <c r="D1091" s="231"/>
      <c r="E1091" s="181">
        <v>10</v>
      </c>
      <c r="F1091" s="182"/>
      <c r="G1091" s="183"/>
      <c r="M1091" s="179" t="s">
        <v>1036</v>
      </c>
      <c r="O1091" s="170"/>
    </row>
    <row r="1092" spans="1:104" ht="22.5" x14ac:dyDescent="0.2">
      <c r="A1092" s="171">
        <v>205</v>
      </c>
      <c r="B1092" s="172" t="s">
        <v>1037</v>
      </c>
      <c r="C1092" s="173" t="s">
        <v>1009</v>
      </c>
      <c r="D1092" s="174" t="s">
        <v>115</v>
      </c>
      <c r="E1092" s="175">
        <v>1</v>
      </c>
      <c r="F1092" s="175"/>
      <c r="G1092" s="176">
        <f>E1092*F1092</f>
        <v>0</v>
      </c>
      <c r="O1092" s="170">
        <v>2</v>
      </c>
      <c r="AA1092" s="146">
        <v>1</v>
      </c>
      <c r="AB1092" s="146">
        <v>7</v>
      </c>
      <c r="AC1092" s="146">
        <v>7</v>
      </c>
      <c r="AZ1092" s="146">
        <v>2</v>
      </c>
      <c r="BA1092" s="146">
        <f>IF(AZ1092=1,G1092,0)</f>
        <v>0</v>
      </c>
      <c r="BB1092" s="146">
        <f>IF(AZ1092=2,G1092,0)</f>
        <v>0</v>
      </c>
      <c r="BC1092" s="146">
        <f>IF(AZ1092=3,G1092,0)</f>
        <v>0</v>
      </c>
      <c r="BD1092" s="146">
        <f>IF(AZ1092=4,G1092,0)</f>
        <v>0</v>
      </c>
      <c r="BE1092" s="146">
        <f>IF(AZ1092=5,G1092,0)</f>
        <v>0</v>
      </c>
      <c r="CA1092" s="177">
        <v>1</v>
      </c>
      <c r="CB1092" s="177">
        <v>7</v>
      </c>
      <c r="CZ1092" s="146">
        <v>0</v>
      </c>
    </row>
    <row r="1093" spans="1:104" x14ac:dyDescent="0.2">
      <c r="A1093" s="178"/>
      <c r="B1093" s="180"/>
      <c r="C1093" s="230" t="s">
        <v>1038</v>
      </c>
      <c r="D1093" s="231"/>
      <c r="E1093" s="181">
        <v>1</v>
      </c>
      <c r="F1093" s="182"/>
      <c r="G1093" s="183"/>
      <c r="M1093" s="179" t="s">
        <v>1038</v>
      </c>
      <c r="O1093" s="170"/>
    </row>
    <row r="1094" spans="1:104" ht="22.5" x14ac:dyDescent="0.2">
      <c r="A1094" s="171">
        <v>206</v>
      </c>
      <c r="B1094" s="172" t="s">
        <v>1039</v>
      </c>
      <c r="C1094" s="173" t="s">
        <v>1012</v>
      </c>
      <c r="D1094" s="174" t="s">
        <v>115</v>
      </c>
      <c r="E1094" s="175">
        <v>1</v>
      </c>
      <c r="F1094" s="175"/>
      <c r="G1094" s="176">
        <f>E1094*F1094</f>
        <v>0</v>
      </c>
      <c r="O1094" s="170">
        <v>2</v>
      </c>
      <c r="AA1094" s="146">
        <v>1</v>
      </c>
      <c r="AB1094" s="146">
        <v>7</v>
      </c>
      <c r="AC1094" s="146">
        <v>7</v>
      </c>
      <c r="AZ1094" s="146">
        <v>2</v>
      </c>
      <c r="BA1094" s="146">
        <f>IF(AZ1094=1,G1094,0)</f>
        <v>0</v>
      </c>
      <c r="BB1094" s="146">
        <f>IF(AZ1094=2,G1094,0)</f>
        <v>0</v>
      </c>
      <c r="BC1094" s="146">
        <f>IF(AZ1094=3,G1094,0)</f>
        <v>0</v>
      </c>
      <c r="BD1094" s="146">
        <f>IF(AZ1094=4,G1094,0)</f>
        <v>0</v>
      </c>
      <c r="BE1094" s="146">
        <f>IF(AZ1094=5,G1094,0)</f>
        <v>0</v>
      </c>
      <c r="CA1094" s="177">
        <v>1</v>
      </c>
      <c r="CB1094" s="177">
        <v>7</v>
      </c>
      <c r="CZ1094" s="146">
        <v>0</v>
      </c>
    </row>
    <row r="1095" spans="1:104" x14ac:dyDescent="0.2">
      <c r="A1095" s="178"/>
      <c r="B1095" s="180"/>
      <c r="C1095" s="230" t="s">
        <v>1040</v>
      </c>
      <c r="D1095" s="231"/>
      <c r="E1095" s="181">
        <v>1</v>
      </c>
      <c r="F1095" s="182"/>
      <c r="G1095" s="183"/>
      <c r="M1095" s="179" t="s">
        <v>1040</v>
      </c>
      <c r="O1095" s="170"/>
    </row>
    <row r="1096" spans="1:104" ht="22.5" x14ac:dyDescent="0.2">
      <c r="A1096" s="171">
        <v>207</v>
      </c>
      <c r="B1096" s="172" t="s">
        <v>1041</v>
      </c>
      <c r="C1096" s="173" t="s">
        <v>1018</v>
      </c>
      <c r="D1096" s="174" t="s">
        <v>115</v>
      </c>
      <c r="E1096" s="175">
        <v>1</v>
      </c>
      <c r="F1096" s="175"/>
      <c r="G1096" s="176">
        <f>E1096*F1096</f>
        <v>0</v>
      </c>
      <c r="O1096" s="170">
        <v>2</v>
      </c>
      <c r="AA1096" s="146">
        <v>1</v>
      </c>
      <c r="AB1096" s="146">
        <v>0</v>
      </c>
      <c r="AC1096" s="146">
        <v>0</v>
      </c>
      <c r="AZ1096" s="146">
        <v>2</v>
      </c>
      <c r="BA1096" s="146">
        <f>IF(AZ1096=1,G1096,0)</f>
        <v>0</v>
      </c>
      <c r="BB1096" s="146">
        <f>IF(AZ1096=2,G1096,0)</f>
        <v>0</v>
      </c>
      <c r="BC1096" s="146">
        <f>IF(AZ1096=3,G1096,0)</f>
        <v>0</v>
      </c>
      <c r="BD1096" s="146">
        <f>IF(AZ1096=4,G1096,0)</f>
        <v>0</v>
      </c>
      <c r="BE1096" s="146">
        <f>IF(AZ1096=5,G1096,0)</f>
        <v>0</v>
      </c>
      <c r="CA1096" s="177">
        <v>1</v>
      </c>
      <c r="CB1096" s="177">
        <v>0</v>
      </c>
      <c r="CZ1096" s="146">
        <v>0</v>
      </c>
    </row>
    <row r="1097" spans="1:104" x14ac:dyDescent="0.2">
      <c r="A1097" s="178"/>
      <c r="B1097" s="180"/>
      <c r="C1097" s="230" t="s">
        <v>1042</v>
      </c>
      <c r="D1097" s="231"/>
      <c r="E1097" s="181">
        <v>1</v>
      </c>
      <c r="F1097" s="182"/>
      <c r="G1097" s="183"/>
      <c r="M1097" s="179" t="s">
        <v>1042</v>
      </c>
      <c r="O1097" s="170"/>
    </row>
    <row r="1098" spans="1:104" ht="22.5" x14ac:dyDescent="0.2">
      <c r="A1098" s="171">
        <v>208</v>
      </c>
      <c r="B1098" s="172" t="s">
        <v>1043</v>
      </c>
      <c r="C1098" s="173" t="s">
        <v>1044</v>
      </c>
      <c r="D1098" s="174" t="s">
        <v>359</v>
      </c>
      <c r="E1098" s="175">
        <v>1</v>
      </c>
      <c r="F1098" s="175"/>
      <c r="G1098" s="176">
        <f>E1098*F1098</f>
        <v>0</v>
      </c>
      <c r="O1098" s="170">
        <v>2</v>
      </c>
      <c r="AA1098" s="146">
        <v>1</v>
      </c>
      <c r="AB1098" s="146">
        <v>7</v>
      </c>
      <c r="AC1098" s="146">
        <v>7</v>
      </c>
      <c r="AZ1098" s="146">
        <v>2</v>
      </c>
      <c r="BA1098" s="146">
        <f>IF(AZ1098=1,G1098,0)</f>
        <v>0</v>
      </c>
      <c r="BB1098" s="146">
        <f>IF(AZ1098=2,G1098,0)</f>
        <v>0</v>
      </c>
      <c r="BC1098" s="146">
        <f>IF(AZ1098=3,G1098,0)</f>
        <v>0</v>
      </c>
      <c r="BD1098" s="146">
        <f>IF(AZ1098=4,G1098,0)</f>
        <v>0</v>
      </c>
      <c r="BE1098" s="146">
        <f>IF(AZ1098=5,G1098,0)</f>
        <v>0</v>
      </c>
      <c r="CA1098" s="177">
        <v>1</v>
      </c>
      <c r="CB1098" s="177">
        <v>7</v>
      </c>
      <c r="CZ1098" s="146">
        <v>0</v>
      </c>
    </row>
    <row r="1099" spans="1:104" x14ac:dyDescent="0.2">
      <c r="A1099" s="184"/>
      <c r="B1099" s="185" t="s">
        <v>77</v>
      </c>
      <c r="C1099" s="186" t="str">
        <f>CONCATENATE(B1067," ",C1067)</f>
        <v>769 Otvorové prvky z plastu</v>
      </c>
      <c r="D1099" s="187"/>
      <c r="E1099" s="188"/>
      <c r="F1099" s="189"/>
      <c r="G1099" s="190">
        <f>SUM(G1067:G1098)</f>
        <v>0</v>
      </c>
      <c r="O1099" s="170">
        <v>4</v>
      </c>
      <c r="BA1099" s="191">
        <f>SUM(BA1067:BA1098)</f>
        <v>0</v>
      </c>
      <c r="BB1099" s="191">
        <f>SUM(BB1067:BB1098)</f>
        <v>0</v>
      </c>
      <c r="BC1099" s="191">
        <f>SUM(BC1067:BC1098)</f>
        <v>0</v>
      </c>
      <c r="BD1099" s="191">
        <f>SUM(BD1067:BD1098)</f>
        <v>0</v>
      </c>
      <c r="BE1099" s="191">
        <f>SUM(BE1067:BE1098)</f>
        <v>0</v>
      </c>
    </row>
    <row r="1100" spans="1:104" x14ac:dyDescent="0.2">
      <c r="A1100" s="163" t="s">
        <v>74</v>
      </c>
      <c r="B1100" s="164" t="s">
        <v>1045</v>
      </c>
      <c r="C1100" s="165" t="s">
        <v>1046</v>
      </c>
      <c r="D1100" s="166"/>
      <c r="E1100" s="167"/>
      <c r="F1100" s="167"/>
      <c r="G1100" s="168"/>
      <c r="H1100" s="169"/>
      <c r="I1100" s="169"/>
      <c r="O1100" s="170">
        <v>1</v>
      </c>
    </row>
    <row r="1101" spans="1:104" x14ac:dyDescent="0.2">
      <c r="A1101" s="171">
        <v>209</v>
      </c>
      <c r="B1101" s="172" t="s">
        <v>1047</v>
      </c>
      <c r="C1101" s="173" t="s">
        <v>1048</v>
      </c>
      <c r="D1101" s="174" t="s">
        <v>84</v>
      </c>
      <c r="E1101" s="175">
        <v>57.310600000000001</v>
      </c>
      <c r="F1101" s="175"/>
      <c r="G1101" s="176">
        <f>E1101*F1101</f>
        <v>0</v>
      </c>
      <c r="O1101" s="170">
        <v>2</v>
      </c>
      <c r="AA1101" s="146">
        <v>1</v>
      </c>
      <c r="AB1101" s="146">
        <v>7</v>
      </c>
      <c r="AC1101" s="146">
        <v>7</v>
      </c>
      <c r="AZ1101" s="146">
        <v>2</v>
      </c>
      <c r="BA1101" s="146">
        <f>IF(AZ1101=1,G1101,0)</f>
        <v>0</v>
      </c>
      <c r="BB1101" s="146">
        <f>IF(AZ1101=2,G1101,0)</f>
        <v>0</v>
      </c>
      <c r="BC1101" s="146">
        <f>IF(AZ1101=3,G1101,0)</f>
        <v>0</v>
      </c>
      <c r="BD1101" s="146">
        <f>IF(AZ1101=4,G1101,0)</f>
        <v>0</v>
      </c>
      <c r="BE1101" s="146">
        <f>IF(AZ1101=5,G1101,0)</f>
        <v>0</v>
      </c>
      <c r="CA1101" s="177">
        <v>1</v>
      </c>
      <c r="CB1101" s="177">
        <v>7</v>
      </c>
      <c r="CZ1101" s="146">
        <v>1.0000000000000001E-5</v>
      </c>
    </row>
    <row r="1102" spans="1:104" x14ac:dyDescent="0.2">
      <c r="A1102" s="178"/>
      <c r="B1102" s="180"/>
      <c r="C1102" s="230" t="s">
        <v>1049</v>
      </c>
      <c r="D1102" s="231"/>
      <c r="E1102" s="181">
        <v>12</v>
      </c>
      <c r="F1102" s="182"/>
      <c r="G1102" s="183"/>
      <c r="M1102" s="179" t="s">
        <v>1049</v>
      </c>
      <c r="O1102" s="170"/>
    </row>
    <row r="1103" spans="1:104" x14ac:dyDescent="0.2">
      <c r="A1103" s="178"/>
      <c r="B1103" s="180"/>
      <c r="C1103" s="230" t="s">
        <v>1050</v>
      </c>
      <c r="D1103" s="231"/>
      <c r="E1103" s="181">
        <v>1.6</v>
      </c>
      <c r="F1103" s="182"/>
      <c r="G1103" s="183"/>
      <c r="M1103" s="179" t="s">
        <v>1050</v>
      </c>
      <c r="O1103" s="170"/>
    </row>
    <row r="1104" spans="1:104" x14ac:dyDescent="0.2">
      <c r="A1104" s="178"/>
      <c r="B1104" s="180"/>
      <c r="C1104" s="230" t="s">
        <v>1051</v>
      </c>
      <c r="D1104" s="231"/>
      <c r="E1104" s="181">
        <v>10.4</v>
      </c>
      <c r="F1104" s="182"/>
      <c r="G1104" s="183"/>
      <c r="M1104" s="179" t="s">
        <v>1051</v>
      </c>
      <c r="O1104" s="170"/>
    </row>
    <row r="1105" spans="1:104" x14ac:dyDescent="0.2">
      <c r="A1105" s="178"/>
      <c r="B1105" s="180"/>
      <c r="C1105" s="230" t="s">
        <v>1052</v>
      </c>
      <c r="D1105" s="231"/>
      <c r="E1105" s="181">
        <v>6.1479999999999997</v>
      </c>
      <c r="F1105" s="182"/>
      <c r="G1105" s="183"/>
      <c r="M1105" s="179" t="s">
        <v>1052</v>
      </c>
      <c r="O1105" s="170"/>
    </row>
    <row r="1106" spans="1:104" x14ac:dyDescent="0.2">
      <c r="A1106" s="178"/>
      <c r="B1106" s="180"/>
      <c r="C1106" s="230" t="s">
        <v>1053</v>
      </c>
      <c r="D1106" s="231"/>
      <c r="E1106" s="181">
        <v>16.52</v>
      </c>
      <c r="F1106" s="182"/>
      <c r="G1106" s="183"/>
      <c r="M1106" s="179" t="s">
        <v>1053</v>
      </c>
      <c r="O1106" s="170"/>
    </row>
    <row r="1107" spans="1:104" x14ac:dyDescent="0.2">
      <c r="A1107" s="178"/>
      <c r="B1107" s="180"/>
      <c r="C1107" s="230" t="s">
        <v>1054</v>
      </c>
      <c r="D1107" s="231"/>
      <c r="E1107" s="181">
        <v>1.4443999999999999</v>
      </c>
      <c r="F1107" s="182"/>
      <c r="G1107" s="183"/>
      <c r="M1107" s="179" t="s">
        <v>1054</v>
      </c>
      <c r="O1107" s="170"/>
    </row>
    <row r="1108" spans="1:104" x14ac:dyDescent="0.2">
      <c r="A1108" s="178"/>
      <c r="B1108" s="180"/>
      <c r="C1108" s="230" t="s">
        <v>1055</v>
      </c>
      <c r="D1108" s="231"/>
      <c r="E1108" s="181">
        <v>0.67820000000000003</v>
      </c>
      <c r="F1108" s="182"/>
      <c r="G1108" s="183"/>
      <c r="M1108" s="179" t="s">
        <v>1055</v>
      </c>
      <c r="O1108" s="170"/>
    </row>
    <row r="1109" spans="1:104" x14ac:dyDescent="0.2">
      <c r="A1109" s="178"/>
      <c r="B1109" s="180"/>
      <c r="C1109" s="230" t="s">
        <v>1056</v>
      </c>
      <c r="D1109" s="231"/>
      <c r="E1109" s="181">
        <v>5.2</v>
      </c>
      <c r="F1109" s="182"/>
      <c r="G1109" s="183"/>
      <c r="M1109" s="179" t="s">
        <v>1056</v>
      </c>
      <c r="O1109" s="170"/>
    </row>
    <row r="1110" spans="1:104" x14ac:dyDescent="0.2">
      <c r="A1110" s="178"/>
      <c r="B1110" s="180"/>
      <c r="C1110" s="230" t="s">
        <v>1057</v>
      </c>
      <c r="D1110" s="231"/>
      <c r="E1110" s="181">
        <v>3.32</v>
      </c>
      <c r="F1110" s="182"/>
      <c r="G1110" s="183"/>
      <c r="M1110" s="179" t="s">
        <v>1057</v>
      </c>
      <c r="O1110" s="170"/>
    </row>
    <row r="1111" spans="1:104" x14ac:dyDescent="0.2">
      <c r="A1111" s="171">
        <v>210</v>
      </c>
      <c r="B1111" s="172" t="s">
        <v>1058</v>
      </c>
      <c r="C1111" s="173" t="s">
        <v>1059</v>
      </c>
      <c r="D1111" s="174" t="s">
        <v>84</v>
      </c>
      <c r="E1111" s="175">
        <v>243.5087</v>
      </c>
      <c r="F1111" s="175"/>
      <c r="G1111" s="176">
        <f>E1111*F1111</f>
        <v>0</v>
      </c>
      <c r="O1111" s="170">
        <v>2</v>
      </c>
      <c r="AA1111" s="146">
        <v>1</v>
      </c>
      <c r="AB1111" s="146">
        <v>7</v>
      </c>
      <c r="AC1111" s="146">
        <v>7</v>
      </c>
      <c r="AZ1111" s="146">
        <v>2</v>
      </c>
      <c r="BA1111" s="146">
        <f>IF(AZ1111=1,G1111,0)</f>
        <v>0</v>
      </c>
      <c r="BB1111" s="146">
        <f>IF(AZ1111=2,G1111,0)</f>
        <v>0</v>
      </c>
      <c r="BC1111" s="146">
        <f>IF(AZ1111=3,G1111,0)</f>
        <v>0</v>
      </c>
      <c r="BD1111" s="146">
        <f>IF(AZ1111=4,G1111,0)</f>
        <v>0</v>
      </c>
      <c r="BE1111" s="146">
        <f>IF(AZ1111=5,G1111,0)</f>
        <v>0</v>
      </c>
      <c r="CA1111" s="177">
        <v>1</v>
      </c>
      <c r="CB1111" s="177">
        <v>7</v>
      </c>
      <c r="CZ1111" s="146">
        <v>2.7999999999999998E-4</v>
      </c>
    </row>
    <row r="1112" spans="1:104" ht="33.75" x14ac:dyDescent="0.2">
      <c r="A1112" s="178"/>
      <c r="B1112" s="180"/>
      <c r="C1112" s="230" t="s">
        <v>1060</v>
      </c>
      <c r="D1112" s="231"/>
      <c r="E1112" s="181">
        <v>177.87809999999999</v>
      </c>
      <c r="F1112" s="182"/>
      <c r="G1112" s="183"/>
      <c r="M1112" s="179" t="s">
        <v>1060</v>
      </c>
      <c r="O1112" s="170"/>
    </row>
    <row r="1113" spans="1:104" x14ac:dyDescent="0.2">
      <c r="A1113" s="178"/>
      <c r="B1113" s="180"/>
      <c r="C1113" s="230" t="s">
        <v>1061</v>
      </c>
      <c r="D1113" s="231"/>
      <c r="E1113" s="181">
        <v>8.32</v>
      </c>
      <c r="F1113" s="182"/>
      <c r="G1113" s="183"/>
      <c r="M1113" s="179" t="s">
        <v>1061</v>
      </c>
      <c r="O1113" s="170"/>
    </row>
    <row r="1114" spans="1:104" x14ac:dyDescent="0.2">
      <c r="A1114" s="178"/>
      <c r="B1114" s="180"/>
      <c r="C1114" s="230" t="s">
        <v>1049</v>
      </c>
      <c r="D1114" s="231"/>
      <c r="E1114" s="181">
        <v>12</v>
      </c>
      <c r="F1114" s="182"/>
      <c r="G1114" s="183"/>
      <c r="M1114" s="179" t="s">
        <v>1049</v>
      </c>
      <c r="O1114" s="170"/>
    </row>
    <row r="1115" spans="1:104" x14ac:dyDescent="0.2">
      <c r="A1115" s="178"/>
      <c r="B1115" s="180"/>
      <c r="C1115" s="230" t="s">
        <v>1050</v>
      </c>
      <c r="D1115" s="231"/>
      <c r="E1115" s="181">
        <v>1.6</v>
      </c>
      <c r="F1115" s="182"/>
      <c r="G1115" s="183"/>
      <c r="M1115" s="179" t="s">
        <v>1050</v>
      </c>
      <c r="O1115" s="170"/>
    </row>
    <row r="1116" spans="1:104" x14ac:dyDescent="0.2">
      <c r="A1116" s="178"/>
      <c r="B1116" s="180"/>
      <c r="C1116" s="230" t="s">
        <v>1051</v>
      </c>
      <c r="D1116" s="231"/>
      <c r="E1116" s="181">
        <v>10.4</v>
      </c>
      <c r="F1116" s="182"/>
      <c r="G1116" s="183"/>
      <c r="M1116" s="179" t="s">
        <v>1051</v>
      </c>
      <c r="O1116" s="170"/>
    </row>
    <row r="1117" spans="1:104" x14ac:dyDescent="0.2">
      <c r="A1117" s="178"/>
      <c r="B1117" s="180"/>
      <c r="C1117" s="230" t="s">
        <v>1052</v>
      </c>
      <c r="D1117" s="231"/>
      <c r="E1117" s="181">
        <v>6.1479999999999997</v>
      </c>
      <c r="F1117" s="182"/>
      <c r="G1117" s="183"/>
      <c r="M1117" s="179" t="s">
        <v>1052</v>
      </c>
      <c r="O1117" s="170"/>
    </row>
    <row r="1118" spans="1:104" x14ac:dyDescent="0.2">
      <c r="A1118" s="178"/>
      <c r="B1118" s="180"/>
      <c r="C1118" s="230" t="s">
        <v>1053</v>
      </c>
      <c r="D1118" s="231"/>
      <c r="E1118" s="181">
        <v>16.52</v>
      </c>
      <c r="F1118" s="182"/>
      <c r="G1118" s="183"/>
      <c r="M1118" s="179" t="s">
        <v>1053</v>
      </c>
      <c r="O1118" s="170"/>
    </row>
    <row r="1119" spans="1:104" x14ac:dyDescent="0.2">
      <c r="A1119" s="178"/>
      <c r="B1119" s="180"/>
      <c r="C1119" s="230" t="s">
        <v>1054</v>
      </c>
      <c r="D1119" s="231"/>
      <c r="E1119" s="181">
        <v>1.4443999999999999</v>
      </c>
      <c r="F1119" s="182"/>
      <c r="G1119" s="183"/>
      <c r="M1119" s="179" t="s">
        <v>1054</v>
      </c>
      <c r="O1119" s="170"/>
    </row>
    <row r="1120" spans="1:104" x14ac:dyDescent="0.2">
      <c r="A1120" s="178"/>
      <c r="B1120" s="180"/>
      <c r="C1120" s="230" t="s">
        <v>1055</v>
      </c>
      <c r="D1120" s="231"/>
      <c r="E1120" s="181">
        <v>0.67820000000000003</v>
      </c>
      <c r="F1120" s="182"/>
      <c r="G1120" s="183"/>
      <c r="M1120" s="179" t="s">
        <v>1055</v>
      </c>
      <c r="O1120" s="170"/>
    </row>
    <row r="1121" spans="1:104" x14ac:dyDescent="0.2">
      <c r="A1121" s="178"/>
      <c r="B1121" s="180"/>
      <c r="C1121" s="230" t="s">
        <v>1056</v>
      </c>
      <c r="D1121" s="231"/>
      <c r="E1121" s="181">
        <v>5.2</v>
      </c>
      <c r="F1121" s="182"/>
      <c r="G1121" s="183"/>
      <c r="M1121" s="179" t="s">
        <v>1056</v>
      </c>
      <c r="O1121" s="170"/>
    </row>
    <row r="1122" spans="1:104" x14ac:dyDescent="0.2">
      <c r="A1122" s="178"/>
      <c r="B1122" s="180"/>
      <c r="C1122" s="230" t="s">
        <v>1057</v>
      </c>
      <c r="D1122" s="231"/>
      <c r="E1122" s="181">
        <v>3.32</v>
      </c>
      <c r="F1122" s="182"/>
      <c r="G1122" s="183"/>
      <c r="M1122" s="179" t="s">
        <v>1057</v>
      </c>
      <c r="O1122" s="170"/>
    </row>
    <row r="1123" spans="1:104" x14ac:dyDescent="0.2">
      <c r="A1123" s="171">
        <v>211</v>
      </c>
      <c r="B1123" s="172" t="s">
        <v>1062</v>
      </c>
      <c r="C1123" s="173" t="s">
        <v>1063</v>
      </c>
      <c r="D1123" s="174" t="s">
        <v>84</v>
      </c>
      <c r="E1123" s="175">
        <v>243.5087</v>
      </c>
      <c r="F1123" s="175"/>
      <c r="G1123" s="176">
        <f>E1123*F1123</f>
        <v>0</v>
      </c>
      <c r="O1123" s="170">
        <v>2</v>
      </c>
      <c r="AA1123" s="146">
        <v>1</v>
      </c>
      <c r="AB1123" s="146">
        <v>7</v>
      </c>
      <c r="AC1123" s="146">
        <v>7</v>
      </c>
      <c r="AZ1123" s="146">
        <v>2</v>
      </c>
      <c r="BA1123" s="146">
        <f>IF(AZ1123=1,G1123,0)</f>
        <v>0</v>
      </c>
      <c r="BB1123" s="146">
        <f>IF(AZ1123=2,G1123,0)</f>
        <v>0</v>
      </c>
      <c r="BC1123" s="146">
        <f>IF(AZ1123=3,G1123,0)</f>
        <v>0</v>
      </c>
      <c r="BD1123" s="146">
        <f>IF(AZ1123=4,G1123,0)</f>
        <v>0</v>
      </c>
      <c r="BE1123" s="146">
        <f>IF(AZ1123=5,G1123,0)</f>
        <v>0</v>
      </c>
      <c r="CA1123" s="177">
        <v>1</v>
      </c>
      <c r="CB1123" s="177">
        <v>7</v>
      </c>
      <c r="CZ1123" s="146">
        <v>8.0000000000000007E-5</v>
      </c>
    </row>
    <row r="1124" spans="1:104" ht="33.75" x14ac:dyDescent="0.2">
      <c r="A1124" s="178"/>
      <c r="B1124" s="180"/>
      <c r="C1124" s="230" t="s">
        <v>1060</v>
      </c>
      <c r="D1124" s="231"/>
      <c r="E1124" s="181">
        <v>177.87809999999999</v>
      </c>
      <c r="F1124" s="182"/>
      <c r="G1124" s="183"/>
      <c r="M1124" s="179" t="s">
        <v>1060</v>
      </c>
      <c r="O1124" s="170"/>
    </row>
    <row r="1125" spans="1:104" x14ac:dyDescent="0.2">
      <c r="A1125" s="178"/>
      <c r="B1125" s="180"/>
      <c r="C1125" s="230" t="s">
        <v>1061</v>
      </c>
      <c r="D1125" s="231"/>
      <c r="E1125" s="181">
        <v>8.32</v>
      </c>
      <c r="F1125" s="182"/>
      <c r="G1125" s="183"/>
      <c r="M1125" s="179" t="s">
        <v>1061</v>
      </c>
      <c r="O1125" s="170"/>
    </row>
    <row r="1126" spans="1:104" x14ac:dyDescent="0.2">
      <c r="A1126" s="178"/>
      <c r="B1126" s="180"/>
      <c r="C1126" s="230" t="s">
        <v>1049</v>
      </c>
      <c r="D1126" s="231"/>
      <c r="E1126" s="181">
        <v>12</v>
      </c>
      <c r="F1126" s="182"/>
      <c r="G1126" s="183"/>
      <c r="M1126" s="179" t="s">
        <v>1049</v>
      </c>
      <c r="O1126" s="170"/>
    </row>
    <row r="1127" spans="1:104" x14ac:dyDescent="0.2">
      <c r="A1127" s="178"/>
      <c r="B1127" s="180"/>
      <c r="C1127" s="230" t="s">
        <v>1050</v>
      </c>
      <c r="D1127" s="231"/>
      <c r="E1127" s="181">
        <v>1.6</v>
      </c>
      <c r="F1127" s="182"/>
      <c r="G1127" s="183"/>
      <c r="M1127" s="179" t="s">
        <v>1050</v>
      </c>
      <c r="O1127" s="170"/>
    </row>
    <row r="1128" spans="1:104" x14ac:dyDescent="0.2">
      <c r="A1128" s="178"/>
      <c r="B1128" s="180"/>
      <c r="C1128" s="230" t="s">
        <v>1051</v>
      </c>
      <c r="D1128" s="231"/>
      <c r="E1128" s="181">
        <v>10.4</v>
      </c>
      <c r="F1128" s="182"/>
      <c r="G1128" s="183"/>
      <c r="M1128" s="179" t="s">
        <v>1051</v>
      </c>
      <c r="O1128" s="170"/>
    </row>
    <row r="1129" spans="1:104" x14ac:dyDescent="0.2">
      <c r="A1129" s="178"/>
      <c r="B1129" s="180"/>
      <c r="C1129" s="230" t="s">
        <v>1052</v>
      </c>
      <c r="D1129" s="231"/>
      <c r="E1129" s="181">
        <v>6.1479999999999997</v>
      </c>
      <c r="F1129" s="182"/>
      <c r="G1129" s="183"/>
      <c r="M1129" s="179" t="s">
        <v>1052</v>
      </c>
      <c r="O1129" s="170"/>
    </row>
    <row r="1130" spans="1:104" x14ac:dyDescent="0.2">
      <c r="A1130" s="178"/>
      <c r="B1130" s="180"/>
      <c r="C1130" s="230" t="s">
        <v>1053</v>
      </c>
      <c r="D1130" s="231"/>
      <c r="E1130" s="181">
        <v>16.52</v>
      </c>
      <c r="F1130" s="182"/>
      <c r="G1130" s="183"/>
      <c r="M1130" s="179" t="s">
        <v>1053</v>
      </c>
      <c r="O1130" s="170"/>
    </row>
    <row r="1131" spans="1:104" x14ac:dyDescent="0.2">
      <c r="A1131" s="178"/>
      <c r="B1131" s="180"/>
      <c r="C1131" s="230" t="s">
        <v>1054</v>
      </c>
      <c r="D1131" s="231"/>
      <c r="E1131" s="181">
        <v>1.4443999999999999</v>
      </c>
      <c r="F1131" s="182"/>
      <c r="G1131" s="183"/>
      <c r="M1131" s="179" t="s">
        <v>1054</v>
      </c>
      <c r="O1131" s="170"/>
    </row>
    <row r="1132" spans="1:104" x14ac:dyDescent="0.2">
      <c r="A1132" s="178"/>
      <c r="B1132" s="180"/>
      <c r="C1132" s="230" t="s">
        <v>1055</v>
      </c>
      <c r="D1132" s="231"/>
      <c r="E1132" s="181">
        <v>0.67820000000000003</v>
      </c>
      <c r="F1132" s="182"/>
      <c r="G1132" s="183"/>
      <c r="M1132" s="179" t="s">
        <v>1055</v>
      </c>
      <c r="O1132" s="170"/>
    </row>
    <row r="1133" spans="1:104" x14ac:dyDescent="0.2">
      <c r="A1133" s="178"/>
      <c r="B1133" s="180"/>
      <c r="C1133" s="230" t="s">
        <v>1056</v>
      </c>
      <c r="D1133" s="231"/>
      <c r="E1133" s="181">
        <v>5.2</v>
      </c>
      <c r="F1133" s="182"/>
      <c r="G1133" s="183"/>
      <c r="M1133" s="179" t="s">
        <v>1056</v>
      </c>
      <c r="O1133" s="170"/>
    </row>
    <row r="1134" spans="1:104" x14ac:dyDescent="0.2">
      <c r="A1134" s="178"/>
      <c r="B1134" s="180"/>
      <c r="C1134" s="230" t="s">
        <v>1057</v>
      </c>
      <c r="D1134" s="231"/>
      <c r="E1134" s="181">
        <v>3.32</v>
      </c>
      <c r="F1134" s="182"/>
      <c r="G1134" s="183"/>
      <c r="M1134" s="179" t="s">
        <v>1057</v>
      </c>
      <c r="O1134" s="170"/>
    </row>
    <row r="1135" spans="1:104" x14ac:dyDescent="0.2">
      <c r="A1135" s="184"/>
      <c r="B1135" s="185" t="s">
        <v>77</v>
      </c>
      <c r="C1135" s="186" t="str">
        <f>CONCATENATE(B1100," ",C1100)</f>
        <v>783 Nátěry</v>
      </c>
      <c r="D1135" s="187"/>
      <c r="E1135" s="188"/>
      <c r="F1135" s="189"/>
      <c r="G1135" s="190">
        <f>SUM(G1100:G1134)</f>
        <v>0</v>
      </c>
      <c r="O1135" s="170">
        <v>4</v>
      </c>
      <c r="BA1135" s="191">
        <f>SUM(BA1100:BA1134)</f>
        <v>0</v>
      </c>
      <c r="BB1135" s="191">
        <f>SUM(BB1100:BB1134)</f>
        <v>0</v>
      </c>
      <c r="BC1135" s="191">
        <f>SUM(BC1100:BC1134)</f>
        <v>0</v>
      </c>
      <c r="BD1135" s="191">
        <f>SUM(BD1100:BD1134)</f>
        <v>0</v>
      </c>
      <c r="BE1135" s="191">
        <f>SUM(BE1100:BE1134)</f>
        <v>0</v>
      </c>
    </row>
    <row r="1136" spans="1:104" x14ac:dyDescent="0.2">
      <c r="A1136" s="163" t="s">
        <v>74</v>
      </c>
      <c r="B1136" s="164" t="s">
        <v>1064</v>
      </c>
      <c r="C1136" s="165" t="s">
        <v>1065</v>
      </c>
      <c r="D1136" s="166"/>
      <c r="E1136" s="167"/>
      <c r="F1136" s="167"/>
      <c r="G1136" s="168"/>
      <c r="H1136" s="169"/>
      <c r="I1136" s="169"/>
      <c r="O1136" s="170">
        <v>1</v>
      </c>
    </row>
    <row r="1137" spans="1:104" x14ac:dyDescent="0.2">
      <c r="A1137" s="171">
        <v>212</v>
      </c>
      <c r="B1137" s="172" t="s">
        <v>1066</v>
      </c>
      <c r="C1137" s="173" t="s">
        <v>1067</v>
      </c>
      <c r="D1137" s="174" t="s">
        <v>191</v>
      </c>
      <c r="E1137" s="175">
        <v>187.5</v>
      </c>
      <c r="F1137" s="175"/>
      <c r="G1137" s="176">
        <f>E1137*F1137</f>
        <v>0</v>
      </c>
      <c r="O1137" s="170">
        <v>2</v>
      </c>
      <c r="AA1137" s="146">
        <v>1</v>
      </c>
      <c r="AB1137" s="146">
        <v>0</v>
      </c>
      <c r="AC1137" s="146">
        <v>0</v>
      </c>
      <c r="AZ1137" s="146">
        <v>4</v>
      </c>
      <c r="BA1137" s="146">
        <f>IF(AZ1137=1,G1137,0)</f>
        <v>0</v>
      </c>
      <c r="BB1137" s="146">
        <f>IF(AZ1137=2,G1137,0)</f>
        <v>0</v>
      </c>
      <c r="BC1137" s="146">
        <f>IF(AZ1137=3,G1137,0)</f>
        <v>0</v>
      </c>
      <c r="BD1137" s="146">
        <f>IF(AZ1137=4,G1137,0)</f>
        <v>0</v>
      </c>
      <c r="BE1137" s="146">
        <f>IF(AZ1137=5,G1137,0)</f>
        <v>0</v>
      </c>
      <c r="CA1137" s="177">
        <v>1</v>
      </c>
      <c r="CB1137" s="177">
        <v>0</v>
      </c>
      <c r="CZ1137" s="146">
        <v>0</v>
      </c>
    </row>
    <row r="1138" spans="1:104" ht="22.5" x14ac:dyDescent="0.2">
      <c r="A1138" s="178"/>
      <c r="B1138" s="180"/>
      <c r="C1138" s="230" t="s">
        <v>1068</v>
      </c>
      <c r="D1138" s="231"/>
      <c r="E1138" s="181">
        <v>187.5</v>
      </c>
      <c r="F1138" s="182"/>
      <c r="G1138" s="183"/>
      <c r="M1138" s="179" t="s">
        <v>1068</v>
      </c>
      <c r="O1138" s="170"/>
    </row>
    <row r="1139" spans="1:104" x14ac:dyDescent="0.2">
      <c r="A1139" s="171">
        <v>213</v>
      </c>
      <c r="B1139" s="172" t="s">
        <v>1069</v>
      </c>
      <c r="C1139" s="173" t="s">
        <v>1070</v>
      </c>
      <c r="D1139" s="174" t="s">
        <v>191</v>
      </c>
      <c r="E1139" s="175">
        <v>187.5</v>
      </c>
      <c r="F1139" s="175"/>
      <c r="G1139" s="176">
        <f>E1139*F1139</f>
        <v>0</v>
      </c>
      <c r="O1139" s="170">
        <v>2</v>
      </c>
      <c r="AA1139" s="146">
        <v>1</v>
      </c>
      <c r="AB1139" s="146">
        <v>0</v>
      </c>
      <c r="AC1139" s="146">
        <v>0</v>
      </c>
      <c r="AZ1139" s="146">
        <v>4</v>
      </c>
      <c r="BA1139" s="146">
        <f>IF(AZ1139=1,G1139,0)</f>
        <v>0</v>
      </c>
      <c r="BB1139" s="146">
        <f>IF(AZ1139=2,G1139,0)</f>
        <v>0</v>
      </c>
      <c r="BC1139" s="146">
        <f>IF(AZ1139=3,G1139,0)</f>
        <v>0</v>
      </c>
      <c r="BD1139" s="146">
        <f>IF(AZ1139=4,G1139,0)</f>
        <v>0</v>
      </c>
      <c r="BE1139" s="146">
        <f>IF(AZ1139=5,G1139,0)</f>
        <v>0</v>
      </c>
      <c r="CA1139" s="177">
        <v>1</v>
      </c>
      <c r="CB1139" s="177">
        <v>0</v>
      </c>
      <c r="CZ1139" s="146">
        <v>0</v>
      </c>
    </row>
    <row r="1140" spans="1:104" ht="22.5" x14ac:dyDescent="0.2">
      <c r="A1140" s="178"/>
      <c r="B1140" s="180"/>
      <c r="C1140" s="230" t="s">
        <v>1068</v>
      </c>
      <c r="D1140" s="231"/>
      <c r="E1140" s="181">
        <v>187.5</v>
      </c>
      <c r="F1140" s="182"/>
      <c r="G1140" s="183"/>
      <c r="M1140" s="179" t="s">
        <v>1068</v>
      </c>
      <c r="O1140" s="170"/>
    </row>
    <row r="1141" spans="1:104" ht="22.5" x14ac:dyDescent="0.2">
      <c r="A1141" s="171">
        <v>214</v>
      </c>
      <c r="B1141" s="172" t="s">
        <v>1071</v>
      </c>
      <c r="C1141" s="173" t="s">
        <v>1072</v>
      </c>
      <c r="D1141" s="174" t="s">
        <v>115</v>
      </c>
      <c r="E1141" s="175">
        <v>8</v>
      </c>
      <c r="F1141" s="175"/>
      <c r="G1141" s="176">
        <f>E1141*F1141</f>
        <v>0</v>
      </c>
      <c r="O1141" s="170">
        <v>2</v>
      </c>
      <c r="AA1141" s="146">
        <v>1</v>
      </c>
      <c r="AB1141" s="146">
        <v>9</v>
      </c>
      <c r="AC1141" s="146">
        <v>9</v>
      </c>
      <c r="AZ1141" s="146">
        <v>4</v>
      </c>
      <c r="BA1141" s="146">
        <f>IF(AZ1141=1,G1141,0)</f>
        <v>0</v>
      </c>
      <c r="BB1141" s="146">
        <f>IF(AZ1141=2,G1141,0)</f>
        <v>0</v>
      </c>
      <c r="BC1141" s="146">
        <f>IF(AZ1141=3,G1141,0)</f>
        <v>0</v>
      </c>
      <c r="BD1141" s="146">
        <f>IF(AZ1141=4,G1141,0)</f>
        <v>0</v>
      </c>
      <c r="BE1141" s="146">
        <f>IF(AZ1141=5,G1141,0)</f>
        <v>0</v>
      </c>
      <c r="CA1141" s="177">
        <v>1</v>
      </c>
      <c r="CB1141" s="177">
        <v>9</v>
      </c>
      <c r="CZ1141" s="146">
        <v>0</v>
      </c>
    </row>
    <row r="1142" spans="1:104" x14ac:dyDescent="0.2">
      <c r="A1142" s="178"/>
      <c r="B1142" s="180"/>
      <c r="C1142" s="230" t="s">
        <v>1073</v>
      </c>
      <c r="D1142" s="231"/>
      <c r="E1142" s="181">
        <v>8</v>
      </c>
      <c r="F1142" s="182"/>
      <c r="G1142" s="183"/>
      <c r="M1142" s="179" t="s">
        <v>1073</v>
      </c>
      <c r="O1142" s="170"/>
    </row>
    <row r="1143" spans="1:104" x14ac:dyDescent="0.2">
      <c r="A1143" s="171">
        <v>215</v>
      </c>
      <c r="B1143" s="172" t="s">
        <v>1074</v>
      </c>
      <c r="C1143" s="173" t="s">
        <v>1075</v>
      </c>
      <c r="D1143" s="174" t="s">
        <v>839</v>
      </c>
      <c r="E1143" s="175">
        <v>1</v>
      </c>
      <c r="F1143" s="175"/>
      <c r="G1143" s="176">
        <f>E1143*F1143</f>
        <v>0</v>
      </c>
      <c r="O1143" s="170">
        <v>2</v>
      </c>
      <c r="AA1143" s="146">
        <v>1</v>
      </c>
      <c r="AB1143" s="146">
        <v>9</v>
      </c>
      <c r="AC1143" s="146">
        <v>9</v>
      </c>
      <c r="AZ1143" s="146">
        <v>4</v>
      </c>
      <c r="BA1143" s="146">
        <f>IF(AZ1143=1,G1143,0)</f>
        <v>0</v>
      </c>
      <c r="BB1143" s="146">
        <f>IF(AZ1143=2,G1143,0)</f>
        <v>0</v>
      </c>
      <c r="BC1143" s="146">
        <f>IF(AZ1143=3,G1143,0)</f>
        <v>0</v>
      </c>
      <c r="BD1143" s="146">
        <f>IF(AZ1143=4,G1143,0)</f>
        <v>0</v>
      </c>
      <c r="BE1143" s="146">
        <f>IF(AZ1143=5,G1143,0)</f>
        <v>0</v>
      </c>
      <c r="CA1143" s="177">
        <v>1</v>
      </c>
      <c r="CB1143" s="177">
        <v>9</v>
      </c>
      <c r="CZ1143" s="146">
        <v>0</v>
      </c>
    </row>
    <row r="1144" spans="1:104" ht="22.5" x14ac:dyDescent="0.2">
      <c r="A1144" s="171">
        <v>216</v>
      </c>
      <c r="B1144" s="172" t="s">
        <v>1076</v>
      </c>
      <c r="C1144" s="173" t="s">
        <v>1077</v>
      </c>
      <c r="D1144" s="174" t="s">
        <v>115</v>
      </c>
      <c r="E1144" s="175">
        <v>12</v>
      </c>
      <c r="F1144" s="175"/>
      <c r="G1144" s="176">
        <f>E1144*F1144</f>
        <v>0</v>
      </c>
      <c r="O1144" s="170">
        <v>2</v>
      </c>
      <c r="AA1144" s="146">
        <v>1</v>
      </c>
      <c r="AB1144" s="146">
        <v>9</v>
      </c>
      <c r="AC1144" s="146">
        <v>9</v>
      </c>
      <c r="AZ1144" s="146">
        <v>4</v>
      </c>
      <c r="BA1144" s="146">
        <f>IF(AZ1144=1,G1144,0)</f>
        <v>0</v>
      </c>
      <c r="BB1144" s="146">
        <f>IF(AZ1144=2,G1144,0)</f>
        <v>0</v>
      </c>
      <c r="BC1144" s="146">
        <f>IF(AZ1144=3,G1144,0)</f>
        <v>0</v>
      </c>
      <c r="BD1144" s="146">
        <f>IF(AZ1144=4,G1144,0)</f>
        <v>0</v>
      </c>
      <c r="BE1144" s="146">
        <f>IF(AZ1144=5,G1144,0)</f>
        <v>0</v>
      </c>
      <c r="CA1144" s="177">
        <v>1</v>
      </c>
      <c r="CB1144" s="177">
        <v>9</v>
      </c>
      <c r="CZ1144" s="146">
        <v>0</v>
      </c>
    </row>
    <row r="1145" spans="1:104" ht="22.5" x14ac:dyDescent="0.2">
      <c r="A1145" s="171">
        <v>217</v>
      </c>
      <c r="B1145" s="172" t="s">
        <v>1078</v>
      </c>
      <c r="C1145" s="173" t="s">
        <v>1079</v>
      </c>
      <c r="D1145" s="174" t="s">
        <v>359</v>
      </c>
      <c r="E1145" s="175">
        <v>1</v>
      </c>
      <c r="F1145" s="175"/>
      <c r="G1145" s="176">
        <f>E1145*F1145</f>
        <v>0</v>
      </c>
      <c r="O1145" s="170">
        <v>2</v>
      </c>
      <c r="AA1145" s="146">
        <v>1</v>
      </c>
      <c r="AB1145" s="146">
        <v>9</v>
      </c>
      <c r="AC1145" s="146">
        <v>9</v>
      </c>
      <c r="AZ1145" s="146">
        <v>4</v>
      </c>
      <c r="BA1145" s="146">
        <f>IF(AZ1145=1,G1145,0)</f>
        <v>0</v>
      </c>
      <c r="BB1145" s="146">
        <f>IF(AZ1145=2,G1145,0)</f>
        <v>0</v>
      </c>
      <c r="BC1145" s="146">
        <f>IF(AZ1145=3,G1145,0)</f>
        <v>0</v>
      </c>
      <c r="BD1145" s="146">
        <f>IF(AZ1145=4,G1145,0)</f>
        <v>0</v>
      </c>
      <c r="BE1145" s="146">
        <f>IF(AZ1145=5,G1145,0)</f>
        <v>0</v>
      </c>
      <c r="CA1145" s="177">
        <v>1</v>
      </c>
      <c r="CB1145" s="177">
        <v>9</v>
      </c>
      <c r="CZ1145" s="146">
        <v>0</v>
      </c>
    </row>
    <row r="1146" spans="1:104" ht="22.5" x14ac:dyDescent="0.2">
      <c r="A1146" s="171">
        <v>218</v>
      </c>
      <c r="B1146" s="172" t="s">
        <v>1080</v>
      </c>
      <c r="C1146" s="173" t="s">
        <v>1081</v>
      </c>
      <c r="D1146" s="174" t="s">
        <v>839</v>
      </c>
      <c r="E1146" s="175">
        <v>1</v>
      </c>
      <c r="F1146" s="175"/>
      <c r="G1146" s="176">
        <f>E1146*F1146</f>
        <v>0</v>
      </c>
      <c r="O1146" s="170">
        <v>2</v>
      </c>
      <c r="AA1146" s="146">
        <v>1</v>
      </c>
      <c r="AB1146" s="146">
        <v>9</v>
      </c>
      <c r="AC1146" s="146">
        <v>9</v>
      </c>
      <c r="AZ1146" s="146">
        <v>4</v>
      </c>
      <c r="BA1146" s="146">
        <f>IF(AZ1146=1,G1146,0)</f>
        <v>0</v>
      </c>
      <c r="BB1146" s="146">
        <f>IF(AZ1146=2,G1146,0)</f>
        <v>0</v>
      </c>
      <c r="BC1146" s="146">
        <f>IF(AZ1146=3,G1146,0)</f>
        <v>0</v>
      </c>
      <c r="BD1146" s="146">
        <f>IF(AZ1146=4,G1146,0)</f>
        <v>0</v>
      </c>
      <c r="BE1146" s="146">
        <f>IF(AZ1146=5,G1146,0)</f>
        <v>0</v>
      </c>
      <c r="CA1146" s="177">
        <v>1</v>
      </c>
      <c r="CB1146" s="177">
        <v>9</v>
      </c>
      <c r="CZ1146" s="146">
        <v>0</v>
      </c>
    </row>
    <row r="1147" spans="1:104" x14ac:dyDescent="0.2">
      <c r="A1147" s="184"/>
      <c r="B1147" s="185" t="s">
        <v>77</v>
      </c>
      <c r="C1147" s="186" t="str">
        <f>CONCATENATE(B1136," ",C1136)</f>
        <v>M21 Elektromontáže</v>
      </c>
      <c r="D1147" s="187"/>
      <c r="E1147" s="188"/>
      <c r="F1147" s="189"/>
      <c r="G1147" s="190">
        <f>SUM(G1136:G1146)</f>
        <v>0</v>
      </c>
      <c r="O1147" s="170">
        <v>4</v>
      </c>
      <c r="BA1147" s="191">
        <f>SUM(BA1136:BA1146)</f>
        <v>0</v>
      </c>
      <c r="BB1147" s="191">
        <f>SUM(BB1136:BB1146)</f>
        <v>0</v>
      </c>
      <c r="BC1147" s="191">
        <f>SUM(BC1136:BC1146)</f>
        <v>0</v>
      </c>
      <c r="BD1147" s="191">
        <f>SUM(BD1136:BD1146)</f>
        <v>0</v>
      </c>
      <c r="BE1147" s="191">
        <f>SUM(BE1136:BE1146)</f>
        <v>0</v>
      </c>
    </row>
    <row r="1148" spans="1:104" x14ac:dyDescent="0.2">
      <c r="A1148" s="163" t="s">
        <v>74</v>
      </c>
      <c r="B1148" s="164" t="s">
        <v>1082</v>
      </c>
      <c r="C1148" s="165" t="s">
        <v>1083</v>
      </c>
      <c r="D1148" s="166"/>
      <c r="E1148" s="167"/>
      <c r="F1148" s="167"/>
      <c r="G1148" s="168"/>
      <c r="H1148" s="169"/>
      <c r="I1148" s="169"/>
      <c r="O1148" s="170">
        <v>1</v>
      </c>
    </row>
    <row r="1149" spans="1:104" x14ac:dyDescent="0.2">
      <c r="A1149" s="171">
        <v>219</v>
      </c>
      <c r="B1149" s="172" t="s">
        <v>1084</v>
      </c>
      <c r="C1149" s="173" t="s">
        <v>1085</v>
      </c>
      <c r="D1149" s="174" t="s">
        <v>359</v>
      </c>
      <c r="E1149" s="175">
        <v>1</v>
      </c>
      <c r="F1149" s="175"/>
      <c r="G1149" s="176">
        <f>E1149*F1149</f>
        <v>0</v>
      </c>
      <c r="O1149" s="170">
        <v>2</v>
      </c>
      <c r="AA1149" s="146">
        <v>1</v>
      </c>
      <c r="AB1149" s="146">
        <v>9</v>
      </c>
      <c r="AC1149" s="146">
        <v>9</v>
      </c>
      <c r="AZ1149" s="146">
        <v>4</v>
      </c>
      <c r="BA1149" s="146">
        <f>IF(AZ1149=1,G1149,0)</f>
        <v>0</v>
      </c>
      <c r="BB1149" s="146">
        <f>IF(AZ1149=2,G1149,0)</f>
        <v>0</v>
      </c>
      <c r="BC1149" s="146">
        <f>IF(AZ1149=3,G1149,0)</f>
        <v>0</v>
      </c>
      <c r="BD1149" s="146">
        <f>IF(AZ1149=4,G1149,0)</f>
        <v>0</v>
      </c>
      <c r="BE1149" s="146">
        <f>IF(AZ1149=5,G1149,0)</f>
        <v>0</v>
      </c>
      <c r="CA1149" s="177">
        <v>1</v>
      </c>
      <c r="CB1149" s="177">
        <v>9</v>
      </c>
      <c r="CZ1149" s="146">
        <v>0</v>
      </c>
    </row>
    <row r="1150" spans="1:104" x14ac:dyDescent="0.2">
      <c r="A1150" s="184"/>
      <c r="B1150" s="185" t="s">
        <v>77</v>
      </c>
      <c r="C1150" s="186" t="str">
        <f>CONCATENATE(B1148," ",C1148)</f>
        <v>M24 Montáže vzduchotechnických zařízení</v>
      </c>
      <c r="D1150" s="187"/>
      <c r="E1150" s="188"/>
      <c r="F1150" s="189"/>
      <c r="G1150" s="190">
        <f>SUM(G1148:G1149)</f>
        <v>0</v>
      </c>
      <c r="O1150" s="170">
        <v>4</v>
      </c>
      <c r="BA1150" s="191">
        <f>SUM(BA1148:BA1149)</f>
        <v>0</v>
      </c>
      <c r="BB1150" s="191">
        <f>SUM(BB1148:BB1149)</f>
        <v>0</v>
      </c>
      <c r="BC1150" s="191">
        <f>SUM(BC1148:BC1149)</f>
        <v>0</v>
      </c>
      <c r="BD1150" s="191">
        <f>SUM(BD1148:BD1149)</f>
        <v>0</v>
      </c>
      <c r="BE1150" s="191">
        <f>SUM(BE1148:BE1149)</f>
        <v>0</v>
      </c>
    </row>
    <row r="1151" spans="1:104" x14ac:dyDescent="0.2">
      <c r="A1151" s="163" t="s">
        <v>74</v>
      </c>
      <c r="B1151" s="164" t="s">
        <v>1086</v>
      </c>
      <c r="C1151" s="165" t="s">
        <v>1087</v>
      </c>
      <c r="D1151" s="166"/>
      <c r="E1151" s="167"/>
      <c r="F1151" s="167"/>
      <c r="G1151" s="168"/>
      <c r="H1151" s="169"/>
      <c r="I1151" s="169"/>
      <c r="O1151" s="170">
        <v>1</v>
      </c>
    </row>
    <row r="1152" spans="1:104" x14ac:dyDescent="0.2">
      <c r="A1152" s="171">
        <v>220</v>
      </c>
      <c r="B1152" s="172" t="s">
        <v>1088</v>
      </c>
      <c r="C1152" s="173" t="s">
        <v>1089</v>
      </c>
      <c r="D1152" s="174" t="s">
        <v>736</v>
      </c>
      <c r="E1152" s="175">
        <v>384.858473</v>
      </c>
      <c r="F1152" s="175"/>
      <c r="G1152" s="176">
        <f t="shared" ref="G1152:G1159" si="0">E1152*F1152</f>
        <v>0</v>
      </c>
      <c r="O1152" s="170">
        <v>2</v>
      </c>
      <c r="AA1152" s="146">
        <v>8</v>
      </c>
      <c r="AB1152" s="146">
        <v>0</v>
      </c>
      <c r="AC1152" s="146">
        <v>3</v>
      </c>
      <c r="AZ1152" s="146">
        <v>1</v>
      </c>
      <c r="BA1152" s="146">
        <f t="shared" ref="BA1152:BA1159" si="1">IF(AZ1152=1,G1152,0)</f>
        <v>0</v>
      </c>
      <c r="BB1152" s="146">
        <f t="shared" ref="BB1152:BB1159" si="2">IF(AZ1152=2,G1152,0)</f>
        <v>0</v>
      </c>
      <c r="BC1152" s="146">
        <f t="shared" ref="BC1152:BC1159" si="3">IF(AZ1152=3,G1152,0)</f>
        <v>0</v>
      </c>
      <c r="BD1152" s="146">
        <f t="shared" ref="BD1152:BD1159" si="4">IF(AZ1152=4,G1152,0)</f>
        <v>0</v>
      </c>
      <c r="BE1152" s="146">
        <f t="shared" ref="BE1152:BE1159" si="5">IF(AZ1152=5,G1152,0)</f>
        <v>0</v>
      </c>
      <c r="CA1152" s="177">
        <v>8</v>
      </c>
      <c r="CB1152" s="177">
        <v>0</v>
      </c>
      <c r="CZ1152" s="146">
        <v>0</v>
      </c>
    </row>
    <row r="1153" spans="1:104" x14ac:dyDescent="0.2">
      <c r="A1153" s="171">
        <v>221</v>
      </c>
      <c r="B1153" s="172" t="s">
        <v>1090</v>
      </c>
      <c r="C1153" s="173" t="s">
        <v>1091</v>
      </c>
      <c r="D1153" s="174" t="s">
        <v>736</v>
      </c>
      <c r="E1153" s="175">
        <v>1539.433892</v>
      </c>
      <c r="F1153" s="175"/>
      <c r="G1153" s="176">
        <f t="shared" si="0"/>
        <v>0</v>
      </c>
      <c r="O1153" s="170">
        <v>2</v>
      </c>
      <c r="AA1153" s="146">
        <v>8</v>
      </c>
      <c r="AB1153" s="146">
        <v>0</v>
      </c>
      <c r="AC1153" s="146">
        <v>3</v>
      </c>
      <c r="AZ1153" s="146">
        <v>1</v>
      </c>
      <c r="BA1153" s="146">
        <f t="shared" si="1"/>
        <v>0</v>
      </c>
      <c r="BB1153" s="146">
        <f t="shared" si="2"/>
        <v>0</v>
      </c>
      <c r="BC1153" s="146">
        <f t="shared" si="3"/>
        <v>0</v>
      </c>
      <c r="BD1153" s="146">
        <f t="shared" si="4"/>
        <v>0</v>
      </c>
      <c r="BE1153" s="146">
        <f t="shared" si="5"/>
        <v>0</v>
      </c>
      <c r="CA1153" s="177">
        <v>8</v>
      </c>
      <c r="CB1153" s="177">
        <v>0</v>
      </c>
      <c r="CZ1153" s="146">
        <v>0</v>
      </c>
    </row>
    <row r="1154" spans="1:104" x14ac:dyDescent="0.2">
      <c r="A1154" s="171">
        <v>222</v>
      </c>
      <c r="B1154" s="172" t="s">
        <v>1092</v>
      </c>
      <c r="C1154" s="173" t="s">
        <v>1093</v>
      </c>
      <c r="D1154" s="174" t="s">
        <v>736</v>
      </c>
      <c r="E1154" s="175">
        <v>384.858473</v>
      </c>
      <c r="F1154" s="175"/>
      <c r="G1154" s="176">
        <f t="shared" si="0"/>
        <v>0</v>
      </c>
      <c r="O1154" s="170">
        <v>2</v>
      </c>
      <c r="AA1154" s="146">
        <v>8</v>
      </c>
      <c r="AB1154" s="146">
        <v>0</v>
      </c>
      <c r="AC1154" s="146">
        <v>3</v>
      </c>
      <c r="AZ1154" s="146">
        <v>1</v>
      </c>
      <c r="BA1154" s="146">
        <f t="shared" si="1"/>
        <v>0</v>
      </c>
      <c r="BB1154" s="146">
        <f t="shared" si="2"/>
        <v>0</v>
      </c>
      <c r="BC1154" s="146">
        <f t="shared" si="3"/>
        <v>0</v>
      </c>
      <c r="BD1154" s="146">
        <f t="shared" si="4"/>
        <v>0</v>
      </c>
      <c r="BE1154" s="146">
        <f t="shared" si="5"/>
        <v>0</v>
      </c>
      <c r="CA1154" s="177">
        <v>8</v>
      </c>
      <c r="CB1154" s="177">
        <v>0</v>
      </c>
      <c r="CZ1154" s="146">
        <v>0</v>
      </c>
    </row>
    <row r="1155" spans="1:104" x14ac:dyDescent="0.2">
      <c r="A1155" s="171">
        <v>223</v>
      </c>
      <c r="B1155" s="172" t="s">
        <v>1094</v>
      </c>
      <c r="C1155" s="173" t="s">
        <v>1095</v>
      </c>
      <c r="D1155" s="174" t="s">
        <v>736</v>
      </c>
      <c r="E1155" s="175">
        <v>5772.8770949999998</v>
      </c>
      <c r="F1155" s="175"/>
      <c r="G1155" s="176">
        <f t="shared" si="0"/>
        <v>0</v>
      </c>
      <c r="O1155" s="170">
        <v>2</v>
      </c>
      <c r="AA1155" s="146">
        <v>8</v>
      </c>
      <c r="AB1155" s="146">
        <v>0</v>
      </c>
      <c r="AC1155" s="146">
        <v>3</v>
      </c>
      <c r="AZ1155" s="146">
        <v>1</v>
      </c>
      <c r="BA1155" s="146">
        <f t="shared" si="1"/>
        <v>0</v>
      </c>
      <c r="BB1155" s="146">
        <f t="shared" si="2"/>
        <v>0</v>
      </c>
      <c r="BC1155" s="146">
        <f t="shared" si="3"/>
        <v>0</v>
      </c>
      <c r="BD1155" s="146">
        <f t="shared" si="4"/>
        <v>0</v>
      </c>
      <c r="BE1155" s="146">
        <f t="shared" si="5"/>
        <v>0</v>
      </c>
      <c r="CA1155" s="177">
        <v>8</v>
      </c>
      <c r="CB1155" s="177">
        <v>0</v>
      </c>
      <c r="CZ1155" s="146">
        <v>0</v>
      </c>
    </row>
    <row r="1156" spans="1:104" x14ac:dyDescent="0.2">
      <c r="A1156" s="171">
        <v>224</v>
      </c>
      <c r="B1156" s="172" t="s">
        <v>1096</v>
      </c>
      <c r="C1156" s="173" t="s">
        <v>1097</v>
      </c>
      <c r="D1156" s="174" t="s">
        <v>736</v>
      </c>
      <c r="E1156" s="175">
        <v>384.858473</v>
      </c>
      <c r="F1156" s="175"/>
      <c r="G1156" s="176">
        <f t="shared" si="0"/>
        <v>0</v>
      </c>
      <c r="O1156" s="170">
        <v>2</v>
      </c>
      <c r="AA1156" s="146">
        <v>8</v>
      </c>
      <c r="AB1156" s="146">
        <v>0</v>
      </c>
      <c r="AC1156" s="146">
        <v>3</v>
      </c>
      <c r="AZ1156" s="146">
        <v>1</v>
      </c>
      <c r="BA1156" s="146">
        <f t="shared" si="1"/>
        <v>0</v>
      </c>
      <c r="BB1156" s="146">
        <f t="shared" si="2"/>
        <v>0</v>
      </c>
      <c r="BC1156" s="146">
        <f t="shared" si="3"/>
        <v>0</v>
      </c>
      <c r="BD1156" s="146">
        <f t="shared" si="4"/>
        <v>0</v>
      </c>
      <c r="BE1156" s="146">
        <f t="shared" si="5"/>
        <v>0</v>
      </c>
      <c r="CA1156" s="177">
        <v>8</v>
      </c>
      <c r="CB1156" s="177">
        <v>0</v>
      </c>
      <c r="CZ1156" s="146">
        <v>0</v>
      </c>
    </row>
    <row r="1157" spans="1:104" x14ac:dyDescent="0.2">
      <c r="A1157" s="171">
        <v>225</v>
      </c>
      <c r="B1157" s="172" t="s">
        <v>1098</v>
      </c>
      <c r="C1157" s="173" t="s">
        <v>1099</v>
      </c>
      <c r="D1157" s="174" t="s">
        <v>736</v>
      </c>
      <c r="E1157" s="175">
        <v>11545.75419</v>
      </c>
      <c r="F1157" s="175"/>
      <c r="G1157" s="176">
        <f t="shared" si="0"/>
        <v>0</v>
      </c>
      <c r="O1157" s="170">
        <v>2</v>
      </c>
      <c r="AA1157" s="146">
        <v>8</v>
      </c>
      <c r="AB1157" s="146">
        <v>0</v>
      </c>
      <c r="AC1157" s="146">
        <v>3</v>
      </c>
      <c r="AZ1157" s="146">
        <v>1</v>
      </c>
      <c r="BA1157" s="146">
        <f t="shared" si="1"/>
        <v>0</v>
      </c>
      <c r="BB1157" s="146">
        <f t="shared" si="2"/>
        <v>0</v>
      </c>
      <c r="BC1157" s="146">
        <f t="shared" si="3"/>
        <v>0</v>
      </c>
      <c r="BD1157" s="146">
        <f t="shared" si="4"/>
        <v>0</v>
      </c>
      <c r="BE1157" s="146">
        <f t="shared" si="5"/>
        <v>0</v>
      </c>
      <c r="CA1157" s="177">
        <v>8</v>
      </c>
      <c r="CB1157" s="177">
        <v>0</v>
      </c>
      <c r="CZ1157" s="146">
        <v>0</v>
      </c>
    </row>
    <row r="1158" spans="1:104" x14ac:dyDescent="0.2">
      <c r="A1158" s="171">
        <v>226</v>
      </c>
      <c r="B1158" s="172" t="s">
        <v>1100</v>
      </c>
      <c r="C1158" s="173" t="s">
        <v>1101</v>
      </c>
      <c r="D1158" s="174" t="s">
        <v>736</v>
      </c>
      <c r="E1158" s="175">
        <v>384.858473</v>
      </c>
      <c r="F1158" s="175"/>
      <c r="G1158" s="176">
        <f t="shared" si="0"/>
        <v>0</v>
      </c>
      <c r="O1158" s="170">
        <v>2</v>
      </c>
      <c r="AA1158" s="146">
        <v>8</v>
      </c>
      <c r="AB1158" s="146">
        <v>0</v>
      </c>
      <c r="AC1158" s="146">
        <v>3</v>
      </c>
      <c r="AZ1158" s="146">
        <v>1</v>
      </c>
      <c r="BA1158" s="146">
        <f t="shared" si="1"/>
        <v>0</v>
      </c>
      <c r="BB1158" s="146">
        <f t="shared" si="2"/>
        <v>0</v>
      </c>
      <c r="BC1158" s="146">
        <f t="shared" si="3"/>
        <v>0</v>
      </c>
      <c r="BD1158" s="146">
        <f t="shared" si="4"/>
        <v>0</v>
      </c>
      <c r="BE1158" s="146">
        <f t="shared" si="5"/>
        <v>0</v>
      </c>
      <c r="CA1158" s="177">
        <v>8</v>
      </c>
      <c r="CB1158" s="177">
        <v>0</v>
      </c>
      <c r="CZ1158" s="146">
        <v>0</v>
      </c>
    </row>
    <row r="1159" spans="1:104" x14ac:dyDescent="0.2">
      <c r="A1159" s="171">
        <v>227</v>
      </c>
      <c r="B1159" s="172" t="s">
        <v>1102</v>
      </c>
      <c r="C1159" s="173" t="s">
        <v>1103</v>
      </c>
      <c r="D1159" s="174" t="s">
        <v>736</v>
      </c>
      <c r="E1159" s="175">
        <v>384.858473</v>
      </c>
      <c r="F1159" s="175"/>
      <c r="G1159" s="176">
        <f t="shared" si="0"/>
        <v>0</v>
      </c>
      <c r="O1159" s="170">
        <v>2</v>
      </c>
      <c r="AA1159" s="146">
        <v>8</v>
      </c>
      <c r="AB1159" s="146">
        <v>1</v>
      </c>
      <c r="AC1159" s="146">
        <v>3</v>
      </c>
      <c r="AZ1159" s="146">
        <v>1</v>
      </c>
      <c r="BA1159" s="146">
        <f t="shared" si="1"/>
        <v>0</v>
      </c>
      <c r="BB1159" s="146">
        <f t="shared" si="2"/>
        <v>0</v>
      </c>
      <c r="BC1159" s="146">
        <f t="shared" si="3"/>
        <v>0</v>
      </c>
      <c r="BD1159" s="146">
        <f t="shared" si="4"/>
        <v>0</v>
      </c>
      <c r="BE1159" s="146">
        <f t="shared" si="5"/>
        <v>0</v>
      </c>
      <c r="CA1159" s="177">
        <v>8</v>
      </c>
      <c r="CB1159" s="177">
        <v>1</v>
      </c>
      <c r="CZ1159" s="146">
        <v>0</v>
      </c>
    </row>
    <row r="1160" spans="1:104" x14ac:dyDescent="0.2">
      <c r="A1160" s="184"/>
      <c r="B1160" s="185" t="s">
        <v>77</v>
      </c>
      <c r="C1160" s="186" t="str">
        <f>CONCATENATE(B1151," ",C1151)</f>
        <v>D96 Přesuny suti a vybouraných hmot</v>
      </c>
      <c r="D1160" s="187"/>
      <c r="E1160" s="188"/>
      <c r="F1160" s="189"/>
      <c r="G1160" s="190">
        <f>SUM(G1151:G1159)</f>
        <v>0</v>
      </c>
      <c r="O1160" s="170">
        <v>4</v>
      </c>
      <c r="BA1160" s="191">
        <f>SUM(BA1151:BA1159)</f>
        <v>0</v>
      </c>
      <c r="BB1160" s="191">
        <f>SUM(BB1151:BB1159)</f>
        <v>0</v>
      </c>
      <c r="BC1160" s="191">
        <f>SUM(BC1151:BC1159)</f>
        <v>0</v>
      </c>
      <c r="BD1160" s="191">
        <f>SUM(BD1151:BD1159)</f>
        <v>0</v>
      </c>
      <c r="BE1160" s="191">
        <f>SUM(BE1151:BE1159)</f>
        <v>0</v>
      </c>
    </row>
    <row r="1161" spans="1:104" x14ac:dyDescent="0.2">
      <c r="E1161" s="146"/>
    </row>
    <row r="1162" spans="1:104" x14ac:dyDescent="0.2">
      <c r="E1162" s="146"/>
    </row>
    <row r="1163" spans="1:104" x14ac:dyDescent="0.2">
      <c r="E1163" s="146"/>
    </row>
    <row r="1164" spans="1:104" x14ac:dyDescent="0.2">
      <c r="E1164" s="146"/>
    </row>
    <row r="1165" spans="1:104" x14ac:dyDescent="0.2">
      <c r="E1165" s="146"/>
    </row>
    <row r="1166" spans="1:104" x14ac:dyDescent="0.2">
      <c r="E1166" s="146"/>
    </row>
    <row r="1167" spans="1:104" x14ac:dyDescent="0.2">
      <c r="E1167" s="146"/>
    </row>
    <row r="1168" spans="1:104" x14ac:dyDescent="0.2">
      <c r="E1168" s="146"/>
    </row>
    <row r="1169" spans="1:7" x14ac:dyDescent="0.2">
      <c r="E1169" s="146"/>
    </row>
    <row r="1170" spans="1:7" x14ac:dyDescent="0.2">
      <c r="E1170" s="146"/>
    </row>
    <row r="1171" spans="1:7" x14ac:dyDescent="0.2">
      <c r="E1171" s="146"/>
    </row>
    <row r="1172" spans="1:7" x14ac:dyDescent="0.2">
      <c r="E1172" s="146"/>
    </row>
    <row r="1173" spans="1:7" x14ac:dyDescent="0.2">
      <c r="E1173" s="146"/>
    </row>
    <row r="1174" spans="1:7" x14ac:dyDescent="0.2">
      <c r="E1174" s="146"/>
    </row>
    <row r="1175" spans="1:7" x14ac:dyDescent="0.2">
      <c r="E1175" s="146"/>
    </row>
    <row r="1176" spans="1:7" x14ac:dyDescent="0.2">
      <c r="E1176" s="146"/>
    </row>
    <row r="1177" spans="1:7" x14ac:dyDescent="0.2">
      <c r="E1177" s="146"/>
    </row>
    <row r="1178" spans="1:7" x14ac:dyDescent="0.2">
      <c r="E1178" s="146"/>
    </row>
    <row r="1179" spans="1:7" x14ac:dyDescent="0.2">
      <c r="E1179" s="146"/>
    </row>
    <row r="1180" spans="1:7" x14ac:dyDescent="0.2">
      <c r="E1180" s="146"/>
    </row>
    <row r="1181" spans="1:7" x14ac:dyDescent="0.2">
      <c r="E1181" s="146"/>
    </row>
    <row r="1182" spans="1:7" x14ac:dyDescent="0.2">
      <c r="E1182" s="146"/>
    </row>
    <row r="1183" spans="1:7" x14ac:dyDescent="0.2">
      <c r="E1183" s="146"/>
    </row>
    <row r="1184" spans="1:7" x14ac:dyDescent="0.2">
      <c r="A1184" s="192"/>
      <c r="B1184" s="192"/>
      <c r="C1184" s="192"/>
      <c r="D1184" s="192"/>
      <c r="E1184" s="192"/>
      <c r="F1184" s="192"/>
      <c r="G1184" s="192"/>
    </row>
    <row r="1185" spans="1:7" x14ac:dyDescent="0.2">
      <c r="A1185" s="192"/>
      <c r="B1185" s="192"/>
      <c r="C1185" s="192"/>
      <c r="D1185" s="192"/>
      <c r="E1185" s="192"/>
      <c r="F1185" s="192"/>
      <c r="G1185" s="192"/>
    </row>
    <row r="1186" spans="1:7" x14ac:dyDescent="0.2">
      <c r="A1186" s="192"/>
      <c r="B1186" s="192"/>
      <c r="C1186" s="192"/>
      <c r="D1186" s="192"/>
      <c r="E1186" s="192"/>
      <c r="F1186" s="192"/>
      <c r="G1186" s="192"/>
    </row>
    <row r="1187" spans="1:7" x14ac:dyDescent="0.2">
      <c r="A1187" s="192"/>
      <c r="B1187" s="192"/>
      <c r="C1187" s="192"/>
      <c r="D1187" s="192"/>
      <c r="E1187" s="192"/>
      <c r="F1187" s="192"/>
      <c r="G1187" s="192"/>
    </row>
    <row r="1188" spans="1:7" x14ac:dyDescent="0.2">
      <c r="E1188" s="146"/>
    </row>
    <row r="1189" spans="1:7" x14ac:dyDescent="0.2">
      <c r="E1189" s="146"/>
    </row>
    <row r="1190" spans="1:7" x14ac:dyDescent="0.2">
      <c r="E1190" s="146"/>
    </row>
    <row r="1191" spans="1:7" x14ac:dyDescent="0.2">
      <c r="E1191" s="146"/>
    </row>
    <row r="1192" spans="1:7" x14ac:dyDescent="0.2">
      <c r="E1192" s="146"/>
    </row>
    <row r="1193" spans="1:7" x14ac:dyDescent="0.2">
      <c r="E1193" s="146"/>
    </row>
    <row r="1194" spans="1:7" x14ac:dyDescent="0.2">
      <c r="E1194" s="146"/>
    </row>
    <row r="1195" spans="1:7" x14ac:dyDescent="0.2">
      <c r="E1195" s="146"/>
    </row>
    <row r="1196" spans="1:7" x14ac:dyDescent="0.2">
      <c r="E1196" s="146"/>
    </row>
    <row r="1197" spans="1:7" x14ac:dyDescent="0.2">
      <c r="E1197" s="146"/>
    </row>
    <row r="1198" spans="1:7" x14ac:dyDescent="0.2">
      <c r="E1198" s="146"/>
    </row>
    <row r="1199" spans="1:7" x14ac:dyDescent="0.2">
      <c r="E1199" s="146"/>
    </row>
    <row r="1200" spans="1:7" x14ac:dyDescent="0.2">
      <c r="E1200" s="146"/>
    </row>
    <row r="1201" spans="5:5" x14ac:dyDescent="0.2">
      <c r="E1201" s="146"/>
    </row>
    <row r="1202" spans="5:5" x14ac:dyDescent="0.2">
      <c r="E1202" s="146"/>
    </row>
    <row r="1203" spans="5:5" x14ac:dyDescent="0.2">
      <c r="E1203" s="146"/>
    </row>
    <row r="1204" spans="5:5" x14ac:dyDescent="0.2">
      <c r="E1204" s="146"/>
    </row>
    <row r="1205" spans="5:5" x14ac:dyDescent="0.2">
      <c r="E1205" s="146"/>
    </row>
    <row r="1206" spans="5:5" x14ac:dyDescent="0.2">
      <c r="E1206" s="146"/>
    </row>
    <row r="1207" spans="5:5" x14ac:dyDescent="0.2">
      <c r="E1207" s="146"/>
    </row>
    <row r="1208" spans="5:5" x14ac:dyDescent="0.2">
      <c r="E1208" s="146"/>
    </row>
    <row r="1209" spans="5:5" x14ac:dyDescent="0.2">
      <c r="E1209" s="146"/>
    </row>
    <row r="1210" spans="5:5" x14ac:dyDescent="0.2">
      <c r="E1210" s="146"/>
    </row>
    <row r="1211" spans="5:5" x14ac:dyDescent="0.2">
      <c r="E1211" s="146"/>
    </row>
    <row r="1212" spans="5:5" x14ac:dyDescent="0.2">
      <c r="E1212" s="146"/>
    </row>
    <row r="1213" spans="5:5" x14ac:dyDescent="0.2">
      <c r="E1213" s="146"/>
    </row>
    <row r="1214" spans="5:5" x14ac:dyDescent="0.2">
      <c r="E1214" s="146"/>
    </row>
    <row r="1215" spans="5:5" x14ac:dyDescent="0.2">
      <c r="E1215" s="146"/>
    </row>
    <row r="1216" spans="5:5" x14ac:dyDescent="0.2">
      <c r="E1216" s="146"/>
    </row>
    <row r="1217" spans="1:7" x14ac:dyDescent="0.2">
      <c r="E1217" s="146"/>
    </row>
    <row r="1218" spans="1:7" x14ac:dyDescent="0.2">
      <c r="E1218" s="146"/>
    </row>
    <row r="1219" spans="1:7" x14ac:dyDescent="0.2">
      <c r="A1219" s="193"/>
      <c r="B1219" s="193"/>
    </row>
    <row r="1220" spans="1:7" x14ac:dyDescent="0.2">
      <c r="A1220" s="192"/>
      <c r="B1220" s="192"/>
      <c r="C1220" s="195"/>
      <c r="D1220" s="195"/>
      <c r="E1220" s="196"/>
      <c r="F1220" s="195"/>
      <c r="G1220" s="197"/>
    </row>
    <row r="1221" spans="1:7" x14ac:dyDescent="0.2">
      <c r="A1221" s="198"/>
      <c r="B1221" s="198"/>
      <c r="C1221" s="192"/>
      <c r="D1221" s="192"/>
      <c r="E1221" s="199"/>
      <c r="F1221" s="192"/>
      <c r="G1221" s="192"/>
    </row>
    <row r="1222" spans="1:7" x14ac:dyDescent="0.2">
      <c r="A1222" s="192"/>
      <c r="B1222" s="192"/>
      <c r="C1222" s="192"/>
      <c r="D1222" s="192"/>
      <c r="E1222" s="199"/>
      <c r="F1222" s="192"/>
      <c r="G1222" s="192"/>
    </row>
    <row r="1223" spans="1:7" x14ac:dyDescent="0.2">
      <c r="A1223" s="192"/>
      <c r="B1223" s="192"/>
      <c r="C1223" s="192"/>
      <c r="D1223" s="192"/>
      <c r="E1223" s="199"/>
      <c r="F1223" s="192"/>
      <c r="G1223" s="192"/>
    </row>
    <row r="1224" spans="1:7" x14ac:dyDescent="0.2">
      <c r="A1224" s="192"/>
      <c r="B1224" s="192"/>
      <c r="C1224" s="192"/>
      <c r="D1224" s="192"/>
      <c r="E1224" s="199"/>
      <c r="F1224" s="192"/>
      <c r="G1224" s="192"/>
    </row>
    <row r="1225" spans="1:7" x14ac:dyDescent="0.2">
      <c r="A1225" s="192"/>
      <c r="B1225" s="192"/>
      <c r="C1225" s="192"/>
      <c r="D1225" s="192"/>
      <c r="E1225" s="199"/>
      <c r="F1225" s="192"/>
      <c r="G1225" s="192"/>
    </row>
    <row r="1226" spans="1:7" x14ac:dyDescent="0.2">
      <c r="A1226" s="192"/>
      <c r="B1226" s="192"/>
      <c r="C1226" s="192"/>
      <c r="D1226" s="192"/>
      <c r="E1226" s="199"/>
      <c r="F1226" s="192"/>
      <c r="G1226" s="192"/>
    </row>
    <row r="1227" spans="1:7" x14ac:dyDescent="0.2">
      <c r="A1227" s="192"/>
      <c r="B1227" s="192"/>
      <c r="C1227" s="192"/>
      <c r="D1227" s="192"/>
      <c r="E1227" s="199"/>
      <c r="F1227" s="192"/>
      <c r="G1227" s="192"/>
    </row>
    <row r="1228" spans="1:7" x14ac:dyDescent="0.2">
      <c r="A1228" s="192"/>
      <c r="B1228" s="192"/>
      <c r="C1228" s="192"/>
      <c r="D1228" s="192"/>
      <c r="E1228" s="199"/>
      <c r="F1228" s="192"/>
      <c r="G1228" s="192"/>
    </row>
    <row r="1229" spans="1:7" x14ac:dyDescent="0.2">
      <c r="A1229" s="192"/>
      <c r="B1229" s="192"/>
      <c r="C1229" s="192"/>
      <c r="D1229" s="192"/>
      <c r="E1229" s="199"/>
      <c r="F1229" s="192"/>
      <c r="G1229" s="192"/>
    </row>
    <row r="1230" spans="1:7" x14ac:dyDescent="0.2">
      <c r="A1230" s="192"/>
      <c r="B1230" s="192"/>
      <c r="C1230" s="192"/>
      <c r="D1230" s="192"/>
      <c r="E1230" s="199"/>
      <c r="F1230" s="192"/>
      <c r="G1230" s="192"/>
    </row>
    <row r="1231" spans="1:7" x14ac:dyDescent="0.2">
      <c r="A1231" s="192"/>
      <c r="B1231" s="192"/>
      <c r="C1231" s="192"/>
      <c r="D1231" s="192"/>
      <c r="E1231" s="199"/>
      <c r="F1231" s="192"/>
      <c r="G1231" s="192"/>
    </row>
    <row r="1232" spans="1:7" x14ac:dyDescent="0.2">
      <c r="A1232" s="192"/>
      <c r="B1232" s="192"/>
      <c r="C1232" s="192"/>
      <c r="D1232" s="192"/>
      <c r="E1232" s="199"/>
      <c r="F1232" s="192"/>
      <c r="G1232" s="192"/>
    </row>
    <row r="1233" spans="1:7" x14ac:dyDescent="0.2">
      <c r="A1233" s="192"/>
      <c r="B1233" s="192"/>
      <c r="C1233" s="192"/>
      <c r="D1233" s="192"/>
      <c r="E1233" s="199"/>
      <c r="F1233" s="192"/>
      <c r="G1233" s="192"/>
    </row>
  </sheetData>
  <mergeCells count="879">
    <mergeCell ref="C1134:D1134"/>
    <mergeCell ref="C1138:D1138"/>
    <mergeCell ref="C1140:D1140"/>
    <mergeCell ref="C1142:D1142"/>
    <mergeCell ref="C1128:D1128"/>
    <mergeCell ref="C1129:D1129"/>
    <mergeCell ref="C1130:D1130"/>
    <mergeCell ref="C1131:D1131"/>
    <mergeCell ref="C1132:D1132"/>
    <mergeCell ref="C1133:D1133"/>
    <mergeCell ref="C1121:D1121"/>
    <mergeCell ref="C1122:D1122"/>
    <mergeCell ref="C1124:D1124"/>
    <mergeCell ref="C1125:D1125"/>
    <mergeCell ref="C1126:D1126"/>
    <mergeCell ref="C1127:D1127"/>
    <mergeCell ref="C1115:D1115"/>
    <mergeCell ref="C1116:D1116"/>
    <mergeCell ref="C1117:D1117"/>
    <mergeCell ref="C1118:D1118"/>
    <mergeCell ref="C1119:D1119"/>
    <mergeCell ref="C1120:D1120"/>
    <mergeCell ref="C1108:D1108"/>
    <mergeCell ref="C1109:D1109"/>
    <mergeCell ref="C1110:D1110"/>
    <mergeCell ref="C1112:D1112"/>
    <mergeCell ref="C1113:D1113"/>
    <mergeCell ref="C1114:D1114"/>
    <mergeCell ref="C1095:D1095"/>
    <mergeCell ref="C1097:D1097"/>
    <mergeCell ref="C1102:D1102"/>
    <mergeCell ref="C1103:D1103"/>
    <mergeCell ref="C1104:D1104"/>
    <mergeCell ref="C1105:D1105"/>
    <mergeCell ref="C1106:D1106"/>
    <mergeCell ref="C1107:D1107"/>
    <mergeCell ref="C1083:D1083"/>
    <mergeCell ref="C1085:D1085"/>
    <mergeCell ref="C1087:D1087"/>
    <mergeCell ref="C1089:D1089"/>
    <mergeCell ref="C1091:D1091"/>
    <mergeCell ref="C1093:D1093"/>
    <mergeCell ref="C1064:D1064"/>
    <mergeCell ref="C1069:D1069"/>
    <mergeCell ref="C1071:D1071"/>
    <mergeCell ref="C1073:D1073"/>
    <mergeCell ref="C1075:D1075"/>
    <mergeCell ref="C1077:D1077"/>
    <mergeCell ref="C1079:D1079"/>
    <mergeCell ref="C1081:D1081"/>
    <mergeCell ref="C1045:D1045"/>
    <mergeCell ref="C1046:D1046"/>
    <mergeCell ref="C1051:D1051"/>
    <mergeCell ref="C1053:D1053"/>
    <mergeCell ref="C1055:D1055"/>
    <mergeCell ref="C1058:D1058"/>
    <mergeCell ref="C1061:D1061"/>
    <mergeCell ref="C1063:D1063"/>
    <mergeCell ref="C1039:D1039"/>
    <mergeCell ref="C1040:D1040"/>
    <mergeCell ref="C1041:D1041"/>
    <mergeCell ref="C1042:D1042"/>
    <mergeCell ref="C1043:D1043"/>
    <mergeCell ref="C1044:D1044"/>
    <mergeCell ref="C1032:D1032"/>
    <mergeCell ref="C1033:D1033"/>
    <mergeCell ref="C1034:D1034"/>
    <mergeCell ref="C1035:D1035"/>
    <mergeCell ref="C1036:D1036"/>
    <mergeCell ref="C1037:D1037"/>
    <mergeCell ref="C1016:D1016"/>
    <mergeCell ref="C1018:D1018"/>
    <mergeCell ref="C1022:D1022"/>
    <mergeCell ref="C1024:D1024"/>
    <mergeCell ref="C1026:D1026"/>
    <mergeCell ref="C1028:D1028"/>
    <mergeCell ref="C1030:D1030"/>
    <mergeCell ref="C1002:D1002"/>
    <mergeCell ref="C1004:D1004"/>
    <mergeCell ref="C1006:D1006"/>
    <mergeCell ref="C1009:D1009"/>
    <mergeCell ref="C1011:D1011"/>
    <mergeCell ref="C994:D994"/>
    <mergeCell ref="C996:D996"/>
    <mergeCell ref="C997:D997"/>
    <mergeCell ref="C998:D998"/>
    <mergeCell ref="C1000:D1000"/>
    <mergeCell ref="C1001:D1001"/>
    <mergeCell ref="C982:D982"/>
    <mergeCell ref="C984:D984"/>
    <mergeCell ref="C986:D986"/>
    <mergeCell ref="C988:D988"/>
    <mergeCell ref="C990:D990"/>
    <mergeCell ref="C992:D992"/>
    <mergeCell ref="C972:D972"/>
    <mergeCell ref="C974:D974"/>
    <mergeCell ref="C976:D976"/>
    <mergeCell ref="C978:D978"/>
    <mergeCell ref="C980:D980"/>
    <mergeCell ref="C981:D981"/>
    <mergeCell ref="C955:D955"/>
    <mergeCell ref="C956:D956"/>
    <mergeCell ref="C960:D960"/>
    <mergeCell ref="C962:D962"/>
    <mergeCell ref="C964:D964"/>
    <mergeCell ref="C966:D966"/>
    <mergeCell ref="C968:D968"/>
    <mergeCell ref="C970:D970"/>
    <mergeCell ref="C949:D949"/>
    <mergeCell ref="C950:D950"/>
    <mergeCell ref="C951:D951"/>
    <mergeCell ref="C952:D952"/>
    <mergeCell ref="C953:D953"/>
    <mergeCell ref="C954:D954"/>
    <mergeCell ref="C943:D943"/>
    <mergeCell ref="C944:D944"/>
    <mergeCell ref="C945:D945"/>
    <mergeCell ref="C946:D946"/>
    <mergeCell ref="C947:D947"/>
    <mergeCell ref="C948:D948"/>
    <mergeCell ref="C937:D937"/>
    <mergeCell ref="C938:D938"/>
    <mergeCell ref="C939:D939"/>
    <mergeCell ref="C940:D940"/>
    <mergeCell ref="C941:D941"/>
    <mergeCell ref="C942:D942"/>
    <mergeCell ref="C931:D931"/>
    <mergeCell ref="C932:D932"/>
    <mergeCell ref="C933:D933"/>
    <mergeCell ref="C934:D934"/>
    <mergeCell ref="C935:D935"/>
    <mergeCell ref="C936:D936"/>
    <mergeCell ref="C925:D925"/>
    <mergeCell ref="C926:D926"/>
    <mergeCell ref="C927:D927"/>
    <mergeCell ref="C928:D928"/>
    <mergeCell ref="C929:D929"/>
    <mergeCell ref="C930:D930"/>
    <mergeCell ref="C919:D919"/>
    <mergeCell ref="C920:D920"/>
    <mergeCell ref="C921:D921"/>
    <mergeCell ref="C922:D922"/>
    <mergeCell ref="C923:D923"/>
    <mergeCell ref="C924:D924"/>
    <mergeCell ref="C913:D913"/>
    <mergeCell ref="C914:D914"/>
    <mergeCell ref="C915:D915"/>
    <mergeCell ref="C916:D916"/>
    <mergeCell ref="C917:D917"/>
    <mergeCell ref="C918:D918"/>
    <mergeCell ref="C907:D907"/>
    <mergeCell ref="C908:D908"/>
    <mergeCell ref="C909:D909"/>
    <mergeCell ref="C910:D910"/>
    <mergeCell ref="C911:D911"/>
    <mergeCell ref="C887:D887"/>
    <mergeCell ref="C888:D888"/>
    <mergeCell ref="C889:D889"/>
    <mergeCell ref="C891:D891"/>
    <mergeCell ref="C892:D892"/>
    <mergeCell ref="C880:D880"/>
    <mergeCell ref="C882:D882"/>
    <mergeCell ref="C883:D883"/>
    <mergeCell ref="C884:D884"/>
    <mergeCell ref="C885:D885"/>
    <mergeCell ref="C886:D886"/>
    <mergeCell ref="C872:D872"/>
    <mergeCell ref="C873:D873"/>
    <mergeCell ref="C874:D874"/>
    <mergeCell ref="C876:D876"/>
    <mergeCell ref="C877:D877"/>
    <mergeCell ref="C879:D879"/>
    <mergeCell ref="C865:D865"/>
    <mergeCell ref="C866:D866"/>
    <mergeCell ref="C867:D867"/>
    <mergeCell ref="C868:D868"/>
    <mergeCell ref="C870:D870"/>
    <mergeCell ref="C871:D871"/>
    <mergeCell ref="C856:D856"/>
    <mergeCell ref="C857:D857"/>
    <mergeCell ref="C859:D859"/>
    <mergeCell ref="C860:D860"/>
    <mergeCell ref="C862:D862"/>
    <mergeCell ref="C863:D863"/>
    <mergeCell ref="C849:D849"/>
    <mergeCell ref="C850:D850"/>
    <mergeCell ref="C851:D851"/>
    <mergeCell ref="C852:D852"/>
    <mergeCell ref="C854:D854"/>
    <mergeCell ref="C855:D855"/>
    <mergeCell ref="C841:D841"/>
    <mergeCell ref="C842:D842"/>
    <mergeCell ref="C844:D844"/>
    <mergeCell ref="C845:D845"/>
    <mergeCell ref="C846:D846"/>
    <mergeCell ref="C847:D847"/>
    <mergeCell ref="C827:D827"/>
    <mergeCell ref="C832:D832"/>
    <mergeCell ref="C833:D833"/>
    <mergeCell ref="C835:D835"/>
    <mergeCell ref="C836:D836"/>
    <mergeCell ref="C838:D838"/>
    <mergeCell ref="C839:D839"/>
    <mergeCell ref="C840:D840"/>
    <mergeCell ref="C821:D821"/>
    <mergeCell ref="C822:D822"/>
    <mergeCell ref="C823:D823"/>
    <mergeCell ref="C824:D824"/>
    <mergeCell ref="C825:D825"/>
    <mergeCell ref="C826:D826"/>
    <mergeCell ref="C814:D814"/>
    <mergeCell ref="C815:D815"/>
    <mergeCell ref="C817:D817"/>
    <mergeCell ref="C818:D818"/>
    <mergeCell ref="C819:D819"/>
    <mergeCell ref="C820:D820"/>
    <mergeCell ref="C808:D808"/>
    <mergeCell ref="C809:D809"/>
    <mergeCell ref="C810:D810"/>
    <mergeCell ref="C811:D811"/>
    <mergeCell ref="C812:D812"/>
    <mergeCell ref="C813:D813"/>
    <mergeCell ref="C801:D801"/>
    <mergeCell ref="C802:D802"/>
    <mergeCell ref="C803:D803"/>
    <mergeCell ref="C805:D805"/>
    <mergeCell ref="C806:D806"/>
    <mergeCell ref="C807:D807"/>
    <mergeCell ref="C794:D794"/>
    <mergeCell ref="C796:D796"/>
    <mergeCell ref="C797:D797"/>
    <mergeCell ref="C798:D798"/>
    <mergeCell ref="C799:D799"/>
    <mergeCell ref="C800:D800"/>
    <mergeCell ref="C788:D788"/>
    <mergeCell ref="C789:D789"/>
    <mergeCell ref="C790:D790"/>
    <mergeCell ref="C791:D791"/>
    <mergeCell ref="C792:D792"/>
    <mergeCell ref="C793:D793"/>
    <mergeCell ref="C781:D781"/>
    <mergeCell ref="C782:D782"/>
    <mergeCell ref="C783:D783"/>
    <mergeCell ref="C784:D784"/>
    <mergeCell ref="C785:D785"/>
    <mergeCell ref="C787:D787"/>
    <mergeCell ref="C774:D774"/>
    <mergeCell ref="C775:D775"/>
    <mergeCell ref="C776:D776"/>
    <mergeCell ref="C778:D778"/>
    <mergeCell ref="C779:D779"/>
    <mergeCell ref="C780:D780"/>
    <mergeCell ref="C767:D767"/>
    <mergeCell ref="C769:D769"/>
    <mergeCell ref="C770:D770"/>
    <mergeCell ref="C771:D771"/>
    <mergeCell ref="C772:D772"/>
    <mergeCell ref="C773:D773"/>
    <mergeCell ref="C761:D761"/>
    <mergeCell ref="C762:D762"/>
    <mergeCell ref="C763:D763"/>
    <mergeCell ref="C764:D764"/>
    <mergeCell ref="C765:D765"/>
    <mergeCell ref="C766:D766"/>
    <mergeCell ref="C754:D754"/>
    <mergeCell ref="C755:D755"/>
    <mergeCell ref="C756:D756"/>
    <mergeCell ref="C757:D757"/>
    <mergeCell ref="C758:D758"/>
    <mergeCell ref="C760:D760"/>
    <mergeCell ref="C748:D748"/>
    <mergeCell ref="C749:D749"/>
    <mergeCell ref="C750:D750"/>
    <mergeCell ref="C751:D751"/>
    <mergeCell ref="C752:D752"/>
    <mergeCell ref="C753:D753"/>
    <mergeCell ref="C739:D739"/>
    <mergeCell ref="C740:D740"/>
    <mergeCell ref="C741:D741"/>
    <mergeCell ref="C742:D742"/>
    <mergeCell ref="C743:D743"/>
    <mergeCell ref="C744:D744"/>
    <mergeCell ref="C745:D745"/>
    <mergeCell ref="C746:D746"/>
    <mergeCell ref="C725:D725"/>
    <mergeCell ref="C732:D732"/>
    <mergeCell ref="C734:D734"/>
    <mergeCell ref="C717:D717"/>
    <mergeCell ref="C718:D718"/>
    <mergeCell ref="C720:D720"/>
    <mergeCell ref="C722:D722"/>
    <mergeCell ref="C723:D723"/>
    <mergeCell ref="C724:D724"/>
    <mergeCell ref="C709:D709"/>
    <mergeCell ref="C710:D710"/>
    <mergeCell ref="C712:D712"/>
    <mergeCell ref="C713:D713"/>
    <mergeCell ref="C714:D714"/>
    <mergeCell ref="C716:D716"/>
    <mergeCell ref="C701:D701"/>
    <mergeCell ref="C702:D702"/>
    <mergeCell ref="C704:D704"/>
    <mergeCell ref="C705:D705"/>
    <mergeCell ref="C706:D706"/>
    <mergeCell ref="C708:D708"/>
    <mergeCell ref="C692:D692"/>
    <mergeCell ref="C694:D694"/>
    <mergeCell ref="C695:D695"/>
    <mergeCell ref="C697:D697"/>
    <mergeCell ref="C698:D698"/>
    <mergeCell ref="C699:D699"/>
    <mergeCell ref="C684:D684"/>
    <mergeCell ref="C685:D685"/>
    <mergeCell ref="C687:D687"/>
    <mergeCell ref="C688:D688"/>
    <mergeCell ref="C689:D689"/>
    <mergeCell ref="C691:D691"/>
    <mergeCell ref="C675:D675"/>
    <mergeCell ref="C676:D676"/>
    <mergeCell ref="C678:D678"/>
    <mergeCell ref="C679:D679"/>
    <mergeCell ref="C681:D681"/>
    <mergeCell ref="C682:D682"/>
    <mergeCell ref="C662:D662"/>
    <mergeCell ref="C663:D663"/>
    <mergeCell ref="C667:D667"/>
    <mergeCell ref="C668:D668"/>
    <mergeCell ref="C669:D669"/>
    <mergeCell ref="C671:D671"/>
    <mergeCell ref="C672:D672"/>
    <mergeCell ref="C674:D674"/>
    <mergeCell ref="C654:D654"/>
    <mergeCell ref="C655:D655"/>
    <mergeCell ref="C656:D656"/>
    <mergeCell ref="C657:D657"/>
    <mergeCell ref="C659:D659"/>
    <mergeCell ref="C660:D660"/>
    <mergeCell ref="C647:D647"/>
    <mergeCell ref="C648:D648"/>
    <mergeCell ref="C649:D649"/>
    <mergeCell ref="C650:D650"/>
    <mergeCell ref="C651:D651"/>
    <mergeCell ref="C652:D652"/>
    <mergeCell ref="C636:D636"/>
    <mergeCell ref="C638:D638"/>
    <mergeCell ref="C640:D640"/>
    <mergeCell ref="C641:D641"/>
    <mergeCell ref="C643:D643"/>
    <mergeCell ref="C645:D645"/>
    <mergeCell ref="C626:D626"/>
    <mergeCell ref="C628:D628"/>
    <mergeCell ref="C629:D629"/>
    <mergeCell ref="C630:D630"/>
    <mergeCell ref="C631:D631"/>
    <mergeCell ref="C633:D633"/>
    <mergeCell ref="C634:D634"/>
    <mergeCell ref="C635:D635"/>
    <mergeCell ref="C613:D613"/>
    <mergeCell ref="C618:D618"/>
    <mergeCell ref="C620:D620"/>
    <mergeCell ref="C621:D621"/>
    <mergeCell ref="C602:D602"/>
    <mergeCell ref="C603:D603"/>
    <mergeCell ref="C604:D604"/>
    <mergeCell ref="C605:D605"/>
    <mergeCell ref="C608:D608"/>
    <mergeCell ref="C611:D611"/>
    <mergeCell ref="C594:D594"/>
    <mergeCell ref="C595:D595"/>
    <mergeCell ref="C597:D597"/>
    <mergeCell ref="C598:D598"/>
    <mergeCell ref="C600:D600"/>
    <mergeCell ref="C601:D601"/>
    <mergeCell ref="C584:D584"/>
    <mergeCell ref="C585:D585"/>
    <mergeCell ref="C587:D587"/>
    <mergeCell ref="C589:D589"/>
    <mergeCell ref="C591:D591"/>
    <mergeCell ref="C592:D592"/>
    <mergeCell ref="C575:D575"/>
    <mergeCell ref="C576:D576"/>
    <mergeCell ref="C577:D577"/>
    <mergeCell ref="C579:D579"/>
    <mergeCell ref="C581:D581"/>
    <mergeCell ref="C583:D583"/>
    <mergeCell ref="C557:D557"/>
    <mergeCell ref="C559:D559"/>
    <mergeCell ref="C560:D560"/>
    <mergeCell ref="C561:D561"/>
    <mergeCell ref="C563:D563"/>
    <mergeCell ref="C565:D565"/>
    <mergeCell ref="C551:D551"/>
    <mergeCell ref="C552:D552"/>
    <mergeCell ref="C553:D553"/>
    <mergeCell ref="C554:D554"/>
    <mergeCell ref="C555:D555"/>
    <mergeCell ref="C556:D556"/>
    <mergeCell ref="C545:D545"/>
    <mergeCell ref="C546:D546"/>
    <mergeCell ref="C547:D547"/>
    <mergeCell ref="C548:D548"/>
    <mergeCell ref="C549:D549"/>
    <mergeCell ref="C550:D550"/>
    <mergeCell ref="C539:D539"/>
    <mergeCell ref="C540:D540"/>
    <mergeCell ref="C541:D541"/>
    <mergeCell ref="C542:D542"/>
    <mergeCell ref="C543:D543"/>
    <mergeCell ref="C544:D544"/>
    <mergeCell ref="C532:D532"/>
    <mergeCell ref="C533:D533"/>
    <mergeCell ref="C534:D534"/>
    <mergeCell ref="C535:D535"/>
    <mergeCell ref="C537:D537"/>
    <mergeCell ref="C538:D538"/>
    <mergeCell ref="C524:D524"/>
    <mergeCell ref="C525:D525"/>
    <mergeCell ref="C526:D526"/>
    <mergeCell ref="C527:D527"/>
    <mergeCell ref="C529:D529"/>
    <mergeCell ref="C530:D530"/>
    <mergeCell ref="C516:D516"/>
    <mergeCell ref="C517:D517"/>
    <mergeCell ref="C518:D518"/>
    <mergeCell ref="C519:D519"/>
    <mergeCell ref="C521:D521"/>
    <mergeCell ref="C522:D522"/>
    <mergeCell ref="C510:D510"/>
    <mergeCell ref="C511:D511"/>
    <mergeCell ref="C512:D512"/>
    <mergeCell ref="C513:D513"/>
    <mergeCell ref="C514:D514"/>
    <mergeCell ref="C515:D515"/>
    <mergeCell ref="C504:D504"/>
    <mergeCell ref="C505:D505"/>
    <mergeCell ref="C506:D506"/>
    <mergeCell ref="C507:D507"/>
    <mergeCell ref="C508:D508"/>
    <mergeCell ref="C509:D509"/>
    <mergeCell ref="C498:D498"/>
    <mergeCell ref="C499:D499"/>
    <mergeCell ref="C500:D500"/>
    <mergeCell ref="C501:D501"/>
    <mergeCell ref="C502:D502"/>
    <mergeCell ref="C503:D503"/>
    <mergeCell ref="C492:D492"/>
    <mergeCell ref="C493:D493"/>
    <mergeCell ref="C494:D494"/>
    <mergeCell ref="C495:D495"/>
    <mergeCell ref="C496:D496"/>
    <mergeCell ref="C497:D497"/>
    <mergeCell ref="C486:D486"/>
    <mergeCell ref="C487:D487"/>
    <mergeCell ref="C488:D488"/>
    <mergeCell ref="C489:D489"/>
    <mergeCell ref="C490:D490"/>
    <mergeCell ref="C491:D491"/>
    <mergeCell ref="C480:D480"/>
    <mergeCell ref="C481:D481"/>
    <mergeCell ref="C482:D482"/>
    <mergeCell ref="C483:D483"/>
    <mergeCell ref="C484:D484"/>
    <mergeCell ref="C485:D485"/>
    <mergeCell ref="C473:D473"/>
    <mergeCell ref="C474:D474"/>
    <mergeCell ref="C475:D475"/>
    <mergeCell ref="C477:D477"/>
    <mergeCell ref="C478:D478"/>
    <mergeCell ref="C479:D479"/>
    <mergeCell ref="C467:D467"/>
    <mergeCell ref="C468:D468"/>
    <mergeCell ref="C469:D469"/>
    <mergeCell ref="C470:D470"/>
    <mergeCell ref="C471:D471"/>
    <mergeCell ref="C472:D472"/>
    <mergeCell ref="C461:D461"/>
    <mergeCell ref="C462:D462"/>
    <mergeCell ref="C463:D463"/>
    <mergeCell ref="C464:D464"/>
    <mergeCell ref="C465:D465"/>
    <mergeCell ref="C466:D466"/>
    <mergeCell ref="C455:D455"/>
    <mergeCell ref="C456:D456"/>
    <mergeCell ref="C457:D457"/>
    <mergeCell ref="C458:D458"/>
    <mergeCell ref="C459:D459"/>
    <mergeCell ref="C460:D460"/>
    <mergeCell ref="C449:D449"/>
    <mergeCell ref="C450:D450"/>
    <mergeCell ref="C451:D451"/>
    <mergeCell ref="C452:D452"/>
    <mergeCell ref="C453:D453"/>
    <mergeCell ref="C454:D454"/>
    <mergeCell ref="C443:D443"/>
    <mergeCell ref="C444:D444"/>
    <mergeCell ref="C445:D445"/>
    <mergeCell ref="C446:D446"/>
    <mergeCell ref="C447:D447"/>
    <mergeCell ref="C448:D448"/>
    <mergeCell ref="C437:D437"/>
    <mergeCell ref="C438:D438"/>
    <mergeCell ref="C439:D439"/>
    <mergeCell ref="C440:D440"/>
    <mergeCell ref="C441:D441"/>
    <mergeCell ref="C442:D442"/>
    <mergeCell ref="C430:D430"/>
    <mergeCell ref="C431:D431"/>
    <mergeCell ref="C433:D433"/>
    <mergeCell ref="C434:D434"/>
    <mergeCell ref="C435:D435"/>
    <mergeCell ref="C436:D436"/>
    <mergeCell ref="C424:D424"/>
    <mergeCell ref="C425:D425"/>
    <mergeCell ref="C426:D426"/>
    <mergeCell ref="C427:D427"/>
    <mergeCell ref="C428:D428"/>
    <mergeCell ref="C429:D429"/>
    <mergeCell ref="C418:D418"/>
    <mergeCell ref="C419:D419"/>
    <mergeCell ref="C420:D420"/>
    <mergeCell ref="C421:D421"/>
    <mergeCell ref="C422:D422"/>
    <mergeCell ref="C423:D423"/>
    <mergeCell ref="C412:D412"/>
    <mergeCell ref="C413:D413"/>
    <mergeCell ref="C414:D414"/>
    <mergeCell ref="C415:D415"/>
    <mergeCell ref="C416:D416"/>
    <mergeCell ref="C417:D417"/>
    <mergeCell ref="C406:D406"/>
    <mergeCell ref="C407:D407"/>
    <mergeCell ref="C408:D408"/>
    <mergeCell ref="C409:D409"/>
    <mergeCell ref="C410:D410"/>
    <mergeCell ref="C411:D411"/>
    <mergeCell ref="C400:D400"/>
    <mergeCell ref="C401:D401"/>
    <mergeCell ref="C402:D402"/>
    <mergeCell ref="C403:D403"/>
    <mergeCell ref="C404:D404"/>
    <mergeCell ref="C405:D405"/>
    <mergeCell ref="C394:D394"/>
    <mergeCell ref="C395:D395"/>
    <mergeCell ref="C396:D396"/>
    <mergeCell ref="C397:D397"/>
    <mergeCell ref="C398:D398"/>
    <mergeCell ref="C399:D399"/>
    <mergeCell ref="C388:D388"/>
    <mergeCell ref="C389:D389"/>
    <mergeCell ref="C390:D390"/>
    <mergeCell ref="C391:D391"/>
    <mergeCell ref="C392:D392"/>
    <mergeCell ref="C393:D393"/>
    <mergeCell ref="C381:D381"/>
    <mergeCell ref="C382:D382"/>
    <mergeCell ref="C383:D383"/>
    <mergeCell ref="C384:D384"/>
    <mergeCell ref="C386:D386"/>
    <mergeCell ref="C387:D387"/>
    <mergeCell ref="C375:D375"/>
    <mergeCell ref="C376:D376"/>
    <mergeCell ref="C377:D377"/>
    <mergeCell ref="C378:D378"/>
    <mergeCell ref="C379:D379"/>
    <mergeCell ref="C380:D380"/>
    <mergeCell ref="C369:D369"/>
    <mergeCell ref="C370:D370"/>
    <mergeCell ref="C371:D371"/>
    <mergeCell ref="C372:D372"/>
    <mergeCell ref="C373:D373"/>
    <mergeCell ref="C374:D374"/>
    <mergeCell ref="C363:D363"/>
    <mergeCell ref="C364:D364"/>
    <mergeCell ref="C365:D365"/>
    <mergeCell ref="C366:D366"/>
    <mergeCell ref="C367:D367"/>
    <mergeCell ref="C368:D368"/>
    <mergeCell ref="C357:D357"/>
    <mergeCell ref="C358:D358"/>
    <mergeCell ref="C359:D359"/>
    <mergeCell ref="C360:D360"/>
    <mergeCell ref="C361:D361"/>
    <mergeCell ref="C362:D362"/>
    <mergeCell ref="C351:D351"/>
    <mergeCell ref="C352:D352"/>
    <mergeCell ref="C353:D353"/>
    <mergeCell ref="C354:D354"/>
    <mergeCell ref="C355:D355"/>
    <mergeCell ref="C356:D356"/>
    <mergeCell ref="C345:D345"/>
    <mergeCell ref="C346:D346"/>
    <mergeCell ref="C347:D347"/>
    <mergeCell ref="C348:D348"/>
    <mergeCell ref="C349:D349"/>
    <mergeCell ref="C350:D350"/>
    <mergeCell ref="C338:D338"/>
    <mergeCell ref="C339:D339"/>
    <mergeCell ref="C340:D340"/>
    <mergeCell ref="C342:D342"/>
    <mergeCell ref="C343:D343"/>
    <mergeCell ref="C344:D344"/>
    <mergeCell ref="C332:D332"/>
    <mergeCell ref="C333:D333"/>
    <mergeCell ref="C334:D334"/>
    <mergeCell ref="C335:D335"/>
    <mergeCell ref="C336:D336"/>
    <mergeCell ref="C337:D337"/>
    <mergeCell ref="C326:D326"/>
    <mergeCell ref="C327:D327"/>
    <mergeCell ref="C328:D328"/>
    <mergeCell ref="C329:D329"/>
    <mergeCell ref="C330:D330"/>
    <mergeCell ref="C331:D331"/>
    <mergeCell ref="C320:D320"/>
    <mergeCell ref="C321:D321"/>
    <mergeCell ref="C322:D322"/>
    <mergeCell ref="C323:D323"/>
    <mergeCell ref="C324:D324"/>
    <mergeCell ref="C325:D325"/>
    <mergeCell ref="C314:D314"/>
    <mergeCell ref="C315:D315"/>
    <mergeCell ref="C316:D316"/>
    <mergeCell ref="C317:D317"/>
    <mergeCell ref="C318:D318"/>
    <mergeCell ref="C319:D319"/>
    <mergeCell ref="C308:D308"/>
    <mergeCell ref="C309:D309"/>
    <mergeCell ref="C310:D310"/>
    <mergeCell ref="C311:D311"/>
    <mergeCell ref="C312:D312"/>
    <mergeCell ref="C313:D313"/>
    <mergeCell ref="C302:D302"/>
    <mergeCell ref="C303:D303"/>
    <mergeCell ref="C304:D304"/>
    <mergeCell ref="C305:D305"/>
    <mergeCell ref="C306:D306"/>
    <mergeCell ref="C307:D307"/>
    <mergeCell ref="C294:D294"/>
    <mergeCell ref="C296:D296"/>
    <mergeCell ref="C298:D298"/>
    <mergeCell ref="C299:D299"/>
    <mergeCell ref="C300:D300"/>
    <mergeCell ref="C301:D301"/>
    <mergeCell ref="C286:D286"/>
    <mergeCell ref="C287:D287"/>
    <mergeCell ref="C288:D288"/>
    <mergeCell ref="C289:D289"/>
    <mergeCell ref="C290:D290"/>
    <mergeCell ref="C291:D291"/>
    <mergeCell ref="C280:D280"/>
    <mergeCell ref="C281:D281"/>
    <mergeCell ref="C282:D282"/>
    <mergeCell ref="C283:D283"/>
    <mergeCell ref="C284:D284"/>
    <mergeCell ref="C285:D285"/>
    <mergeCell ref="C274:D274"/>
    <mergeCell ref="C275:D275"/>
    <mergeCell ref="C276:D276"/>
    <mergeCell ref="C277:D277"/>
    <mergeCell ref="C278:D278"/>
    <mergeCell ref="C279:D279"/>
    <mergeCell ref="C268:D268"/>
    <mergeCell ref="C269:D269"/>
    <mergeCell ref="C270:D270"/>
    <mergeCell ref="C271:D271"/>
    <mergeCell ref="C272:D272"/>
    <mergeCell ref="C273:D273"/>
    <mergeCell ref="C262:D262"/>
    <mergeCell ref="C263:D263"/>
    <mergeCell ref="C264:D264"/>
    <mergeCell ref="C265:D265"/>
    <mergeCell ref="C266:D266"/>
    <mergeCell ref="C267:D267"/>
    <mergeCell ref="C256:D256"/>
    <mergeCell ref="C257:D257"/>
    <mergeCell ref="C258:D258"/>
    <mergeCell ref="C259:D259"/>
    <mergeCell ref="C260:D260"/>
    <mergeCell ref="C261:D261"/>
    <mergeCell ref="C250:D250"/>
    <mergeCell ref="C251:D251"/>
    <mergeCell ref="C252:D252"/>
    <mergeCell ref="C253:D253"/>
    <mergeCell ref="C254:D254"/>
    <mergeCell ref="C255:D255"/>
    <mergeCell ref="C244:D244"/>
    <mergeCell ref="C245:D245"/>
    <mergeCell ref="C246:D246"/>
    <mergeCell ref="C247:D247"/>
    <mergeCell ref="C248:D248"/>
    <mergeCell ref="C249:D249"/>
    <mergeCell ref="C237:D237"/>
    <mergeCell ref="C238:D238"/>
    <mergeCell ref="C239:D239"/>
    <mergeCell ref="C240:D240"/>
    <mergeCell ref="C241:D241"/>
    <mergeCell ref="C242:D242"/>
    <mergeCell ref="C229:D229"/>
    <mergeCell ref="C230:D230"/>
    <mergeCell ref="C231:D231"/>
    <mergeCell ref="C232:D232"/>
    <mergeCell ref="C234:D234"/>
    <mergeCell ref="C236:D236"/>
    <mergeCell ref="C223:D223"/>
    <mergeCell ref="C224:D224"/>
    <mergeCell ref="C225:D225"/>
    <mergeCell ref="C226:D226"/>
    <mergeCell ref="C227:D227"/>
    <mergeCell ref="C228:D228"/>
    <mergeCell ref="C217:D217"/>
    <mergeCell ref="C218:D218"/>
    <mergeCell ref="C219:D219"/>
    <mergeCell ref="C220:D220"/>
    <mergeCell ref="C221:D221"/>
    <mergeCell ref="C222:D222"/>
    <mergeCell ref="C211:D211"/>
    <mergeCell ref="C212:D212"/>
    <mergeCell ref="C213:D213"/>
    <mergeCell ref="C214:D214"/>
    <mergeCell ref="C215:D215"/>
    <mergeCell ref="C216:D216"/>
    <mergeCell ref="C205:D205"/>
    <mergeCell ref="C206:D206"/>
    <mergeCell ref="C207:D207"/>
    <mergeCell ref="C208:D208"/>
    <mergeCell ref="C209:D209"/>
    <mergeCell ref="C210:D210"/>
    <mergeCell ref="C199:D199"/>
    <mergeCell ref="C200:D200"/>
    <mergeCell ref="C201:D201"/>
    <mergeCell ref="C202:D202"/>
    <mergeCell ref="C203:D203"/>
    <mergeCell ref="C204:D204"/>
    <mergeCell ref="C193:D193"/>
    <mergeCell ref="C194:D194"/>
    <mergeCell ref="C195:D195"/>
    <mergeCell ref="C196:D196"/>
    <mergeCell ref="C197:D197"/>
    <mergeCell ref="C198:D198"/>
    <mergeCell ref="C168:D168"/>
    <mergeCell ref="C169:D169"/>
    <mergeCell ref="C170:D170"/>
    <mergeCell ref="C171:D171"/>
    <mergeCell ref="C172:D172"/>
    <mergeCell ref="C188:D188"/>
    <mergeCell ref="C190:D190"/>
    <mergeCell ref="C191:D191"/>
    <mergeCell ref="C192:D192"/>
    <mergeCell ref="C176:D176"/>
    <mergeCell ref="C177:D177"/>
    <mergeCell ref="C179:D179"/>
    <mergeCell ref="C181:D181"/>
    <mergeCell ref="C182:D182"/>
    <mergeCell ref="C183:D183"/>
    <mergeCell ref="C185:D185"/>
    <mergeCell ref="C186:D186"/>
    <mergeCell ref="C187:D187"/>
    <mergeCell ref="C162:D162"/>
    <mergeCell ref="C163:D163"/>
    <mergeCell ref="C164:D164"/>
    <mergeCell ref="C165:D165"/>
    <mergeCell ref="C166:D166"/>
    <mergeCell ref="C167:D167"/>
    <mergeCell ref="C156:D156"/>
    <mergeCell ref="C157:D157"/>
    <mergeCell ref="C158:D158"/>
    <mergeCell ref="C159:D159"/>
    <mergeCell ref="C160:D160"/>
    <mergeCell ref="C161:D161"/>
    <mergeCell ref="C149:D149"/>
    <mergeCell ref="C150:D150"/>
    <mergeCell ref="C151:D151"/>
    <mergeCell ref="C152:D152"/>
    <mergeCell ref="C153:D153"/>
    <mergeCell ref="C155:D155"/>
    <mergeCell ref="C143:D143"/>
    <mergeCell ref="C144:D144"/>
    <mergeCell ref="C145:D145"/>
    <mergeCell ref="C146:D146"/>
    <mergeCell ref="C147:D147"/>
    <mergeCell ref="C148:D148"/>
    <mergeCell ref="C137:D137"/>
    <mergeCell ref="C138:D138"/>
    <mergeCell ref="C139:D139"/>
    <mergeCell ref="C140:D140"/>
    <mergeCell ref="C141:D141"/>
    <mergeCell ref="C142:D142"/>
    <mergeCell ref="C130:D130"/>
    <mergeCell ref="C131:D131"/>
    <mergeCell ref="C132:D132"/>
    <mergeCell ref="C133:D133"/>
    <mergeCell ref="C134:D134"/>
    <mergeCell ref="C136:D136"/>
    <mergeCell ref="C124:D124"/>
    <mergeCell ref="C125:D125"/>
    <mergeCell ref="C126:D126"/>
    <mergeCell ref="C127:D127"/>
    <mergeCell ref="C128:D128"/>
    <mergeCell ref="C129:D129"/>
    <mergeCell ref="C117:D117"/>
    <mergeCell ref="C118:D118"/>
    <mergeCell ref="C120:D120"/>
    <mergeCell ref="C121:D121"/>
    <mergeCell ref="C122:D122"/>
    <mergeCell ref="C123:D123"/>
    <mergeCell ref="C111:D111"/>
    <mergeCell ref="C112:D112"/>
    <mergeCell ref="C113:D113"/>
    <mergeCell ref="C114:D114"/>
    <mergeCell ref="C115:D115"/>
    <mergeCell ref="C116:D116"/>
    <mergeCell ref="C104:D104"/>
    <mergeCell ref="C105:D105"/>
    <mergeCell ref="C106:D106"/>
    <mergeCell ref="C108:D108"/>
    <mergeCell ref="C109:D109"/>
    <mergeCell ref="C110:D110"/>
    <mergeCell ref="C92:D92"/>
    <mergeCell ref="C94:D94"/>
    <mergeCell ref="C96:D96"/>
    <mergeCell ref="C97:D97"/>
    <mergeCell ref="C98:D98"/>
    <mergeCell ref="C100:D100"/>
    <mergeCell ref="C101:D101"/>
    <mergeCell ref="C102:D102"/>
    <mergeCell ref="C74:D74"/>
    <mergeCell ref="C75:D75"/>
    <mergeCell ref="C76:D76"/>
    <mergeCell ref="C80:D80"/>
    <mergeCell ref="C82:D82"/>
    <mergeCell ref="C84:D84"/>
    <mergeCell ref="C86:D86"/>
    <mergeCell ref="C88:D88"/>
    <mergeCell ref="C66:D66"/>
    <mergeCell ref="C67:D67"/>
    <mergeCell ref="C68:D68"/>
    <mergeCell ref="C70:D70"/>
    <mergeCell ref="C71:D71"/>
    <mergeCell ref="C72:D72"/>
    <mergeCell ref="C59:D59"/>
    <mergeCell ref="C60:D60"/>
    <mergeCell ref="C61:D61"/>
    <mergeCell ref="C62:D62"/>
    <mergeCell ref="C63:D63"/>
    <mergeCell ref="C64:D64"/>
    <mergeCell ref="C51:D51"/>
    <mergeCell ref="C53:D53"/>
    <mergeCell ref="C54:D54"/>
    <mergeCell ref="C56:D56"/>
    <mergeCell ref="C57:D57"/>
    <mergeCell ref="C58:D58"/>
    <mergeCell ref="C43:D43"/>
    <mergeCell ref="C44:D44"/>
    <mergeCell ref="C46:D46"/>
    <mergeCell ref="C47:D47"/>
    <mergeCell ref="C49:D49"/>
    <mergeCell ref="C50:D50"/>
    <mergeCell ref="C32:D32"/>
    <mergeCell ref="C34:D34"/>
    <mergeCell ref="C35:D35"/>
    <mergeCell ref="C37:D37"/>
    <mergeCell ref="C38:D38"/>
    <mergeCell ref="C40:D40"/>
    <mergeCell ref="C41:D41"/>
    <mergeCell ref="C17:D17"/>
    <mergeCell ref="C19:D19"/>
    <mergeCell ref="C21:D21"/>
    <mergeCell ref="C23:D23"/>
    <mergeCell ref="C25:D25"/>
    <mergeCell ref="C27:D27"/>
    <mergeCell ref="A1:G1"/>
    <mergeCell ref="A3:B3"/>
    <mergeCell ref="A4:B4"/>
    <mergeCell ref="E4:G4"/>
    <mergeCell ref="C9:D9"/>
    <mergeCell ref="C11:D11"/>
    <mergeCell ref="C13:D13"/>
    <mergeCell ref="C15:D15"/>
    <mergeCell ref="C31:D3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user</cp:lastModifiedBy>
  <dcterms:created xsi:type="dcterms:W3CDTF">2017-05-29T09:47:35Z</dcterms:created>
  <dcterms:modified xsi:type="dcterms:W3CDTF">2017-07-26T07:08:54Z</dcterms:modified>
</cp:coreProperties>
</file>