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1915" windowHeight="12525" activeTab="0"/>
  </bookViews>
  <sheets>
    <sheet name="oblast Sever" sheetId="1" r:id="rId1"/>
  </sheets>
  <definedNames/>
  <calcPr fullCalcOnLoad="1"/>
</workbook>
</file>

<file path=xl/sharedStrings.xml><?xml version="1.0" encoding="utf-8"?>
<sst xmlns="http://schemas.openxmlformats.org/spreadsheetml/2006/main" count="50" uniqueCount="40">
  <si>
    <t>1/3</t>
  </si>
  <si>
    <t>1,5/1,5</t>
  </si>
  <si>
    <t>0,25</t>
  </si>
  <si>
    <t>3/1,5</t>
  </si>
  <si>
    <t xml:space="preserve">podélná čára souvislá </t>
  </si>
  <si>
    <t>šířka čáry</t>
  </si>
  <si>
    <t>název</t>
  </si>
  <si>
    <t>kadence</t>
  </si>
  <si>
    <r>
      <t>m</t>
    </r>
    <r>
      <rPr>
        <vertAlign val="superscript"/>
        <sz val="9"/>
        <rFont val="Arial"/>
        <family val="0"/>
      </rPr>
      <t>2</t>
    </r>
  </si>
  <si>
    <t xml:space="preserve">podélná čára přerušovaná  </t>
  </si>
  <si>
    <t>V 1a</t>
  </si>
  <si>
    <t>0,125</t>
  </si>
  <si>
    <t>V 2a</t>
  </si>
  <si>
    <t>6/12</t>
  </si>
  <si>
    <t>3/6</t>
  </si>
  <si>
    <t>podélná čára přerušovaná</t>
  </si>
  <si>
    <t>V 2b</t>
  </si>
  <si>
    <t>6/3</t>
  </si>
  <si>
    <t>3/3</t>
  </si>
  <si>
    <t>vodící čára</t>
  </si>
  <si>
    <t>V 4</t>
  </si>
  <si>
    <t>0,5/0,5</t>
  </si>
  <si>
    <t>oddělení parkovacích pruhů</t>
  </si>
  <si>
    <t xml:space="preserve">V 10d </t>
  </si>
  <si>
    <t>oddělení zastávkového pruhu</t>
  </si>
  <si>
    <t>barva</t>
  </si>
  <si>
    <t>plast</t>
  </si>
  <si>
    <t xml:space="preserve">m </t>
  </si>
  <si>
    <t xml:space="preserve"> m</t>
  </si>
  <si>
    <t>DOPRAVNÍ ZNAČENÍ</t>
  </si>
  <si>
    <t>veškerá technologie pokládky VDZ bude dle PPK VZ (požadavky na provedení a kvalitu vodorovného dopravního značení)</t>
  </si>
  <si>
    <t>bm</t>
  </si>
  <si>
    <t>celkem</t>
  </si>
  <si>
    <t>m - metr nanesené čáry</t>
  </si>
  <si>
    <t>bm - běžný metr (provedené VDZ včetně mezer)</t>
  </si>
  <si>
    <t>Obnova VDZ:</t>
  </si>
  <si>
    <t>oblast Sever</t>
  </si>
  <si>
    <r>
      <t>m</t>
    </r>
    <r>
      <rPr>
        <b/>
        <vertAlign val="superscript"/>
        <sz val="8"/>
        <rFont val="Arial"/>
        <family val="2"/>
      </rPr>
      <t>2</t>
    </r>
  </si>
  <si>
    <t>VDZ - barvou (čáry šířky 12,5cm a 25cm)</t>
  </si>
  <si>
    <t>VDZ - plast  (čáry šířky 12,5cm a 25cm)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</si>
</sst>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vertAlign val="superscript"/>
      <sz val="9"/>
      <name val="Arial"/>
      <family val="0"/>
    </font>
    <font>
      <b/>
      <sz val="12"/>
      <name val="Arial"/>
      <family val="2"/>
    </font>
    <font>
      <sz val="16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b/>
      <sz val="9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n"/>
      <right style="medium"/>
      <top style="medium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0" borderId="0" xfId="0" applyFont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3" fontId="2" fillId="33" borderId="15" xfId="0" applyNumberFormat="1" applyFont="1" applyFill="1" applyBorder="1" applyAlignment="1" applyProtection="1">
      <alignment/>
      <protection locked="0"/>
    </xf>
    <xf numFmtId="3" fontId="2" fillId="0" borderId="15" xfId="0" applyNumberFormat="1" applyFont="1" applyFill="1" applyBorder="1" applyAlignment="1" applyProtection="1">
      <alignment/>
      <protection locked="0"/>
    </xf>
    <xf numFmtId="3" fontId="2" fillId="0" borderId="16" xfId="0" applyNumberFormat="1" applyFont="1" applyBorder="1" applyAlignment="1">
      <alignment/>
    </xf>
    <xf numFmtId="3" fontId="2" fillId="33" borderId="10" xfId="0" applyNumberFormat="1" applyFont="1" applyFill="1" applyBorder="1" applyAlignment="1" applyProtection="1">
      <alignment/>
      <protection locked="0"/>
    </xf>
    <xf numFmtId="3" fontId="2" fillId="0" borderId="10" xfId="0" applyNumberFormat="1" applyFont="1" applyFill="1" applyBorder="1" applyAlignment="1" applyProtection="1">
      <alignment/>
      <protection locked="0"/>
    </xf>
    <xf numFmtId="3" fontId="2" fillId="0" borderId="17" xfId="0" applyNumberFormat="1" applyFont="1" applyBorder="1" applyAlignment="1">
      <alignment/>
    </xf>
    <xf numFmtId="3" fontId="2" fillId="33" borderId="13" xfId="0" applyNumberFormat="1" applyFont="1" applyFill="1" applyBorder="1" applyAlignment="1" applyProtection="1">
      <alignment/>
      <protection locked="0"/>
    </xf>
    <xf numFmtId="3" fontId="2" fillId="0" borderId="13" xfId="0" applyNumberFormat="1" applyFont="1" applyFill="1" applyBorder="1" applyAlignment="1" applyProtection="1">
      <alignment/>
      <protection locked="0"/>
    </xf>
    <xf numFmtId="3" fontId="2" fillId="0" borderId="11" xfId="0" applyNumberFormat="1" applyFont="1" applyBorder="1" applyAlignment="1">
      <alignment/>
    </xf>
    <xf numFmtId="3" fontId="8" fillId="0" borderId="18" xfId="0" applyNumberFormat="1" applyFont="1" applyFill="1" applyBorder="1" applyAlignment="1" applyProtection="1">
      <alignment horizontal="center"/>
      <protection locked="0"/>
    </xf>
    <xf numFmtId="3" fontId="2" fillId="0" borderId="0" xfId="0" applyNumberFormat="1" applyFont="1" applyFill="1" applyBorder="1" applyAlignment="1" applyProtection="1">
      <alignment/>
      <protection locked="0"/>
    </xf>
    <xf numFmtId="0" fontId="2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3" fontId="0" fillId="34" borderId="0" xfId="0" applyNumberFormat="1" applyFill="1" applyBorder="1" applyAlignment="1" applyProtection="1">
      <alignment/>
      <protection locked="0"/>
    </xf>
    <xf numFmtId="3" fontId="2" fillId="33" borderId="19" xfId="0" applyNumberFormat="1" applyFont="1" applyFill="1" applyBorder="1" applyAlignment="1" applyProtection="1">
      <alignment/>
      <protection locked="0"/>
    </xf>
    <xf numFmtId="3" fontId="2" fillId="33" borderId="12" xfId="0" applyNumberFormat="1" applyFont="1" applyFill="1" applyBorder="1" applyAlignment="1" applyProtection="1">
      <alignment/>
      <protection locked="0"/>
    </xf>
    <xf numFmtId="3" fontId="2" fillId="33" borderId="14" xfId="0" applyNumberFormat="1" applyFont="1" applyFill="1" applyBorder="1" applyAlignment="1" applyProtection="1">
      <alignment/>
      <protection locked="0"/>
    </xf>
    <xf numFmtId="3" fontId="0" fillId="34" borderId="20" xfId="0" applyNumberFormat="1" applyFill="1" applyBorder="1" applyAlignment="1" applyProtection="1">
      <alignment/>
      <protection locked="0"/>
    </xf>
    <xf numFmtId="3" fontId="8" fillId="0" borderId="21" xfId="0" applyNumberFormat="1" applyFont="1" applyFill="1" applyBorder="1" applyAlignment="1" applyProtection="1">
      <alignment horizontal="center"/>
      <protection locked="0"/>
    </xf>
    <xf numFmtId="3" fontId="2" fillId="0" borderId="21" xfId="0" applyNumberFormat="1" applyFont="1" applyFill="1" applyBorder="1" applyAlignment="1" applyProtection="1">
      <alignment/>
      <protection locked="0"/>
    </xf>
    <xf numFmtId="49" fontId="2" fillId="0" borderId="15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2" fillId="34" borderId="24" xfId="0" applyFont="1" applyFill="1" applyBorder="1" applyAlignment="1">
      <alignment vertical="center" wrapText="1"/>
    </xf>
    <xf numFmtId="0" fontId="0" fillId="34" borderId="25" xfId="0" applyFill="1" applyBorder="1" applyAlignment="1">
      <alignment horizontal="center" vertical="center"/>
    </xf>
    <xf numFmtId="0" fontId="2" fillId="34" borderId="25" xfId="0" applyFont="1" applyFill="1" applyBorder="1" applyAlignment="1" applyProtection="1">
      <alignment/>
      <protection locked="0"/>
    </xf>
    <xf numFmtId="3" fontId="2" fillId="34" borderId="25" xfId="0" applyNumberFormat="1" applyFont="1" applyFill="1" applyBorder="1" applyAlignment="1">
      <alignment/>
    </xf>
    <xf numFmtId="3" fontId="0" fillId="34" borderId="26" xfId="0" applyNumberFormat="1" applyFill="1" applyBorder="1" applyAlignment="1" applyProtection="1">
      <alignment/>
      <protection locked="0"/>
    </xf>
    <xf numFmtId="3" fontId="2" fillId="34" borderId="27" xfId="0" applyNumberFormat="1" applyFont="1" applyFill="1" applyBorder="1" applyAlignment="1" applyProtection="1">
      <alignment/>
      <protection locked="0"/>
    </xf>
    <xf numFmtId="3" fontId="2" fillId="34" borderId="25" xfId="0" applyNumberFormat="1" applyFont="1" applyFill="1" applyBorder="1" applyAlignment="1" applyProtection="1">
      <alignment/>
      <protection locked="0"/>
    </xf>
    <xf numFmtId="3" fontId="2" fillId="34" borderId="28" xfId="0" applyNumberFormat="1" applyFont="1" applyFill="1" applyBorder="1" applyAlignment="1">
      <alignment/>
    </xf>
    <xf numFmtId="0" fontId="11" fillId="0" borderId="29" xfId="0" applyFont="1" applyBorder="1" applyAlignment="1">
      <alignment horizontal="center"/>
    </xf>
    <xf numFmtId="0" fontId="11" fillId="34" borderId="30" xfId="0" applyFont="1" applyFill="1" applyBorder="1" applyAlignment="1">
      <alignment/>
    </xf>
    <xf numFmtId="0" fontId="11" fillId="34" borderId="0" xfId="0" applyFont="1" applyFill="1" applyBorder="1" applyAlignment="1">
      <alignment/>
    </xf>
    <xf numFmtId="0" fontId="11" fillId="0" borderId="31" xfId="0" applyFont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Border="1" applyAlignment="1">
      <alignment horizontal="center"/>
    </xf>
    <xf numFmtId="3" fontId="8" fillId="0" borderId="34" xfId="0" applyNumberFormat="1" applyFont="1" applyFill="1" applyBorder="1" applyAlignment="1">
      <alignment/>
    </xf>
    <xf numFmtId="3" fontId="8" fillId="0" borderId="35" xfId="0" applyNumberFormat="1" applyFont="1" applyFill="1" applyBorder="1" applyAlignment="1">
      <alignment/>
    </xf>
    <xf numFmtId="3" fontId="9" fillId="35" borderId="15" xfId="0" applyNumberFormat="1" applyFont="1" applyFill="1" applyBorder="1" applyAlignment="1">
      <alignment horizontal="center" vertical="center"/>
    </xf>
    <xf numFmtId="3" fontId="9" fillId="35" borderId="13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2" fillId="0" borderId="12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29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justify" vertical="center" wrapText="1"/>
    </xf>
    <xf numFmtId="0" fontId="0" fillId="0" borderId="15" xfId="0" applyBorder="1" applyAlignment="1">
      <alignment vertical="center" wrapText="1"/>
    </xf>
    <xf numFmtId="0" fontId="6" fillId="0" borderId="14" xfId="0" applyFont="1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0"/>
  <sheetViews>
    <sheetView tabSelected="1" zoomScale="118" zoomScaleNormal="118" zoomScalePageLayoutView="0" workbookViewId="0" topLeftCell="A1">
      <selection activeCell="E14" sqref="E14"/>
    </sheetView>
  </sheetViews>
  <sheetFormatPr defaultColWidth="9.140625" defaultRowHeight="12.75"/>
  <cols>
    <col min="1" max="1" width="27.140625" style="0" customWidth="1"/>
    <col min="2" max="2" width="12.00390625" style="0" customWidth="1"/>
    <col min="3" max="3" width="11.00390625" style="0" customWidth="1"/>
    <col min="4" max="4" width="7.140625" style="0" customWidth="1"/>
    <col min="5" max="7" width="7.7109375" style="0" customWidth="1"/>
    <col min="8" max="8" width="3.8515625" style="0" customWidth="1"/>
    <col min="9" max="11" width="7.7109375" style="0" customWidth="1"/>
  </cols>
  <sheetData>
    <row r="2" spans="1:2" ht="20.25">
      <c r="A2" s="3" t="s">
        <v>35</v>
      </c>
      <c r="B2" s="3" t="s">
        <v>36</v>
      </c>
    </row>
    <row r="3" spans="1:8" ht="16.5" thickBot="1">
      <c r="A3" s="1"/>
      <c r="B3" s="1"/>
      <c r="C3" s="1"/>
      <c r="D3" s="1"/>
      <c r="E3" s="1"/>
      <c r="F3" s="1"/>
      <c r="G3" s="1"/>
      <c r="H3" s="1"/>
    </row>
    <row r="4" spans="1:11" ht="14.25" customHeight="1" thickBot="1">
      <c r="A4" s="65" t="s">
        <v>6</v>
      </c>
      <c r="B4" s="66"/>
      <c r="C4" s="67" t="s">
        <v>5</v>
      </c>
      <c r="D4" s="67" t="s">
        <v>7</v>
      </c>
      <c r="E4" s="61" t="s">
        <v>25</v>
      </c>
      <c r="F4" s="61"/>
      <c r="G4" s="61"/>
      <c r="H4" s="45"/>
      <c r="I4" s="58" t="s">
        <v>26</v>
      </c>
      <c r="J4" s="59"/>
      <c r="K4" s="60"/>
    </row>
    <row r="5" spans="1:11" ht="14.25" thickBot="1" thickTop="1">
      <c r="A5" s="66"/>
      <c r="B5" s="66"/>
      <c r="C5" s="68"/>
      <c r="D5" s="68"/>
      <c r="E5" s="44" t="s">
        <v>27</v>
      </c>
      <c r="F5" s="44" t="s">
        <v>31</v>
      </c>
      <c r="G5" s="44" t="s">
        <v>37</v>
      </c>
      <c r="H5" s="46"/>
      <c r="I5" s="47" t="s">
        <v>28</v>
      </c>
      <c r="J5" s="48" t="s">
        <v>31</v>
      </c>
      <c r="K5" s="49" t="s">
        <v>37</v>
      </c>
    </row>
    <row r="6" spans="1:11" ht="12.75">
      <c r="A6" s="54" t="s">
        <v>4</v>
      </c>
      <c r="B6" s="69" t="s">
        <v>10</v>
      </c>
      <c r="C6" s="29" t="s">
        <v>11</v>
      </c>
      <c r="D6" s="29"/>
      <c r="E6" s="9">
        <v>45939</v>
      </c>
      <c r="F6" s="10">
        <f>+E6*1</f>
        <v>45939</v>
      </c>
      <c r="G6" s="11">
        <f>+E6/8</f>
        <v>5742.375</v>
      </c>
      <c r="H6" s="22"/>
      <c r="I6" s="23">
        <v>2690</v>
      </c>
      <c r="J6" s="10">
        <f>+I6*1</f>
        <v>2690</v>
      </c>
      <c r="K6" s="11">
        <f>+I6/8</f>
        <v>336.25</v>
      </c>
    </row>
    <row r="7" spans="1:11" ht="12.75">
      <c r="A7" s="55"/>
      <c r="B7" s="57"/>
      <c r="C7" s="30" t="s">
        <v>2</v>
      </c>
      <c r="D7" s="30"/>
      <c r="E7" s="12"/>
      <c r="F7" s="13">
        <f>+E7*1</f>
        <v>0</v>
      </c>
      <c r="G7" s="14">
        <f>+E7/4</f>
        <v>0</v>
      </c>
      <c r="H7" s="22"/>
      <c r="I7" s="24"/>
      <c r="J7" s="13">
        <f>+I7*1</f>
        <v>0</v>
      </c>
      <c r="K7" s="14">
        <f>+I7/4</f>
        <v>0</v>
      </c>
    </row>
    <row r="8" spans="1:11" ht="12.75">
      <c r="A8" s="56" t="s">
        <v>9</v>
      </c>
      <c r="B8" s="57" t="s">
        <v>12</v>
      </c>
      <c r="C8" s="63">
        <v>0.125</v>
      </c>
      <c r="D8" s="30" t="s">
        <v>0</v>
      </c>
      <c r="E8" s="12"/>
      <c r="F8" s="13">
        <f>+E8*4</f>
        <v>0</v>
      </c>
      <c r="G8" s="14">
        <f aca="true" t="shared" si="0" ref="G8:G14">+E8/8</f>
        <v>0</v>
      </c>
      <c r="H8" s="22"/>
      <c r="I8" s="24"/>
      <c r="J8" s="13">
        <f>+I8*4</f>
        <v>0</v>
      </c>
      <c r="K8" s="14">
        <f aca="true" t="shared" si="1" ref="K8:K14">+I8/8</f>
        <v>0</v>
      </c>
    </row>
    <row r="9" spans="1:11" ht="12.75">
      <c r="A9" s="55"/>
      <c r="B9" s="57"/>
      <c r="C9" s="64"/>
      <c r="D9" s="30" t="s">
        <v>14</v>
      </c>
      <c r="E9" s="12">
        <v>17950</v>
      </c>
      <c r="F9" s="13">
        <f>+E9*3</f>
        <v>53850</v>
      </c>
      <c r="G9" s="14">
        <f t="shared" si="0"/>
        <v>2243.75</v>
      </c>
      <c r="H9" s="22"/>
      <c r="I9" s="24"/>
      <c r="J9" s="13">
        <f>+I9*3</f>
        <v>0</v>
      </c>
      <c r="K9" s="14">
        <f t="shared" si="1"/>
        <v>0</v>
      </c>
    </row>
    <row r="10" spans="1:11" ht="12.75">
      <c r="A10" s="55"/>
      <c r="B10" s="57"/>
      <c r="C10" s="64"/>
      <c r="D10" s="30" t="s">
        <v>13</v>
      </c>
      <c r="E10" s="12"/>
      <c r="F10" s="13">
        <f>+E10*3</f>
        <v>0</v>
      </c>
      <c r="G10" s="14">
        <f t="shared" si="0"/>
        <v>0</v>
      </c>
      <c r="H10" s="22"/>
      <c r="I10" s="24"/>
      <c r="J10" s="13">
        <f>+I10*3</f>
        <v>0</v>
      </c>
      <c r="K10" s="14">
        <f t="shared" si="1"/>
        <v>0</v>
      </c>
    </row>
    <row r="11" spans="1:11" ht="12.75">
      <c r="A11" s="62" t="s">
        <v>15</v>
      </c>
      <c r="B11" s="57" t="s">
        <v>16</v>
      </c>
      <c r="C11" s="63">
        <v>0.125</v>
      </c>
      <c r="D11" s="30" t="s">
        <v>1</v>
      </c>
      <c r="E11" s="12">
        <v>2790</v>
      </c>
      <c r="F11" s="13">
        <f>+E11*2</f>
        <v>5580</v>
      </c>
      <c r="G11" s="14">
        <f t="shared" si="0"/>
        <v>348.75</v>
      </c>
      <c r="H11" s="22"/>
      <c r="I11" s="24"/>
      <c r="J11" s="13">
        <f>+I11*2</f>
        <v>0</v>
      </c>
      <c r="K11" s="14">
        <f t="shared" si="1"/>
        <v>0</v>
      </c>
    </row>
    <row r="12" spans="1:11" ht="12.75">
      <c r="A12" s="62"/>
      <c r="B12" s="57"/>
      <c r="C12" s="63"/>
      <c r="D12" s="30" t="s">
        <v>18</v>
      </c>
      <c r="E12" s="12">
        <v>5435</v>
      </c>
      <c r="F12" s="13">
        <f>+E12*2</f>
        <v>10870</v>
      </c>
      <c r="G12" s="14">
        <f t="shared" si="0"/>
        <v>679.375</v>
      </c>
      <c r="H12" s="22"/>
      <c r="I12" s="24">
        <v>717</v>
      </c>
      <c r="J12" s="13">
        <f>+I12*2</f>
        <v>1434</v>
      </c>
      <c r="K12" s="14">
        <f t="shared" si="1"/>
        <v>89.625</v>
      </c>
    </row>
    <row r="13" spans="1:11" ht="12.75">
      <c r="A13" s="62"/>
      <c r="B13" s="57"/>
      <c r="C13" s="63"/>
      <c r="D13" s="30" t="s">
        <v>3</v>
      </c>
      <c r="E13" s="12">
        <v>12931</v>
      </c>
      <c r="F13" s="13">
        <f>+E13*1.5</f>
        <v>19396.5</v>
      </c>
      <c r="G13" s="14">
        <f t="shared" si="0"/>
        <v>1616.375</v>
      </c>
      <c r="H13" s="22"/>
      <c r="I13" s="24">
        <v>1144</v>
      </c>
      <c r="J13" s="13">
        <f>+I13*1.5</f>
        <v>1716</v>
      </c>
      <c r="K13" s="14">
        <f t="shared" si="1"/>
        <v>143</v>
      </c>
    </row>
    <row r="14" spans="1:11" ht="12.75">
      <c r="A14" s="62"/>
      <c r="B14" s="57"/>
      <c r="C14" s="63"/>
      <c r="D14" s="30" t="s">
        <v>17</v>
      </c>
      <c r="E14" s="12"/>
      <c r="F14" s="13">
        <f>+E14*1.5</f>
        <v>0</v>
      </c>
      <c r="G14" s="14">
        <f t="shared" si="0"/>
        <v>0</v>
      </c>
      <c r="H14" s="22"/>
      <c r="I14" s="24"/>
      <c r="J14" s="13">
        <f>+I14*1.5</f>
        <v>0</v>
      </c>
      <c r="K14" s="14">
        <f t="shared" si="1"/>
        <v>0</v>
      </c>
    </row>
    <row r="15" spans="1:11" ht="12.75">
      <c r="A15" s="62"/>
      <c r="B15" s="57"/>
      <c r="C15" s="63" t="s">
        <v>2</v>
      </c>
      <c r="D15" s="30" t="s">
        <v>1</v>
      </c>
      <c r="E15" s="12"/>
      <c r="F15" s="13">
        <f>+E15*2</f>
        <v>0</v>
      </c>
      <c r="G15" s="14">
        <f>+E15/4</f>
        <v>0</v>
      </c>
      <c r="H15" s="22"/>
      <c r="I15" s="24"/>
      <c r="J15" s="13">
        <f>+I15*2</f>
        <v>0</v>
      </c>
      <c r="K15" s="14">
        <f>+I15/4</f>
        <v>0</v>
      </c>
    </row>
    <row r="16" spans="1:11" ht="12.75">
      <c r="A16" s="62"/>
      <c r="B16" s="57"/>
      <c r="C16" s="63"/>
      <c r="D16" s="30" t="s">
        <v>3</v>
      </c>
      <c r="E16" s="12"/>
      <c r="F16" s="13">
        <f>+E16*1.5</f>
        <v>0</v>
      </c>
      <c r="G16" s="14">
        <f>+E16/4</f>
        <v>0</v>
      </c>
      <c r="H16" s="22"/>
      <c r="I16" s="24"/>
      <c r="J16" s="13">
        <f>+I16*1.5</f>
        <v>0</v>
      </c>
      <c r="K16" s="14">
        <f>+I16/4</f>
        <v>0</v>
      </c>
    </row>
    <row r="17" spans="1:11" ht="12.75">
      <c r="A17" s="62" t="s">
        <v>19</v>
      </c>
      <c r="B17" s="57" t="s">
        <v>20</v>
      </c>
      <c r="C17" s="31" t="s">
        <v>11</v>
      </c>
      <c r="D17" s="30"/>
      <c r="E17" s="12">
        <v>63078</v>
      </c>
      <c r="F17" s="13">
        <f>+E17*1</f>
        <v>63078</v>
      </c>
      <c r="G17" s="14">
        <f>+E17/8</f>
        <v>7884.75</v>
      </c>
      <c r="H17" s="22"/>
      <c r="I17" s="24">
        <v>7890</v>
      </c>
      <c r="J17" s="13">
        <f>+I17*1</f>
        <v>7890</v>
      </c>
      <c r="K17" s="14">
        <f>+I17/8</f>
        <v>986.25</v>
      </c>
    </row>
    <row r="18" spans="1:11" ht="12.75">
      <c r="A18" s="62"/>
      <c r="B18" s="57"/>
      <c r="C18" s="31" t="s">
        <v>2</v>
      </c>
      <c r="D18" s="30"/>
      <c r="E18" s="12">
        <v>1072</v>
      </c>
      <c r="F18" s="13">
        <f>+E18*1</f>
        <v>1072</v>
      </c>
      <c r="G18" s="14">
        <f>+E18/4</f>
        <v>268</v>
      </c>
      <c r="H18" s="22"/>
      <c r="I18" s="24"/>
      <c r="J18" s="13">
        <f>+I18*1</f>
        <v>0</v>
      </c>
      <c r="K18" s="14">
        <f>+I18/4</f>
        <v>0</v>
      </c>
    </row>
    <row r="19" spans="1:11" ht="12.75">
      <c r="A19" s="5" t="s">
        <v>24</v>
      </c>
      <c r="B19" s="2" t="s">
        <v>20</v>
      </c>
      <c r="C19" s="63" t="s">
        <v>2</v>
      </c>
      <c r="D19" s="63" t="s">
        <v>21</v>
      </c>
      <c r="E19" s="12"/>
      <c r="F19" s="13">
        <f>+E19*2</f>
        <v>0</v>
      </c>
      <c r="G19" s="14">
        <f>+E19/4</f>
        <v>0</v>
      </c>
      <c r="H19" s="22"/>
      <c r="I19" s="24"/>
      <c r="J19" s="13">
        <f>+I19*2</f>
        <v>0</v>
      </c>
      <c r="K19" s="14">
        <f>+I19/4</f>
        <v>0</v>
      </c>
    </row>
    <row r="20" spans="1:11" ht="13.5" thickBot="1">
      <c r="A20" s="8" t="s">
        <v>22</v>
      </c>
      <c r="B20" s="6" t="s">
        <v>23</v>
      </c>
      <c r="C20" s="70"/>
      <c r="D20" s="70"/>
      <c r="E20" s="15"/>
      <c r="F20" s="16">
        <f>+E20*2</f>
        <v>0</v>
      </c>
      <c r="G20" s="17">
        <f>+E20/4</f>
        <v>0</v>
      </c>
      <c r="H20" s="22"/>
      <c r="I20" s="25"/>
      <c r="J20" s="16">
        <f>+I20*2</f>
        <v>0</v>
      </c>
      <c r="K20" s="17">
        <f>+I20/4</f>
        <v>0</v>
      </c>
    </row>
    <row r="21" spans="1:11" ht="13.5" thickBot="1">
      <c r="A21" s="35" t="s">
        <v>32</v>
      </c>
      <c r="B21" s="7"/>
      <c r="C21" s="7"/>
      <c r="D21" s="7"/>
      <c r="E21" s="18"/>
      <c r="F21" s="19"/>
      <c r="G21" s="50">
        <f>SUM(G6:G20)</f>
        <v>18783.375</v>
      </c>
      <c r="H21" s="26"/>
      <c r="I21" s="27"/>
      <c r="J21" s="28"/>
      <c r="K21" s="51">
        <f>SUM(K6:K20)</f>
        <v>1555.125</v>
      </c>
    </row>
    <row r="22" spans="1:11" ht="14.25" thickBot="1" thickTop="1">
      <c r="A22" s="36"/>
      <c r="B22" s="37"/>
      <c r="C22" s="37"/>
      <c r="D22" s="37"/>
      <c r="E22" s="38"/>
      <c r="F22" s="38"/>
      <c r="G22" s="39"/>
      <c r="H22" s="40"/>
      <c r="I22" s="41"/>
      <c r="J22" s="42"/>
      <c r="K22" s="43"/>
    </row>
    <row r="23" spans="1:4" ht="21.75" customHeight="1" thickBot="1">
      <c r="A23" s="32" t="s">
        <v>29</v>
      </c>
      <c r="B23" s="33"/>
      <c r="C23" s="33"/>
      <c r="D23" s="34"/>
    </row>
    <row r="24" spans="1:4" ht="33.75" customHeight="1">
      <c r="A24" s="71" t="s">
        <v>38</v>
      </c>
      <c r="B24" s="72"/>
      <c r="C24" s="52">
        <f>+G21</f>
        <v>18783.375</v>
      </c>
      <c r="D24" s="20" t="s">
        <v>8</v>
      </c>
    </row>
    <row r="25" spans="1:4" ht="31.5" customHeight="1" thickBot="1">
      <c r="A25" s="73" t="s">
        <v>39</v>
      </c>
      <c r="B25" s="74"/>
      <c r="C25" s="53">
        <f>+K21</f>
        <v>1555.125</v>
      </c>
      <c r="D25" s="4" t="s">
        <v>8</v>
      </c>
    </row>
    <row r="27" ht="12.75">
      <c r="A27" s="21" t="s">
        <v>33</v>
      </c>
    </row>
    <row r="28" ht="12.75">
      <c r="A28" s="21" t="s">
        <v>34</v>
      </c>
    </row>
    <row r="29" ht="12.75">
      <c r="A29" s="21"/>
    </row>
    <row r="30" ht="12.75">
      <c r="A30" s="21" t="s">
        <v>30</v>
      </c>
    </row>
  </sheetData>
  <sheetProtection/>
  <mergeCells count="20">
    <mergeCell ref="C19:C20"/>
    <mergeCell ref="D19:D20"/>
    <mergeCell ref="A24:B24"/>
    <mergeCell ref="A25:B25"/>
    <mergeCell ref="C15:C16"/>
    <mergeCell ref="C4:C5"/>
    <mergeCell ref="D4:D5"/>
    <mergeCell ref="B6:B7"/>
    <mergeCell ref="A17:A18"/>
    <mergeCell ref="B17:B18"/>
    <mergeCell ref="A6:A7"/>
    <mergeCell ref="A8:A10"/>
    <mergeCell ref="B8:B10"/>
    <mergeCell ref="I4:K4"/>
    <mergeCell ref="E4:G4"/>
    <mergeCell ref="A11:A16"/>
    <mergeCell ref="B11:B16"/>
    <mergeCell ref="C8:C10"/>
    <mergeCell ref="C11:C14"/>
    <mergeCell ref="A4:B5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caudrm</dc:creator>
  <cp:keywords/>
  <dc:description/>
  <cp:lastModifiedBy>mikulasek</cp:lastModifiedBy>
  <cp:lastPrinted>2013-09-24T08:51:17Z</cp:lastPrinted>
  <dcterms:created xsi:type="dcterms:W3CDTF">2013-09-03T07:52:44Z</dcterms:created>
  <dcterms:modified xsi:type="dcterms:W3CDTF">2018-06-26T09:36:41Z</dcterms:modified>
  <cp:category/>
  <cp:version/>
  <cp:contentType/>
  <cp:contentStatus/>
</cp:coreProperties>
</file>