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21915" windowHeight="12525" activeTab="0"/>
  </bookViews>
  <sheets>
    <sheet name="oblast Západ" sheetId="1" r:id="rId1"/>
  </sheets>
  <definedNames/>
  <calcPr fullCalcOnLoad="1"/>
</workbook>
</file>

<file path=xl/sharedStrings.xml><?xml version="1.0" encoding="utf-8"?>
<sst xmlns="http://schemas.openxmlformats.org/spreadsheetml/2006/main" count="64" uniqueCount="44">
  <si>
    <t>1/3</t>
  </si>
  <si>
    <t>1,5/1,5</t>
  </si>
  <si>
    <t>0,25</t>
  </si>
  <si>
    <t>3/1,5</t>
  </si>
  <si>
    <t xml:space="preserve">podélná čára souvislá </t>
  </si>
  <si>
    <t>šířka čáry</t>
  </si>
  <si>
    <t>název</t>
  </si>
  <si>
    <t>kadence</t>
  </si>
  <si>
    <r>
      <t>m</t>
    </r>
    <r>
      <rPr>
        <vertAlign val="superscript"/>
        <sz val="9"/>
        <rFont val="Arial"/>
        <family val="2"/>
      </rPr>
      <t>2</t>
    </r>
  </si>
  <si>
    <t xml:space="preserve">podélná čára přerušovaná  </t>
  </si>
  <si>
    <t>V 1a</t>
  </si>
  <si>
    <t>0,125</t>
  </si>
  <si>
    <t>V 2a</t>
  </si>
  <si>
    <t>6/12</t>
  </si>
  <si>
    <t>3/6</t>
  </si>
  <si>
    <t>podélná čára přerušovaná</t>
  </si>
  <si>
    <t>V 2b</t>
  </si>
  <si>
    <t>6/3</t>
  </si>
  <si>
    <t>3/3</t>
  </si>
  <si>
    <t>vodící čára</t>
  </si>
  <si>
    <t>V 4</t>
  </si>
  <si>
    <t>0,5/0,5</t>
  </si>
  <si>
    <t>oddělení parkovacích pruhů</t>
  </si>
  <si>
    <t xml:space="preserve">V 10d </t>
  </si>
  <si>
    <t>oddělení zastávkového pruhu</t>
  </si>
  <si>
    <t>barva</t>
  </si>
  <si>
    <t>plast</t>
  </si>
  <si>
    <t xml:space="preserve">m </t>
  </si>
  <si>
    <t xml:space="preserve"> m</t>
  </si>
  <si>
    <t>DOPRAVNÍ ZNAČENÍ</t>
  </si>
  <si>
    <t>veškerá technologie pokládky VDZ bude dle PPK VZ (požadavky na provedení a kvalitu vodorovného dopravního značení)</t>
  </si>
  <si>
    <t>bm</t>
  </si>
  <si>
    <t>celkem</t>
  </si>
  <si>
    <t>m - metr nanesené čáry</t>
  </si>
  <si>
    <t>bm - běžný metr (provedené VDZ včetně mezer)</t>
  </si>
  <si>
    <t>Obnova VDZ:</t>
  </si>
  <si>
    <r>
      <t>m</t>
    </r>
    <r>
      <rPr>
        <b/>
        <vertAlign val="superscript"/>
        <sz val="8"/>
        <rFont val="Arial"/>
        <family val="2"/>
      </rPr>
      <t>2</t>
    </r>
  </si>
  <si>
    <t>VDZ - barvou (čáry šířky 12,5cm a 25cm)</t>
  </si>
  <si>
    <t>VDZ - plast  (čáry šířky 12,5cm a 25cm)</t>
  </si>
  <si>
    <t>oblast Západ</t>
  </si>
  <si>
    <r>
      <t>m</t>
    </r>
    <r>
      <rPr>
        <vertAlign val="superscript"/>
        <sz val="9"/>
        <rFont val="Arial"/>
        <family val="0"/>
      </rPr>
      <t>2</t>
    </r>
  </si>
  <si>
    <t>přechod pro chodce V 7</t>
  </si>
  <si>
    <t>V 7</t>
  </si>
  <si>
    <t>VDZ - plast (přechody,šipky,stíny atd.)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</si>
</sst>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 diagonalUp="1">
      <left style="medium"/>
      <right style="thin"/>
      <top style="medium"/>
      <bottom style="thin"/>
      <diagonal style="medium"/>
    </border>
    <border diagonalUp="1">
      <left style="medium"/>
      <right style="thin"/>
      <top style="thin"/>
      <bottom style="thin"/>
      <diagonal style="medium"/>
    </border>
    <border diagonalUp="1">
      <left style="medium"/>
      <right style="thin"/>
      <top style="thin"/>
      <bottom style="medium"/>
      <diagonal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 diagonalUp="1">
      <left style="thin"/>
      <right style="thin"/>
      <top style="thin"/>
      <bottom style="thin"/>
      <diagonal style="thin"/>
    </border>
    <border>
      <left style="thick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Up="1">
      <left style="medium"/>
      <right>
        <color indexed="63"/>
      </right>
      <top style="medium"/>
      <bottom style="thick"/>
      <diagonal style="medium"/>
    </border>
    <border diagonalUp="1">
      <left>
        <color indexed="63"/>
      </left>
      <right style="thin"/>
      <top style="medium"/>
      <bottom style="thick"/>
      <diagonal style="medium"/>
    </border>
    <border>
      <left style="medium"/>
      <right style="medium"/>
      <top style="thick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n"/>
      <right style="medium"/>
      <top style="medium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/>
    </xf>
    <xf numFmtId="0" fontId="2" fillId="0" borderId="11" xfId="0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3" fontId="2" fillId="33" borderId="14" xfId="0" applyNumberFormat="1" applyFont="1" applyFill="1" applyBorder="1" applyAlignment="1" applyProtection="1">
      <alignment/>
      <protection locked="0"/>
    </xf>
    <xf numFmtId="3" fontId="2" fillId="0" borderId="14" xfId="0" applyNumberFormat="1" applyFont="1" applyFill="1" applyBorder="1" applyAlignment="1" applyProtection="1">
      <alignment/>
      <protection locked="0"/>
    </xf>
    <xf numFmtId="3" fontId="2" fillId="0" borderId="15" xfId="0" applyNumberFormat="1" applyFont="1" applyBorder="1" applyAlignment="1">
      <alignment/>
    </xf>
    <xf numFmtId="3" fontId="2" fillId="33" borderId="10" xfId="0" applyNumberFormat="1" applyFont="1" applyFill="1" applyBorder="1" applyAlignment="1" applyProtection="1">
      <alignment/>
      <protection locked="0"/>
    </xf>
    <xf numFmtId="3" fontId="2" fillId="0" borderId="10" xfId="0" applyNumberFormat="1" applyFont="1" applyFill="1" applyBorder="1" applyAlignment="1" applyProtection="1">
      <alignment/>
      <protection locked="0"/>
    </xf>
    <xf numFmtId="3" fontId="2" fillId="0" borderId="16" xfId="0" applyNumberFormat="1" applyFont="1" applyBorder="1" applyAlignment="1">
      <alignment/>
    </xf>
    <xf numFmtId="3" fontId="2" fillId="33" borderId="12" xfId="0" applyNumberFormat="1" applyFont="1" applyFill="1" applyBorder="1" applyAlignment="1" applyProtection="1">
      <alignment/>
      <protection locked="0"/>
    </xf>
    <xf numFmtId="3" fontId="2" fillId="0" borderId="12" xfId="0" applyNumberFormat="1" applyFont="1" applyFill="1" applyBorder="1" applyAlignment="1" applyProtection="1">
      <alignment/>
      <protection locked="0"/>
    </xf>
    <xf numFmtId="3" fontId="2" fillId="0" borderId="17" xfId="0" applyNumberFormat="1" applyFont="1" applyBorder="1" applyAlignment="1">
      <alignment/>
    </xf>
    <xf numFmtId="3" fontId="8" fillId="0" borderId="18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/>
      <protection locked="0"/>
    </xf>
    <xf numFmtId="0" fontId="2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3" fontId="0" fillId="34" borderId="0" xfId="0" applyNumberFormat="1" applyFill="1" applyBorder="1" applyAlignment="1" applyProtection="1">
      <alignment/>
      <protection locked="0"/>
    </xf>
    <xf numFmtId="3" fontId="0" fillId="34" borderId="19" xfId="0" applyNumberFormat="1" applyFill="1" applyBorder="1" applyAlignment="1" applyProtection="1">
      <alignment/>
      <protection locked="0"/>
    </xf>
    <xf numFmtId="3" fontId="8" fillId="0" borderId="20" xfId="0" applyNumberFormat="1" applyFont="1" applyFill="1" applyBorder="1" applyAlignment="1" applyProtection="1">
      <alignment horizontal="center"/>
      <protection locked="0"/>
    </xf>
    <xf numFmtId="3" fontId="2" fillId="0" borderId="20" xfId="0" applyNumberFormat="1" applyFont="1" applyFill="1" applyBorder="1" applyAlignment="1" applyProtection="1">
      <alignment/>
      <protection locked="0"/>
    </xf>
    <xf numFmtId="49" fontId="2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8" fillId="0" borderId="21" xfId="0" applyFont="1" applyFill="1" applyBorder="1" applyAlignment="1">
      <alignment vertical="center" wrapText="1"/>
    </xf>
    <xf numFmtId="0" fontId="2" fillId="34" borderId="23" xfId="0" applyFont="1" applyFill="1" applyBorder="1" applyAlignment="1">
      <alignment vertical="center" wrapText="1"/>
    </xf>
    <xf numFmtId="0" fontId="0" fillId="34" borderId="24" xfId="0" applyFill="1" applyBorder="1" applyAlignment="1">
      <alignment horizontal="center" vertical="center"/>
    </xf>
    <xf numFmtId="0" fontId="2" fillId="34" borderId="24" xfId="0" applyFont="1" applyFill="1" applyBorder="1" applyAlignment="1" applyProtection="1">
      <alignment/>
      <protection locked="0"/>
    </xf>
    <xf numFmtId="3" fontId="2" fillId="34" borderId="24" xfId="0" applyNumberFormat="1" applyFont="1" applyFill="1" applyBorder="1" applyAlignment="1">
      <alignment/>
    </xf>
    <xf numFmtId="3" fontId="0" fillId="34" borderId="25" xfId="0" applyNumberFormat="1" applyFill="1" applyBorder="1" applyAlignment="1" applyProtection="1">
      <alignment/>
      <protection locked="0"/>
    </xf>
    <xf numFmtId="3" fontId="2" fillId="34" borderId="26" xfId="0" applyNumberFormat="1" applyFont="1" applyFill="1" applyBorder="1" applyAlignment="1" applyProtection="1">
      <alignment/>
      <protection locked="0"/>
    </xf>
    <xf numFmtId="3" fontId="2" fillId="34" borderId="24" xfId="0" applyNumberFormat="1" applyFont="1" applyFill="1" applyBorder="1" applyAlignment="1" applyProtection="1">
      <alignment/>
      <protection locked="0"/>
    </xf>
    <xf numFmtId="3" fontId="2" fillId="34" borderId="27" xfId="0" applyNumberFormat="1" applyFont="1" applyFill="1" applyBorder="1" applyAlignment="1">
      <alignment/>
    </xf>
    <xf numFmtId="0" fontId="11" fillId="0" borderId="28" xfId="0" applyFont="1" applyBorder="1" applyAlignment="1">
      <alignment horizontal="center"/>
    </xf>
    <xf numFmtId="0" fontId="11" fillId="34" borderId="29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1" fillId="0" borderId="30" xfId="0" applyFont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32" xfId="0" applyFont="1" applyBorder="1" applyAlignment="1">
      <alignment horizontal="center"/>
    </xf>
    <xf numFmtId="3" fontId="8" fillId="0" borderId="33" xfId="0" applyNumberFormat="1" applyFont="1" applyFill="1" applyBorder="1" applyAlignment="1">
      <alignment/>
    </xf>
    <xf numFmtId="3" fontId="8" fillId="0" borderId="34" xfId="0" applyNumberFormat="1" applyFont="1" applyFill="1" applyBorder="1" applyAlignment="1">
      <alignment/>
    </xf>
    <xf numFmtId="3" fontId="9" fillId="35" borderId="14" xfId="0" applyNumberFormat="1" applyFont="1" applyFill="1" applyBorder="1" applyAlignment="1">
      <alignment horizontal="center" vertical="center"/>
    </xf>
    <xf numFmtId="3" fontId="2" fillId="33" borderId="35" xfId="0" applyNumberFormat="1" applyFont="1" applyFill="1" applyBorder="1" applyAlignment="1" applyProtection="1">
      <alignment/>
      <protection locked="0"/>
    </xf>
    <xf numFmtId="3" fontId="2" fillId="33" borderId="36" xfId="0" applyNumberFormat="1" applyFont="1" applyFill="1" applyBorder="1" applyAlignment="1" applyProtection="1">
      <alignment/>
      <protection locked="0"/>
    </xf>
    <xf numFmtId="3" fontId="2" fillId="33" borderId="37" xfId="0" applyNumberFormat="1" applyFont="1" applyFill="1" applyBorder="1" applyAlignment="1" applyProtection="1">
      <alignment/>
      <protection locked="0"/>
    </xf>
    <xf numFmtId="0" fontId="8" fillId="0" borderId="38" xfId="0" applyFont="1" applyFill="1" applyBorder="1" applyAlignment="1">
      <alignment vertical="center" wrapText="1"/>
    </xf>
    <xf numFmtId="0" fontId="8" fillId="0" borderId="38" xfId="0" applyFont="1" applyFill="1" applyBorder="1" applyAlignment="1" applyProtection="1">
      <alignment horizontal="center"/>
      <protection locked="0"/>
    </xf>
    <xf numFmtId="0" fontId="8" fillId="0" borderId="39" xfId="0" applyFont="1" applyFill="1" applyBorder="1" applyAlignment="1" applyProtection="1">
      <alignment horizontal="center"/>
      <protection locked="0"/>
    </xf>
    <xf numFmtId="3" fontId="9" fillId="35" borderId="40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vertical="center" wrapText="1"/>
    </xf>
    <xf numFmtId="0" fontId="2" fillId="0" borderId="46" xfId="0" applyFont="1" applyBorder="1" applyAlignment="1">
      <alignment horizontal="center"/>
    </xf>
    <xf numFmtId="0" fontId="2" fillId="0" borderId="46" xfId="0" applyFont="1" applyBorder="1" applyAlignment="1">
      <alignment horizontal="center" vertical="center"/>
    </xf>
    <xf numFmtId="0" fontId="2" fillId="0" borderId="46" xfId="0" applyFont="1" applyBorder="1" applyAlignment="1">
      <alignment vertical="center"/>
    </xf>
    <xf numFmtId="0" fontId="2" fillId="34" borderId="19" xfId="0" applyFont="1" applyFill="1" applyBorder="1" applyAlignment="1" applyProtection="1">
      <alignment/>
      <protection locked="0"/>
    </xf>
    <xf numFmtId="0" fontId="2" fillId="33" borderId="47" xfId="0" applyFont="1" applyFill="1" applyBorder="1" applyAlignment="1" applyProtection="1">
      <alignment horizontal="center"/>
      <protection locked="0"/>
    </xf>
    <xf numFmtId="0" fontId="2" fillId="0" borderId="48" xfId="0" applyFont="1" applyBorder="1" applyAlignment="1">
      <alignment horizontal="center"/>
    </xf>
    <xf numFmtId="0" fontId="2" fillId="0" borderId="39" xfId="0" applyFont="1" applyFill="1" applyBorder="1" applyAlignment="1">
      <alignment horizontal="center" vertical="center"/>
    </xf>
    <xf numFmtId="0" fontId="2" fillId="0" borderId="39" xfId="0" applyFont="1" applyFill="1" applyBorder="1" applyAlignment="1" applyProtection="1">
      <alignment/>
      <protection locked="0"/>
    </xf>
    <xf numFmtId="0" fontId="2" fillId="0" borderId="49" xfId="0" applyFont="1" applyFill="1" applyBorder="1" applyAlignment="1">
      <alignment/>
    </xf>
    <xf numFmtId="0" fontId="2" fillId="34" borderId="50" xfId="0" applyFont="1" applyFill="1" applyBorder="1" applyAlignment="1" applyProtection="1">
      <alignment/>
      <protection locked="0"/>
    </xf>
    <xf numFmtId="0" fontId="6" fillId="0" borderId="13" xfId="0" applyFont="1" applyBorder="1" applyAlignment="1">
      <alignment horizontal="justify" vertical="center"/>
    </xf>
    <xf numFmtId="0" fontId="0" fillId="0" borderId="12" xfId="0" applyBorder="1" applyAlignment="1">
      <alignment vertic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3" fontId="2" fillId="33" borderId="53" xfId="0" applyNumberFormat="1" applyFont="1" applyFill="1" applyBorder="1" applyAlignment="1" applyProtection="1">
      <alignment horizontal="center"/>
      <protection locked="0"/>
    </xf>
    <xf numFmtId="3" fontId="2" fillId="33" borderId="54" xfId="0" applyNumberFormat="1" applyFont="1" applyFill="1" applyBorder="1" applyAlignment="1" applyProtection="1">
      <alignment horizontal="center"/>
      <protection locked="0"/>
    </xf>
    <xf numFmtId="0" fontId="2" fillId="0" borderId="55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55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56" xfId="0" applyFont="1" applyBorder="1" applyAlignment="1">
      <alignment horizontal="justify" vertical="center" wrapText="1"/>
    </xf>
    <xf numFmtId="0" fontId="0" fillId="0" borderId="14" xfId="0" applyBorder="1" applyAlignment="1">
      <alignment vertical="center" wrapText="1"/>
    </xf>
    <xf numFmtId="0" fontId="6" fillId="0" borderId="11" xfId="0" applyFont="1" applyBorder="1" applyAlignment="1">
      <alignment horizontal="justify" vertical="center" wrapText="1"/>
    </xf>
    <xf numFmtId="0" fontId="0" fillId="0" borderId="10" xfId="0" applyBorder="1" applyAlignment="1">
      <alignment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28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56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11" fillId="0" borderId="57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8" fillId="0" borderId="28" xfId="0" applyFont="1" applyBorder="1" applyAlignment="1">
      <alignment vertical="center"/>
    </xf>
    <xf numFmtId="0" fontId="10" fillId="0" borderId="28" xfId="0" applyFont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7"/>
  <sheetViews>
    <sheetView tabSelected="1" zoomScale="118" zoomScaleNormal="118" zoomScalePageLayoutView="0" workbookViewId="0" topLeftCell="A1">
      <selection activeCell="E13" sqref="E13"/>
    </sheetView>
  </sheetViews>
  <sheetFormatPr defaultColWidth="9.140625" defaultRowHeight="12.75"/>
  <cols>
    <col min="1" max="1" width="27.140625" style="0" customWidth="1"/>
    <col min="2" max="2" width="12.00390625" style="0" customWidth="1"/>
    <col min="3" max="3" width="11.00390625" style="0" customWidth="1"/>
    <col min="4" max="4" width="7.140625" style="0" customWidth="1"/>
    <col min="5" max="7" width="7.7109375" style="0" customWidth="1"/>
    <col min="8" max="8" width="3.8515625" style="0" customWidth="1"/>
    <col min="9" max="11" width="7.7109375" style="0" customWidth="1"/>
  </cols>
  <sheetData>
    <row r="2" spans="1:2" ht="20.25">
      <c r="A2" s="3" t="s">
        <v>35</v>
      </c>
      <c r="B2" s="3" t="s">
        <v>39</v>
      </c>
    </row>
    <row r="3" spans="1:8" ht="16.5" thickBot="1">
      <c r="A3" s="1"/>
      <c r="B3" s="1"/>
      <c r="C3" s="1"/>
      <c r="D3" s="1"/>
      <c r="E3" s="1"/>
      <c r="F3" s="1"/>
      <c r="G3" s="1"/>
      <c r="H3" s="1"/>
    </row>
    <row r="4" spans="1:11" ht="14.25" customHeight="1" thickBot="1">
      <c r="A4" s="106" t="s">
        <v>6</v>
      </c>
      <c r="B4" s="107"/>
      <c r="C4" s="93" t="s">
        <v>5</v>
      </c>
      <c r="D4" s="93" t="s">
        <v>7</v>
      </c>
      <c r="E4" s="104" t="s">
        <v>25</v>
      </c>
      <c r="F4" s="104"/>
      <c r="G4" s="104"/>
      <c r="H4" s="41"/>
      <c r="I4" s="101" t="s">
        <v>26</v>
      </c>
      <c r="J4" s="102"/>
      <c r="K4" s="103"/>
    </row>
    <row r="5" spans="1:11" ht="14.25" thickBot="1" thickTop="1">
      <c r="A5" s="107"/>
      <c r="B5" s="107"/>
      <c r="C5" s="94"/>
      <c r="D5" s="94"/>
      <c r="E5" s="40" t="s">
        <v>27</v>
      </c>
      <c r="F5" s="40" t="s">
        <v>31</v>
      </c>
      <c r="G5" s="40" t="s">
        <v>36</v>
      </c>
      <c r="H5" s="42"/>
      <c r="I5" s="43" t="s">
        <v>28</v>
      </c>
      <c r="J5" s="44" t="s">
        <v>31</v>
      </c>
      <c r="K5" s="45" t="s">
        <v>36</v>
      </c>
    </row>
    <row r="6" spans="1:11" ht="12.75">
      <c r="A6" s="98" t="s">
        <v>4</v>
      </c>
      <c r="B6" s="95" t="s">
        <v>10</v>
      </c>
      <c r="C6" s="25" t="s">
        <v>11</v>
      </c>
      <c r="D6" s="25"/>
      <c r="E6" s="8">
        <v>23818</v>
      </c>
      <c r="F6" s="9">
        <f>+E6*1</f>
        <v>23818</v>
      </c>
      <c r="G6" s="10">
        <f>+E6/8</f>
        <v>2977.25</v>
      </c>
      <c r="H6" s="21"/>
      <c r="I6" s="49"/>
      <c r="J6" s="9">
        <f>+I6*1</f>
        <v>0</v>
      </c>
      <c r="K6" s="10">
        <f>+I6/8</f>
        <v>0</v>
      </c>
    </row>
    <row r="7" spans="1:11" ht="12.75">
      <c r="A7" s="99"/>
      <c r="B7" s="96"/>
      <c r="C7" s="26" t="s">
        <v>2</v>
      </c>
      <c r="D7" s="26"/>
      <c r="E7" s="11"/>
      <c r="F7" s="12">
        <f>+E7*1</f>
        <v>0</v>
      </c>
      <c r="G7" s="13">
        <f>+E7/4</f>
        <v>0</v>
      </c>
      <c r="H7" s="21"/>
      <c r="I7" s="50"/>
      <c r="J7" s="12">
        <f>+I7*1</f>
        <v>0</v>
      </c>
      <c r="K7" s="13">
        <f>+I7/4</f>
        <v>0</v>
      </c>
    </row>
    <row r="8" spans="1:11" ht="12.75">
      <c r="A8" s="100" t="s">
        <v>9</v>
      </c>
      <c r="B8" s="96" t="s">
        <v>12</v>
      </c>
      <c r="C8" s="87">
        <v>0.125</v>
      </c>
      <c r="D8" s="26" t="s">
        <v>0</v>
      </c>
      <c r="E8" s="11"/>
      <c r="F8" s="12">
        <f>+E8*4</f>
        <v>0</v>
      </c>
      <c r="G8" s="13">
        <f aca="true" t="shared" si="0" ref="G8:G14">+E8/8</f>
        <v>0</v>
      </c>
      <c r="H8" s="21"/>
      <c r="I8" s="50"/>
      <c r="J8" s="12">
        <f>+I8*4</f>
        <v>0</v>
      </c>
      <c r="K8" s="13">
        <f aca="true" t="shared" si="1" ref="K8:K14">+I8/8</f>
        <v>0</v>
      </c>
    </row>
    <row r="9" spans="1:11" ht="12.75">
      <c r="A9" s="99"/>
      <c r="B9" s="96"/>
      <c r="C9" s="105"/>
      <c r="D9" s="26" t="s">
        <v>14</v>
      </c>
      <c r="E9" s="11">
        <v>20856</v>
      </c>
      <c r="F9" s="12">
        <f>+E9*3</f>
        <v>62568</v>
      </c>
      <c r="G9" s="13">
        <f t="shared" si="0"/>
        <v>2607</v>
      </c>
      <c r="H9" s="21"/>
      <c r="I9" s="50"/>
      <c r="J9" s="12">
        <f>+I9*3</f>
        <v>0</v>
      </c>
      <c r="K9" s="13">
        <f t="shared" si="1"/>
        <v>0</v>
      </c>
    </row>
    <row r="10" spans="1:11" ht="12.75">
      <c r="A10" s="99"/>
      <c r="B10" s="96"/>
      <c r="C10" s="105"/>
      <c r="D10" s="26" t="s">
        <v>13</v>
      </c>
      <c r="E10" s="11"/>
      <c r="F10" s="12">
        <f>+E10*3</f>
        <v>0</v>
      </c>
      <c r="G10" s="13">
        <f t="shared" si="0"/>
        <v>0</v>
      </c>
      <c r="H10" s="21"/>
      <c r="I10" s="50"/>
      <c r="J10" s="12">
        <f>+I10*3</f>
        <v>0</v>
      </c>
      <c r="K10" s="13">
        <f t="shared" si="1"/>
        <v>0</v>
      </c>
    </row>
    <row r="11" spans="1:11" ht="12.75">
      <c r="A11" s="97" t="s">
        <v>15</v>
      </c>
      <c r="B11" s="96" t="s">
        <v>16</v>
      </c>
      <c r="C11" s="87">
        <v>0.125</v>
      </c>
      <c r="D11" s="26" t="s">
        <v>1</v>
      </c>
      <c r="E11" s="11"/>
      <c r="F11" s="12">
        <f>+E11*2</f>
        <v>0</v>
      </c>
      <c r="G11" s="13">
        <f t="shared" si="0"/>
        <v>0</v>
      </c>
      <c r="H11" s="21"/>
      <c r="I11" s="50"/>
      <c r="J11" s="12">
        <f>+I11*2</f>
        <v>0</v>
      </c>
      <c r="K11" s="13">
        <f t="shared" si="1"/>
        <v>0</v>
      </c>
    </row>
    <row r="12" spans="1:11" ht="12.75">
      <c r="A12" s="97"/>
      <c r="B12" s="96"/>
      <c r="C12" s="87"/>
      <c r="D12" s="26" t="s">
        <v>18</v>
      </c>
      <c r="E12" s="11"/>
      <c r="F12" s="12">
        <f>+E12*2</f>
        <v>0</v>
      </c>
      <c r="G12" s="13">
        <f t="shared" si="0"/>
        <v>0</v>
      </c>
      <c r="H12" s="21"/>
      <c r="I12" s="50"/>
      <c r="J12" s="12">
        <f>+I12*2</f>
        <v>0</v>
      </c>
      <c r="K12" s="13">
        <f t="shared" si="1"/>
        <v>0</v>
      </c>
    </row>
    <row r="13" spans="1:11" ht="12.75">
      <c r="A13" s="97"/>
      <c r="B13" s="96"/>
      <c r="C13" s="87"/>
      <c r="D13" s="26" t="s">
        <v>3</v>
      </c>
      <c r="E13" s="11">
        <v>13866</v>
      </c>
      <c r="F13" s="12">
        <f>+E13*1.5</f>
        <v>20799</v>
      </c>
      <c r="G13" s="13">
        <f t="shared" si="0"/>
        <v>1733.25</v>
      </c>
      <c r="H13" s="21"/>
      <c r="I13" s="50"/>
      <c r="J13" s="12">
        <f>+I13*1.5</f>
        <v>0</v>
      </c>
      <c r="K13" s="13">
        <f t="shared" si="1"/>
        <v>0</v>
      </c>
    </row>
    <row r="14" spans="1:11" ht="12.75">
      <c r="A14" s="97"/>
      <c r="B14" s="96"/>
      <c r="C14" s="87"/>
      <c r="D14" s="26" t="s">
        <v>17</v>
      </c>
      <c r="E14" s="11"/>
      <c r="F14" s="12">
        <f>+E14*1.5</f>
        <v>0</v>
      </c>
      <c r="G14" s="13">
        <f t="shared" si="0"/>
        <v>0</v>
      </c>
      <c r="H14" s="21"/>
      <c r="I14" s="50"/>
      <c r="J14" s="12">
        <f>+I14*1.5</f>
        <v>0</v>
      </c>
      <c r="K14" s="13">
        <f t="shared" si="1"/>
        <v>0</v>
      </c>
    </row>
    <row r="15" spans="1:11" ht="12.75">
      <c r="A15" s="97"/>
      <c r="B15" s="96"/>
      <c r="C15" s="87" t="s">
        <v>2</v>
      </c>
      <c r="D15" s="26" t="s">
        <v>1</v>
      </c>
      <c r="E15" s="11"/>
      <c r="F15" s="12">
        <f>+E15*2</f>
        <v>0</v>
      </c>
      <c r="G15" s="13">
        <f>+E15/4</f>
        <v>0</v>
      </c>
      <c r="H15" s="21"/>
      <c r="I15" s="50"/>
      <c r="J15" s="12">
        <f>+I15*2</f>
        <v>0</v>
      </c>
      <c r="K15" s="13">
        <f>+I15/4</f>
        <v>0</v>
      </c>
    </row>
    <row r="16" spans="1:11" ht="12.75">
      <c r="A16" s="97"/>
      <c r="B16" s="96"/>
      <c r="C16" s="87"/>
      <c r="D16" s="26" t="s">
        <v>3</v>
      </c>
      <c r="E16" s="11"/>
      <c r="F16" s="12">
        <f>+E16*1.5</f>
        <v>0</v>
      </c>
      <c r="G16" s="13">
        <f>+E16/4</f>
        <v>0</v>
      </c>
      <c r="H16" s="21"/>
      <c r="I16" s="50"/>
      <c r="J16" s="12">
        <f>+I16*1.5</f>
        <v>0</v>
      </c>
      <c r="K16" s="13">
        <f>+I16/4</f>
        <v>0</v>
      </c>
    </row>
    <row r="17" spans="1:11" ht="12.75">
      <c r="A17" s="97" t="s">
        <v>19</v>
      </c>
      <c r="B17" s="96" t="s">
        <v>20</v>
      </c>
      <c r="C17" s="27" t="s">
        <v>11</v>
      </c>
      <c r="D17" s="26"/>
      <c r="E17" s="11">
        <v>62114</v>
      </c>
      <c r="F17" s="12">
        <f>+E17*1</f>
        <v>62114</v>
      </c>
      <c r="G17" s="13">
        <f>+E17/8</f>
        <v>7764.25</v>
      </c>
      <c r="H17" s="21"/>
      <c r="I17" s="50"/>
      <c r="J17" s="12">
        <f>+I17*1</f>
        <v>0</v>
      </c>
      <c r="K17" s="13">
        <f>+I17/8</f>
        <v>0</v>
      </c>
    </row>
    <row r="18" spans="1:11" ht="12.75">
      <c r="A18" s="97"/>
      <c r="B18" s="96"/>
      <c r="C18" s="27" t="s">
        <v>2</v>
      </c>
      <c r="D18" s="26"/>
      <c r="E18" s="11"/>
      <c r="F18" s="12">
        <f>+E18*1</f>
        <v>0</v>
      </c>
      <c r="G18" s="13">
        <f>+E18/4</f>
        <v>0</v>
      </c>
      <c r="H18" s="21"/>
      <c r="I18" s="50"/>
      <c r="J18" s="12">
        <f>+I18*1</f>
        <v>0</v>
      </c>
      <c r="K18" s="13">
        <f>+I18/4</f>
        <v>0</v>
      </c>
    </row>
    <row r="19" spans="1:11" ht="12.75">
      <c r="A19" s="4" t="s">
        <v>24</v>
      </c>
      <c r="B19" s="2" t="s">
        <v>20</v>
      </c>
      <c r="C19" s="87" t="s">
        <v>2</v>
      </c>
      <c r="D19" s="87" t="s">
        <v>21</v>
      </c>
      <c r="E19" s="11"/>
      <c r="F19" s="12">
        <f>+E19*2</f>
        <v>0</v>
      </c>
      <c r="G19" s="13">
        <f>+E19/4</f>
        <v>0</v>
      </c>
      <c r="H19" s="21"/>
      <c r="I19" s="50"/>
      <c r="J19" s="12">
        <f>+I19*2</f>
        <v>0</v>
      </c>
      <c r="K19" s="13">
        <f>+I19/4</f>
        <v>0</v>
      </c>
    </row>
    <row r="20" spans="1:11" ht="13.5" thickBot="1">
      <c r="A20" s="7" t="s">
        <v>22</v>
      </c>
      <c r="B20" s="5" t="s">
        <v>23</v>
      </c>
      <c r="C20" s="88"/>
      <c r="D20" s="88"/>
      <c r="E20" s="14"/>
      <c r="F20" s="15">
        <f>+E20*2</f>
        <v>0</v>
      </c>
      <c r="G20" s="16">
        <f>+E20/4</f>
        <v>0</v>
      </c>
      <c r="H20" s="21"/>
      <c r="I20" s="51"/>
      <c r="J20" s="15">
        <f>+I20*2</f>
        <v>0</v>
      </c>
      <c r="K20" s="16">
        <f>+I20/4</f>
        <v>0</v>
      </c>
    </row>
    <row r="21" spans="1:11" ht="13.5" thickBot="1">
      <c r="A21" s="31" t="s">
        <v>32</v>
      </c>
      <c r="B21" s="6"/>
      <c r="C21" s="6"/>
      <c r="D21" s="6"/>
      <c r="E21" s="17"/>
      <c r="F21" s="18"/>
      <c r="G21" s="46">
        <f>SUM(G6:G20)</f>
        <v>15081.75</v>
      </c>
      <c r="H21" s="22"/>
      <c r="I21" s="23"/>
      <c r="J21" s="24"/>
      <c r="K21" s="47">
        <f>SUM(K6:K20)</f>
        <v>0</v>
      </c>
    </row>
    <row r="22" spans="1:11" ht="14.25" thickBot="1" thickTop="1">
      <c r="A22" s="32"/>
      <c r="B22" s="33"/>
      <c r="C22" s="33"/>
      <c r="D22" s="33"/>
      <c r="E22" s="34"/>
      <c r="F22" s="34"/>
      <c r="G22" s="35"/>
      <c r="H22" s="36"/>
      <c r="I22" s="37"/>
      <c r="J22" s="38"/>
      <c r="K22" s="39"/>
    </row>
    <row r="23" ht="13.5" thickBot="1"/>
    <row r="24" spans="1:11" ht="14.25" thickBot="1" thickTop="1">
      <c r="A24" s="83" t="s">
        <v>6</v>
      </c>
      <c r="B24" s="83"/>
      <c r="C24" s="85" t="s">
        <v>5</v>
      </c>
      <c r="D24" s="85" t="s">
        <v>7</v>
      </c>
      <c r="E24" s="86" t="s">
        <v>25</v>
      </c>
      <c r="F24" s="86"/>
      <c r="G24" s="86"/>
      <c r="H24" s="59"/>
      <c r="I24" s="60" t="s">
        <v>26</v>
      </c>
      <c r="J24" s="61"/>
      <c r="K24" s="62"/>
    </row>
    <row r="25" spans="1:11" ht="14.25" thickBot="1">
      <c r="A25" s="84"/>
      <c r="B25" s="84"/>
      <c r="C25" s="84"/>
      <c r="D25" s="84"/>
      <c r="E25" s="79" t="s">
        <v>27</v>
      </c>
      <c r="F25" s="80"/>
      <c r="G25" s="63" t="s">
        <v>8</v>
      </c>
      <c r="H25" s="59"/>
      <c r="I25" s="64" t="s">
        <v>28</v>
      </c>
      <c r="J25" s="63"/>
      <c r="K25" s="65" t="s">
        <v>8</v>
      </c>
    </row>
    <row r="26" spans="1:11" ht="13.5" thickBot="1">
      <c r="A26" s="66" t="s">
        <v>41</v>
      </c>
      <c r="B26" s="67" t="s">
        <v>42</v>
      </c>
      <c r="C26" s="68">
        <v>0.5</v>
      </c>
      <c r="D26" s="68"/>
      <c r="E26" s="81"/>
      <c r="F26" s="82"/>
      <c r="G26" s="69">
        <f>+E26/2</f>
        <v>0</v>
      </c>
      <c r="H26" s="70"/>
      <c r="I26" s="71">
        <v>240</v>
      </c>
      <c r="J26" s="72"/>
      <c r="K26" s="69">
        <f>+I26/2</f>
        <v>120</v>
      </c>
    </row>
    <row r="27" spans="1:11" ht="14.25" thickBot="1" thickTop="1">
      <c r="A27" s="52" t="s">
        <v>32</v>
      </c>
      <c r="B27" s="73"/>
      <c r="C27" s="73"/>
      <c r="D27" s="73"/>
      <c r="E27" s="53"/>
      <c r="F27" s="74"/>
      <c r="G27" s="75">
        <f>SUM(G26)</f>
        <v>0</v>
      </c>
      <c r="H27" s="76"/>
      <c r="I27" s="54"/>
      <c r="J27" s="74"/>
      <c r="K27" s="75">
        <f>SUM(K26)</f>
        <v>120</v>
      </c>
    </row>
    <row r="28" ht="13.5" thickTop="1"/>
    <row r="29" spans="1:4" ht="15.75" thickBot="1">
      <c r="A29" s="28" t="s">
        <v>29</v>
      </c>
      <c r="B29" s="29"/>
      <c r="C29" s="29"/>
      <c r="D29" s="30"/>
    </row>
    <row r="30" spans="1:4" ht="15">
      <c r="A30" s="89" t="s">
        <v>37</v>
      </c>
      <c r="B30" s="90"/>
      <c r="C30" s="48">
        <f>+G21</f>
        <v>15081.75</v>
      </c>
      <c r="D30" s="19" t="s">
        <v>8</v>
      </c>
    </row>
    <row r="31" spans="1:4" ht="15">
      <c r="A31" s="91" t="s">
        <v>38</v>
      </c>
      <c r="B31" s="92"/>
      <c r="C31" s="55">
        <f>+K21</f>
        <v>0</v>
      </c>
      <c r="D31" s="56" t="s">
        <v>8</v>
      </c>
    </row>
    <row r="32" spans="1:4" ht="16.5" customHeight="1" thickBot="1">
      <c r="A32" s="77" t="s">
        <v>43</v>
      </c>
      <c r="B32" s="78"/>
      <c r="C32" s="58">
        <f>K26</f>
        <v>120</v>
      </c>
      <c r="D32" s="57" t="s">
        <v>40</v>
      </c>
    </row>
    <row r="34" ht="12.75">
      <c r="A34" s="20" t="s">
        <v>33</v>
      </c>
    </row>
    <row r="35" ht="12.75">
      <c r="A35" s="20" t="s">
        <v>34</v>
      </c>
    </row>
    <row r="36" ht="12.75">
      <c r="A36" s="20"/>
    </row>
    <row r="37" ht="12.75">
      <c r="A37" s="20" t="s">
        <v>30</v>
      </c>
    </row>
  </sheetData>
  <sheetProtection/>
  <mergeCells count="27">
    <mergeCell ref="A6:A7"/>
    <mergeCell ref="A8:A10"/>
    <mergeCell ref="B8:B10"/>
    <mergeCell ref="I4:K4"/>
    <mergeCell ref="E4:G4"/>
    <mergeCell ref="A11:A16"/>
    <mergeCell ref="B11:B16"/>
    <mergeCell ref="C8:C10"/>
    <mergeCell ref="C11:C14"/>
    <mergeCell ref="A4:B5"/>
    <mergeCell ref="C19:C20"/>
    <mergeCell ref="D19:D20"/>
    <mergeCell ref="A30:B30"/>
    <mergeCell ref="A31:B31"/>
    <mergeCell ref="C15:C16"/>
    <mergeCell ref="C4:C5"/>
    <mergeCell ref="D4:D5"/>
    <mergeCell ref="B6:B7"/>
    <mergeCell ref="A17:A18"/>
    <mergeCell ref="B17:B18"/>
    <mergeCell ref="A32:B32"/>
    <mergeCell ref="E25:F25"/>
    <mergeCell ref="E26:F26"/>
    <mergeCell ref="A24:B25"/>
    <mergeCell ref="C24:C25"/>
    <mergeCell ref="D24:D25"/>
    <mergeCell ref="E24:G2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caudrm</dc:creator>
  <cp:keywords/>
  <dc:description/>
  <cp:lastModifiedBy>mikulasek</cp:lastModifiedBy>
  <cp:lastPrinted>2013-09-24T08:51:17Z</cp:lastPrinted>
  <dcterms:created xsi:type="dcterms:W3CDTF">2013-09-03T07:52:44Z</dcterms:created>
  <dcterms:modified xsi:type="dcterms:W3CDTF">2018-06-26T09:22:43Z</dcterms:modified>
  <cp:category/>
  <cp:version/>
  <cp:contentType/>
  <cp:contentStatus/>
</cp:coreProperties>
</file>