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-PC\Desktop\OA Břeclav tělocvična\Odevzdané\"/>
    </mc:Choice>
  </mc:AlternateContent>
  <bookViews>
    <workbookView xWindow="0" yWindow="0" windowWidth="17250" windowHeight="6075" firstSheet="2" activeTab="2"/>
  </bookViews>
  <sheets>
    <sheet name="Pokyny pro vyplnění" sheetId="11" state="hidden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'01 01 Pol'!$A$1:$V$75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6" i="12" l="1"/>
  <c r="G57" i="12"/>
  <c r="G65" i="12" l="1"/>
  <c r="G32" i="12"/>
  <c r="G73" i="12"/>
  <c r="G72" i="12"/>
  <c r="G71" i="12"/>
  <c r="G70" i="12"/>
  <c r="G69" i="12"/>
  <c r="G68" i="12"/>
  <c r="G67" i="12"/>
  <c r="G66" i="12"/>
  <c r="G64" i="12"/>
  <c r="G63" i="12"/>
  <c r="G62" i="12"/>
  <c r="G61" i="12"/>
  <c r="G60" i="12"/>
  <c r="G58" i="12"/>
  <c r="G55" i="12" s="1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1" i="12"/>
  <c r="G30" i="12"/>
  <c r="G29" i="12"/>
  <c r="G27" i="12"/>
  <c r="G26" i="12"/>
  <c r="G25" i="12"/>
  <c r="G24" i="12"/>
  <c r="G23" i="12"/>
  <c r="G21" i="12"/>
  <c r="G20" i="12"/>
  <c r="G19" i="12"/>
  <c r="G18" i="12"/>
  <c r="G16" i="12"/>
  <c r="G15" i="12"/>
  <c r="G14" i="12"/>
  <c r="G13" i="12"/>
  <c r="G12" i="12"/>
  <c r="G10" i="12"/>
  <c r="G9" i="12"/>
  <c r="G8" i="12"/>
  <c r="G59" i="12" l="1"/>
  <c r="G7" i="12" l="1"/>
  <c r="I8" i="12"/>
  <c r="K8" i="12"/>
  <c r="M8" i="12"/>
  <c r="O8" i="12"/>
  <c r="Q8" i="12"/>
  <c r="U8" i="12"/>
  <c r="I9" i="12"/>
  <c r="K9" i="12"/>
  <c r="M9" i="12"/>
  <c r="O9" i="12"/>
  <c r="Q9" i="12"/>
  <c r="U9" i="12"/>
  <c r="I10" i="12"/>
  <c r="K10" i="12"/>
  <c r="M10" i="12"/>
  <c r="O10" i="12"/>
  <c r="Q10" i="12"/>
  <c r="U10" i="12"/>
  <c r="G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G17" i="12"/>
  <c r="I18" i="12"/>
  <c r="K18" i="12"/>
  <c r="M18" i="12"/>
  <c r="O18" i="12"/>
  <c r="Q18" i="12"/>
  <c r="U18" i="12"/>
  <c r="I21" i="12"/>
  <c r="K21" i="12"/>
  <c r="M21" i="12"/>
  <c r="O21" i="12"/>
  <c r="Q21" i="12"/>
  <c r="U21" i="12"/>
  <c r="G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G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8" i="12"/>
  <c r="I55" i="12" s="1"/>
  <c r="K58" i="12"/>
  <c r="K55" i="12" s="1"/>
  <c r="M58" i="12"/>
  <c r="M55" i="12" s="1"/>
  <c r="O58" i="12"/>
  <c r="O55" i="12" s="1"/>
  <c r="Q58" i="12"/>
  <c r="Q55" i="12" s="1"/>
  <c r="U58" i="12"/>
  <c r="U55" i="12" s="1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U59" i="12" l="1"/>
  <c r="K59" i="12"/>
  <c r="O59" i="12"/>
  <c r="O22" i="12"/>
  <c r="U22" i="12"/>
  <c r="K22" i="12"/>
  <c r="M17" i="12"/>
  <c r="Q17" i="12"/>
  <c r="I17" i="12"/>
  <c r="Q7" i="12"/>
  <c r="I7" i="12"/>
  <c r="M7" i="12"/>
  <c r="U65" i="12"/>
  <c r="K65" i="12"/>
  <c r="O65" i="12"/>
  <c r="Q32" i="12"/>
  <c r="I32" i="12"/>
  <c r="M32" i="12"/>
  <c r="M22" i="12"/>
  <c r="Q22" i="12"/>
  <c r="I22" i="12"/>
  <c r="Q11" i="12"/>
  <c r="I11" i="12"/>
  <c r="M11" i="12"/>
  <c r="U7" i="12"/>
  <c r="K7" i="12"/>
  <c r="Q65" i="12"/>
  <c r="I65" i="12"/>
  <c r="M65" i="12"/>
  <c r="O32" i="12"/>
  <c r="U32" i="12"/>
  <c r="K32" i="12"/>
  <c r="Q28" i="12"/>
  <c r="I28" i="12"/>
  <c r="M28" i="12"/>
  <c r="O11" i="12"/>
  <c r="U11" i="12"/>
  <c r="K11" i="12"/>
  <c r="M59" i="12"/>
  <c r="Q59" i="12"/>
  <c r="I59" i="12"/>
  <c r="O28" i="12"/>
  <c r="U28" i="12"/>
  <c r="K28" i="12"/>
  <c r="O17" i="12"/>
  <c r="U17" i="12"/>
  <c r="K17" i="12"/>
  <c r="O7" i="12"/>
</calcChain>
</file>

<file path=xl/sharedStrings.xml><?xml version="1.0" encoding="utf-8"?>
<sst xmlns="http://schemas.openxmlformats.org/spreadsheetml/2006/main" count="364" uniqueCount="185">
  <si>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</si>
  <si>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</si>
  <si>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</si>
  <si>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</si>
  <si>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</si>
  <si>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</si>
  <si>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</si>
  <si>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</si>
  <si>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</si>
  <si>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</si>
  <si>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</si>
  <si>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Vzduchotechnika</t>
  </si>
  <si>
    <t>OA Břeclav</t>
  </si>
  <si>
    <t>50</t>
  </si>
  <si>
    <t>Jednotky VZT</t>
  </si>
  <si>
    <t>04</t>
  </si>
  <si>
    <t>Distribuční elementy</t>
  </si>
  <si>
    <t>05</t>
  </si>
  <si>
    <t>Ostatní elementy</t>
  </si>
  <si>
    <t>06</t>
  </si>
  <si>
    <t>Tlumiče</t>
  </si>
  <si>
    <t>07</t>
  </si>
  <si>
    <t>Koncové elementy</t>
  </si>
  <si>
    <t>09</t>
  </si>
  <si>
    <t>Potrubí</t>
  </si>
  <si>
    <t>10</t>
  </si>
  <si>
    <t>Izolace</t>
  </si>
  <si>
    <t>11</t>
  </si>
  <si>
    <t>Ostatní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</si>
  <si>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</si>
  <si>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</si>
  <si>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</si>
  <si>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</si>
  <si>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</si>
  <si>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</si>
  <si>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</si>
  <si>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</si>
  <si>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</si>
  <si>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</si>
  <si>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</si>
  <si>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</si>
  <si>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</si>
  <si>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</si>
  <si>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</si>
  <si>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</si>
  <si>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</si>
  <si>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</si>
  <si>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</si>
  <si>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</si>
  <si>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</si>
  <si>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</si>
  <si>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</si>
  <si>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</si>
  <si>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</si>
  <si>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</si>
  <si>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01001</t>
  </si>
  <si>
    <t xml:space="preserve">ks    </t>
  </si>
  <si>
    <t>Vlastní</t>
  </si>
  <si>
    <t>POL3_</t>
  </si>
  <si>
    <t>01002</t>
  </si>
  <si>
    <t>01003</t>
  </si>
  <si>
    <t>04001</t>
  </si>
  <si>
    <t>Přívodní kovová dvouřadá vyústka s regulační klapkou, 200x100 mm</t>
  </si>
  <si>
    <t>04002</t>
  </si>
  <si>
    <t>04003</t>
  </si>
  <si>
    <t>04004</t>
  </si>
  <si>
    <t>Odvodní kovová jednořadá vyústka s regulační klapkou, 200x100 mm</t>
  </si>
  <si>
    <t>04005</t>
  </si>
  <si>
    <t>Odvodní talířový ventil kovový d125 mm, včetně montážního kroužku</t>
  </si>
  <si>
    <t>05001</t>
  </si>
  <si>
    <t>05002</t>
  </si>
  <si>
    <t>05003</t>
  </si>
  <si>
    <t>05004</t>
  </si>
  <si>
    <t>06001</t>
  </si>
  <si>
    <t>06002</t>
  </si>
  <si>
    <t>06003</t>
  </si>
  <si>
    <t>06004</t>
  </si>
  <si>
    <t>06005</t>
  </si>
  <si>
    <t>07001</t>
  </si>
  <si>
    <t>07002</t>
  </si>
  <si>
    <t>07003</t>
  </si>
  <si>
    <t>09001</t>
  </si>
  <si>
    <t xml:space="preserve">m     </t>
  </si>
  <si>
    <t>09002</t>
  </si>
  <si>
    <t>Potrubí VZT čtyřhranné přírubové sk.I., 200x160 mm, včetně tvarovek</t>
  </si>
  <si>
    <t>09003</t>
  </si>
  <si>
    <t>09004</t>
  </si>
  <si>
    <t>09005</t>
  </si>
  <si>
    <t>09006</t>
  </si>
  <si>
    <t>09007</t>
  </si>
  <si>
    <t>Potrubí VZT čtyřhranné přírubové sk.I., 315x160 mm, včetně tvarovek</t>
  </si>
  <si>
    <t>09008</t>
  </si>
  <si>
    <t>Potrubí VZT čtyřhranné přírubové sk.I., 315x200 mm, včetně tvarovek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</si>
  <si>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</si>
  <si>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</si>
  <si>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</si>
  <si>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</si>
  <si>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</si>
  <si>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</si>
  <si>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</si>
  <si>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</si>
  <si>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</si>
  <si>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</si>
  <si>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Potrubí VZT čtyřhranné přírubové sk.I., 450x200 mm, včetně tvarovek</t>
  </si>
  <si>
    <t>09019</t>
  </si>
  <si>
    <t>09020</t>
  </si>
  <si>
    <t>09021</t>
  </si>
  <si>
    <t>09022</t>
  </si>
  <si>
    <t>Potrubí VZT čtyřhranné přírubové sk.I., 500x500 mm, včetně tvarovek</t>
  </si>
  <si>
    <t>Potrubí VZT čtyřhranné přírubové sk.I., 560x160 mm, včetně tvarovek</t>
  </si>
  <si>
    <t>Potrubí VZT čtyřhranné přírubové sk.I., 630x200 mm, včetně tvarovek</t>
  </si>
  <si>
    <t>Potrubí VZT čtyřhranné přírubové sk.I., 800x200 mm, včetně tvarovek</t>
  </si>
  <si>
    <t>VZT potrubí spiro sk.I., d100 mm, včetně tvarovek</t>
  </si>
  <si>
    <t>VZT potrubí spiro sk.I., d125 mm, včetně tvarovek</t>
  </si>
  <si>
    <t>VZT potrubí spiro sk.I., d160 mm, včetně tvarovek</t>
  </si>
  <si>
    <t>10001</t>
  </si>
  <si>
    <t>Parotěsná kaučuková izolace VZT potrubí, tl. 20 mm, samolepicí role šířky 1 m</t>
  </si>
  <si>
    <t xml:space="preserve">m2    </t>
  </si>
  <si>
    <t>11001</t>
  </si>
  <si>
    <t>Montáž VZT zařízení a potrubí</t>
  </si>
  <si>
    <t>POL1_</t>
  </si>
  <si>
    <t>11002</t>
  </si>
  <si>
    <t>Ostatní a spojovací materiál (závěsy, těsnění, těsnicí pásky, volné příruby a další)</t>
  </si>
  <si>
    <t>11003</t>
  </si>
  <si>
    <t>Drobná stavební výpomoc</t>
  </si>
  <si>
    <t xml:space="preserve">hod   </t>
  </si>
  <si>
    <t>POL99_8</t>
  </si>
  <si>
    <t>11004</t>
  </si>
  <si>
    <t>Orientační štítky</t>
  </si>
  <si>
    <t>11005</t>
  </si>
  <si>
    <t>Kompletační činnost</t>
  </si>
  <si>
    <t>VN01</t>
  </si>
  <si>
    <t>Zaregulování</t>
  </si>
  <si>
    <t>VN02</t>
  </si>
  <si>
    <t>Projektová dokumentace skutečného stavu</t>
  </si>
  <si>
    <t>VN03</t>
  </si>
  <si>
    <t>Zařízení staveniště</t>
  </si>
  <si>
    <t>VN04</t>
  </si>
  <si>
    <t>Autorský dozor</t>
  </si>
  <si>
    <t>VN05</t>
  </si>
  <si>
    <t>Nepředvídatelné práce</t>
  </si>
  <si>
    <t>VN06</t>
  </si>
  <si>
    <t>Pronájem montážních plošin</t>
  </si>
  <si>
    <t xml:space="preserve">den   </t>
  </si>
  <si>
    <t>VN07</t>
  </si>
  <si>
    <t>Koordinace profesí na stavbě</t>
  </si>
  <si>
    <t>VN08</t>
  </si>
  <si>
    <t>Mimostaveništní doprava</t>
  </si>
  <si>
    <t/>
  </si>
  <si>
    <t>END</t>
  </si>
  <si>
    <t>Kulisový tlumič hluku 560x160 mm, délka 750 mm; 3x kulisa, š. 100 mm, l. 750 mm, vč. náběhových a odtokových hran</t>
  </si>
  <si>
    <t>Kulisový tlumič hluku 560x160 mm, délka 1500 mm; 3x kulisa, š. 100 mm, l. 71500 mm, vč. náběhových a odtokových hran</t>
  </si>
  <si>
    <t>Kulisový tlumič hluku 500x500, délka 1000 mm; 3x kulisa, š. 100 mm, l. 1000 mm, vč. náběhových a odtokových hran</t>
  </si>
  <si>
    <t>Kulisový tlumič hluku 500x500, délka 2000 mm; 3x kulisa, š. 100 mm, l. 2000 mm, vč. náběhových a odtokových hran</t>
  </si>
  <si>
    <t>Šikmý výfukový kus kovový 560x160 mm se sítí proti hmyzu</t>
  </si>
  <si>
    <t>Přeslechový tlumič hluku vsuvný d125 délka 300 mm</t>
  </si>
  <si>
    <t>Šikmý výfukový kus kovový 500x500 mm se sítí proti hmyzu</t>
  </si>
  <si>
    <t>Kovová protidešťová žaluzie 560x160 mm se sítí proti hmyzu, včetně pozedního rámu</t>
  </si>
  <si>
    <t>Dveřní větrací mřížka 400x150 mm, průtočná plocha 38 % (minimální průtočná plocha A=0,023 m2)</t>
  </si>
  <si>
    <t>Dveřní větrací mřížka 400x200 mm, průtočná plocha 38 % (minimální průtočná plocha A=0,030 m2)</t>
  </si>
  <si>
    <t>Přívodní kovová dvouřadá vyústka s regulační klapkou, 200x150 mm</t>
  </si>
  <si>
    <t>Odvodní kovová jednořadá vyústka s regulační klapkou, 400x200 mm</t>
  </si>
  <si>
    <t>Ruční regulační klapka kovová 800x200 mm</t>
  </si>
  <si>
    <t>Ruční regulační klapka kovová d140</t>
  </si>
  <si>
    <t>Potrubí VZT čtyřhranné přírubové sk.I., 180x160 mm, včetně tvarovek</t>
  </si>
  <si>
    <t>Potrubí VZT čtyřhranné přírubové sk.I., 280x160 mm, včetně tvarovek</t>
  </si>
  <si>
    <t>Potrubí VZT čtyřhranné přírubové sk.I., 180x200 mm, včetně tvarovek</t>
  </si>
  <si>
    <t>Potrubí VZT čtyřhranné přírubové sk.I., 250x280 mm, včetně tvarovek</t>
  </si>
  <si>
    <t>Potrubí VZT čtyřhranné přírubové sk.I., 450x280 mm, včetně tvarovek</t>
  </si>
  <si>
    <t>Potrubí VZT čtyřhranné přírubové sk.I., 630x280 mm, včetně tvarovek</t>
  </si>
  <si>
    <t>Potrubí VZT čtyřhranné přírubové sk.I., 900x280 mm, včetně tvarovek</t>
  </si>
  <si>
    <t>Potrubí VZT čtyřhranné přírubové sk.I., 1000x280 mm, včetně tvarovek</t>
  </si>
  <si>
    <t>Potrubí VZT čtyřhranné přírubové sk.I., 200x100 mm, včetně tvarovek</t>
  </si>
  <si>
    <t>Potrubí VZT čtyřhranné přírubové sk.I., 200x150 mm, včetně tvarovek</t>
  </si>
  <si>
    <t>VZT potrubí spiro sk.I., d140 mm, včetně tvarovek</t>
  </si>
  <si>
    <t>10002</t>
  </si>
  <si>
    <t>10003</t>
  </si>
  <si>
    <t>Izolace z minerální vlny tl.150 mm včetně oplechování pozink plechem</t>
  </si>
  <si>
    <t>Izolace z minerální vlny tl.40 mm včetně oplechování pozink plechem</t>
  </si>
  <si>
    <t>Podstropní VZT jednotka s rekuperací 93 %, s vodním ohřevem 3,7 kW; Qo=Qp=900 m3/h, včetně MaR, nástěnného ovladače, směšovacího uzlu pro ohřívač, čidel CO2, pružných manžet a uzavíracích klapek</t>
  </si>
  <si>
    <t>Podstropní VZT jednotka s rekuperací 93 %, s vodním ohřevem 3,6 kW; Qo=Qp=890 m3/h, včetně MaR, nástěnného ovladače, směšovacího uzlu pro ohřívač, čidel CO2, pružných manžet a uzavíracích klapek</t>
  </si>
  <si>
    <t>Exteriérová VZT jednotka s rekuperací 76 %, el. ohřevem 16,8 kW; Qo=Qp=3250 m3/h, včetně MaR, nástěnného ovladače, směšovacího uzlu pro ohřívač, čidel CO2, pružných manžet a uzavíracích klapek</t>
  </si>
  <si>
    <t>02</t>
  </si>
  <si>
    <t>OA Břeclav - tělocvična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</si>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</sst>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49" fontId="0" fillId="3" borderId="2" xfId="0" applyNumberFormat="1" applyFill="1" applyBorder="1" applyAlignment="1">
      <alignment vertical="center"/>
    </xf>
    <xf numFmtId="0" fontId="0" fillId="4" borderId="12" xfId="0" applyFill="1" applyBorder="1"/>
    <xf numFmtId="0" fontId="5" fillId="0" borderId="0" xfId="0" applyFont="1"/>
    <xf numFmtId="0" fontId="5" fillId="0" borderId="6" xfId="0" applyFont="1" applyBorder="1" applyAlignment="1">
      <alignment vertical="top"/>
    </xf>
    <xf numFmtId="49" fontId="0" fillId="4" borderId="8" xfId="0" applyNumberFormat="1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wrapText="1"/>
    </xf>
    <xf numFmtId="0" fontId="0" fillId="3" borderId="3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3" xfId="0" applyNumberFormat="1" applyFill="1" applyBorder="1" applyAlignment="1">
      <alignment vertical="top"/>
    </xf>
    <xf numFmtId="49" fontId="0" fillId="3" borderId="4" xfId="0" applyNumberFormat="1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5" fillId="0" borderId="6" xfId="0" applyNumberFormat="1" applyFont="1" applyBorder="1" applyAlignment="1">
      <alignment vertical="top"/>
    </xf>
    <xf numFmtId="0" fontId="0" fillId="3" borderId="1" xfId="0" applyNumberFormat="1" applyFill="1" applyBorder="1" applyAlignment="1">
      <alignment vertical="top"/>
    </xf>
    <xf numFmtId="0" fontId="5" fillId="0" borderId="7" xfId="0" applyFont="1" applyBorder="1" applyAlignment="1">
      <alignment horizontal="center" vertical="top" shrinkToFit="1"/>
    </xf>
    <xf numFmtId="0" fontId="0" fillId="3" borderId="9" xfId="0" applyFill="1" applyBorder="1" applyAlignment="1">
      <alignment horizontal="center" vertical="top" shrinkToFit="1"/>
    </xf>
    <xf numFmtId="164" fontId="0" fillId="3" borderId="4" xfId="0" applyNumberFormat="1" applyFill="1" applyBorder="1" applyAlignment="1">
      <alignment vertical="top"/>
    </xf>
    <xf numFmtId="164" fontId="5" fillId="0" borderId="10" xfId="0" applyNumberFormat="1" applyFont="1" applyBorder="1" applyAlignment="1">
      <alignment vertical="top" shrinkToFit="1"/>
    </xf>
    <xf numFmtId="164" fontId="0" fillId="3" borderId="11" xfId="0" applyNumberFormat="1" applyFill="1" applyBorder="1" applyAlignment="1">
      <alignment vertical="top" shrinkToFit="1"/>
    </xf>
    <xf numFmtId="4" fontId="0" fillId="3" borderId="4" xfId="0" applyNumberFormat="1" applyFill="1" applyBorder="1" applyAlignment="1">
      <alignment vertical="top"/>
    </xf>
    <xf numFmtId="4" fontId="0" fillId="3" borderId="3" xfId="0" applyNumberFormat="1" applyFill="1" applyBorder="1" applyAlignment="1">
      <alignment vertical="top"/>
    </xf>
    <xf numFmtId="4" fontId="5" fillId="0" borderId="10" xfId="0" applyNumberFormat="1" applyFont="1" applyBorder="1" applyAlignment="1">
      <alignment vertical="top" shrinkToFit="1"/>
    </xf>
    <xf numFmtId="4" fontId="5" fillId="0" borderId="6" xfId="0" applyNumberFormat="1" applyFont="1" applyBorder="1" applyAlignment="1">
      <alignment vertical="top" shrinkToFit="1"/>
    </xf>
    <xf numFmtId="4" fontId="0" fillId="3" borderId="11" xfId="0" applyNumberFormat="1" applyFill="1" applyBorder="1" applyAlignment="1">
      <alignment vertical="top" shrinkToFit="1"/>
    </xf>
    <xf numFmtId="4" fontId="0" fillId="3" borderId="1" xfId="0" applyNumberFormat="1" applyFill="1" applyBorder="1" applyAlignment="1">
      <alignment vertical="top" shrinkToFit="1"/>
    </xf>
    <xf numFmtId="0" fontId="5" fillId="0" borderId="1" xfId="0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5" fillId="0" borderId="9" xfId="0" applyFont="1" applyBorder="1" applyAlignment="1">
      <alignment horizontal="center" vertical="top" shrinkToFit="1"/>
    </xf>
    <xf numFmtId="164" fontId="5" fillId="0" borderId="11" xfId="0" applyNumberFormat="1" applyFont="1" applyBorder="1" applyAlignment="1">
      <alignment vertical="top" shrinkToFit="1"/>
    </xf>
    <xf numFmtId="4" fontId="5" fillId="0" borderId="11" xfId="0" applyNumberFormat="1" applyFont="1" applyBorder="1" applyAlignment="1">
      <alignment vertical="top" shrinkToFit="1"/>
    </xf>
    <xf numFmtId="4" fontId="5" fillId="0" borderId="1" xfId="0" applyNumberFormat="1" applyFont="1" applyBorder="1" applyAlignment="1">
      <alignment vertical="top" shrinkToFit="1"/>
    </xf>
    <xf numFmtId="0" fontId="5" fillId="0" borderId="10" xfId="0" applyNumberFormat="1" applyFont="1" applyBorder="1" applyAlignment="1">
      <alignment horizontal="left" vertical="top" wrapText="1"/>
    </xf>
    <xf numFmtId="0" fontId="0" fillId="3" borderId="11" xfId="0" applyNumberFormat="1" applyFill="1" applyBorder="1" applyAlignment="1">
      <alignment horizontal="left" vertical="top" wrapText="1"/>
    </xf>
    <xf numFmtId="0" fontId="5" fillId="0" borderId="1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3" borderId="10" xfId="0" applyNumberFormat="1" applyFill="1" applyBorder="1" applyAlignment="1">
      <alignment vertical="top" shrinkToFit="1"/>
    </xf>
    <xf numFmtId="4" fontId="0" fillId="3" borderId="6" xfId="0" applyNumberFormat="1" applyFill="1" applyBorder="1" applyAlignment="1">
      <alignment vertical="top" shrinkToFit="1"/>
    </xf>
    <xf numFmtId="4" fontId="5" fillId="0" borderId="0" xfId="0" applyNumberFormat="1" applyFont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8</v>
      </c>
    </row>
    <row r="2" spans="1:7" ht="57.75" customHeight="1" x14ac:dyDescent="0.2">
      <c r="A2" s="54" t="s">
        <v>9</v>
      </c>
      <c r="B2" s="54"/>
      <c r="C2" s="54"/>
      <c r="D2" s="54"/>
      <c r="E2" s="54"/>
      <c r="F2" s="54"/>
      <c r="G2" s="5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5" t="s">
        <v>0</v>
      </c>
      <c r="B1" s="55"/>
      <c r="C1" s="56"/>
      <c r="D1" s="55"/>
      <c r="E1" s="55"/>
      <c r="F1" s="55"/>
      <c r="G1" s="55"/>
    </row>
    <row r="2" spans="1:7" ht="24.95" customHeight="1" x14ac:dyDescent="0.2">
      <c r="A2" s="8" t="s">
        <v>1</v>
      </c>
      <c r="B2" s="7"/>
      <c r="C2" s="57"/>
      <c r="D2" s="57"/>
      <c r="E2" s="57"/>
      <c r="F2" s="57"/>
      <c r="G2" s="58"/>
    </row>
    <row r="3" spans="1:7" ht="24.95" customHeight="1" x14ac:dyDescent="0.2">
      <c r="A3" s="8" t="s">
        <v>2</v>
      </c>
      <c r="B3" s="7"/>
      <c r="C3" s="57"/>
      <c r="D3" s="57"/>
      <c r="E3" s="57"/>
      <c r="F3" s="57"/>
      <c r="G3" s="58"/>
    </row>
    <row r="4" spans="1:7" ht="24.95" customHeight="1" x14ac:dyDescent="0.2">
      <c r="A4" s="8" t="s">
        <v>3</v>
      </c>
      <c r="B4" s="7"/>
      <c r="C4" s="57"/>
      <c r="D4" s="57"/>
      <c r="E4" s="57"/>
      <c r="F4" s="57"/>
      <c r="G4" s="58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76"/>
  <sheetViews>
    <sheetView tabSelected="1" workbookViewId="0">
      <selection activeCell="G80" sqref="G80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3" max="23" width="10.140625" bestFit="1" customWidth="1"/>
    <col min="24" max="24" width="10" bestFit="1" customWidth="1"/>
    <col min="29" max="29" width="0" hidden="1" customWidth="1"/>
    <col min="31" max="41" width="0" hidden="1" customWidth="1"/>
  </cols>
  <sheetData>
    <row r="1" spans="1:60" ht="15.75" customHeight="1" x14ac:dyDescent="0.25">
      <c r="A1" s="59" t="s">
        <v>184</v>
      </c>
      <c r="B1" s="59"/>
      <c r="C1" s="59"/>
      <c r="D1" s="59"/>
      <c r="E1" s="59"/>
      <c r="F1" s="59"/>
      <c r="G1" s="59"/>
      <c r="AG1" t="s">
        <v>30</v>
      </c>
    </row>
    <row r="2" spans="1:60" ht="24.95" customHeight="1" x14ac:dyDescent="0.2">
      <c r="A2" s="12" t="s">
        <v>1</v>
      </c>
      <c r="B2" s="7" t="s">
        <v>13</v>
      </c>
      <c r="C2" s="60" t="s">
        <v>12</v>
      </c>
      <c r="D2" s="61"/>
      <c r="E2" s="61"/>
      <c r="F2" s="61"/>
      <c r="G2" s="62"/>
      <c r="AG2" t="s">
        <v>31</v>
      </c>
    </row>
    <row r="3" spans="1:60" ht="24.95" customHeight="1" x14ac:dyDescent="0.2">
      <c r="A3" s="12" t="s">
        <v>2</v>
      </c>
      <c r="B3" s="7" t="s">
        <v>182</v>
      </c>
      <c r="C3" s="60" t="s">
        <v>183</v>
      </c>
      <c r="D3" s="61"/>
      <c r="E3" s="61"/>
      <c r="F3" s="61"/>
      <c r="G3" s="62"/>
      <c r="AC3" s="9" t="s">
        <v>31</v>
      </c>
      <c r="AG3" t="s">
        <v>32</v>
      </c>
    </row>
    <row r="4" spans="1:60" ht="24.95" customHeight="1" x14ac:dyDescent="0.2">
      <c r="A4" s="13" t="s">
        <v>3</v>
      </c>
      <c r="B4" s="14" t="s">
        <v>182</v>
      </c>
      <c r="C4" s="63" t="s">
        <v>11</v>
      </c>
      <c r="D4" s="64"/>
      <c r="E4" s="64"/>
      <c r="F4" s="64"/>
      <c r="G4" s="65"/>
      <c r="AG4" t="s">
        <v>33</v>
      </c>
    </row>
    <row r="5" spans="1:60" x14ac:dyDescent="0.2">
      <c r="D5" s="11"/>
    </row>
    <row r="6" spans="1:60" ht="38.25" x14ac:dyDescent="0.2">
      <c r="A6" s="20" t="s">
        <v>34</v>
      </c>
      <c r="B6" s="18" t="s">
        <v>35</v>
      </c>
      <c r="C6" s="18" t="s">
        <v>36</v>
      </c>
      <c r="D6" s="19" t="s">
        <v>37</v>
      </c>
      <c r="E6" s="20" t="s">
        <v>38</v>
      </c>
      <c r="F6" s="15" t="s">
        <v>39</v>
      </c>
      <c r="G6" s="20" t="s">
        <v>5</v>
      </c>
      <c r="H6" s="21" t="s">
        <v>6</v>
      </c>
      <c r="I6" s="21" t="s">
        <v>40</v>
      </c>
      <c r="J6" s="21" t="s">
        <v>7</v>
      </c>
      <c r="K6" s="21" t="s">
        <v>41</v>
      </c>
      <c r="L6" s="21" t="s">
        <v>42</v>
      </c>
      <c r="M6" s="21" t="s">
        <v>43</v>
      </c>
      <c r="N6" s="21" t="s">
        <v>44</v>
      </c>
      <c r="O6" s="21" t="s">
        <v>45</v>
      </c>
      <c r="P6" s="21" t="s">
        <v>46</v>
      </c>
      <c r="Q6" s="21" t="s">
        <v>47</v>
      </c>
      <c r="R6" s="21" t="s">
        <v>48</v>
      </c>
      <c r="S6" s="21" t="s">
        <v>49</v>
      </c>
      <c r="T6" s="21" t="s">
        <v>50</v>
      </c>
      <c r="U6" s="21" t="s">
        <v>51</v>
      </c>
      <c r="V6" s="21" t="s">
        <v>52</v>
      </c>
    </row>
    <row r="7" spans="1:60" x14ac:dyDescent="0.2">
      <c r="A7" s="22" t="s">
        <v>53</v>
      </c>
      <c r="B7" s="24" t="s">
        <v>10</v>
      </c>
      <c r="C7" s="25" t="s">
        <v>14</v>
      </c>
      <c r="D7" s="26"/>
      <c r="E7" s="31"/>
      <c r="F7" s="34"/>
      <c r="G7" s="34">
        <f>SUMIF(AG8:AG10,"&lt;&gt;NOR",G8:G10)</f>
        <v>0</v>
      </c>
      <c r="H7" s="34"/>
      <c r="I7" s="34">
        <f>SUM(I8:I10)</f>
        <v>645065</v>
      </c>
      <c r="J7" s="34"/>
      <c r="K7" s="34">
        <f>SUM(K8:K10)</f>
        <v>0</v>
      </c>
      <c r="L7" s="34"/>
      <c r="M7" s="34">
        <f>SUM(M8:M10)</f>
        <v>0</v>
      </c>
      <c r="N7" s="34"/>
      <c r="O7" s="34">
        <f>SUM(O8:O10)</f>
        <v>0</v>
      </c>
      <c r="P7" s="34"/>
      <c r="Q7" s="34">
        <f>SUM(Q8:Q10)</f>
        <v>0</v>
      </c>
      <c r="R7" s="34"/>
      <c r="S7" s="34"/>
      <c r="T7" s="34"/>
      <c r="U7" s="35">
        <f>SUM(U8:U10)</f>
        <v>0</v>
      </c>
      <c r="V7" s="34"/>
      <c r="W7" s="10"/>
      <c r="AG7" t="s">
        <v>54</v>
      </c>
    </row>
    <row r="8" spans="1:60" ht="56.25" outlineLevel="1" x14ac:dyDescent="0.2">
      <c r="A8" s="17">
        <v>1</v>
      </c>
      <c r="B8" s="27" t="s">
        <v>55</v>
      </c>
      <c r="C8" s="46" t="s">
        <v>180</v>
      </c>
      <c r="D8" s="29" t="s">
        <v>56</v>
      </c>
      <c r="E8" s="32">
        <v>1</v>
      </c>
      <c r="F8" s="36"/>
      <c r="G8" s="36">
        <f>E8*F8</f>
        <v>0</v>
      </c>
      <c r="H8" s="36">
        <v>207397</v>
      </c>
      <c r="I8" s="36">
        <f>ROUND(E8*H8,2)</f>
        <v>207397</v>
      </c>
      <c r="J8" s="36">
        <v>0</v>
      </c>
      <c r="K8" s="36">
        <f>ROUND(E8*J8,2)</f>
        <v>0</v>
      </c>
      <c r="L8" s="36">
        <v>21</v>
      </c>
      <c r="M8" s="36">
        <f>G8*(1+L8/100)</f>
        <v>0</v>
      </c>
      <c r="N8" s="36">
        <v>0</v>
      </c>
      <c r="O8" s="36">
        <f>ROUND(E8*N8,2)</f>
        <v>0</v>
      </c>
      <c r="P8" s="36">
        <v>0</v>
      </c>
      <c r="Q8" s="36">
        <f>ROUND(E8*P8,2)</f>
        <v>0</v>
      </c>
      <c r="R8" s="36"/>
      <c r="S8" s="36" t="s">
        <v>57</v>
      </c>
      <c r="T8" s="36">
        <v>0</v>
      </c>
      <c r="U8" s="37">
        <f>ROUND(E8*T8,2)</f>
        <v>0</v>
      </c>
      <c r="V8" s="3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 t="s">
        <v>58</v>
      </c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pans="1:60" ht="56.25" outlineLevel="1" x14ac:dyDescent="0.2">
      <c r="A9" s="17">
        <v>2</v>
      </c>
      <c r="B9" s="27" t="s">
        <v>59</v>
      </c>
      <c r="C9" s="46" t="s">
        <v>179</v>
      </c>
      <c r="D9" s="29" t="s">
        <v>56</v>
      </c>
      <c r="E9" s="32">
        <v>1</v>
      </c>
      <c r="F9" s="36"/>
      <c r="G9" s="36">
        <f>E9*F9</f>
        <v>0</v>
      </c>
      <c r="H9" s="36">
        <v>207397</v>
      </c>
      <c r="I9" s="36">
        <f>ROUND(E9*H9,2)</f>
        <v>207397</v>
      </c>
      <c r="J9" s="36">
        <v>0</v>
      </c>
      <c r="K9" s="36">
        <f>ROUND(E9*J9,2)</f>
        <v>0</v>
      </c>
      <c r="L9" s="36">
        <v>21</v>
      </c>
      <c r="M9" s="36">
        <f>G9*(1+L9/100)</f>
        <v>0</v>
      </c>
      <c r="N9" s="36">
        <v>0</v>
      </c>
      <c r="O9" s="36">
        <f>ROUND(E9*N9,2)</f>
        <v>0</v>
      </c>
      <c r="P9" s="36">
        <v>0</v>
      </c>
      <c r="Q9" s="36">
        <f>ROUND(E9*P9,2)</f>
        <v>0</v>
      </c>
      <c r="R9" s="36"/>
      <c r="S9" s="36" t="s">
        <v>57</v>
      </c>
      <c r="T9" s="36">
        <v>0</v>
      </c>
      <c r="U9" s="37">
        <f>ROUND(E9*T9,2)</f>
        <v>0</v>
      </c>
      <c r="V9" s="36"/>
      <c r="W9" s="16"/>
      <c r="X9" s="16"/>
      <c r="Y9" s="53"/>
      <c r="Z9" s="16"/>
      <c r="AA9" s="16"/>
      <c r="AB9" s="16"/>
      <c r="AC9" s="16"/>
      <c r="AD9" s="16"/>
      <c r="AE9" s="16"/>
      <c r="AF9" s="16"/>
      <c r="AG9" s="16" t="s">
        <v>58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56.25" outlineLevel="1" x14ac:dyDescent="0.2">
      <c r="A10" s="17">
        <v>3</v>
      </c>
      <c r="B10" s="27" t="s">
        <v>60</v>
      </c>
      <c r="C10" s="46" t="s">
        <v>181</v>
      </c>
      <c r="D10" s="29" t="s">
        <v>56</v>
      </c>
      <c r="E10" s="32">
        <v>1</v>
      </c>
      <c r="F10" s="36"/>
      <c r="G10" s="36">
        <f>E10*F10</f>
        <v>0</v>
      </c>
      <c r="H10" s="36">
        <v>230271</v>
      </c>
      <c r="I10" s="36">
        <f>ROUND(E10*H10,2)</f>
        <v>230271</v>
      </c>
      <c r="J10" s="36">
        <v>0</v>
      </c>
      <c r="K10" s="36">
        <f>ROUND(E10*J10,2)</f>
        <v>0</v>
      </c>
      <c r="L10" s="36">
        <v>21</v>
      </c>
      <c r="M10" s="36">
        <f>G10*(1+L10/100)</f>
        <v>0</v>
      </c>
      <c r="N10" s="36">
        <v>0</v>
      </c>
      <c r="O10" s="36">
        <f>ROUND(E10*N10,2)</f>
        <v>0</v>
      </c>
      <c r="P10" s="36">
        <v>0</v>
      </c>
      <c r="Q10" s="36">
        <f>ROUND(E10*P10,2)</f>
        <v>0</v>
      </c>
      <c r="R10" s="36"/>
      <c r="S10" s="36" t="s">
        <v>57</v>
      </c>
      <c r="T10" s="36">
        <v>0</v>
      </c>
      <c r="U10" s="37">
        <f>ROUND(E10*T10,2)</f>
        <v>0</v>
      </c>
      <c r="V10" s="36"/>
      <c r="W10" s="16"/>
      <c r="X10" s="16"/>
      <c r="Y10" s="53"/>
      <c r="Z10" s="16"/>
      <c r="AA10" s="16"/>
      <c r="AB10" s="16"/>
      <c r="AC10" s="16"/>
      <c r="AD10" s="16"/>
      <c r="AE10" s="16"/>
      <c r="AF10" s="16"/>
      <c r="AG10" s="16" t="s">
        <v>58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x14ac:dyDescent="0.2">
      <c r="A11" s="23" t="s">
        <v>53</v>
      </c>
      <c r="B11" s="28" t="s">
        <v>15</v>
      </c>
      <c r="C11" s="47" t="s">
        <v>16</v>
      </c>
      <c r="D11" s="30"/>
      <c r="E11" s="33"/>
      <c r="F11" s="38"/>
      <c r="G11" s="38">
        <f>SUMIF(AG12:AG16,"&lt;&gt;NOR",G12:G16)</f>
        <v>0</v>
      </c>
      <c r="H11" s="38"/>
      <c r="I11" s="38">
        <f>SUM(I12:I16)</f>
        <v>36260</v>
      </c>
      <c r="J11" s="38"/>
      <c r="K11" s="38">
        <f>SUM(K12:K16)</f>
        <v>0</v>
      </c>
      <c r="L11" s="38"/>
      <c r="M11" s="38">
        <f>SUM(M12:M16)</f>
        <v>0</v>
      </c>
      <c r="N11" s="38"/>
      <c r="O11" s="38">
        <f>SUM(O12:O16)</f>
        <v>0</v>
      </c>
      <c r="P11" s="38"/>
      <c r="Q11" s="38">
        <f>SUM(Q12:Q16)</f>
        <v>0</v>
      </c>
      <c r="R11" s="38"/>
      <c r="S11" s="38"/>
      <c r="T11" s="38"/>
      <c r="U11" s="39">
        <f>SUM(U12:U16)</f>
        <v>0</v>
      </c>
      <c r="V11" s="38"/>
      <c r="W11" s="10"/>
      <c r="AG11" t="s">
        <v>54</v>
      </c>
    </row>
    <row r="12" spans="1:60" ht="22.5" outlineLevel="1" x14ac:dyDescent="0.2">
      <c r="A12" s="17">
        <v>4</v>
      </c>
      <c r="B12" s="27" t="s">
        <v>61</v>
      </c>
      <c r="C12" s="46" t="s">
        <v>62</v>
      </c>
      <c r="D12" s="29" t="s">
        <v>56</v>
      </c>
      <c r="E12" s="32">
        <v>13</v>
      </c>
      <c r="F12" s="36"/>
      <c r="G12" s="36">
        <f>E12*F12</f>
        <v>0</v>
      </c>
      <c r="H12" s="36">
        <v>750</v>
      </c>
      <c r="I12" s="36">
        <f>ROUND(E12*H12,2)</f>
        <v>9750</v>
      </c>
      <c r="J12" s="36">
        <v>0</v>
      </c>
      <c r="K12" s="36">
        <f>ROUND(E12*J12,2)</f>
        <v>0</v>
      </c>
      <c r="L12" s="36">
        <v>21</v>
      </c>
      <c r="M12" s="36">
        <f>G12*(1+L12/100)</f>
        <v>0</v>
      </c>
      <c r="N12" s="36">
        <v>0</v>
      </c>
      <c r="O12" s="36">
        <f>ROUND(E12*N12,2)</f>
        <v>0</v>
      </c>
      <c r="P12" s="36">
        <v>0</v>
      </c>
      <c r="Q12" s="36">
        <f>ROUND(E12*P12,2)</f>
        <v>0</v>
      </c>
      <c r="R12" s="36"/>
      <c r="S12" s="36" t="s">
        <v>57</v>
      </c>
      <c r="T12" s="36">
        <v>0</v>
      </c>
      <c r="U12" s="37">
        <f>ROUND(E12*T12,2)</f>
        <v>0</v>
      </c>
      <c r="V12" s="3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 t="s">
        <v>58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22.5" outlineLevel="1" x14ac:dyDescent="0.2">
      <c r="A13" s="17">
        <v>5</v>
      </c>
      <c r="B13" s="27" t="s">
        <v>63</v>
      </c>
      <c r="C13" s="46" t="s">
        <v>160</v>
      </c>
      <c r="D13" s="29" t="s">
        <v>56</v>
      </c>
      <c r="E13" s="32">
        <v>11</v>
      </c>
      <c r="F13" s="36"/>
      <c r="G13" s="36">
        <f>E13*F13</f>
        <v>0</v>
      </c>
      <c r="H13" s="36">
        <v>910</v>
      </c>
      <c r="I13" s="36">
        <f>ROUND(E13*H13,2)</f>
        <v>10010</v>
      </c>
      <c r="J13" s="36">
        <v>0</v>
      </c>
      <c r="K13" s="36">
        <f>ROUND(E13*J13,2)</f>
        <v>0</v>
      </c>
      <c r="L13" s="36">
        <v>21</v>
      </c>
      <c r="M13" s="36">
        <f>G13*(1+L13/100)</f>
        <v>0</v>
      </c>
      <c r="N13" s="36">
        <v>0</v>
      </c>
      <c r="O13" s="36">
        <f>ROUND(E13*N13,2)</f>
        <v>0</v>
      </c>
      <c r="P13" s="36">
        <v>0</v>
      </c>
      <c r="Q13" s="36">
        <f>ROUND(E13*P13,2)</f>
        <v>0</v>
      </c>
      <c r="R13" s="36"/>
      <c r="S13" s="36" t="s">
        <v>57</v>
      </c>
      <c r="T13" s="36">
        <v>0</v>
      </c>
      <c r="U13" s="37">
        <f>ROUND(E13*T13,2)</f>
        <v>0</v>
      </c>
      <c r="V13" s="3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 t="s">
        <v>58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22.5" outlineLevel="1" x14ac:dyDescent="0.2">
      <c r="A14" s="17">
        <v>6</v>
      </c>
      <c r="B14" s="27" t="s">
        <v>64</v>
      </c>
      <c r="C14" s="46" t="s">
        <v>66</v>
      </c>
      <c r="D14" s="29" t="s">
        <v>56</v>
      </c>
      <c r="E14" s="32">
        <v>11</v>
      </c>
      <c r="F14" s="36"/>
      <c r="G14" s="36">
        <f>E14*F14</f>
        <v>0</v>
      </c>
      <c r="H14" s="36">
        <v>1080</v>
      </c>
      <c r="I14" s="36">
        <f>ROUND(E14*H14,2)</f>
        <v>11880</v>
      </c>
      <c r="J14" s="36">
        <v>0</v>
      </c>
      <c r="K14" s="36">
        <f>ROUND(E14*J14,2)</f>
        <v>0</v>
      </c>
      <c r="L14" s="36">
        <v>21</v>
      </c>
      <c r="M14" s="36">
        <f>G14*(1+L14/100)</f>
        <v>0</v>
      </c>
      <c r="N14" s="36">
        <v>0</v>
      </c>
      <c r="O14" s="36">
        <f>ROUND(E14*N14,2)</f>
        <v>0</v>
      </c>
      <c r="P14" s="36">
        <v>0</v>
      </c>
      <c r="Q14" s="36">
        <f>ROUND(E14*P14,2)</f>
        <v>0</v>
      </c>
      <c r="R14" s="36"/>
      <c r="S14" s="36" t="s">
        <v>57</v>
      </c>
      <c r="T14" s="36">
        <v>0</v>
      </c>
      <c r="U14" s="37">
        <f>ROUND(E14*T14,2)</f>
        <v>0</v>
      </c>
      <c r="V14" s="3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 t="s">
        <v>58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22.5" outlineLevel="1" x14ac:dyDescent="0.2">
      <c r="A15" s="17">
        <v>7</v>
      </c>
      <c r="B15" s="27" t="s">
        <v>65</v>
      </c>
      <c r="C15" s="46" t="s">
        <v>161</v>
      </c>
      <c r="D15" s="29" t="s">
        <v>56</v>
      </c>
      <c r="E15" s="32">
        <v>5</v>
      </c>
      <c r="F15" s="36"/>
      <c r="G15" s="36">
        <f>E15*F15</f>
        <v>0</v>
      </c>
      <c r="H15" s="36">
        <v>540</v>
      </c>
      <c r="I15" s="36">
        <f>ROUND(E15*H15,2)</f>
        <v>2700</v>
      </c>
      <c r="J15" s="36">
        <v>0</v>
      </c>
      <c r="K15" s="36">
        <f>ROUND(E15*J15,2)</f>
        <v>0</v>
      </c>
      <c r="L15" s="36">
        <v>21</v>
      </c>
      <c r="M15" s="36">
        <f>G15*(1+L15/100)</f>
        <v>0</v>
      </c>
      <c r="N15" s="36">
        <v>0</v>
      </c>
      <c r="O15" s="36">
        <f>ROUND(E15*N15,2)</f>
        <v>0</v>
      </c>
      <c r="P15" s="36">
        <v>0</v>
      </c>
      <c r="Q15" s="36">
        <f>ROUND(E15*P15,2)</f>
        <v>0</v>
      </c>
      <c r="R15" s="36"/>
      <c r="S15" s="36" t="s">
        <v>57</v>
      </c>
      <c r="T15" s="36">
        <v>0</v>
      </c>
      <c r="U15" s="37">
        <f>ROUND(E15*T15,2)</f>
        <v>0</v>
      </c>
      <c r="V15" s="3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 t="s">
        <v>58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22.5" outlineLevel="1" x14ac:dyDescent="0.2">
      <c r="A16" s="17">
        <v>8</v>
      </c>
      <c r="B16" s="27" t="s">
        <v>67</v>
      </c>
      <c r="C16" s="46" t="s">
        <v>68</v>
      </c>
      <c r="D16" s="29" t="s">
        <v>56</v>
      </c>
      <c r="E16" s="32">
        <v>3</v>
      </c>
      <c r="F16" s="36"/>
      <c r="G16" s="36">
        <f>E16*F16</f>
        <v>0</v>
      </c>
      <c r="H16" s="36">
        <v>640</v>
      </c>
      <c r="I16" s="36">
        <f>ROUND(E16*H16,2)</f>
        <v>1920</v>
      </c>
      <c r="J16" s="36">
        <v>0</v>
      </c>
      <c r="K16" s="36">
        <f>ROUND(E16*J16,2)</f>
        <v>0</v>
      </c>
      <c r="L16" s="36">
        <v>21</v>
      </c>
      <c r="M16" s="36">
        <f>G16*(1+L16/100)</f>
        <v>0</v>
      </c>
      <c r="N16" s="36">
        <v>0</v>
      </c>
      <c r="O16" s="36">
        <f>ROUND(E16*N16,2)</f>
        <v>0</v>
      </c>
      <c r="P16" s="36">
        <v>0</v>
      </c>
      <c r="Q16" s="36">
        <f>ROUND(E16*P16,2)</f>
        <v>0</v>
      </c>
      <c r="R16" s="36"/>
      <c r="S16" s="36" t="s">
        <v>57</v>
      </c>
      <c r="T16" s="36">
        <v>0</v>
      </c>
      <c r="U16" s="37">
        <f>ROUND(E16*T16,2)</f>
        <v>0</v>
      </c>
      <c r="V16" s="3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 t="s">
        <v>58</v>
      </c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x14ac:dyDescent="0.2">
      <c r="A17" s="23" t="s">
        <v>53</v>
      </c>
      <c r="B17" s="28" t="s">
        <v>17</v>
      </c>
      <c r="C17" s="47" t="s">
        <v>18</v>
      </c>
      <c r="D17" s="30"/>
      <c r="E17" s="33"/>
      <c r="F17" s="38"/>
      <c r="G17" s="38">
        <f>SUMIF(AG18:AG21,"&lt;&gt;NOR",G18:G21)</f>
        <v>0</v>
      </c>
      <c r="H17" s="38"/>
      <c r="I17" s="38">
        <f>SUM(I18:I21)</f>
        <v>2852</v>
      </c>
      <c r="J17" s="38"/>
      <c r="K17" s="38">
        <f>SUM(K18:K21)</f>
        <v>0</v>
      </c>
      <c r="L17" s="38"/>
      <c r="M17" s="38">
        <f>SUM(M18:M21)</f>
        <v>0</v>
      </c>
      <c r="N17" s="38"/>
      <c r="O17" s="38">
        <f>SUM(O18:O21)</f>
        <v>0</v>
      </c>
      <c r="P17" s="38"/>
      <c r="Q17" s="38">
        <f>SUM(Q18:Q21)</f>
        <v>0</v>
      </c>
      <c r="R17" s="38"/>
      <c r="S17" s="38"/>
      <c r="T17" s="38"/>
      <c r="U17" s="39">
        <f>SUM(U18:U21)</f>
        <v>0</v>
      </c>
      <c r="V17" s="38"/>
      <c r="W17" s="10"/>
      <c r="AG17" t="s">
        <v>54</v>
      </c>
    </row>
    <row r="18" spans="1:60" ht="22.5" outlineLevel="1" x14ac:dyDescent="0.2">
      <c r="A18" s="17">
        <v>9</v>
      </c>
      <c r="B18" s="27" t="s">
        <v>69</v>
      </c>
      <c r="C18" s="46" t="s">
        <v>158</v>
      </c>
      <c r="D18" s="29" t="s">
        <v>56</v>
      </c>
      <c r="E18" s="32">
        <v>3</v>
      </c>
      <c r="F18" s="36"/>
      <c r="G18" s="36">
        <f>E18*F18</f>
        <v>0</v>
      </c>
      <c r="H18" s="36">
        <v>669</v>
      </c>
      <c r="I18" s="36">
        <f>ROUND(E18*H18,2)</f>
        <v>2007</v>
      </c>
      <c r="J18" s="36">
        <v>0</v>
      </c>
      <c r="K18" s="36">
        <f>ROUND(E18*J18,2)</f>
        <v>0</v>
      </c>
      <c r="L18" s="36">
        <v>21</v>
      </c>
      <c r="M18" s="36">
        <f>G18*(1+L18/100)</f>
        <v>0</v>
      </c>
      <c r="N18" s="36">
        <v>0</v>
      </c>
      <c r="O18" s="36">
        <f>ROUND(E18*N18,2)</f>
        <v>0</v>
      </c>
      <c r="P18" s="36">
        <v>0</v>
      </c>
      <c r="Q18" s="36">
        <f>ROUND(E18*P18,2)</f>
        <v>0</v>
      </c>
      <c r="R18" s="36"/>
      <c r="S18" s="36" t="s">
        <v>57</v>
      </c>
      <c r="T18" s="36">
        <v>0</v>
      </c>
      <c r="U18" s="37">
        <f>ROUND(E18*T18,2)</f>
        <v>0</v>
      </c>
      <c r="V18" s="3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 t="s">
        <v>58</v>
      </c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22.5" outlineLevel="1" x14ac:dyDescent="0.2">
      <c r="A19" s="17">
        <v>10</v>
      </c>
      <c r="B19" s="27" t="s">
        <v>70</v>
      </c>
      <c r="C19" s="46" t="s">
        <v>159</v>
      </c>
      <c r="D19" s="29" t="s">
        <v>56</v>
      </c>
      <c r="E19" s="32">
        <v>1</v>
      </c>
      <c r="F19" s="36"/>
      <c r="G19" s="36">
        <f>E19*F19</f>
        <v>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  <c r="V19" s="3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outlineLevel="1" x14ac:dyDescent="0.2">
      <c r="A20" s="17">
        <v>11</v>
      </c>
      <c r="B20" s="27" t="s">
        <v>71</v>
      </c>
      <c r="C20" s="46" t="s">
        <v>162</v>
      </c>
      <c r="D20" s="29" t="s">
        <v>56</v>
      </c>
      <c r="E20" s="32">
        <v>2</v>
      </c>
      <c r="F20" s="36"/>
      <c r="G20" s="36">
        <f>E20*F20</f>
        <v>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  <c r="V20" s="3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outlineLevel="1" x14ac:dyDescent="0.2">
      <c r="A21" s="17">
        <v>12</v>
      </c>
      <c r="B21" s="27" t="s">
        <v>72</v>
      </c>
      <c r="C21" s="46" t="s">
        <v>163</v>
      </c>
      <c r="D21" s="29" t="s">
        <v>56</v>
      </c>
      <c r="E21" s="32">
        <v>1</v>
      </c>
      <c r="F21" s="36"/>
      <c r="G21" s="36">
        <f>E21*F21</f>
        <v>0</v>
      </c>
      <c r="H21" s="36">
        <v>845</v>
      </c>
      <c r="I21" s="36">
        <f>ROUND(E21*H21,2)</f>
        <v>845</v>
      </c>
      <c r="J21" s="36">
        <v>0</v>
      </c>
      <c r="K21" s="36">
        <f>ROUND(E21*J21,2)</f>
        <v>0</v>
      </c>
      <c r="L21" s="36">
        <v>21</v>
      </c>
      <c r="M21" s="36">
        <f>G21*(1+L21/100)</f>
        <v>0</v>
      </c>
      <c r="N21" s="36">
        <v>0</v>
      </c>
      <c r="O21" s="36">
        <f>ROUND(E21*N21,2)</f>
        <v>0</v>
      </c>
      <c r="P21" s="36">
        <v>0</v>
      </c>
      <c r="Q21" s="36">
        <f>ROUND(E21*P21,2)</f>
        <v>0</v>
      </c>
      <c r="R21" s="36"/>
      <c r="S21" s="36" t="s">
        <v>57</v>
      </c>
      <c r="T21" s="36">
        <v>0</v>
      </c>
      <c r="U21" s="37">
        <f>ROUND(E21*T21,2)</f>
        <v>0</v>
      </c>
      <c r="V21" s="3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 t="s">
        <v>58</v>
      </c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x14ac:dyDescent="0.2">
      <c r="A22" s="23" t="s">
        <v>53</v>
      </c>
      <c r="B22" s="28" t="s">
        <v>19</v>
      </c>
      <c r="C22" s="47" t="s">
        <v>20</v>
      </c>
      <c r="D22" s="30"/>
      <c r="E22" s="33"/>
      <c r="F22" s="38"/>
      <c r="G22" s="38">
        <f>SUMIF(AG23:AG27,"&lt;&gt;NOR",G23:G27)</f>
        <v>0</v>
      </c>
      <c r="H22" s="38"/>
      <c r="I22" s="38">
        <f>SUM(I23:I27)</f>
        <v>41125</v>
      </c>
      <c r="J22" s="38"/>
      <c r="K22" s="38">
        <f>SUM(K23:K27)</f>
        <v>0</v>
      </c>
      <c r="L22" s="38"/>
      <c r="M22" s="38">
        <f>SUM(M23:M27)</f>
        <v>0</v>
      </c>
      <c r="N22" s="38"/>
      <c r="O22" s="38">
        <f>SUM(O23:O27)</f>
        <v>0</v>
      </c>
      <c r="P22" s="38"/>
      <c r="Q22" s="38">
        <f>SUM(Q23:Q27)</f>
        <v>0</v>
      </c>
      <c r="R22" s="38"/>
      <c r="S22" s="38"/>
      <c r="T22" s="38"/>
      <c r="U22" s="39">
        <f>SUM(U23:U27)</f>
        <v>0</v>
      </c>
      <c r="V22" s="38"/>
      <c r="W22" s="10"/>
      <c r="AG22" t="s">
        <v>54</v>
      </c>
    </row>
    <row r="23" spans="1:60" ht="33.75" outlineLevel="1" x14ac:dyDescent="0.2">
      <c r="A23" s="17">
        <v>13</v>
      </c>
      <c r="B23" s="27" t="s">
        <v>73</v>
      </c>
      <c r="C23" s="46" t="s">
        <v>150</v>
      </c>
      <c r="D23" s="29" t="s">
        <v>56</v>
      </c>
      <c r="E23" s="32">
        <v>4</v>
      </c>
      <c r="F23" s="36"/>
      <c r="G23" s="36">
        <f>E23*F23</f>
        <v>0</v>
      </c>
      <c r="H23" s="36">
        <v>2090</v>
      </c>
      <c r="I23" s="36">
        <f>ROUND(E23*H23,2)</f>
        <v>8360</v>
      </c>
      <c r="J23" s="36">
        <v>0</v>
      </c>
      <c r="K23" s="36">
        <f>ROUND(E23*J23,2)</f>
        <v>0</v>
      </c>
      <c r="L23" s="36">
        <v>21</v>
      </c>
      <c r="M23" s="36">
        <f>G23*(1+L23/100)</f>
        <v>0</v>
      </c>
      <c r="N23" s="36">
        <v>0</v>
      </c>
      <c r="O23" s="36">
        <f>ROUND(E23*N23,2)</f>
        <v>0</v>
      </c>
      <c r="P23" s="36">
        <v>0</v>
      </c>
      <c r="Q23" s="36">
        <f>ROUND(E23*P23,2)</f>
        <v>0</v>
      </c>
      <c r="R23" s="36"/>
      <c r="S23" s="36" t="s">
        <v>57</v>
      </c>
      <c r="T23" s="36">
        <v>0</v>
      </c>
      <c r="U23" s="37">
        <f>ROUND(E23*T23,2)</f>
        <v>0</v>
      </c>
      <c r="V23" s="3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 t="s">
        <v>58</v>
      </c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33.75" outlineLevel="1" x14ac:dyDescent="0.2">
      <c r="A24" s="17">
        <v>14</v>
      </c>
      <c r="B24" s="27" t="s">
        <v>74</v>
      </c>
      <c r="C24" s="46" t="s">
        <v>151</v>
      </c>
      <c r="D24" s="29" t="s">
        <v>56</v>
      </c>
      <c r="E24" s="32">
        <v>4</v>
      </c>
      <c r="F24" s="36"/>
      <c r="G24" s="36">
        <f>E24*F24</f>
        <v>0</v>
      </c>
      <c r="H24" s="36">
        <v>3443</v>
      </c>
      <c r="I24" s="36">
        <f>ROUND(E24*H24,2)</f>
        <v>13772</v>
      </c>
      <c r="J24" s="36">
        <v>0</v>
      </c>
      <c r="K24" s="36">
        <f>ROUND(E24*J24,2)</f>
        <v>0</v>
      </c>
      <c r="L24" s="36">
        <v>21</v>
      </c>
      <c r="M24" s="36">
        <f>G24*(1+L24/100)</f>
        <v>0</v>
      </c>
      <c r="N24" s="36">
        <v>0</v>
      </c>
      <c r="O24" s="36">
        <f>ROUND(E24*N24,2)</f>
        <v>0</v>
      </c>
      <c r="P24" s="36">
        <v>0</v>
      </c>
      <c r="Q24" s="36">
        <f>ROUND(E24*P24,2)</f>
        <v>0</v>
      </c>
      <c r="R24" s="36"/>
      <c r="S24" s="36" t="s">
        <v>57</v>
      </c>
      <c r="T24" s="36">
        <v>0</v>
      </c>
      <c r="U24" s="37">
        <f>ROUND(E24*T24,2)</f>
        <v>0</v>
      </c>
      <c r="V24" s="3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 t="s">
        <v>58</v>
      </c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33.75" outlineLevel="1" x14ac:dyDescent="0.2">
      <c r="A25" s="17">
        <v>15</v>
      </c>
      <c r="B25" s="27" t="s">
        <v>75</v>
      </c>
      <c r="C25" s="46" t="s">
        <v>152</v>
      </c>
      <c r="D25" s="29" t="s">
        <v>56</v>
      </c>
      <c r="E25" s="32">
        <v>4</v>
      </c>
      <c r="F25" s="36"/>
      <c r="G25" s="36">
        <f>E25*F25</f>
        <v>0</v>
      </c>
      <c r="H25" s="36">
        <v>3556</v>
      </c>
      <c r="I25" s="36">
        <f>ROUND(E25*H25,2)</f>
        <v>14224</v>
      </c>
      <c r="J25" s="36">
        <v>0</v>
      </c>
      <c r="K25" s="36">
        <f>ROUND(E25*J25,2)</f>
        <v>0</v>
      </c>
      <c r="L25" s="36">
        <v>21</v>
      </c>
      <c r="M25" s="36">
        <f>G25*(1+L25/100)</f>
        <v>0</v>
      </c>
      <c r="N25" s="36">
        <v>0</v>
      </c>
      <c r="O25" s="36">
        <f>ROUND(E25*N25,2)</f>
        <v>0</v>
      </c>
      <c r="P25" s="36">
        <v>0</v>
      </c>
      <c r="Q25" s="36">
        <f>ROUND(E25*P25,2)</f>
        <v>0</v>
      </c>
      <c r="R25" s="36"/>
      <c r="S25" s="36" t="s">
        <v>57</v>
      </c>
      <c r="T25" s="36">
        <v>0</v>
      </c>
      <c r="U25" s="37">
        <f>ROUND(E25*T25,2)</f>
        <v>0</v>
      </c>
      <c r="V25" s="3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 t="s">
        <v>58</v>
      </c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33.75" outlineLevel="1" x14ac:dyDescent="0.2">
      <c r="A26" s="17">
        <v>16</v>
      </c>
      <c r="B26" s="27" t="s">
        <v>76</v>
      </c>
      <c r="C26" s="46" t="s">
        <v>153</v>
      </c>
      <c r="D26" s="29" t="s">
        <v>56</v>
      </c>
      <c r="E26" s="32">
        <v>2</v>
      </c>
      <c r="F26" s="36"/>
      <c r="G26" s="36">
        <f>E26*F26</f>
        <v>0</v>
      </c>
      <c r="H26" s="36">
        <v>2152</v>
      </c>
      <c r="I26" s="36">
        <f>ROUND(E26*H26,2)</f>
        <v>4304</v>
      </c>
      <c r="J26" s="36">
        <v>0</v>
      </c>
      <c r="K26" s="36">
        <f>ROUND(E26*J26,2)</f>
        <v>0</v>
      </c>
      <c r="L26" s="36">
        <v>21</v>
      </c>
      <c r="M26" s="36">
        <f>G26*(1+L26/100)</f>
        <v>0</v>
      </c>
      <c r="N26" s="36">
        <v>0</v>
      </c>
      <c r="O26" s="36">
        <f>ROUND(E26*N26,2)</f>
        <v>0</v>
      </c>
      <c r="P26" s="36">
        <v>0</v>
      </c>
      <c r="Q26" s="36">
        <f>ROUND(E26*P26,2)</f>
        <v>0</v>
      </c>
      <c r="R26" s="36"/>
      <c r="S26" s="36" t="s">
        <v>57</v>
      </c>
      <c r="T26" s="36">
        <v>0</v>
      </c>
      <c r="U26" s="37">
        <f>ROUND(E26*T26,2)</f>
        <v>0</v>
      </c>
      <c r="V26" s="3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 t="s">
        <v>58</v>
      </c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outlineLevel="1" x14ac:dyDescent="0.2">
      <c r="A27" s="17">
        <v>17</v>
      </c>
      <c r="B27" s="27" t="s">
        <v>77</v>
      </c>
      <c r="C27" s="46" t="s">
        <v>155</v>
      </c>
      <c r="D27" s="29" t="s">
        <v>56</v>
      </c>
      <c r="E27" s="32">
        <v>1</v>
      </c>
      <c r="F27" s="36"/>
      <c r="G27" s="36">
        <f>E27*F27</f>
        <v>0</v>
      </c>
      <c r="H27" s="36">
        <v>465</v>
      </c>
      <c r="I27" s="36">
        <f>ROUND(E27*H27,2)</f>
        <v>465</v>
      </c>
      <c r="J27" s="36">
        <v>0</v>
      </c>
      <c r="K27" s="36">
        <f>ROUND(E27*J27,2)</f>
        <v>0</v>
      </c>
      <c r="L27" s="36">
        <v>21</v>
      </c>
      <c r="M27" s="36">
        <f>G27*(1+L27/100)</f>
        <v>0</v>
      </c>
      <c r="N27" s="36">
        <v>0</v>
      </c>
      <c r="O27" s="36">
        <f>ROUND(E27*N27,2)</f>
        <v>0</v>
      </c>
      <c r="P27" s="36">
        <v>0</v>
      </c>
      <c r="Q27" s="36">
        <f>ROUND(E27*P27,2)</f>
        <v>0</v>
      </c>
      <c r="R27" s="36"/>
      <c r="S27" s="36" t="s">
        <v>57</v>
      </c>
      <c r="T27" s="36">
        <v>0</v>
      </c>
      <c r="U27" s="37">
        <f>ROUND(E27*T27,2)</f>
        <v>0</v>
      </c>
      <c r="V27" s="3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 t="s">
        <v>58</v>
      </c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x14ac:dyDescent="0.2">
      <c r="A28" s="23" t="s">
        <v>53</v>
      </c>
      <c r="B28" s="28" t="s">
        <v>21</v>
      </c>
      <c r="C28" s="47" t="s">
        <v>22</v>
      </c>
      <c r="D28" s="30"/>
      <c r="E28" s="33"/>
      <c r="F28" s="38"/>
      <c r="G28" s="38">
        <f>SUMIF(AG29:AG31,"&lt;&gt;NOR",G29:G31)</f>
        <v>0</v>
      </c>
      <c r="H28" s="38"/>
      <c r="I28" s="38">
        <f>SUM(I29:I31)</f>
        <v>6226</v>
      </c>
      <c r="J28" s="38"/>
      <c r="K28" s="38">
        <f>SUM(K29:K31)</f>
        <v>0</v>
      </c>
      <c r="L28" s="38"/>
      <c r="M28" s="38">
        <f>SUM(M29:M31)</f>
        <v>0</v>
      </c>
      <c r="N28" s="38"/>
      <c r="O28" s="38">
        <f>SUM(O29:O31)</f>
        <v>0</v>
      </c>
      <c r="P28" s="38"/>
      <c r="Q28" s="38">
        <f>SUM(Q29:Q31)</f>
        <v>0</v>
      </c>
      <c r="R28" s="38"/>
      <c r="S28" s="38"/>
      <c r="T28" s="38"/>
      <c r="U28" s="39">
        <f>SUM(U29:U31)</f>
        <v>0</v>
      </c>
      <c r="V28" s="38"/>
      <c r="W28" s="10"/>
      <c r="AG28" t="s">
        <v>54</v>
      </c>
    </row>
    <row r="29" spans="1:60" ht="22.5" outlineLevel="1" x14ac:dyDescent="0.2">
      <c r="A29" s="17">
        <v>18</v>
      </c>
      <c r="B29" s="27" t="s">
        <v>78</v>
      </c>
      <c r="C29" s="46" t="s">
        <v>157</v>
      </c>
      <c r="D29" s="29" t="s">
        <v>56</v>
      </c>
      <c r="E29" s="32">
        <v>2</v>
      </c>
      <c r="F29" s="36"/>
      <c r="G29" s="36">
        <f>E29*F29</f>
        <v>0</v>
      </c>
      <c r="H29" s="36">
        <v>979</v>
      </c>
      <c r="I29" s="36">
        <f>ROUND(E29*H29,2)</f>
        <v>1958</v>
      </c>
      <c r="J29" s="36">
        <v>0</v>
      </c>
      <c r="K29" s="36">
        <f>ROUND(E29*J29,2)</f>
        <v>0</v>
      </c>
      <c r="L29" s="36">
        <v>21</v>
      </c>
      <c r="M29" s="36">
        <f>G29*(1+L29/100)</f>
        <v>0</v>
      </c>
      <c r="N29" s="36">
        <v>0</v>
      </c>
      <c r="O29" s="36">
        <f>ROUND(E29*N29,2)</f>
        <v>0</v>
      </c>
      <c r="P29" s="36">
        <v>0</v>
      </c>
      <c r="Q29" s="36">
        <f>ROUND(E29*P29,2)</f>
        <v>0</v>
      </c>
      <c r="R29" s="36"/>
      <c r="S29" s="36" t="s">
        <v>57</v>
      </c>
      <c r="T29" s="36">
        <v>0</v>
      </c>
      <c r="U29" s="37">
        <f>ROUND(E29*T29,2)</f>
        <v>0</v>
      </c>
      <c r="V29" s="3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 t="s">
        <v>58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22.5" outlineLevel="1" x14ac:dyDescent="0.2">
      <c r="A30" s="17">
        <v>19</v>
      </c>
      <c r="B30" s="27" t="s">
        <v>79</v>
      </c>
      <c r="C30" s="46" t="s">
        <v>154</v>
      </c>
      <c r="D30" s="29" t="s">
        <v>56</v>
      </c>
      <c r="E30" s="32">
        <v>2</v>
      </c>
      <c r="F30" s="36"/>
      <c r="G30" s="36">
        <f>E30*F30</f>
        <v>0</v>
      </c>
      <c r="H30" s="36">
        <v>1032</v>
      </c>
      <c r="I30" s="36">
        <f>ROUND(E30*H30,2)</f>
        <v>2064</v>
      </c>
      <c r="J30" s="36">
        <v>0</v>
      </c>
      <c r="K30" s="36">
        <f>ROUND(E30*J30,2)</f>
        <v>0</v>
      </c>
      <c r="L30" s="36">
        <v>21</v>
      </c>
      <c r="M30" s="36">
        <f>G30*(1+L30/100)</f>
        <v>0</v>
      </c>
      <c r="N30" s="36">
        <v>0</v>
      </c>
      <c r="O30" s="36">
        <f>ROUND(E30*N30,2)</f>
        <v>0</v>
      </c>
      <c r="P30" s="36">
        <v>0</v>
      </c>
      <c r="Q30" s="36">
        <f>ROUND(E30*P30,2)</f>
        <v>0</v>
      </c>
      <c r="R30" s="36"/>
      <c r="S30" s="36" t="s">
        <v>57</v>
      </c>
      <c r="T30" s="36">
        <v>0</v>
      </c>
      <c r="U30" s="37">
        <f>ROUND(E30*T30,2)</f>
        <v>0</v>
      </c>
      <c r="V30" s="3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 t="s">
        <v>58</v>
      </c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22.5" outlineLevel="1" x14ac:dyDescent="0.2">
      <c r="A31" s="17">
        <v>20</v>
      </c>
      <c r="B31" s="27" t="s">
        <v>80</v>
      </c>
      <c r="C31" s="46" t="s">
        <v>156</v>
      </c>
      <c r="D31" s="29" t="s">
        <v>56</v>
      </c>
      <c r="E31" s="32">
        <v>2</v>
      </c>
      <c r="F31" s="36"/>
      <c r="G31" s="36">
        <f>E31*F31</f>
        <v>0</v>
      </c>
      <c r="H31" s="36">
        <v>1102</v>
      </c>
      <c r="I31" s="36">
        <f>ROUND(E31*H31,2)</f>
        <v>2204</v>
      </c>
      <c r="J31" s="36">
        <v>0</v>
      </c>
      <c r="K31" s="36">
        <f>ROUND(E31*J31,2)</f>
        <v>0</v>
      </c>
      <c r="L31" s="36">
        <v>21</v>
      </c>
      <c r="M31" s="36">
        <f>G31*(1+L31/100)</f>
        <v>0</v>
      </c>
      <c r="N31" s="36">
        <v>0</v>
      </c>
      <c r="O31" s="36">
        <f>ROUND(E31*N31,2)</f>
        <v>0</v>
      </c>
      <c r="P31" s="36">
        <v>0</v>
      </c>
      <c r="Q31" s="36">
        <f>ROUND(E31*P31,2)</f>
        <v>0</v>
      </c>
      <c r="R31" s="36"/>
      <c r="S31" s="36" t="s">
        <v>57</v>
      </c>
      <c r="T31" s="36">
        <v>0</v>
      </c>
      <c r="U31" s="37">
        <f>ROUND(E31*T31,2)</f>
        <v>0</v>
      </c>
      <c r="V31" s="3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 t="s">
        <v>58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x14ac:dyDescent="0.2">
      <c r="A32" s="23" t="s">
        <v>53</v>
      </c>
      <c r="B32" s="28" t="s">
        <v>23</v>
      </c>
      <c r="C32" s="47" t="s">
        <v>24</v>
      </c>
      <c r="D32" s="30"/>
      <c r="E32" s="33"/>
      <c r="F32" s="38"/>
      <c r="G32" s="38">
        <f>SUMIF(AG33:AG54,"&lt;&gt;NOR",G33:G54)</f>
        <v>0</v>
      </c>
      <c r="H32" s="38"/>
      <c r="I32" s="38">
        <f>SUM(I33:I54)</f>
        <v>111191</v>
      </c>
      <c r="J32" s="38"/>
      <c r="K32" s="38">
        <f>SUM(K33:K54)</f>
        <v>0</v>
      </c>
      <c r="L32" s="38"/>
      <c r="M32" s="38">
        <f>SUM(M33:M54)</f>
        <v>0</v>
      </c>
      <c r="N32" s="38"/>
      <c r="O32" s="38">
        <f>SUM(O33:O54)</f>
        <v>0</v>
      </c>
      <c r="P32" s="38"/>
      <c r="Q32" s="38">
        <f>SUM(Q33:Q54)</f>
        <v>0</v>
      </c>
      <c r="R32" s="38"/>
      <c r="S32" s="38"/>
      <c r="T32" s="38"/>
      <c r="U32" s="39">
        <f>SUM(U33:U54)</f>
        <v>0</v>
      </c>
      <c r="V32" s="38"/>
      <c r="W32" s="10"/>
      <c r="AG32" t="s">
        <v>54</v>
      </c>
    </row>
    <row r="33" spans="1:60" ht="22.5" outlineLevel="1" x14ac:dyDescent="0.2">
      <c r="A33" s="17">
        <v>21</v>
      </c>
      <c r="B33" s="27" t="s">
        <v>81</v>
      </c>
      <c r="C33" s="46" t="s">
        <v>164</v>
      </c>
      <c r="D33" s="29" t="s">
        <v>82</v>
      </c>
      <c r="E33" s="32">
        <v>18</v>
      </c>
      <c r="F33" s="36"/>
      <c r="G33" s="36">
        <f t="shared" ref="G33:G54" si="0">E33*F33</f>
        <v>0</v>
      </c>
      <c r="H33" s="36">
        <v>250</v>
      </c>
      <c r="I33" s="36">
        <f t="shared" ref="I33:I54" si="1">ROUND(E33*H33,2)</f>
        <v>4500</v>
      </c>
      <c r="J33" s="36">
        <v>0</v>
      </c>
      <c r="K33" s="36">
        <f t="shared" ref="K33:K54" si="2">ROUND(E33*J33,2)</f>
        <v>0</v>
      </c>
      <c r="L33" s="36">
        <v>21</v>
      </c>
      <c r="M33" s="36">
        <f t="shared" ref="M33:M54" si="3">G33*(1+L33/100)</f>
        <v>0</v>
      </c>
      <c r="N33" s="36">
        <v>0</v>
      </c>
      <c r="O33" s="36">
        <f t="shared" ref="O33:O54" si="4">ROUND(E33*N33,2)</f>
        <v>0</v>
      </c>
      <c r="P33" s="36">
        <v>0</v>
      </c>
      <c r="Q33" s="36">
        <f t="shared" ref="Q33:Q54" si="5">ROUND(E33*P33,2)</f>
        <v>0</v>
      </c>
      <c r="R33" s="36"/>
      <c r="S33" s="36" t="s">
        <v>57</v>
      </c>
      <c r="T33" s="36">
        <v>0</v>
      </c>
      <c r="U33" s="37">
        <f t="shared" ref="U33:U54" si="6">ROUND(E33*T33,2)</f>
        <v>0</v>
      </c>
      <c r="V33" s="3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 t="s">
        <v>58</v>
      </c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22.5" outlineLevel="1" x14ac:dyDescent="0.2">
      <c r="A34" s="17">
        <v>22</v>
      </c>
      <c r="B34" s="27" t="s">
        <v>83</v>
      </c>
      <c r="C34" s="46" t="s">
        <v>84</v>
      </c>
      <c r="D34" s="29" t="s">
        <v>82</v>
      </c>
      <c r="E34" s="32">
        <v>3</v>
      </c>
      <c r="F34" s="36"/>
      <c r="G34" s="36">
        <f t="shared" si="0"/>
        <v>0</v>
      </c>
      <c r="H34" s="36">
        <v>281</v>
      </c>
      <c r="I34" s="36">
        <f t="shared" si="1"/>
        <v>843</v>
      </c>
      <c r="J34" s="36">
        <v>0</v>
      </c>
      <c r="K34" s="36">
        <f t="shared" si="2"/>
        <v>0</v>
      </c>
      <c r="L34" s="36">
        <v>21</v>
      </c>
      <c r="M34" s="36">
        <f t="shared" si="3"/>
        <v>0</v>
      </c>
      <c r="N34" s="36">
        <v>0</v>
      </c>
      <c r="O34" s="36">
        <f t="shared" si="4"/>
        <v>0</v>
      </c>
      <c r="P34" s="36">
        <v>0</v>
      </c>
      <c r="Q34" s="36">
        <f t="shared" si="5"/>
        <v>0</v>
      </c>
      <c r="R34" s="36"/>
      <c r="S34" s="36" t="s">
        <v>57</v>
      </c>
      <c r="T34" s="36">
        <v>0</v>
      </c>
      <c r="U34" s="37">
        <f t="shared" si="6"/>
        <v>0</v>
      </c>
      <c r="V34" s="3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 t="s">
        <v>58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22.5" outlineLevel="1" x14ac:dyDescent="0.2">
      <c r="A35" s="17">
        <v>23</v>
      </c>
      <c r="B35" s="27" t="s">
        <v>85</v>
      </c>
      <c r="C35" s="46" t="s">
        <v>165</v>
      </c>
      <c r="D35" s="29" t="s">
        <v>82</v>
      </c>
      <c r="E35" s="32">
        <v>6</v>
      </c>
      <c r="F35" s="36"/>
      <c r="G35" s="36">
        <f t="shared" si="0"/>
        <v>0</v>
      </c>
      <c r="H35" s="36">
        <v>312</v>
      </c>
      <c r="I35" s="36">
        <f t="shared" si="1"/>
        <v>1872</v>
      </c>
      <c r="J35" s="36">
        <v>0</v>
      </c>
      <c r="K35" s="36">
        <f t="shared" si="2"/>
        <v>0</v>
      </c>
      <c r="L35" s="36">
        <v>21</v>
      </c>
      <c r="M35" s="36">
        <f t="shared" si="3"/>
        <v>0</v>
      </c>
      <c r="N35" s="36">
        <v>0</v>
      </c>
      <c r="O35" s="36">
        <f t="shared" si="4"/>
        <v>0</v>
      </c>
      <c r="P35" s="36">
        <v>0</v>
      </c>
      <c r="Q35" s="36">
        <f t="shared" si="5"/>
        <v>0</v>
      </c>
      <c r="R35" s="36"/>
      <c r="S35" s="36" t="s">
        <v>57</v>
      </c>
      <c r="T35" s="36">
        <v>0</v>
      </c>
      <c r="U35" s="37">
        <f t="shared" si="6"/>
        <v>0</v>
      </c>
      <c r="V35" s="3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 t="s">
        <v>58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22.5" outlineLevel="1" x14ac:dyDescent="0.2">
      <c r="A36" s="17">
        <v>24</v>
      </c>
      <c r="B36" s="27" t="s">
        <v>86</v>
      </c>
      <c r="C36" s="46" t="s">
        <v>90</v>
      </c>
      <c r="D36" s="29" t="s">
        <v>82</v>
      </c>
      <c r="E36" s="32">
        <v>15</v>
      </c>
      <c r="F36" s="36"/>
      <c r="G36" s="36">
        <f t="shared" si="0"/>
        <v>0</v>
      </c>
      <c r="H36" s="36">
        <v>351</v>
      </c>
      <c r="I36" s="36">
        <f t="shared" si="1"/>
        <v>5265</v>
      </c>
      <c r="J36" s="36">
        <v>0</v>
      </c>
      <c r="K36" s="36">
        <f t="shared" si="2"/>
        <v>0</v>
      </c>
      <c r="L36" s="36">
        <v>21</v>
      </c>
      <c r="M36" s="36">
        <f t="shared" si="3"/>
        <v>0</v>
      </c>
      <c r="N36" s="36">
        <v>0</v>
      </c>
      <c r="O36" s="36">
        <f t="shared" si="4"/>
        <v>0</v>
      </c>
      <c r="P36" s="36">
        <v>0</v>
      </c>
      <c r="Q36" s="36">
        <f t="shared" si="5"/>
        <v>0</v>
      </c>
      <c r="R36" s="36"/>
      <c r="S36" s="36" t="s">
        <v>57</v>
      </c>
      <c r="T36" s="36">
        <v>0</v>
      </c>
      <c r="U36" s="37">
        <f t="shared" si="6"/>
        <v>0</v>
      </c>
      <c r="V36" s="3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 t="s">
        <v>58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22.5" outlineLevel="1" x14ac:dyDescent="0.2">
      <c r="A37" s="17">
        <v>25</v>
      </c>
      <c r="B37" s="27" t="s">
        <v>87</v>
      </c>
      <c r="C37" s="46" t="s">
        <v>109</v>
      </c>
      <c r="D37" s="29" t="s">
        <v>82</v>
      </c>
      <c r="E37" s="32">
        <v>45</v>
      </c>
      <c r="F37" s="36"/>
      <c r="G37" s="36">
        <f t="shared" si="0"/>
        <v>0</v>
      </c>
      <c r="H37" s="36">
        <v>375</v>
      </c>
      <c r="I37" s="36">
        <f t="shared" si="1"/>
        <v>16875</v>
      </c>
      <c r="J37" s="36">
        <v>0</v>
      </c>
      <c r="K37" s="36">
        <f t="shared" si="2"/>
        <v>0</v>
      </c>
      <c r="L37" s="36">
        <v>21</v>
      </c>
      <c r="M37" s="36">
        <f t="shared" si="3"/>
        <v>0</v>
      </c>
      <c r="N37" s="36">
        <v>0</v>
      </c>
      <c r="O37" s="36">
        <f t="shared" si="4"/>
        <v>0</v>
      </c>
      <c r="P37" s="36">
        <v>0</v>
      </c>
      <c r="Q37" s="36">
        <f t="shared" si="5"/>
        <v>0</v>
      </c>
      <c r="R37" s="36"/>
      <c r="S37" s="36" t="s">
        <v>57</v>
      </c>
      <c r="T37" s="36">
        <v>0</v>
      </c>
      <c r="U37" s="37">
        <f t="shared" si="6"/>
        <v>0</v>
      </c>
      <c r="V37" s="3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 t="s">
        <v>58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22.5" outlineLevel="1" x14ac:dyDescent="0.2">
      <c r="A38" s="17">
        <v>26</v>
      </c>
      <c r="B38" s="27" t="s">
        <v>88</v>
      </c>
      <c r="C38" s="46" t="s">
        <v>166</v>
      </c>
      <c r="D38" s="29" t="s">
        <v>82</v>
      </c>
      <c r="E38" s="32">
        <v>12</v>
      </c>
      <c r="F38" s="36"/>
      <c r="G38" s="36">
        <f t="shared" si="0"/>
        <v>0</v>
      </c>
      <c r="H38" s="36">
        <v>414</v>
      </c>
      <c r="I38" s="36">
        <f t="shared" si="1"/>
        <v>4968</v>
      </c>
      <c r="J38" s="36">
        <v>0</v>
      </c>
      <c r="K38" s="36">
        <f t="shared" si="2"/>
        <v>0</v>
      </c>
      <c r="L38" s="36">
        <v>21</v>
      </c>
      <c r="M38" s="36">
        <f t="shared" si="3"/>
        <v>0</v>
      </c>
      <c r="N38" s="36">
        <v>0</v>
      </c>
      <c r="O38" s="36">
        <f t="shared" si="4"/>
        <v>0</v>
      </c>
      <c r="P38" s="36">
        <v>0</v>
      </c>
      <c r="Q38" s="36">
        <f t="shared" si="5"/>
        <v>0</v>
      </c>
      <c r="R38" s="36"/>
      <c r="S38" s="36" t="s">
        <v>57</v>
      </c>
      <c r="T38" s="36">
        <v>0</v>
      </c>
      <c r="U38" s="37">
        <f t="shared" si="6"/>
        <v>0</v>
      </c>
      <c r="V38" s="3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 t="s">
        <v>58</v>
      </c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22.5" outlineLevel="1" x14ac:dyDescent="0.2">
      <c r="A39" s="17">
        <v>27</v>
      </c>
      <c r="B39" s="27" t="s">
        <v>89</v>
      </c>
      <c r="C39" s="46" t="s">
        <v>92</v>
      </c>
      <c r="D39" s="29" t="s">
        <v>82</v>
      </c>
      <c r="E39" s="32">
        <v>12</v>
      </c>
      <c r="F39" s="36"/>
      <c r="G39" s="36">
        <f t="shared" si="0"/>
        <v>0</v>
      </c>
      <c r="H39" s="36">
        <v>371</v>
      </c>
      <c r="I39" s="36">
        <f t="shared" si="1"/>
        <v>4452</v>
      </c>
      <c r="J39" s="36">
        <v>0</v>
      </c>
      <c r="K39" s="36">
        <f t="shared" si="2"/>
        <v>0</v>
      </c>
      <c r="L39" s="36">
        <v>21</v>
      </c>
      <c r="M39" s="36">
        <f t="shared" si="3"/>
        <v>0</v>
      </c>
      <c r="N39" s="36">
        <v>0</v>
      </c>
      <c r="O39" s="36">
        <f t="shared" si="4"/>
        <v>0</v>
      </c>
      <c r="P39" s="36">
        <v>0</v>
      </c>
      <c r="Q39" s="36">
        <f t="shared" si="5"/>
        <v>0</v>
      </c>
      <c r="R39" s="36"/>
      <c r="S39" s="36" t="s">
        <v>57</v>
      </c>
      <c r="T39" s="36">
        <v>0</v>
      </c>
      <c r="U39" s="37">
        <f t="shared" si="6"/>
        <v>0</v>
      </c>
      <c r="V39" s="3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 t="s">
        <v>58</v>
      </c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22.5" outlineLevel="1" x14ac:dyDescent="0.2">
      <c r="A40" s="17">
        <v>28</v>
      </c>
      <c r="B40" s="27" t="s">
        <v>91</v>
      </c>
      <c r="C40" s="46" t="s">
        <v>103</v>
      </c>
      <c r="D40" s="29" t="s">
        <v>82</v>
      </c>
      <c r="E40" s="32">
        <v>12</v>
      </c>
      <c r="F40" s="36"/>
      <c r="G40" s="36">
        <f t="shared" si="0"/>
        <v>0</v>
      </c>
      <c r="H40" s="36">
        <v>402</v>
      </c>
      <c r="I40" s="36">
        <f t="shared" si="1"/>
        <v>4824</v>
      </c>
      <c r="J40" s="36">
        <v>0</v>
      </c>
      <c r="K40" s="36">
        <f t="shared" si="2"/>
        <v>0</v>
      </c>
      <c r="L40" s="36">
        <v>21</v>
      </c>
      <c r="M40" s="36">
        <f t="shared" si="3"/>
        <v>0</v>
      </c>
      <c r="N40" s="36">
        <v>0</v>
      </c>
      <c r="O40" s="36">
        <f t="shared" si="4"/>
        <v>0</v>
      </c>
      <c r="P40" s="36">
        <v>0</v>
      </c>
      <c r="Q40" s="36">
        <f t="shared" si="5"/>
        <v>0</v>
      </c>
      <c r="R40" s="36"/>
      <c r="S40" s="36" t="s">
        <v>57</v>
      </c>
      <c r="T40" s="36">
        <v>0</v>
      </c>
      <c r="U40" s="37">
        <f t="shared" si="6"/>
        <v>0</v>
      </c>
      <c r="V40" s="3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 t="s">
        <v>58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22.5" outlineLevel="1" x14ac:dyDescent="0.2">
      <c r="A41" s="17">
        <v>29</v>
      </c>
      <c r="B41" s="27" t="s">
        <v>93</v>
      </c>
      <c r="C41" s="46" t="s">
        <v>110</v>
      </c>
      <c r="D41" s="29" t="s">
        <v>82</v>
      </c>
      <c r="E41" s="32">
        <v>12</v>
      </c>
      <c r="F41" s="36"/>
      <c r="G41" s="36">
        <f t="shared" si="0"/>
        <v>0</v>
      </c>
      <c r="H41" s="36">
        <v>491</v>
      </c>
      <c r="I41" s="36">
        <f t="shared" si="1"/>
        <v>5892</v>
      </c>
      <c r="J41" s="36">
        <v>0</v>
      </c>
      <c r="K41" s="36">
        <f t="shared" si="2"/>
        <v>0</v>
      </c>
      <c r="L41" s="36">
        <v>21</v>
      </c>
      <c r="M41" s="36">
        <f t="shared" si="3"/>
        <v>0</v>
      </c>
      <c r="N41" s="36">
        <v>0</v>
      </c>
      <c r="O41" s="36">
        <f t="shared" si="4"/>
        <v>0</v>
      </c>
      <c r="P41" s="36">
        <v>0</v>
      </c>
      <c r="Q41" s="36">
        <f t="shared" si="5"/>
        <v>0</v>
      </c>
      <c r="R41" s="36"/>
      <c r="S41" s="36" t="s">
        <v>57</v>
      </c>
      <c r="T41" s="36">
        <v>0</v>
      </c>
      <c r="U41" s="37">
        <f t="shared" si="6"/>
        <v>0</v>
      </c>
      <c r="V41" s="3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 t="s">
        <v>58</v>
      </c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22.5" outlineLevel="1" x14ac:dyDescent="0.2">
      <c r="A42" s="17">
        <v>30</v>
      </c>
      <c r="B42" s="27" t="s">
        <v>94</v>
      </c>
      <c r="C42" s="46" t="s">
        <v>111</v>
      </c>
      <c r="D42" s="29" t="s">
        <v>82</v>
      </c>
      <c r="E42" s="32">
        <v>18</v>
      </c>
      <c r="F42" s="36"/>
      <c r="G42" s="36">
        <f t="shared" si="0"/>
        <v>0</v>
      </c>
      <c r="H42" s="36">
        <v>402</v>
      </c>
      <c r="I42" s="36">
        <f t="shared" si="1"/>
        <v>7236</v>
      </c>
      <c r="J42" s="36">
        <v>0</v>
      </c>
      <c r="K42" s="36">
        <f t="shared" si="2"/>
        <v>0</v>
      </c>
      <c r="L42" s="36">
        <v>21</v>
      </c>
      <c r="M42" s="36">
        <f t="shared" si="3"/>
        <v>0</v>
      </c>
      <c r="N42" s="36">
        <v>0</v>
      </c>
      <c r="O42" s="36">
        <f t="shared" si="4"/>
        <v>0</v>
      </c>
      <c r="P42" s="36">
        <v>0</v>
      </c>
      <c r="Q42" s="36">
        <f t="shared" si="5"/>
        <v>0</v>
      </c>
      <c r="R42" s="36"/>
      <c r="S42" s="36" t="s">
        <v>57</v>
      </c>
      <c r="T42" s="36">
        <v>0</v>
      </c>
      <c r="U42" s="37">
        <f t="shared" si="6"/>
        <v>0</v>
      </c>
      <c r="V42" s="3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 t="s">
        <v>58</v>
      </c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22.5" outlineLevel="1" x14ac:dyDescent="0.2">
      <c r="A43" s="17">
        <v>31</v>
      </c>
      <c r="B43" s="27" t="s">
        <v>95</v>
      </c>
      <c r="C43" s="46" t="s">
        <v>167</v>
      </c>
      <c r="D43" s="29" t="s">
        <v>82</v>
      </c>
      <c r="E43" s="32">
        <v>6</v>
      </c>
      <c r="F43" s="36"/>
      <c r="G43" s="36">
        <f t="shared" si="0"/>
        <v>0</v>
      </c>
      <c r="H43" s="36">
        <v>433</v>
      </c>
      <c r="I43" s="36">
        <f t="shared" si="1"/>
        <v>2598</v>
      </c>
      <c r="J43" s="36">
        <v>0</v>
      </c>
      <c r="K43" s="36">
        <f t="shared" si="2"/>
        <v>0</v>
      </c>
      <c r="L43" s="36">
        <v>21</v>
      </c>
      <c r="M43" s="36">
        <f t="shared" si="3"/>
        <v>0</v>
      </c>
      <c r="N43" s="36">
        <v>0</v>
      </c>
      <c r="O43" s="36">
        <f t="shared" si="4"/>
        <v>0</v>
      </c>
      <c r="P43" s="36">
        <v>0</v>
      </c>
      <c r="Q43" s="36">
        <f t="shared" si="5"/>
        <v>0</v>
      </c>
      <c r="R43" s="36"/>
      <c r="S43" s="36" t="s">
        <v>57</v>
      </c>
      <c r="T43" s="36">
        <v>0</v>
      </c>
      <c r="U43" s="37">
        <f t="shared" si="6"/>
        <v>0</v>
      </c>
      <c r="V43" s="3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 t="s">
        <v>58</v>
      </c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22.5" outlineLevel="1" x14ac:dyDescent="0.2">
      <c r="A44" s="17">
        <v>32</v>
      </c>
      <c r="B44" s="27" t="s">
        <v>96</v>
      </c>
      <c r="C44" s="46" t="s">
        <v>168</v>
      </c>
      <c r="D44" s="29" t="s">
        <v>82</v>
      </c>
      <c r="E44" s="32">
        <v>6</v>
      </c>
      <c r="F44" s="36"/>
      <c r="G44" s="36">
        <f t="shared" si="0"/>
        <v>0</v>
      </c>
      <c r="H44" s="36">
        <v>437</v>
      </c>
      <c r="I44" s="36">
        <f t="shared" si="1"/>
        <v>2622</v>
      </c>
      <c r="J44" s="36">
        <v>0</v>
      </c>
      <c r="K44" s="36">
        <f t="shared" si="2"/>
        <v>0</v>
      </c>
      <c r="L44" s="36">
        <v>21</v>
      </c>
      <c r="M44" s="36">
        <f t="shared" si="3"/>
        <v>0</v>
      </c>
      <c r="N44" s="36">
        <v>0</v>
      </c>
      <c r="O44" s="36">
        <f t="shared" si="4"/>
        <v>0</v>
      </c>
      <c r="P44" s="36">
        <v>0</v>
      </c>
      <c r="Q44" s="36">
        <f t="shared" si="5"/>
        <v>0</v>
      </c>
      <c r="R44" s="36"/>
      <c r="S44" s="36" t="s">
        <v>57</v>
      </c>
      <c r="T44" s="36">
        <v>0</v>
      </c>
      <c r="U44" s="37">
        <f t="shared" si="6"/>
        <v>0</v>
      </c>
      <c r="V44" s="3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 t="s">
        <v>58</v>
      </c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22.5" outlineLevel="1" x14ac:dyDescent="0.2">
      <c r="A45" s="17">
        <v>33</v>
      </c>
      <c r="B45" s="27" t="s">
        <v>97</v>
      </c>
      <c r="C45" s="46" t="s">
        <v>169</v>
      </c>
      <c r="D45" s="29" t="s">
        <v>82</v>
      </c>
      <c r="E45" s="32">
        <v>6</v>
      </c>
      <c r="F45" s="36"/>
      <c r="G45" s="36">
        <f t="shared" si="0"/>
        <v>0</v>
      </c>
      <c r="H45" s="36">
        <v>468</v>
      </c>
      <c r="I45" s="36">
        <f t="shared" si="1"/>
        <v>2808</v>
      </c>
      <c r="J45" s="36">
        <v>0</v>
      </c>
      <c r="K45" s="36">
        <f t="shared" si="2"/>
        <v>0</v>
      </c>
      <c r="L45" s="36">
        <v>21</v>
      </c>
      <c r="M45" s="36">
        <f t="shared" si="3"/>
        <v>0</v>
      </c>
      <c r="N45" s="36">
        <v>0</v>
      </c>
      <c r="O45" s="36">
        <f t="shared" si="4"/>
        <v>0</v>
      </c>
      <c r="P45" s="36">
        <v>0</v>
      </c>
      <c r="Q45" s="36">
        <f t="shared" si="5"/>
        <v>0</v>
      </c>
      <c r="R45" s="36"/>
      <c r="S45" s="36" t="s">
        <v>57</v>
      </c>
      <c r="T45" s="36">
        <v>0</v>
      </c>
      <c r="U45" s="37">
        <f t="shared" si="6"/>
        <v>0</v>
      </c>
      <c r="V45" s="3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 t="s">
        <v>58</v>
      </c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22.5" outlineLevel="1" x14ac:dyDescent="0.2">
      <c r="A46" s="17">
        <v>34</v>
      </c>
      <c r="B46" s="27" t="s">
        <v>98</v>
      </c>
      <c r="C46" s="46" t="s">
        <v>170</v>
      </c>
      <c r="D46" s="29" t="s">
        <v>82</v>
      </c>
      <c r="E46" s="32">
        <v>6</v>
      </c>
      <c r="F46" s="36"/>
      <c r="G46" s="36">
        <f t="shared" si="0"/>
        <v>0</v>
      </c>
      <c r="H46" s="36">
        <v>507</v>
      </c>
      <c r="I46" s="36">
        <f t="shared" si="1"/>
        <v>3042</v>
      </c>
      <c r="J46" s="36">
        <v>0</v>
      </c>
      <c r="K46" s="36">
        <f t="shared" si="2"/>
        <v>0</v>
      </c>
      <c r="L46" s="36">
        <v>21</v>
      </c>
      <c r="M46" s="36">
        <f t="shared" si="3"/>
        <v>0</v>
      </c>
      <c r="N46" s="36">
        <v>0</v>
      </c>
      <c r="O46" s="36">
        <f t="shared" si="4"/>
        <v>0</v>
      </c>
      <c r="P46" s="36">
        <v>0</v>
      </c>
      <c r="Q46" s="36">
        <f t="shared" si="5"/>
        <v>0</v>
      </c>
      <c r="R46" s="36"/>
      <c r="S46" s="36" t="s">
        <v>57</v>
      </c>
      <c r="T46" s="36">
        <v>0</v>
      </c>
      <c r="U46" s="37">
        <f t="shared" si="6"/>
        <v>0</v>
      </c>
      <c r="V46" s="3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 t="s">
        <v>58</v>
      </c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22.5" outlineLevel="1" x14ac:dyDescent="0.2">
      <c r="A47" s="17">
        <v>35</v>
      </c>
      <c r="B47" s="27" t="s">
        <v>99</v>
      </c>
      <c r="C47" s="46" t="s">
        <v>171</v>
      </c>
      <c r="D47" s="29" t="s">
        <v>82</v>
      </c>
      <c r="E47" s="32">
        <v>6</v>
      </c>
      <c r="F47" s="36"/>
      <c r="G47" s="36">
        <f t="shared" si="0"/>
        <v>0</v>
      </c>
      <c r="H47" s="36">
        <v>530</v>
      </c>
      <c r="I47" s="36">
        <f t="shared" si="1"/>
        <v>3180</v>
      </c>
      <c r="J47" s="36">
        <v>0</v>
      </c>
      <c r="K47" s="36">
        <f t="shared" si="2"/>
        <v>0</v>
      </c>
      <c r="L47" s="36">
        <v>21</v>
      </c>
      <c r="M47" s="36">
        <f t="shared" si="3"/>
        <v>0</v>
      </c>
      <c r="N47" s="36">
        <v>0</v>
      </c>
      <c r="O47" s="36">
        <f t="shared" si="4"/>
        <v>0</v>
      </c>
      <c r="P47" s="36">
        <v>0</v>
      </c>
      <c r="Q47" s="36">
        <f t="shared" si="5"/>
        <v>0</v>
      </c>
      <c r="R47" s="36"/>
      <c r="S47" s="36" t="s">
        <v>57</v>
      </c>
      <c r="T47" s="36">
        <v>0</v>
      </c>
      <c r="U47" s="37">
        <f t="shared" si="6"/>
        <v>0</v>
      </c>
      <c r="V47" s="3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 t="s">
        <v>58</v>
      </c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22.5" outlineLevel="1" x14ac:dyDescent="0.2">
      <c r="A48" s="17">
        <v>36</v>
      </c>
      <c r="B48" s="27" t="s">
        <v>100</v>
      </c>
      <c r="C48" s="46" t="s">
        <v>108</v>
      </c>
      <c r="D48" s="29" t="s">
        <v>82</v>
      </c>
      <c r="E48" s="32">
        <v>27</v>
      </c>
      <c r="F48" s="36"/>
      <c r="G48" s="36">
        <f t="shared" si="0"/>
        <v>0</v>
      </c>
      <c r="H48" s="36">
        <v>558</v>
      </c>
      <c r="I48" s="36">
        <f t="shared" si="1"/>
        <v>15066</v>
      </c>
      <c r="J48" s="36">
        <v>0</v>
      </c>
      <c r="K48" s="36">
        <f t="shared" si="2"/>
        <v>0</v>
      </c>
      <c r="L48" s="36">
        <v>21</v>
      </c>
      <c r="M48" s="36">
        <f t="shared" si="3"/>
        <v>0</v>
      </c>
      <c r="N48" s="36">
        <v>0</v>
      </c>
      <c r="O48" s="36">
        <f t="shared" si="4"/>
        <v>0</v>
      </c>
      <c r="P48" s="36">
        <v>0</v>
      </c>
      <c r="Q48" s="36">
        <f t="shared" si="5"/>
        <v>0</v>
      </c>
      <c r="R48" s="36"/>
      <c r="S48" s="36" t="s">
        <v>57</v>
      </c>
      <c r="T48" s="36">
        <v>0</v>
      </c>
      <c r="U48" s="37">
        <f t="shared" si="6"/>
        <v>0</v>
      </c>
      <c r="V48" s="3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 t="s">
        <v>58</v>
      </c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22.5" outlineLevel="1" x14ac:dyDescent="0.2">
      <c r="A49" s="17">
        <v>37</v>
      </c>
      <c r="B49" s="27" t="s">
        <v>101</v>
      </c>
      <c r="C49" s="46" t="s">
        <v>172</v>
      </c>
      <c r="D49" s="29" t="s">
        <v>82</v>
      </c>
      <c r="E49" s="32">
        <v>1</v>
      </c>
      <c r="F49" s="36"/>
      <c r="G49" s="36">
        <f t="shared" si="0"/>
        <v>0</v>
      </c>
      <c r="H49" s="36">
        <v>476</v>
      </c>
      <c r="I49" s="36">
        <f t="shared" si="1"/>
        <v>476</v>
      </c>
      <c r="J49" s="36">
        <v>0</v>
      </c>
      <c r="K49" s="36">
        <f t="shared" si="2"/>
        <v>0</v>
      </c>
      <c r="L49" s="36">
        <v>21</v>
      </c>
      <c r="M49" s="36">
        <f t="shared" si="3"/>
        <v>0</v>
      </c>
      <c r="N49" s="36">
        <v>0</v>
      </c>
      <c r="O49" s="36">
        <f t="shared" si="4"/>
        <v>0</v>
      </c>
      <c r="P49" s="36">
        <v>0</v>
      </c>
      <c r="Q49" s="36">
        <f t="shared" si="5"/>
        <v>0</v>
      </c>
      <c r="R49" s="36"/>
      <c r="S49" s="36" t="s">
        <v>57</v>
      </c>
      <c r="T49" s="36">
        <v>0</v>
      </c>
      <c r="U49" s="37">
        <f t="shared" si="6"/>
        <v>0</v>
      </c>
      <c r="V49" s="3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 t="s">
        <v>58</v>
      </c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2.5" outlineLevel="1" x14ac:dyDescent="0.2">
      <c r="A50" s="17">
        <v>38</v>
      </c>
      <c r="B50" s="27" t="s">
        <v>102</v>
      </c>
      <c r="C50" s="46" t="s">
        <v>173</v>
      </c>
      <c r="D50" s="29" t="s">
        <v>82</v>
      </c>
      <c r="E50" s="32">
        <v>1</v>
      </c>
      <c r="F50" s="36"/>
      <c r="G50" s="36">
        <f t="shared" si="0"/>
        <v>0</v>
      </c>
      <c r="H50" s="36">
        <v>507</v>
      </c>
      <c r="I50" s="36">
        <f t="shared" si="1"/>
        <v>507</v>
      </c>
      <c r="J50" s="36">
        <v>0</v>
      </c>
      <c r="K50" s="36">
        <f t="shared" si="2"/>
        <v>0</v>
      </c>
      <c r="L50" s="36">
        <v>21</v>
      </c>
      <c r="M50" s="36">
        <f t="shared" si="3"/>
        <v>0</v>
      </c>
      <c r="N50" s="36">
        <v>0</v>
      </c>
      <c r="O50" s="36">
        <f t="shared" si="4"/>
        <v>0</v>
      </c>
      <c r="P50" s="36">
        <v>0</v>
      </c>
      <c r="Q50" s="36">
        <f t="shared" si="5"/>
        <v>0</v>
      </c>
      <c r="R50" s="36"/>
      <c r="S50" s="36" t="s">
        <v>57</v>
      </c>
      <c r="T50" s="36">
        <v>0</v>
      </c>
      <c r="U50" s="37">
        <f t="shared" si="6"/>
        <v>0</v>
      </c>
      <c r="V50" s="3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 t="s">
        <v>58</v>
      </c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outlineLevel="1" x14ac:dyDescent="0.2">
      <c r="A51" s="17">
        <v>39</v>
      </c>
      <c r="B51" s="27" t="s">
        <v>104</v>
      </c>
      <c r="C51" s="46" t="s">
        <v>112</v>
      </c>
      <c r="D51" s="29" t="s">
        <v>82</v>
      </c>
      <c r="E51" s="32">
        <v>6</v>
      </c>
      <c r="F51" s="36"/>
      <c r="G51" s="36">
        <f t="shared" si="0"/>
        <v>0</v>
      </c>
      <c r="H51" s="36">
        <v>546</v>
      </c>
      <c r="I51" s="36">
        <f t="shared" si="1"/>
        <v>3276</v>
      </c>
      <c r="J51" s="36">
        <v>0</v>
      </c>
      <c r="K51" s="36">
        <f t="shared" si="2"/>
        <v>0</v>
      </c>
      <c r="L51" s="36">
        <v>21</v>
      </c>
      <c r="M51" s="36">
        <f t="shared" si="3"/>
        <v>0</v>
      </c>
      <c r="N51" s="36">
        <v>0</v>
      </c>
      <c r="O51" s="36">
        <f t="shared" si="4"/>
        <v>0</v>
      </c>
      <c r="P51" s="36">
        <v>0</v>
      </c>
      <c r="Q51" s="36">
        <f t="shared" si="5"/>
        <v>0</v>
      </c>
      <c r="R51" s="36"/>
      <c r="S51" s="36" t="s">
        <v>57</v>
      </c>
      <c r="T51" s="36">
        <v>0</v>
      </c>
      <c r="U51" s="37">
        <f t="shared" si="6"/>
        <v>0</v>
      </c>
      <c r="V51" s="3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 t="s">
        <v>58</v>
      </c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outlineLevel="1" x14ac:dyDescent="0.2">
      <c r="A52" s="17">
        <v>40</v>
      </c>
      <c r="B52" s="27" t="s">
        <v>105</v>
      </c>
      <c r="C52" s="46" t="s">
        <v>113</v>
      </c>
      <c r="D52" s="29" t="s">
        <v>82</v>
      </c>
      <c r="E52" s="32">
        <v>3</v>
      </c>
      <c r="F52" s="36"/>
      <c r="G52" s="36">
        <f t="shared" si="0"/>
        <v>0</v>
      </c>
      <c r="H52" s="36">
        <v>597</v>
      </c>
      <c r="I52" s="36">
        <f t="shared" si="1"/>
        <v>1791</v>
      </c>
      <c r="J52" s="36">
        <v>0</v>
      </c>
      <c r="K52" s="36">
        <f t="shared" si="2"/>
        <v>0</v>
      </c>
      <c r="L52" s="36">
        <v>21</v>
      </c>
      <c r="M52" s="36">
        <f t="shared" si="3"/>
        <v>0</v>
      </c>
      <c r="N52" s="36">
        <v>0</v>
      </c>
      <c r="O52" s="36">
        <f t="shared" si="4"/>
        <v>0</v>
      </c>
      <c r="P52" s="36">
        <v>0</v>
      </c>
      <c r="Q52" s="36">
        <f t="shared" si="5"/>
        <v>0</v>
      </c>
      <c r="R52" s="36"/>
      <c r="S52" s="36" t="s">
        <v>57</v>
      </c>
      <c r="T52" s="36">
        <v>0</v>
      </c>
      <c r="U52" s="37">
        <f t="shared" si="6"/>
        <v>0</v>
      </c>
      <c r="V52" s="3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 t="s">
        <v>58</v>
      </c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</row>
    <row r="53" spans="1:60" outlineLevel="1" x14ac:dyDescent="0.2">
      <c r="A53" s="17">
        <v>41</v>
      </c>
      <c r="B53" s="27" t="s">
        <v>106</v>
      </c>
      <c r="C53" s="46" t="s">
        <v>174</v>
      </c>
      <c r="D53" s="29" t="s">
        <v>82</v>
      </c>
      <c r="E53" s="32">
        <v>18</v>
      </c>
      <c r="F53" s="36"/>
      <c r="G53" s="36">
        <f t="shared" si="0"/>
        <v>0</v>
      </c>
      <c r="H53" s="36">
        <v>515</v>
      </c>
      <c r="I53" s="36">
        <f t="shared" si="1"/>
        <v>9270</v>
      </c>
      <c r="J53" s="36">
        <v>0</v>
      </c>
      <c r="K53" s="36">
        <f t="shared" si="2"/>
        <v>0</v>
      </c>
      <c r="L53" s="36">
        <v>21</v>
      </c>
      <c r="M53" s="36">
        <f t="shared" si="3"/>
        <v>0</v>
      </c>
      <c r="N53" s="36">
        <v>0</v>
      </c>
      <c r="O53" s="36">
        <f t="shared" si="4"/>
        <v>0</v>
      </c>
      <c r="P53" s="36">
        <v>0</v>
      </c>
      <c r="Q53" s="36">
        <f t="shared" si="5"/>
        <v>0</v>
      </c>
      <c r="R53" s="36"/>
      <c r="S53" s="36" t="s">
        <v>57</v>
      </c>
      <c r="T53" s="36">
        <v>0</v>
      </c>
      <c r="U53" s="37">
        <f t="shared" si="6"/>
        <v>0</v>
      </c>
      <c r="V53" s="3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 t="s">
        <v>58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</row>
    <row r="54" spans="1:60" outlineLevel="1" x14ac:dyDescent="0.2">
      <c r="A54" s="17">
        <v>42</v>
      </c>
      <c r="B54" s="27" t="s">
        <v>107</v>
      </c>
      <c r="C54" s="46" t="s">
        <v>114</v>
      </c>
      <c r="D54" s="29" t="s">
        <v>82</v>
      </c>
      <c r="E54" s="32">
        <v>18</v>
      </c>
      <c r="F54" s="36"/>
      <c r="G54" s="36">
        <f t="shared" si="0"/>
        <v>0</v>
      </c>
      <c r="H54" s="36">
        <v>546</v>
      </c>
      <c r="I54" s="36">
        <f t="shared" si="1"/>
        <v>9828</v>
      </c>
      <c r="J54" s="36">
        <v>0</v>
      </c>
      <c r="K54" s="36">
        <f t="shared" si="2"/>
        <v>0</v>
      </c>
      <c r="L54" s="36">
        <v>21</v>
      </c>
      <c r="M54" s="36">
        <f t="shared" si="3"/>
        <v>0</v>
      </c>
      <c r="N54" s="36">
        <v>0</v>
      </c>
      <c r="O54" s="36">
        <f t="shared" si="4"/>
        <v>0</v>
      </c>
      <c r="P54" s="36">
        <v>0</v>
      </c>
      <c r="Q54" s="36">
        <f t="shared" si="5"/>
        <v>0</v>
      </c>
      <c r="R54" s="36"/>
      <c r="S54" s="36" t="s">
        <v>57</v>
      </c>
      <c r="T54" s="36">
        <v>0</v>
      </c>
      <c r="U54" s="37">
        <f t="shared" si="6"/>
        <v>0</v>
      </c>
      <c r="V54" s="3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 t="s">
        <v>58</v>
      </c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</row>
    <row r="55" spans="1:60" x14ac:dyDescent="0.2">
      <c r="A55" s="23" t="s">
        <v>53</v>
      </c>
      <c r="B55" s="28" t="s">
        <v>25</v>
      </c>
      <c r="C55" s="47" t="s">
        <v>26</v>
      </c>
      <c r="D55" s="30"/>
      <c r="E55" s="33"/>
      <c r="F55" s="38"/>
      <c r="G55" s="38">
        <f>SUMIF(AG56:AG58,"&lt;&gt;NOR",G56:G58)</f>
        <v>0</v>
      </c>
      <c r="H55" s="38"/>
      <c r="I55" s="38">
        <f>SUM(I58:I58)</f>
        <v>74480</v>
      </c>
      <c r="J55" s="38"/>
      <c r="K55" s="38">
        <f>SUM(K58:K58)</f>
        <v>0</v>
      </c>
      <c r="L55" s="38"/>
      <c r="M55" s="38">
        <f>SUM(M58:M58)</f>
        <v>0</v>
      </c>
      <c r="N55" s="38"/>
      <c r="O55" s="38">
        <f>SUM(O58:O58)</f>
        <v>0</v>
      </c>
      <c r="P55" s="38"/>
      <c r="Q55" s="38">
        <f>SUM(Q58:Q58)</f>
        <v>0</v>
      </c>
      <c r="R55" s="38"/>
      <c r="S55" s="38"/>
      <c r="T55" s="38"/>
      <c r="U55" s="39">
        <f>SUM(U58:U58)</f>
        <v>0</v>
      </c>
      <c r="V55" s="38"/>
      <c r="W55" s="10"/>
      <c r="AG55" t="s">
        <v>54</v>
      </c>
    </row>
    <row r="56" spans="1:60" ht="22.5" x14ac:dyDescent="0.2">
      <c r="A56" s="17">
        <v>43</v>
      </c>
      <c r="B56" s="27" t="s">
        <v>115</v>
      </c>
      <c r="C56" s="46" t="s">
        <v>178</v>
      </c>
      <c r="D56" s="29" t="s">
        <v>117</v>
      </c>
      <c r="E56" s="32">
        <v>12</v>
      </c>
      <c r="F56" s="36"/>
      <c r="G56" s="36">
        <f>E56*F56</f>
        <v>0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2"/>
      <c r="V56" s="51"/>
    </row>
    <row r="57" spans="1:60" ht="22.5" x14ac:dyDescent="0.2">
      <c r="A57" s="17">
        <v>44</v>
      </c>
      <c r="B57" s="27" t="s">
        <v>175</v>
      </c>
      <c r="C57" s="46" t="s">
        <v>177</v>
      </c>
      <c r="D57" s="29" t="s">
        <v>117</v>
      </c>
      <c r="E57" s="32">
        <v>30</v>
      </c>
      <c r="F57" s="36"/>
      <c r="G57" s="36">
        <f>E57*F57</f>
        <v>0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2"/>
      <c r="V57" s="51"/>
    </row>
    <row r="58" spans="1:60" ht="22.5" outlineLevel="1" x14ac:dyDescent="0.2">
      <c r="A58" s="17">
        <v>45</v>
      </c>
      <c r="B58" s="27" t="s">
        <v>176</v>
      </c>
      <c r="C58" s="46" t="s">
        <v>116</v>
      </c>
      <c r="D58" s="29" t="s">
        <v>117</v>
      </c>
      <c r="E58" s="32">
        <v>38</v>
      </c>
      <c r="F58" s="36"/>
      <c r="G58" s="36">
        <f>E58*F58</f>
        <v>0</v>
      </c>
      <c r="H58" s="36">
        <v>1960</v>
      </c>
      <c r="I58" s="36">
        <f>ROUND(E58*H58,2)</f>
        <v>74480</v>
      </c>
      <c r="J58" s="36">
        <v>0</v>
      </c>
      <c r="K58" s="36">
        <f>ROUND(E58*J58,2)</f>
        <v>0</v>
      </c>
      <c r="L58" s="36">
        <v>21</v>
      </c>
      <c r="M58" s="36">
        <f>G58*(1+L58/100)</f>
        <v>0</v>
      </c>
      <c r="N58" s="36">
        <v>0</v>
      </c>
      <c r="O58" s="36">
        <f>ROUND(E58*N58,2)</f>
        <v>0</v>
      </c>
      <c r="P58" s="36">
        <v>0</v>
      </c>
      <c r="Q58" s="36">
        <f>ROUND(E58*P58,2)</f>
        <v>0</v>
      </c>
      <c r="R58" s="36"/>
      <c r="S58" s="36" t="s">
        <v>57</v>
      </c>
      <c r="T58" s="36">
        <v>0</v>
      </c>
      <c r="U58" s="37">
        <f>ROUND(E58*T58,2)</f>
        <v>0</v>
      </c>
      <c r="V58" s="3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 t="s">
        <v>58</v>
      </c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</row>
    <row r="59" spans="1:60" x14ac:dyDescent="0.2">
      <c r="A59" s="23" t="s">
        <v>53</v>
      </c>
      <c r="B59" s="28" t="s">
        <v>27</v>
      </c>
      <c r="C59" s="47" t="s">
        <v>28</v>
      </c>
      <c r="D59" s="30"/>
      <c r="E59" s="33"/>
      <c r="F59" s="38"/>
      <c r="G59" s="38">
        <f>SUMIF(AG60:AG64,"&lt;&gt;NOR",G60:G64)</f>
        <v>0</v>
      </c>
      <c r="H59" s="38"/>
      <c r="I59" s="38">
        <f>SUM(I60:I64)</f>
        <v>0</v>
      </c>
      <c r="J59" s="38"/>
      <c r="K59" s="38">
        <f>SUM(K60:K64)</f>
        <v>1685640</v>
      </c>
      <c r="L59" s="38"/>
      <c r="M59" s="38">
        <f>SUM(M60:M64)</f>
        <v>0</v>
      </c>
      <c r="N59" s="38"/>
      <c r="O59" s="38">
        <f>SUM(O60:O64)</f>
        <v>0</v>
      </c>
      <c r="P59" s="38"/>
      <c r="Q59" s="38">
        <f>SUM(Q60:Q64)</f>
        <v>0</v>
      </c>
      <c r="R59" s="38"/>
      <c r="S59" s="38"/>
      <c r="T59" s="38"/>
      <c r="U59" s="39">
        <f>SUM(U60:U64)</f>
        <v>0</v>
      </c>
      <c r="V59" s="38"/>
      <c r="W59" s="10"/>
      <c r="AG59" t="s">
        <v>54</v>
      </c>
    </row>
    <row r="60" spans="1:60" outlineLevel="1" x14ac:dyDescent="0.2">
      <c r="A60" s="17">
        <v>46</v>
      </c>
      <c r="B60" s="27" t="s">
        <v>118</v>
      </c>
      <c r="C60" s="46" t="s">
        <v>119</v>
      </c>
      <c r="D60" s="29" t="s">
        <v>56</v>
      </c>
      <c r="E60" s="32">
        <v>1</v>
      </c>
      <c r="F60" s="36"/>
      <c r="G60" s="36">
        <f>E60*F60</f>
        <v>0</v>
      </c>
      <c r="H60" s="36">
        <v>0</v>
      </c>
      <c r="I60" s="36">
        <f>ROUND(E60*H60,2)</f>
        <v>0</v>
      </c>
      <c r="J60" s="36">
        <v>851600</v>
      </c>
      <c r="K60" s="36">
        <f>ROUND(E60*J60,2)</f>
        <v>851600</v>
      </c>
      <c r="L60" s="36">
        <v>21</v>
      </c>
      <c r="M60" s="36">
        <f>G60*(1+L60/100)</f>
        <v>0</v>
      </c>
      <c r="N60" s="36">
        <v>0</v>
      </c>
      <c r="O60" s="36">
        <f>ROUND(E60*N60,2)</f>
        <v>0</v>
      </c>
      <c r="P60" s="36">
        <v>0</v>
      </c>
      <c r="Q60" s="36">
        <f>ROUND(E60*P60,2)</f>
        <v>0</v>
      </c>
      <c r="R60" s="36"/>
      <c r="S60" s="36" t="s">
        <v>57</v>
      </c>
      <c r="T60" s="36">
        <v>0</v>
      </c>
      <c r="U60" s="37">
        <f>ROUND(E60*T60,2)</f>
        <v>0</v>
      </c>
      <c r="V60" s="36"/>
      <c r="W60" s="16"/>
      <c r="X60" s="53"/>
      <c r="Y60" s="16"/>
      <c r="Z60" s="16"/>
      <c r="AA60" s="16"/>
      <c r="AB60" s="16"/>
      <c r="AC60" s="16"/>
      <c r="AD60" s="16"/>
      <c r="AE60" s="16"/>
      <c r="AF60" s="16"/>
      <c r="AG60" s="16" t="s">
        <v>120</v>
      </c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</row>
    <row r="61" spans="1:60" ht="22.5" outlineLevel="1" x14ac:dyDescent="0.2">
      <c r="A61" s="17">
        <v>47</v>
      </c>
      <c r="B61" s="27" t="s">
        <v>121</v>
      </c>
      <c r="C61" s="46" t="s">
        <v>122</v>
      </c>
      <c r="D61" s="29" t="s">
        <v>56</v>
      </c>
      <c r="E61" s="32">
        <v>1</v>
      </c>
      <c r="F61" s="36"/>
      <c r="G61" s="36">
        <f>E61*F61</f>
        <v>0</v>
      </c>
      <c r="H61" s="36">
        <v>0</v>
      </c>
      <c r="I61" s="36">
        <f>ROUND(E61*H61,2)</f>
        <v>0</v>
      </c>
      <c r="J61" s="36">
        <v>766440</v>
      </c>
      <c r="K61" s="36">
        <f>ROUND(E61*J61,2)</f>
        <v>766440</v>
      </c>
      <c r="L61" s="36">
        <v>21</v>
      </c>
      <c r="M61" s="36">
        <f>G61*(1+L61/100)</f>
        <v>0</v>
      </c>
      <c r="N61" s="36">
        <v>0</v>
      </c>
      <c r="O61" s="36">
        <f>ROUND(E61*N61,2)</f>
        <v>0</v>
      </c>
      <c r="P61" s="36">
        <v>0</v>
      </c>
      <c r="Q61" s="36">
        <f>ROUND(E61*P61,2)</f>
        <v>0</v>
      </c>
      <c r="R61" s="36"/>
      <c r="S61" s="36" t="s">
        <v>57</v>
      </c>
      <c r="T61" s="36">
        <v>0</v>
      </c>
      <c r="U61" s="37">
        <f>ROUND(E61*T61,2)</f>
        <v>0</v>
      </c>
      <c r="V61" s="3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 t="s">
        <v>120</v>
      </c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</row>
    <row r="62" spans="1:60" outlineLevel="1" x14ac:dyDescent="0.2">
      <c r="A62" s="17">
        <v>48</v>
      </c>
      <c r="B62" s="27" t="s">
        <v>123</v>
      </c>
      <c r="C62" s="46" t="s">
        <v>124</v>
      </c>
      <c r="D62" s="29" t="s">
        <v>125</v>
      </c>
      <c r="E62" s="32">
        <v>16</v>
      </c>
      <c r="F62" s="36"/>
      <c r="G62" s="36">
        <f>E62*F62</f>
        <v>0</v>
      </c>
      <c r="H62" s="36">
        <v>0</v>
      </c>
      <c r="I62" s="36">
        <f>ROUND(E62*H62,2)</f>
        <v>0</v>
      </c>
      <c r="J62" s="36">
        <v>350</v>
      </c>
      <c r="K62" s="36">
        <f>ROUND(E62*J62,2)</f>
        <v>5600</v>
      </c>
      <c r="L62" s="36">
        <v>21</v>
      </c>
      <c r="M62" s="36">
        <f>G62*(1+L62/100)</f>
        <v>0</v>
      </c>
      <c r="N62" s="36">
        <v>0</v>
      </c>
      <c r="O62" s="36">
        <f>ROUND(E62*N62,2)</f>
        <v>0</v>
      </c>
      <c r="P62" s="36">
        <v>0</v>
      </c>
      <c r="Q62" s="36">
        <f>ROUND(E62*P62,2)</f>
        <v>0</v>
      </c>
      <c r="R62" s="36"/>
      <c r="S62" s="36" t="s">
        <v>57</v>
      </c>
      <c r="T62" s="36">
        <v>0</v>
      </c>
      <c r="U62" s="37">
        <f>ROUND(E62*T62,2)</f>
        <v>0</v>
      </c>
      <c r="V62" s="3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 t="s">
        <v>126</v>
      </c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</row>
    <row r="63" spans="1:60" outlineLevel="1" x14ac:dyDescent="0.2">
      <c r="A63" s="17">
        <v>49</v>
      </c>
      <c r="B63" s="27" t="s">
        <v>127</v>
      </c>
      <c r="C63" s="46" t="s">
        <v>128</v>
      </c>
      <c r="D63" s="29" t="s">
        <v>56</v>
      </c>
      <c r="E63" s="32">
        <v>12</v>
      </c>
      <c r="F63" s="36"/>
      <c r="G63" s="36">
        <f>E63*F63</f>
        <v>0</v>
      </c>
      <c r="H63" s="36">
        <v>0</v>
      </c>
      <c r="I63" s="36">
        <f>ROUND(E63*H63,2)</f>
        <v>0</v>
      </c>
      <c r="J63" s="36">
        <v>4500</v>
      </c>
      <c r="K63" s="36">
        <f>ROUND(E63*J63,2)</f>
        <v>54000</v>
      </c>
      <c r="L63" s="36">
        <v>21</v>
      </c>
      <c r="M63" s="36">
        <f>G63*(1+L63/100)</f>
        <v>0</v>
      </c>
      <c r="N63" s="36">
        <v>0</v>
      </c>
      <c r="O63" s="36">
        <f>ROUND(E63*N63,2)</f>
        <v>0</v>
      </c>
      <c r="P63" s="36">
        <v>0</v>
      </c>
      <c r="Q63" s="36">
        <f>ROUND(E63*P63,2)</f>
        <v>0</v>
      </c>
      <c r="R63" s="36"/>
      <c r="S63" s="36" t="s">
        <v>57</v>
      </c>
      <c r="T63" s="36">
        <v>0</v>
      </c>
      <c r="U63" s="37">
        <f>ROUND(E63*T63,2)</f>
        <v>0</v>
      </c>
      <c r="V63" s="3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 t="s">
        <v>126</v>
      </c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</row>
    <row r="64" spans="1:60" outlineLevel="1" x14ac:dyDescent="0.2">
      <c r="A64" s="17">
        <v>50</v>
      </c>
      <c r="B64" s="27" t="s">
        <v>129</v>
      </c>
      <c r="C64" s="46" t="s">
        <v>130</v>
      </c>
      <c r="D64" s="29" t="s">
        <v>56</v>
      </c>
      <c r="E64" s="32">
        <v>1</v>
      </c>
      <c r="F64" s="36"/>
      <c r="G64" s="36">
        <f>E64*F64</f>
        <v>0</v>
      </c>
      <c r="H64" s="36">
        <v>0</v>
      </c>
      <c r="I64" s="36">
        <f>ROUND(E64*H64,2)</f>
        <v>0</v>
      </c>
      <c r="J64" s="36">
        <v>8000</v>
      </c>
      <c r="K64" s="36">
        <f>ROUND(E64*J64,2)</f>
        <v>8000</v>
      </c>
      <c r="L64" s="36">
        <v>21</v>
      </c>
      <c r="M64" s="36">
        <f>G64*(1+L64/100)</f>
        <v>0</v>
      </c>
      <c r="N64" s="36">
        <v>0</v>
      </c>
      <c r="O64" s="36">
        <f>ROUND(E64*N64,2)</f>
        <v>0</v>
      </c>
      <c r="P64" s="36">
        <v>0</v>
      </c>
      <c r="Q64" s="36">
        <f>ROUND(E64*P64,2)</f>
        <v>0</v>
      </c>
      <c r="R64" s="36"/>
      <c r="S64" s="36" t="s">
        <v>57</v>
      </c>
      <c r="T64" s="36">
        <v>0</v>
      </c>
      <c r="U64" s="37">
        <f>ROUND(E64*T64,2)</f>
        <v>0</v>
      </c>
      <c r="V64" s="3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 t="s">
        <v>126</v>
      </c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</row>
    <row r="65" spans="1:60" x14ac:dyDescent="0.2">
      <c r="A65" s="23" t="s">
        <v>53</v>
      </c>
      <c r="B65" s="28" t="s">
        <v>29</v>
      </c>
      <c r="C65" s="47" t="s">
        <v>4</v>
      </c>
      <c r="D65" s="30"/>
      <c r="E65" s="33"/>
      <c r="F65" s="38"/>
      <c r="G65" s="38">
        <f>SUMIF(AG66:AG73,"&lt;&gt;NOR",G66:G73)</f>
        <v>0</v>
      </c>
      <c r="H65" s="38"/>
      <c r="I65" s="38">
        <f>SUM(I66:I73)</f>
        <v>0</v>
      </c>
      <c r="J65" s="38"/>
      <c r="K65" s="38">
        <f>SUM(K66:K73)</f>
        <v>182760</v>
      </c>
      <c r="L65" s="38"/>
      <c r="M65" s="38">
        <f>SUM(M66:M73)</f>
        <v>0</v>
      </c>
      <c r="N65" s="38"/>
      <c r="O65" s="38">
        <f>SUM(O66:O73)</f>
        <v>0</v>
      </c>
      <c r="P65" s="38"/>
      <c r="Q65" s="38">
        <f>SUM(Q66:Q73)</f>
        <v>0</v>
      </c>
      <c r="R65" s="38"/>
      <c r="S65" s="38"/>
      <c r="T65" s="38"/>
      <c r="U65" s="39">
        <f>SUM(U66:U73)</f>
        <v>0</v>
      </c>
      <c r="V65" s="38"/>
      <c r="W65" s="10"/>
      <c r="AG65" t="s">
        <v>54</v>
      </c>
    </row>
    <row r="66" spans="1:60" outlineLevel="1" x14ac:dyDescent="0.2">
      <c r="A66" s="17">
        <v>51</v>
      </c>
      <c r="B66" s="27" t="s">
        <v>131</v>
      </c>
      <c r="C66" s="46" t="s">
        <v>132</v>
      </c>
      <c r="D66" s="29" t="s">
        <v>56</v>
      </c>
      <c r="E66" s="32">
        <v>3</v>
      </c>
      <c r="F66" s="36"/>
      <c r="G66" s="36">
        <f t="shared" ref="G66:G73" si="7">E66*F66</f>
        <v>0</v>
      </c>
      <c r="H66" s="36">
        <v>0</v>
      </c>
      <c r="I66" s="36">
        <f t="shared" ref="I66:I73" si="8">ROUND(E66*H66,2)</f>
        <v>0</v>
      </c>
      <c r="J66" s="36">
        <v>3000</v>
      </c>
      <c r="K66" s="36">
        <f t="shared" ref="K66:K73" si="9">ROUND(E66*J66,2)</f>
        <v>9000</v>
      </c>
      <c r="L66" s="36">
        <v>21</v>
      </c>
      <c r="M66" s="36">
        <f t="shared" ref="M66:M73" si="10">G66*(1+L66/100)</f>
        <v>0</v>
      </c>
      <c r="N66" s="36">
        <v>0</v>
      </c>
      <c r="O66" s="36">
        <f t="shared" ref="O66:O73" si="11">ROUND(E66*N66,2)</f>
        <v>0</v>
      </c>
      <c r="P66" s="36">
        <v>0</v>
      </c>
      <c r="Q66" s="36">
        <f t="shared" ref="Q66:Q73" si="12">ROUND(E66*P66,2)</f>
        <v>0</v>
      </c>
      <c r="R66" s="36"/>
      <c r="S66" s="36" t="s">
        <v>57</v>
      </c>
      <c r="T66" s="36">
        <v>0</v>
      </c>
      <c r="U66" s="37">
        <f t="shared" ref="U66:U73" si="13">ROUND(E66*T66,2)</f>
        <v>0</v>
      </c>
      <c r="V66" s="3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 t="s">
        <v>126</v>
      </c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</row>
    <row r="67" spans="1:60" outlineLevel="1" x14ac:dyDescent="0.2">
      <c r="A67" s="17">
        <v>52</v>
      </c>
      <c r="B67" s="27" t="s">
        <v>133</v>
      </c>
      <c r="C67" s="46" t="s">
        <v>134</v>
      </c>
      <c r="D67" s="29" t="s">
        <v>56</v>
      </c>
      <c r="E67" s="32">
        <v>1</v>
      </c>
      <c r="F67" s="36"/>
      <c r="G67" s="36">
        <f t="shared" si="7"/>
        <v>0</v>
      </c>
      <c r="H67" s="36">
        <v>0</v>
      </c>
      <c r="I67" s="36">
        <f t="shared" si="8"/>
        <v>0</v>
      </c>
      <c r="J67" s="36">
        <v>35000</v>
      </c>
      <c r="K67" s="36">
        <f t="shared" si="9"/>
        <v>35000</v>
      </c>
      <c r="L67" s="36">
        <v>21</v>
      </c>
      <c r="M67" s="36">
        <f t="shared" si="10"/>
        <v>0</v>
      </c>
      <c r="N67" s="36">
        <v>0</v>
      </c>
      <c r="O67" s="36">
        <f t="shared" si="11"/>
        <v>0</v>
      </c>
      <c r="P67" s="36">
        <v>0</v>
      </c>
      <c r="Q67" s="36">
        <f t="shared" si="12"/>
        <v>0</v>
      </c>
      <c r="R67" s="36"/>
      <c r="S67" s="36" t="s">
        <v>57</v>
      </c>
      <c r="T67" s="36">
        <v>0</v>
      </c>
      <c r="U67" s="37">
        <f t="shared" si="13"/>
        <v>0</v>
      </c>
      <c r="V67" s="3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 t="s">
        <v>126</v>
      </c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</row>
    <row r="68" spans="1:60" outlineLevel="1" x14ac:dyDescent="0.2">
      <c r="A68" s="17">
        <v>53</v>
      </c>
      <c r="B68" s="27" t="s">
        <v>135</v>
      </c>
      <c r="C68" s="46" t="s">
        <v>136</v>
      </c>
      <c r="D68" s="29" t="s">
        <v>56</v>
      </c>
      <c r="E68" s="32">
        <v>1</v>
      </c>
      <c r="F68" s="36"/>
      <c r="G68" s="36">
        <f t="shared" si="7"/>
        <v>0</v>
      </c>
      <c r="H68" s="36">
        <v>0</v>
      </c>
      <c r="I68" s="36">
        <f t="shared" si="8"/>
        <v>0</v>
      </c>
      <c r="J68" s="36">
        <v>85000</v>
      </c>
      <c r="K68" s="36">
        <f t="shared" si="9"/>
        <v>85000</v>
      </c>
      <c r="L68" s="36">
        <v>21</v>
      </c>
      <c r="M68" s="36">
        <f t="shared" si="10"/>
        <v>0</v>
      </c>
      <c r="N68" s="36">
        <v>0</v>
      </c>
      <c r="O68" s="36">
        <f t="shared" si="11"/>
        <v>0</v>
      </c>
      <c r="P68" s="36">
        <v>0</v>
      </c>
      <c r="Q68" s="36">
        <f t="shared" si="12"/>
        <v>0</v>
      </c>
      <c r="R68" s="36"/>
      <c r="S68" s="36" t="s">
        <v>57</v>
      </c>
      <c r="T68" s="36">
        <v>0</v>
      </c>
      <c r="U68" s="37">
        <f t="shared" si="13"/>
        <v>0</v>
      </c>
      <c r="V68" s="3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 t="s">
        <v>126</v>
      </c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</row>
    <row r="69" spans="1:60" outlineLevel="1" x14ac:dyDescent="0.2">
      <c r="A69" s="17">
        <v>54</v>
      </c>
      <c r="B69" s="27" t="s">
        <v>137</v>
      </c>
      <c r="C69" s="46" t="s">
        <v>138</v>
      </c>
      <c r="D69" s="29" t="s">
        <v>125</v>
      </c>
      <c r="E69" s="32">
        <v>12</v>
      </c>
      <c r="F69" s="36"/>
      <c r="G69" s="36">
        <f t="shared" si="7"/>
        <v>0</v>
      </c>
      <c r="H69" s="36">
        <v>0</v>
      </c>
      <c r="I69" s="36">
        <f t="shared" si="8"/>
        <v>0</v>
      </c>
      <c r="J69" s="36">
        <v>580</v>
      </c>
      <c r="K69" s="36">
        <f t="shared" si="9"/>
        <v>6960</v>
      </c>
      <c r="L69" s="36">
        <v>21</v>
      </c>
      <c r="M69" s="36">
        <f t="shared" si="10"/>
        <v>0</v>
      </c>
      <c r="N69" s="36">
        <v>0</v>
      </c>
      <c r="O69" s="36">
        <f t="shared" si="11"/>
        <v>0</v>
      </c>
      <c r="P69" s="36">
        <v>0</v>
      </c>
      <c r="Q69" s="36">
        <f t="shared" si="12"/>
        <v>0</v>
      </c>
      <c r="R69" s="36"/>
      <c r="S69" s="36" t="s">
        <v>57</v>
      </c>
      <c r="T69" s="36">
        <v>0</v>
      </c>
      <c r="U69" s="37">
        <f t="shared" si="13"/>
        <v>0</v>
      </c>
      <c r="V69" s="3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 t="s">
        <v>126</v>
      </c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</row>
    <row r="70" spans="1:60" outlineLevel="1" x14ac:dyDescent="0.2">
      <c r="A70" s="17">
        <v>55</v>
      </c>
      <c r="B70" s="27" t="s">
        <v>139</v>
      </c>
      <c r="C70" s="46" t="s">
        <v>140</v>
      </c>
      <c r="D70" s="29" t="s">
        <v>125</v>
      </c>
      <c r="E70" s="32">
        <v>8</v>
      </c>
      <c r="F70" s="36"/>
      <c r="G70" s="36">
        <f t="shared" si="7"/>
        <v>0</v>
      </c>
      <c r="H70" s="36">
        <v>0</v>
      </c>
      <c r="I70" s="36">
        <f t="shared" si="8"/>
        <v>0</v>
      </c>
      <c r="J70" s="36">
        <v>450</v>
      </c>
      <c r="K70" s="36">
        <f t="shared" si="9"/>
        <v>3600</v>
      </c>
      <c r="L70" s="36">
        <v>21</v>
      </c>
      <c r="M70" s="36">
        <f t="shared" si="10"/>
        <v>0</v>
      </c>
      <c r="N70" s="36">
        <v>0</v>
      </c>
      <c r="O70" s="36">
        <f t="shared" si="11"/>
        <v>0</v>
      </c>
      <c r="P70" s="36">
        <v>0</v>
      </c>
      <c r="Q70" s="36">
        <f t="shared" si="12"/>
        <v>0</v>
      </c>
      <c r="R70" s="36"/>
      <c r="S70" s="36" t="s">
        <v>57</v>
      </c>
      <c r="T70" s="36">
        <v>0</v>
      </c>
      <c r="U70" s="37">
        <f t="shared" si="13"/>
        <v>0</v>
      </c>
      <c r="V70" s="3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 t="s">
        <v>126</v>
      </c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</row>
    <row r="71" spans="1:60" outlineLevel="1" x14ac:dyDescent="0.2">
      <c r="A71" s="17">
        <v>56</v>
      </c>
      <c r="B71" s="27" t="s">
        <v>141</v>
      </c>
      <c r="C71" s="46" t="s">
        <v>142</v>
      </c>
      <c r="D71" s="29" t="s">
        <v>143</v>
      </c>
      <c r="E71" s="32">
        <v>4</v>
      </c>
      <c r="F71" s="36"/>
      <c r="G71" s="36">
        <f t="shared" si="7"/>
        <v>0</v>
      </c>
      <c r="H71" s="36">
        <v>0</v>
      </c>
      <c r="I71" s="36">
        <f t="shared" si="8"/>
        <v>0</v>
      </c>
      <c r="J71" s="36">
        <v>800</v>
      </c>
      <c r="K71" s="36">
        <f t="shared" si="9"/>
        <v>3200</v>
      </c>
      <c r="L71" s="36">
        <v>21</v>
      </c>
      <c r="M71" s="36">
        <f t="shared" si="10"/>
        <v>0</v>
      </c>
      <c r="N71" s="36">
        <v>0</v>
      </c>
      <c r="O71" s="36">
        <f t="shared" si="11"/>
        <v>0</v>
      </c>
      <c r="P71" s="36">
        <v>0</v>
      </c>
      <c r="Q71" s="36">
        <f t="shared" si="12"/>
        <v>0</v>
      </c>
      <c r="R71" s="36"/>
      <c r="S71" s="36" t="s">
        <v>57</v>
      </c>
      <c r="T71" s="36">
        <v>0</v>
      </c>
      <c r="U71" s="37">
        <f t="shared" si="13"/>
        <v>0</v>
      </c>
      <c r="V71" s="3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 t="s">
        <v>126</v>
      </c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</row>
    <row r="72" spans="1:60" outlineLevel="1" x14ac:dyDescent="0.2">
      <c r="A72" s="17">
        <v>57</v>
      </c>
      <c r="B72" s="27" t="s">
        <v>144</v>
      </c>
      <c r="C72" s="46" t="s">
        <v>145</v>
      </c>
      <c r="D72" s="29" t="s">
        <v>56</v>
      </c>
      <c r="E72" s="32">
        <v>1</v>
      </c>
      <c r="F72" s="36"/>
      <c r="G72" s="36">
        <f t="shared" si="7"/>
        <v>0</v>
      </c>
      <c r="H72" s="36">
        <v>0</v>
      </c>
      <c r="I72" s="36">
        <f t="shared" si="8"/>
        <v>0</v>
      </c>
      <c r="J72" s="36">
        <v>10000</v>
      </c>
      <c r="K72" s="36">
        <f t="shared" si="9"/>
        <v>10000</v>
      </c>
      <c r="L72" s="36">
        <v>21</v>
      </c>
      <c r="M72" s="36">
        <f t="shared" si="10"/>
        <v>0</v>
      </c>
      <c r="N72" s="36">
        <v>0</v>
      </c>
      <c r="O72" s="36">
        <f t="shared" si="11"/>
        <v>0</v>
      </c>
      <c r="P72" s="36">
        <v>0</v>
      </c>
      <c r="Q72" s="36">
        <f t="shared" si="12"/>
        <v>0</v>
      </c>
      <c r="R72" s="36"/>
      <c r="S72" s="36" t="s">
        <v>57</v>
      </c>
      <c r="T72" s="36">
        <v>0</v>
      </c>
      <c r="U72" s="37">
        <f t="shared" si="13"/>
        <v>0</v>
      </c>
      <c r="V72" s="3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 t="s">
        <v>126</v>
      </c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</row>
    <row r="73" spans="1:60" outlineLevel="1" x14ac:dyDescent="0.2">
      <c r="A73" s="40">
        <v>58</v>
      </c>
      <c r="B73" s="41" t="s">
        <v>146</v>
      </c>
      <c r="C73" s="48" t="s">
        <v>147</v>
      </c>
      <c r="D73" s="42" t="s">
        <v>56</v>
      </c>
      <c r="E73" s="43">
        <v>1</v>
      </c>
      <c r="F73" s="44"/>
      <c r="G73" s="44">
        <f t="shared" si="7"/>
        <v>0</v>
      </c>
      <c r="H73" s="44">
        <v>0</v>
      </c>
      <c r="I73" s="44">
        <f t="shared" si="8"/>
        <v>0</v>
      </c>
      <c r="J73" s="44">
        <v>30000</v>
      </c>
      <c r="K73" s="44">
        <f t="shared" si="9"/>
        <v>30000</v>
      </c>
      <c r="L73" s="44">
        <v>21</v>
      </c>
      <c r="M73" s="44">
        <f t="shared" si="10"/>
        <v>0</v>
      </c>
      <c r="N73" s="44">
        <v>0</v>
      </c>
      <c r="O73" s="44">
        <f t="shared" si="11"/>
        <v>0</v>
      </c>
      <c r="P73" s="44">
        <v>0</v>
      </c>
      <c r="Q73" s="44">
        <f t="shared" si="12"/>
        <v>0</v>
      </c>
      <c r="R73" s="44"/>
      <c r="S73" s="44" t="s">
        <v>57</v>
      </c>
      <c r="T73" s="44">
        <v>0</v>
      </c>
      <c r="U73" s="45">
        <f t="shared" si="13"/>
        <v>0</v>
      </c>
      <c r="V73" s="44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 t="s">
        <v>126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</row>
    <row r="74" spans="1:60" x14ac:dyDescent="0.2">
      <c r="A74" s="1"/>
      <c r="B74" s="2" t="s">
        <v>148</v>
      </c>
      <c r="C74" s="49" t="s">
        <v>148</v>
      </c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AE74">
        <v>15</v>
      </c>
      <c r="AF74">
        <v>21</v>
      </c>
    </row>
    <row r="75" spans="1:60" x14ac:dyDescent="0.2">
      <c r="C75" s="50"/>
      <c r="D75" s="11"/>
      <c r="AG75" t="s">
        <v>149</v>
      </c>
    </row>
    <row r="76" spans="1:60" x14ac:dyDescent="0.2">
      <c r="D76" s="11"/>
    </row>
    <row r="77" spans="1:60" x14ac:dyDescent="0.2">
      <c r="D77" s="11"/>
    </row>
    <row r="78" spans="1:60" x14ac:dyDescent="0.2">
      <c r="D78" s="11"/>
    </row>
    <row r="79" spans="1:60" x14ac:dyDescent="0.2">
      <c r="D79" s="11"/>
    </row>
    <row r="80" spans="1:60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01 01 Pol</vt:lpstr>
      <vt:lpstr>'01 01 Pol'!Oblast_tisku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Panovec</dc:creator>
  <cp:lastModifiedBy>Lenovo-PC</cp:lastModifiedBy>
  <cp:lastPrinted>2017-04-04T12:01:31Z</cp:lastPrinted>
  <dcterms:created xsi:type="dcterms:W3CDTF">2009-04-08T07:15:50Z</dcterms:created>
  <dcterms:modified xsi:type="dcterms:W3CDTF">2017-05-11T12:53:15Z</dcterms:modified>
</cp:coreProperties>
</file>