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. IÚ-Střed\ROK 2018\POPTÁVKY\Provoz\III4291 Kozlany\2.Zádání-zasílané podklady\"/>
    </mc:Choice>
  </mc:AlternateContent>
  <bookViews>
    <workbookView xWindow="0" yWindow="0" windowWidth="28800" windowHeight="12435"/>
  </bookViews>
  <sheets>
    <sheet name="Rekapitulace" sheetId="1" r:id="rId1"/>
    <sheet name="Komunikace" sheetId="2" r:id="rId2"/>
    <sheet name="Odvodnění" sheetId="3" r:id="rId3"/>
    <sheet name="OV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6" i="4"/>
  <c r="D7" i="4" s="1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16" i="2"/>
  <c r="G15" i="2"/>
  <c r="G14" i="2"/>
  <c r="G13" i="2"/>
  <c r="G12" i="2"/>
  <c r="G11" i="2"/>
  <c r="G10" i="2"/>
  <c r="G9" i="2"/>
  <c r="G8" i="2"/>
  <c r="G7" i="2"/>
  <c r="G18" i="2" s="1"/>
  <c r="D17" i="1"/>
  <c r="D16" i="1"/>
  <c r="D19" i="1" s="1"/>
  <c r="C19" i="1"/>
  <c r="D7" i="1"/>
  <c r="D6" i="1"/>
  <c r="D9" i="1" l="1"/>
  <c r="D25" i="1" s="1"/>
  <c r="G42" i="3"/>
  <c r="D18" i="4"/>
  <c r="B19" i="4" s="1"/>
  <c r="C9" i="1"/>
  <c r="C25" i="1" s="1"/>
</calcChain>
</file>

<file path=xl/sharedStrings.xml><?xml version="1.0" encoding="utf-8"?>
<sst xmlns="http://schemas.openxmlformats.org/spreadsheetml/2006/main" count="206" uniqueCount="145">
  <si>
    <t>Projekt :</t>
  </si>
  <si>
    <t>Silnice III/4291 Kozlany</t>
  </si>
  <si>
    <t>I. Rekapitulace stavby - stavební náklady</t>
  </si>
  <si>
    <t xml:space="preserve"> Nabídkový rozpočet          bez DPH</t>
  </si>
  <si>
    <t>Nabídkový rozpočet           včetně DPH</t>
  </si>
  <si>
    <t>Objekt</t>
  </si>
  <si>
    <t>Popis</t>
  </si>
  <si>
    <t>KR s DPH</t>
  </si>
  <si>
    <t>SO 101</t>
  </si>
  <si>
    <t>SO 102</t>
  </si>
  <si>
    <t>Odvodnění komunikace</t>
  </si>
  <si>
    <t>Stavba celkem - stavební náklady celkem</t>
  </si>
  <si>
    <t>II. Rekapitulace stavby - ostatní a vedlejší náklady</t>
  </si>
  <si>
    <t xml:space="preserve">Ostatní náklady </t>
  </si>
  <si>
    <t xml:space="preserve">Vedlejší náklady </t>
  </si>
  <si>
    <t>Ostatní a vedlejší náklady celkem</t>
  </si>
  <si>
    <t xml:space="preserve">Rekapitulace stavby souhrn </t>
  </si>
  <si>
    <t>Finanční náklady projektu celkem</t>
  </si>
  <si>
    <t>Položkový rozpočet</t>
  </si>
  <si>
    <t>Stavba :   Silnice III/4291  Kozlany</t>
  </si>
  <si>
    <t>SO 101 Silnice III/4291</t>
  </si>
  <si>
    <t>Poř.</t>
  </si>
  <si>
    <t>Položka</t>
  </si>
  <si>
    <t>Text</t>
  </si>
  <si>
    <t>Množství</t>
  </si>
  <si>
    <t>m.j.</t>
  </si>
  <si>
    <t>cena/m.j.</t>
  </si>
  <si>
    <t>Celkem</t>
  </si>
  <si>
    <t xml:space="preserve">113154113    </t>
  </si>
  <si>
    <t xml:space="preserve">Frézování živičného krytu tl 50 mm pruh š 0,5 m pl do 500 m2 bez překážek v trase                     </t>
  </si>
  <si>
    <t xml:space="preserve">m2   </t>
  </si>
  <si>
    <t xml:space="preserve">573231109       </t>
  </si>
  <si>
    <t xml:space="preserve">Postřik živičný spojovací ze silniční emulze v množství 0,60 kg/m2                                  </t>
  </si>
  <si>
    <t xml:space="preserve">577144121       </t>
  </si>
  <si>
    <t xml:space="preserve">Asfaltový beton vrstva obrusná ACO 11 (ABS) tř. I tl 50 mm š přes 3 m z nemodifikovaného asfaltu    </t>
  </si>
  <si>
    <t xml:space="preserve">572141111       </t>
  </si>
  <si>
    <t xml:space="preserve">Vyrovnání povrchu dosavadních krytů asfalt. betonem ACO (AB) tl. do 40 mm                         </t>
  </si>
  <si>
    <t xml:space="preserve">938908411       </t>
  </si>
  <si>
    <t xml:space="preserve">Čištění vozovek zametením                                                                           </t>
  </si>
  <si>
    <t xml:space="preserve">998225111       </t>
  </si>
  <si>
    <t xml:space="preserve">Přesun hmot pro pozemní komunikace s krytem z kamene, monolitickým betonovým nebo živičným          </t>
  </si>
  <si>
    <t xml:space="preserve">t    </t>
  </si>
  <si>
    <t>9970113501</t>
  </si>
  <si>
    <t>Odvoz suti a vybouraných hmot na skládku nebo meziskl do 1 km se složením</t>
  </si>
  <si>
    <t xml:space="preserve">997006519       </t>
  </si>
  <si>
    <t xml:space="preserve">Příplatek k vodorovnému přemístění suti na skládku ZKD 1 km přes 1 km                               </t>
  </si>
  <si>
    <t xml:space="preserve">599141111       </t>
  </si>
  <si>
    <t xml:space="preserve">Vyplnění spár živičnou zálivkou                                                                     </t>
  </si>
  <si>
    <t xml:space="preserve">m    </t>
  </si>
  <si>
    <t xml:space="preserve">919735111       </t>
  </si>
  <si>
    <t xml:space="preserve">Řezání stávajícího živičného krytu hl do 50 mm                                                      </t>
  </si>
  <si>
    <t>Celkem bez DPH</t>
  </si>
  <si>
    <t>Stavba :   Silnice III/4291  Kozlany průtah</t>
  </si>
  <si>
    <t>SO 102 Odvodnění komunikace</t>
  </si>
  <si>
    <t xml:space="preserve">132201201       </t>
  </si>
  <si>
    <t xml:space="preserve">Hloubení rýh š do 2000 mm v hornině tř. 3 objemu do 100 m3                                          </t>
  </si>
  <si>
    <t xml:space="preserve">m3   </t>
  </si>
  <si>
    <t xml:space="preserve">132201209       </t>
  </si>
  <si>
    <t xml:space="preserve">Příplatek za lepivost k hloubení rýh š do 2000 mm v hornině tř. 3                                   </t>
  </si>
  <si>
    <t xml:space="preserve">133201101       </t>
  </si>
  <si>
    <t xml:space="preserve">Hloubení šachet v hornině tř. 3 objemu do 100 m3                                                    </t>
  </si>
  <si>
    <t xml:space="preserve">133201109       </t>
  </si>
  <si>
    <t xml:space="preserve">Příplatek za lepivost u hloubení šachet v hornině tř. 3                                             </t>
  </si>
  <si>
    <t xml:space="preserve">151101102       </t>
  </si>
  <si>
    <t xml:space="preserve">Zřízení příložného pažení a rozepření stěn rýh hl do 4 m                                            </t>
  </si>
  <si>
    <t xml:space="preserve">151101112       </t>
  </si>
  <si>
    <t xml:space="preserve">Odstranění příložného pažení a rozepření stěn rýh hl do 4 m                                         </t>
  </si>
  <si>
    <t xml:space="preserve">162701105       </t>
  </si>
  <si>
    <t xml:space="preserve">Vodorovné přemístění do 10000 m výkopku/sypaniny z horniny tř. 1 až 4                               </t>
  </si>
  <si>
    <t xml:space="preserve">162701109       </t>
  </si>
  <si>
    <t xml:space="preserve">Příplatek k vodorovnému přemístění výkopku/sypaniny z horniny tř. 1 až 4 ZKD 1000 m přes 10000 m    </t>
  </si>
  <si>
    <t xml:space="preserve">167101101       </t>
  </si>
  <si>
    <t xml:space="preserve">Nakládání výkopku z hornin tř. 1 až 4 do 100 m3                                                     </t>
  </si>
  <si>
    <t xml:space="preserve">171201201       </t>
  </si>
  <si>
    <t xml:space="preserve">Uložení sypaniny na skládky                                                                         </t>
  </si>
  <si>
    <t xml:space="preserve">171201211       </t>
  </si>
  <si>
    <t xml:space="preserve">Poplatek za uložení odpadu ze sypaniny na skládce (skládkovné)                                      </t>
  </si>
  <si>
    <t xml:space="preserve">451541111       </t>
  </si>
  <si>
    <t xml:space="preserve">Lože pod potrubí otevřený výkop ze štěrkodrtě                                                       </t>
  </si>
  <si>
    <t xml:space="preserve">452311121       </t>
  </si>
  <si>
    <t xml:space="preserve">Podkladní desky z betonu prostého tř. C 8/10 otevřený výkop                                         </t>
  </si>
  <si>
    <t xml:space="preserve">452111111       </t>
  </si>
  <si>
    <t xml:space="preserve">Osazení betonových pražců otevřený výkop pl do 25000 mm2                                            </t>
  </si>
  <si>
    <t xml:space="preserve">kus  </t>
  </si>
  <si>
    <t xml:space="preserve">5921856200      </t>
  </si>
  <si>
    <t xml:space="preserve">KRAJNIK SILNICNI 50X25X9                                                                            </t>
  </si>
  <si>
    <t xml:space="preserve">452112121       </t>
  </si>
  <si>
    <t xml:space="preserve">Osazení betonových prstenců nebo rámů v do 200 mm                                                   </t>
  </si>
  <si>
    <t xml:space="preserve">5922417600      </t>
  </si>
  <si>
    <t xml:space="preserve">prstenec betonový vyrovnávací                                                                       </t>
  </si>
  <si>
    <t xml:space="preserve">721111123       </t>
  </si>
  <si>
    <t xml:space="preserve">Montáž potrubí kanalizační kameninové hrdlové s integrovaným spojem DN 150                          </t>
  </si>
  <si>
    <t xml:space="preserve">5971063200      </t>
  </si>
  <si>
    <t xml:space="preserve">trouba kameninová glazovaná DN150mm L1,00m spojovací systém                                         </t>
  </si>
  <si>
    <t xml:space="preserve">837312221       </t>
  </si>
  <si>
    <t xml:space="preserve">Montáž kameninových tvarovek jednoosých s integrovaným těsněním otevřený výkop DN 150               </t>
  </si>
  <si>
    <t xml:space="preserve">5971098400      </t>
  </si>
  <si>
    <t xml:space="preserve">koleno kameninové glazované DN150mm                                                                 </t>
  </si>
  <si>
    <t xml:space="preserve">895941311       </t>
  </si>
  <si>
    <t xml:space="preserve">Zřízení vpusti kanalizační uliční z betonových dílců                                                </t>
  </si>
  <si>
    <t xml:space="preserve">1110 003        </t>
  </si>
  <si>
    <t xml:space="preserve">TBV-Q 50/29 SN                                                                                      </t>
  </si>
  <si>
    <t xml:space="preserve">1110 004        </t>
  </si>
  <si>
    <t xml:space="preserve">TBV-Q 50/59 SV                                                                                      </t>
  </si>
  <si>
    <t xml:space="preserve">1110 018        </t>
  </si>
  <si>
    <t xml:space="preserve">TBV-Q 50/59 SO 15 PVC                                                                               </t>
  </si>
  <si>
    <t xml:space="preserve">1110 007        </t>
  </si>
  <si>
    <t xml:space="preserve">TBV-Q 50/19 KN                                                                                      </t>
  </si>
  <si>
    <t xml:space="preserve">899211112       </t>
  </si>
  <si>
    <t xml:space="preserve">Osazení mříží s rámem                                                                               </t>
  </si>
  <si>
    <t xml:space="preserve">5524231000      </t>
  </si>
  <si>
    <t xml:space="preserve">mříž s rámem D400 plastová                                                                          </t>
  </si>
  <si>
    <t xml:space="preserve">891399111       </t>
  </si>
  <si>
    <t xml:space="preserve">Dodání a montáž navrtávacích pasů na potrubí z jakýchkoli trub DN 400                               </t>
  </si>
  <si>
    <t xml:space="preserve">899623131       </t>
  </si>
  <si>
    <t xml:space="preserve">Obetonování potrubí nebo zdiva stok betonem prostým tř. C 8/10 otevřený výkop                       </t>
  </si>
  <si>
    <t xml:space="preserve">174101101       </t>
  </si>
  <si>
    <t xml:space="preserve">Zásyp jam, šachet rýh nebo kolem objektů sypaninou se zhutněním                                     </t>
  </si>
  <si>
    <t xml:space="preserve">5834419800      </t>
  </si>
  <si>
    <t xml:space="preserve">štěrkodrť frakce 0-32                                                                               </t>
  </si>
  <si>
    <t>R</t>
  </si>
  <si>
    <t xml:space="preserve">Vybourání stávající uliční vpustí a přípojky </t>
  </si>
  <si>
    <t>ks</t>
  </si>
  <si>
    <t xml:space="preserve">998275101       </t>
  </si>
  <si>
    <t xml:space="preserve">Přesun hmot pro trubní vedení z trub kameninových otevřený výkop                                    </t>
  </si>
  <si>
    <r>
      <t xml:space="preserve">Soupis prací   </t>
    </r>
    <r>
      <rPr>
        <b/>
        <u/>
        <sz val="16"/>
        <rFont val="Times New Roman"/>
        <family val="1"/>
        <charset val="238"/>
      </rPr>
      <t>Ostatní náklady a vedlejší náklady nezpůsobilé:</t>
    </r>
  </si>
  <si>
    <t>Předmětem díla a součástí ceny jsou také tyto ostatní náklady :</t>
  </si>
  <si>
    <t>Popis prací</t>
  </si>
  <si>
    <t>MJ(ks)</t>
  </si>
  <si>
    <t>J.cena</t>
  </si>
  <si>
    <t>Celkem(Kč)</t>
  </si>
  <si>
    <t xml:space="preserve">fotodokumentace provádění stavby - popsáno v obchodních podmínkách </t>
  </si>
  <si>
    <t>KPL</t>
  </si>
  <si>
    <t>Ostatní náklady celkem</t>
  </si>
  <si>
    <t>Předmětem díla a součástí ceny jsou také tyto vedlejší náklady :</t>
  </si>
  <si>
    <t>vytyčení veškerých inženýrských sítí v prostoru staveniště - popsáno v obchodních podmínkách  a v projektové dokumentaci</t>
  </si>
  <si>
    <t xml:space="preserve">zřízení a odstranění zařízení staveniště - popsáno v obchodních podmínkách </t>
  </si>
  <si>
    <t xml:space="preserve">zajištění povolení k uzavírkám - popsáno v obchodních podmínkách, v zákoně č. 13/1997 Sb., a vyhlášce č. 104/1997 </t>
  </si>
  <si>
    <t>zajištění stanovení, umístění, údržbu, přemístění a odstranění dočasného dopravního značení - popsáno v projektové dokumentaci</t>
  </si>
  <si>
    <t xml:space="preserve">zajištění přístupů a příjezdů k sousedním nemovitostem  - popsáno v obchodních podmínkách, v zákoně č. 13/1997 Sb., a vyhlášce č. 104/1997 </t>
  </si>
  <si>
    <t>ohlašování pohybu třetích osob na staveništi - popsáno v obchodních podmínkách</t>
  </si>
  <si>
    <t>zajištění provedení a výstupů veškerých zkoušek a revizí - popsáno v obchodních podmínkách, technických podmínkách a normách ČSN</t>
  </si>
  <si>
    <t>Vedlejší náklady celkem</t>
  </si>
  <si>
    <t>Ostatní náklady a vedlejší náklady celkem</t>
  </si>
  <si>
    <t>III/4291 Kozlany - oprava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</si>
</sst>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\-#,##0.00&quot; 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5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6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8"/>
      <color indexed="8"/>
      <name val="Arial Narrow"/>
      <family val="2"/>
      <charset val="238"/>
    </font>
    <font>
      <b/>
      <u/>
      <sz val="16"/>
      <name val="Times New Roman"/>
      <family val="1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0">
    <xf numFmtId="0" fontId="0" fillId="0" borderId="0" xfId="0"/>
    <xf numFmtId="49" fontId="2" fillId="0" borderId="0" xfId="1" applyNumberFormat="1" applyFont="1" applyAlignment="1">
      <alignment vertical="top"/>
    </xf>
    <xf numFmtId="0" fontId="1" fillId="0" borderId="0" xfId="1"/>
    <xf numFmtId="49" fontId="4" fillId="0" borderId="0" xfId="1" applyNumberFormat="1" applyFont="1" applyAlignment="1">
      <alignment vertical="top"/>
    </xf>
    <xf numFmtId="49" fontId="2" fillId="0" borderId="2" xfId="1" applyNumberFormat="1" applyFont="1" applyBorder="1" applyAlignment="1">
      <alignment vertical="top"/>
    </xf>
    <xf numFmtId="49" fontId="2" fillId="0" borderId="3" xfId="1" applyNumberFormat="1" applyFont="1" applyBorder="1" applyAlignment="1">
      <alignment vertical="top"/>
    </xf>
    <xf numFmtId="49" fontId="2" fillId="0" borderId="4" xfId="1" applyNumberFormat="1" applyFont="1" applyBorder="1" applyAlignment="1">
      <alignment vertical="top"/>
    </xf>
    <xf numFmtId="49" fontId="2" fillId="0" borderId="5" xfId="1" applyNumberFormat="1" applyFont="1" applyBorder="1" applyAlignment="1">
      <alignment vertical="top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vertical="top"/>
    </xf>
    <xf numFmtId="49" fontId="2" fillId="0" borderId="8" xfId="1" applyNumberFormat="1" applyFont="1" applyBorder="1" applyAlignment="1">
      <alignment vertical="top" wrapText="1"/>
    </xf>
    <xf numFmtId="4" fontId="8" fillId="0" borderId="8" xfId="1" applyNumberFormat="1" applyFont="1" applyBorder="1" applyAlignment="1">
      <alignment vertical="top"/>
    </xf>
    <xf numFmtId="4" fontId="8" fillId="0" borderId="9" xfId="1" applyNumberFormat="1" applyFont="1" applyBorder="1" applyAlignment="1">
      <alignment vertical="top"/>
    </xf>
    <xf numFmtId="49" fontId="8" fillId="0" borderId="7" xfId="1" applyNumberFormat="1" applyFont="1" applyBorder="1" applyAlignment="1">
      <alignment vertical="top"/>
    </xf>
    <xf numFmtId="4" fontId="5" fillId="2" borderId="1" xfId="1" applyNumberFormat="1" applyFont="1" applyFill="1" applyBorder="1" applyAlignment="1">
      <alignment vertical="top"/>
    </xf>
    <xf numFmtId="49" fontId="8" fillId="0" borderId="0" xfId="1" applyNumberFormat="1" applyFont="1" applyAlignment="1">
      <alignment vertical="top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2" fillId="0" borderId="14" xfId="1" applyNumberFormat="1" applyFont="1" applyBorder="1" applyAlignment="1">
      <alignment vertical="top"/>
    </xf>
    <xf numFmtId="49" fontId="2" fillId="0" borderId="15" xfId="1" applyNumberFormat="1" applyFont="1" applyBorder="1" applyAlignment="1">
      <alignment vertical="top"/>
    </xf>
    <xf numFmtId="4" fontId="8" fillId="0" borderId="15" xfId="1" applyNumberFormat="1" applyFont="1" applyBorder="1" applyAlignment="1">
      <alignment vertical="top"/>
    </xf>
    <xf numFmtId="4" fontId="8" fillId="0" borderId="16" xfId="1" applyNumberFormat="1" applyFont="1" applyBorder="1" applyAlignment="1">
      <alignment vertical="top"/>
    </xf>
    <xf numFmtId="4" fontId="2" fillId="0" borderId="8" xfId="1" applyNumberFormat="1" applyFont="1" applyBorder="1" applyAlignment="1">
      <alignment vertical="top" wrapText="1"/>
    </xf>
    <xf numFmtId="4" fontId="8" fillId="0" borderId="18" xfId="1" applyNumberFormat="1" applyFont="1" applyBorder="1" applyAlignment="1">
      <alignment vertical="top"/>
    </xf>
    <xf numFmtId="4" fontId="8" fillId="0" borderId="19" xfId="1" applyNumberFormat="1" applyFont="1" applyBorder="1" applyAlignment="1">
      <alignment vertical="top"/>
    </xf>
    <xf numFmtId="4" fontId="5" fillId="2" borderId="20" xfId="1" applyNumberFormat="1" applyFont="1" applyFill="1" applyBorder="1" applyAlignment="1">
      <alignment vertical="top"/>
    </xf>
    <xf numFmtId="4" fontId="5" fillId="2" borderId="3" xfId="1" applyNumberFormat="1" applyFont="1" applyFill="1" applyBorder="1" applyAlignment="1">
      <alignment vertical="top"/>
    </xf>
    <xf numFmtId="49" fontId="1" fillId="0" borderId="0" xfId="1" applyNumberFormat="1" applyAlignment="1">
      <alignment vertical="top"/>
    </xf>
    <xf numFmtId="4" fontId="5" fillId="2" borderId="21" xfId="1" applyNumberFormat="1" applyFont="1" applyFill="1" applyBorder="1" applyAlignment="1">
      <alignment vertical="top"/>
    </xf>
    <xf numFmtId="0" fontId="11" fillId="0" borderId="0" xfId="2" applyFont="1"/>
    <xf numFmtId="0" fontId="12" fillId="0" borderId="0" xfId="2" applyFont="1" applyAlignment="1">
      <alignment horizontal="center"/>
    </xf>
    <xf numFmtId="0" fontId="13" fillId="0" borderId="0" xfId="2" applyFont="1"/>
    <xf numFmtId="49" fontId="14" fillId="0" borderId="0" xfId="2" applyNumberFormat="1" applyFont="1"/>
    <xf numFmtId="0" fontId="15" fillId="0" borderId="0" xfId="2" applyFont="1"/>
    <xf numFmtId="49" fontId="16" fillId="0" borderId="0" xfId="2" applyNumberFormat="1" applyFont="1"/>
    <xf numFmtId="0" fontId="11" fillId="0" borderId="11" xfId="2" applyFont="1" applyBorder="1" applyAlignment="1">
      <alignment wrapText="1"/>
    </xf>
    <xf numFmtId="49" fontId="11" fillId="0" borderId="12" xfId="2" applyNumberFormat="1" applyFont="1" applyBorder="1" applyAlignment="1">
      <alignment wrapText="1"/>
    </xf>
    <xf numFmtId="0" fontId="11" fillId="0" borderId="12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7" fillId="0" borderId="7" xfId="2" applyFont="1" applyBorder="1" applyAlignment="1">
      <alignment wrapText="1"/>
    </xf>
    <xf numFmtId="49" fontId="17" fillId="0" borderId="8" xfId="2" applyNumberFormat="1" applyFont="1" applyBorder="1" applyAlignment="1">
      <alignment wrapText="1"/>
    </xf>
    <xf numFmtId="0" fontId="17" fillId="0" borderId="8" xfId="2" applyFont="1" applyBorder="1" applyAlignment="1">
      <alignment wrapText="1"/>
    </xf>
    <xf numFmtId="4" fontId="17" fillId="0" borderId="8" xfId="2" applyNumberFormat="1" applyFont="1" applyBorder="1" applyAlignment="1">
      <alignment wrapText="1"/>
    </xf>
    <xf numFmtId="164" fontId="17" fillId="0" borderId="8" xfId="2" applyNumberFormat="1" applyFont="1" applyBorder="1" applyAlignment="1">
      <alignment wrapText="1"/>
    </xf>
    <xf numFmtId="164" fontId="17" fillId="0" borderId="9" xfId="2" applyNumberFormat="1" applyFont="1" applyBorder="1" applyAlignment="1">
      <alignment wrapText="1"/>
    </xf>
    <xf numFmtId="0" fontId="17" fillId="0" borderId="0" xfId="2" applyFont="1"/>
    <xf numFmtId="0" fontId="17" fillId="0" borderId="17" xfId="2" applyFont="1" applyBorder="1" applyAlignment="1">
      <alignment wrapText="1"/>
    </xf>
    <xf numFmtId="49" fontId="17" fillId="0" borderId="22" xfId="2" applyNumberFormat="1" applyFont="1" applyBorder="1" applyAlignment="1">
      <alignment wrapText="1"/>
    </xf>
    <xf numFmtId="0" fontId="17" fillId="0" borderId="22" xfId="2" applyFont="1" applyBorder="1" applyAlignment="1">
      <alignment wrapText="1"/>
    </xf>
    <xf numFmtId="4" fontId="17" fillId="0" borderId="22" xfId="2" applyNumberFormat="1" applyFont="1" applyBorder="1" applyAlignment="1">
      <alignment wrapText="1"/>
    </xf>
    <xf numFmtId="164" fontId="17" fillId="0" borderId="22" xfId="2" applyNumberFormat="1" applyFont="1" applyBorder="1" applyAlignment="1">
      <alignment wrapText="1"/>
    </xf>
    <xf numFmtId="164" fontId="17" fillId="0" borderId="23" xfId="2" applyNumberFormat="1" applyFont="1" applyBorder="1" applyAlignment="1">
      <alignment wrapText="1"/>
    </xf>
    <xf numFmtId="49" fontId="11" fillId="0" borderId="0" xfId="2" applyNumberFormat="1" applyFont="1"/>
    <xf numFmtId="49" fontId="15" fillId="0" borderId="0" xfId="2" applyNumberFormat="1" applyFont="1"/>
    <xf numFmtId="164" fontId="15" fillId="0" borderId="0" xfId="2" applyNumberFormat="1" applyFont="1"/>
    <xf numFmtId="49" fontId="18" fillId="0" borderId="0" xfId="2" applyNumberFormat="1" applyFont="1"/>
    <xf numFmtId="0" fontId="16" fillId="0" borderId="0" xfId="2" applyFont="1"/>
    <xf numFmtId="0" fontId="11" fillId="0" borderId="11" xfId="2" applyFont="1" applyBorder="1"/>
    <xf numFmtId="49" fontId="11" fillId="0" borderId="12" xfId="2" applyNumberFormat="1" applyFont="1" applyBorder="1"/>
    <xf numFmtId="0" fontId="11" fillId="0" borderId="12" xfId="2" applyFont="1" applyBorder="1"/>
    <xf numFmtId="0" fontId="11" fillId="0" borderId="13" xfId="2" applyFont="1" applyBorder="1"/>
    <xf numFmtId="0" fontId="11" fillId="0" borderId="7" xfId="2" applyFont="1" applyBorder="1" applyAlignment="1">
      <alignment wrapText="1"/>
    </xf>
    <xf numFmtId="49" fontId="11" fillId="0" borderId="8" xfId="2" applyNumberFormat="1" applyFont="1" applyBorder="1" applyAlignment="1">
      <alignment wrapText="1"/>
    </xf>
    <xf numFmtId="0" fontId="11" fillId="0" borderId="8" xfId="2" applyFont="1" applyBorder="1" applyAlignment="1">
      <alignment wrapText="1"/>
    </xf>
    <xf numFmtId="4" fontId="11" fillId="0" borderId="8" xfId="2" applyNumberFormat="1" applyFont="1" applyBorder="1" applyAlignment="1">
      <alignment wrapText="1"/>
    </xf>
    <xf numFmtId="164" fontId="11" fillId="0" borderId="8" xfId="2" applyNumberFormat="1" applyFont="1" applyBorder="1" applyAlignment="1">
      <alignment wrapText="1"/>
    </xf>
    <xf numFmtId="164" fontId="11" fillId="0" borderId="9" xfId="2" applyNumberFormat="1" applyFont="1" applyBorder="1" applyAlignment="1">
      <alignment wrapText="1"/>
    </xf>
    <xf numFmtId="0" fontId="11" fillId="0" borderId="0" xfId="2" applyFont="1" applyAlignment="1">
      <alignment wrapText="1"/>
    </xf>
    <xf numFmtId="0" fontId="11" fillId="0" borderId="24" xfId="2" applyFont="1" applyBorder="1" applyAlignment="1">
      <alignment wrapText="1"/>
    </xf>
    <xf numFmtId="49" fontId="11" fillId="0" borderId="18" xfId="2" applyNumberFormat="1" applyFont="1" applyBorder="1" applyAlignment="1">
      <alignment wrapText="1"/>
    </xf>
    <xf numFmtId="0" fontId="11" fillId="0" borderId="18" xfId="2" applyFont="1" applyBorder="1" applyAlignment="1">
      <alignment wrapText="1"/>
    </xf>
    <xf numFmtId="4" fontId="11" fillId="0" borderId="18" xfId="2" applyNumberFormat="1" applyFont="1" applyBorder="1" applyAlignment="1">
      <alignment wrapText="1"/>
    </xf>
    <xf numFmtId="164" fontId="11" fillId="0" borderId="18" xfId="2" applyNumberFormat="1" applyFont="1" applyBorder="1" applyAlignment="1">
      <alignment wrapText="1"/>
    </xf>
    <xf numFmtId="164" fontId="11" fillId="0" borderId="19" xfId="2" applyNumberFormat="1" applyFont="1" applyBorder="1" applyAlignment="1">
      <alignment wrapText="1"/>
    </xf>
    <xf numFmtId="0" fontId="11" fillId="0" borderId="17" xfId="2" applyFont="1" applyBorder="1" applyAlignment="1">
      <alignment wrapText="1"/>
    </xf>
    <xf numFmtId="49" fontId="11" fillId="0" borderId="22" xfId="2" applyNumberFormat="1" applyFont="1" applyBorder="1" applyAlignment="1">
      <alignment wrapText="1"/>
    </xf>
    <xf numFmtId="0" fontId="11" fillId="0" borderId="22" xfId="2" applyFont="1" applyBorder="1" applyAlignment="1">
      <alignment wrapText="1"/>
    </xf>
    <xf numFmtId="4" fontId="11" fillId="0" borderId="22" xfId="2" applyNumberFormat="1" applyFont="1" applyBorder="1" applyAlignment="1">
      <alignment wrapText="1"/>
    </xf>
    <xf numFmtId="164" fontId="11" fillId="0" borderId="22" xfId="2" applyNumberFormat="1" applyFont="1" applyBorder="1" applyAlignment="1">
      <alignment wrapText="1"/>
    </xf>
    <xf numFmtId="164" fontId="11" fillId="0" borderId="23" xfId="2" applyNumberFormat="1" applyFont="1" applyBorder="1" applyAlignment="1">
      <alignment wrapText="1"/>
    </xf>
    <xf numFmtId="164" fontId="11" fillId="0" borderId="0" xfId="2" applyNumberFormat="1" applyFont="1"/>
    <xf numFmtId="0" fontId="3" fillId="0" borderId="0" xfId="1" applyFont="1" applyAlignment="1">
      <alignment horizontal="left" vertical="top" wrapText="1" indent="1"/>
    </xf>
    <xf numFmtId="0" fontId="1" fillId="0" borderId="0" xfId="1" applyAlignment="1">
      <alignment vertical="top" wrapText="1"/>
    </xf>
    <xf numFmtId="49" fontId="5" fillId="0" borderId="0" xfId="1" applyNumberFormat="1" applyFont="1" applyAlignment="1">
      <alignment horizontal="left" vertical="top" wrapText="1"/>
    </xf>
    <xf numFmtId="0" fontId="20" fillId="0" borderId="25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/>
    </xf>
    <xf numFmtId="0" fontId="21" fillId="0" borderId="26" xfId="1" applyFont="1" applyFill="1" applyBorder="1" applyAlignment="1">
      <alignment horizontal="left" vertical="top" wrapText="1"/>
    </xf>
    <xf numFmtId="0" fontId="0" fillId="0" borderId="26" xfId="1" applyFont="1" applyFill="1" applyBorder="1" applyAlignment="1">
      <alignment horizontal="center"/>
    </xf>
    <xf numFmtId="3" fontId="1" fillId="0" borderId="26" xfId="1" applyNumberFormat="1" applyFill="1" applyBorder="1" applyAlignment="1">
      <alignment horizontal="center"/>
    </xf>
    <xf numFmtId="0" fontId="1" fillId="0" borderId="0" xfId="1" applyFill="1"/>
    <xf numFmtId="0" fontId="20" fillId="0" borderId="27" xfId="1" applyFont="1" applyFill="1" applyBorder="1" applyAlignment="1">
      <alignment horizontal="left" vertical="center" wrapText="1"/>
    </xf>
    <xf numFmtId="0" fontId="1" fillId="0" borderId="28" xfId="1" applyFill="1" applyBorder="1" applyAlignment="1">
      <alignment horizontal="center"/>
    </xf>
    <xf numFmtId="3" fontId="1" fillId="0" borderId="28" xfId="1" applyNumberFormat="1" applyFill="1" applyBorder="1" applyAlignment="1">
      <alignment horizontal="center"/>
    </xf>
    <xf numFmtId="0" fontId="21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center"/>
    </xf>
    <xf numFmtId="3" fontId="1" fillId="0" borderId="0" xfId="1" applyNumberFormat="1" applyFill="1" applyBorder="1" applyAlignment="1">
      <alignment horizontal="center"/>
    </xf>
    <xf numFmtId="49" fontId="5" fillId="0" borderId="0" xfId="1" applyNumberFormat="1" applyFont="1" applyFill="1" applyAlignment="1">
      <alignment horizontal="left" vertical="top" wrapText="1"/>
    </xf>
    <xf numFmtId="0" fontId="21" fillId="0" borderId="29" xfId="1" applyFont="1" applyFill="1" applyBorder="1" applyAlignment="1">
      <alignment horizontal="left" vertical="top" wrapText="1"/>
    </xf>
    <xf numFmtId="0" fontId="21" fillId="0" borderId="10" xfId="1" applyFont="1" applyFill="1" applyBorder="1" applyAlignment="1">
      <alignment horizontal="left" vertical="top" wrapText="1"/>
    </xf>
    <xf numFmtId="0" fontId="0" fillId="0" borderId="30" xfId="1" applyFont="1" applyFill="1" applyBorder="1" applyAlignment="1">
      <alignment horizontal="center"/>
    </xf>
    <xf numFmtId="3" fontId="1" fillId="0" borderId="30" xfId="1" applyNumberFormat="1" applyFill="1" applyBorder="1" applyAlignment="1">
      <alignment horizontal="center"/>
    </xf>
    <xf numFmtId="0" fontId="21" fillId="0" borderId="31" xfId="1" applyFont="1" applyFill="1" applyBorder="1" applyAlignment="1">
      <alignment horizontal="left" vertical="top" wrapText="1"/>
    </xf>
    <xf numFmtId="3" fontId="1" fillId="0" borderId="31" xfId="1" applyNumberFormat="1" applyFill="1" applyBorder="1" applyAlignment="1">
      <alignment horizontal="center"/>
    </xf>
    <xf numFmtId="0" fontId="21" fillId="0" borderId="28" xfId="1" applyFont="1" applyFill="1" applyBorder="1" applyAlignment="1">
      <alignment horizontal="left" vertical="top" wrapText="1"/>
    </xf>
    <xf numFmtId="0" fontId="1" fillId="0" borderId="32" xfId="1" applyFill="1" applyBorder="1" applyAlignment="1">
      <alignment horizontal="center"/>
    </xf>
    <xf numFmtId="3" fontId="1" fillId="0" borderId="33" xfId="1" applyNumberFormat="1" applyFill="1" applyBorder="1" applyAlignment="1">
      <alignment horizontal="center"/>
    </xf>
    <xf numFmtId="3" fontId="1" fillId="0" borderId="33" xfId="1" applyNumberFormat="1" applyBorder="1" applyAlignment="1">
      <alignment horizontal="center"/>
    </xf>
    <xf numFmtId="0" fontId="20" fillId="0" borderId="27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top" wrapText="1"/>
    </xf>
    <xf numFmtId="49" fontId="3" fillId="0" borderId="0" xfId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1" xfId="1" applyNumberFormat="1" applyFont="1" applyBorder="1" applyAlignment="1">
      <alignment vertical="top"/>
    </xf>
    <xf numFmtId="49" fontId="8" fillId="0" borderId="17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vertical="center"/>
    </xf>
    <xf numFmtId="0" fontId="10" fillId="0" borderId="0" xfId="2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22" fillId="0" borderId="34" xfId="1" applyFont="1" applyBorder="1" applyAlignment="1">
      <alignment vertical="top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17" sqref="C17"/>
    </sheetView>
  </sheetViews>
  <sheetFormatPr defaultRowHeight="15" x14ac:dyDescent="0.25"/>
  <cols>
    <col min="1" max="1" width="9.7109375" customWidth="1"/>
    <col min="2" max="2" width="40" customWidth="1"/>
    <col min="3" max="3" width="18.140625" customWidth="1"/>
    <col min="4" max="4" width="18" customWidth="1"/>
  </cols>
  <sheetData>
    <row r="1" spans="1:5" ht="20.25" x14ac:dyDescent="0.25">
      <c r="A1" s="1" t="s">
        <v>0</v>
      </c>
      <c r="B1" s="110" t="s">
        <v>144</v>
      </c>
      <c r="C1" s="110"/>
      <c r="D1" s="110"/>
      <c r="E1" s="2"/>
    </row>
    <row r="2" spans="1:5" ht="19.5" thickBot="1" x14ac:dyDescent="0.3">
      <c r="A2" s="3"/>
      <c r="B2" s="3"/>
      <c r="C2" s="3"/>
      <c r="D2" s="3"/>
      <c r="E2" s="2"/>
    </row>
    <row r="3" spans="1:5" ht="19.5" thickBot="1" x14ac:dyDescent="0.3">
      <c r="A3" s="111" t="s">
        <v>2</v>
      </c>
      <c r="B3" s="111"/>
      <c r="C3" s="109" t="s">
        <v>3</v>
      </c>
      <c r="D3" s="109" t="s">
        <v>4</v>
      </c>
      <c r="E3" s="2"/>
    </row>
    <row r="4" spans="1:5" ht="16.5" thickBot="1" x14ac:dyDescent="0.3">
      <c r="A4" s="4" t="s">
        <v>5</v>
      </c>
      <c r="B4" s="5" t="s">
        <v>6</v>
      </c>
      <c r="C4" s="109"/>
      <c r="D4" s="109" t="s">
        <v>7</v>
      </c>
      <c r="E4" s="2"/>
    </row>
    <row r="5" spans="1:5" ht="15.75" x14ac:dyDescent="0.25">
      <c r="A5" s="6"/>
      <c r="B5" s="7"/>
      <c r="C5" s="8"/>
      <c r="D5" s="9"/>
      <c r="E5" s="2"/>
    </row>
    <row r="6" spans="1:5" ht="15.75" x14ac:dyDescent="0.25">
      <c r="A6" s="10" t="s">
        <v>8</v>
      </c>
      <c r="B6" s="11" t="s">
        <v>1</v>
      </c>
      <c r="C6" s="12"/>
      <c r="D6" s="13">
        <f>C6*1.21</f>
        <v>0</v>
      </c>
      <c r="E6" s="2"/>
    </row>
    <row r="7" spans="1:5" ht="15.75" x14ac:dyDescent="0.25">
      <c r="A7" s="10" t="s">
        <v>9</v>
      </c>
      <c r="B7" s="11" t="s">
        <v>10</v>
      </c>
      <c r="C7" s="12"/>
      <c r="D7" s="13">
        <f>C7*1.21</f>
        <v>0</v>
      </c>
      <c r="E7" s="2"/>
    </row>
    <row r="8" spans="1:5" ht="15.75" thickBot="1" x14ac:dyDescent="0.3">
      <c r="A8" s="14"/>
      <c r="B8" s="12"/>
      <c r="C8" s="12"/>
      <c r="D8" s="13"/>
      <c r="E8" s="2"/>
    </row>
    <row r="9" spans="1:5" ht="19.5" thickBot="1" x14ac:dyDescent="0.3">
      <c r="A9" s="111" t="s">
        <v>11</v>
      </c>
      <c r="B9" s="111"/>
      <c r="C9" s="15">
        <f>SUM(C6:C7)</f>
        <v>0</v>
      </c>
      <c r="D9" s="15">
        <f>SUM(D6:D7)</f>
        <v>0</v>
      </c>
      <c r="E9" s="2"/>
    </row>
    <row r="10" spans="1:5" x14ac:dyDescent="0.25">
      <c r="A10" s="16"/>
      <c r="B10" s="16"/>
      <c r="C10" s="16"/>
      <c r="D10" s="16"/>
      <c r="E10" s="2"/>
    </row>
    <row r="11" spans="1:5" x14ac:dyDescent="0.25">
      <c r="A11" s="16"/>
      <c r="B11" s="16"/>
      <c r="C11" s="16"/>
      <c r="D11" s="16"/>
      <c r="E11" s="2"/>
    </row>
    <row r="12" spans="1:5" ht="15.75" thickBot="1" x14ac:dyDescent="0.3">
      <c r="A12" s="16"/>
      <c r="B12" s="16"/>
      <c r="C12" s="16"/>
      <c r="D12" s="16"/>
      <c r="E12" s="2"/>
    </row>
    <row r="13" spans="1:5" ht="41.25" customHeight="1" thickBot="1" x14ac:dyDescent="0.3">
      <c r="A13" s="112" t="s">
        <v>12</v>
      </c>
      <c r="B13" s="112"/>
      <c r="C13" s="109" t="s">
        <v>3</v>
      </c>
      <c r="D13" s="109" t="s">
        <v>4</v>
      </c>
      <c r="E13" s="2"/>
    </row>
    <row r="14" spans="1:5" ht="16.5" thickBot="1" x14ac:dyDescent="0.3">
      <c r="A14" s="113" t="s">
        <v>6</v>
      </c>
      <c r="B14" s="113"/>
      <c r="C14" s="109"/>
      <c r="D14" s="109" t="s">
        <v>7</v>
      </c>
      <c r="E14" s="2"/>
    </row>
    <row r="15" spans="1:5" ht="15.75" x14ac:dyDescent="0.25">
      <c r="A15" s="114"/>
      <c r="B15" s="114"/>
      <c r="C15" s="17"/>
      <c r="D15" s="18"/>
      <c r="E15" s="2"/>
    </row>
    <row r="16" spans="1:5" ht="15.75" x14ac:dyDescent="0.25">
      <c r="A16" s="19" t="s">
        <v>13</v>
      </c>
      <c r="B16" s="20"/>
      <c r="C16" s="21"/>
      <c r="D16" s="22">
        <f>C16*1.21</f>
        <v>0</v>
      </c>
      <c r="E16" s="2"/>
    </row>
    <row r="17" spans="1:5" ht="15.75" x14ac:dyDescent="0.25">
      <c r="A17" s="14" t="s">
        <v>14</v>
      </c>
      <c r="B17" s="23"/>
      <c r="C17" s="12"/>
      <c r="D17" s="22">
        <f>C17*1.21</f>
        <v>0</v>
      </c>
      <c r="E17" s="2"/>
    </row>
    <row r="18" spans="1:5" ht="15.75" thickBot="1" x14ac:dyDescent="0.3">
      <c r="A18" s="115"/>
      <c r="B18" s="115"/>
      <c r="C18" s="24"/>
      <c r="D18" s="25"/>
      <c r="E18" s="2"/>
    </row>
    <row r="19" spans="1:5" ht="19.5" thickBot="1" x14ac:dyDescent="0.3">
      <c r="A19" s="111" t="s">
        <v>15</v>
      </c>
      <c r="B19" s="111"/>
      <c r="C19" s="26">
        <f>SUM(C16:C17)</f>
        <v>0</v>
      </c>
      <c r="D19" s="27">
        <f>SUM(D16:D17)</f>
        <v>0</v>
      </c>
      <c r="E19" s="2"/>
    </row>
    <row r="20" spans="1:5" x14ac:dyDescent="0.25">
      <c r="A20" s="28"/>
      <c r="B20" s="28"/>
      <c r="C20" s="28"/>
      <c r="D20" s="28"/>
      <c r="E20" s="2"/>
    </row>
    <row r="21" spans="1:5" x14ac:dyDescent="0.25">
      <c r="A21" s="16"/>
      <c r="B21" s="16"/>
      <c r="C21" s="16"/>
      <c r="D21" s="16"/>
      <c r="E21" s="2"/>
    </row>
    <row r="22" spans="1:5" ht="15.75" thickBot="1" x14ac:dyDescent="0.3">
      <c r="A22" s="28"/>
      <c r="B22" s="28"/>
      <c r="C22" s="28"/>
      <c r="D22" s="28"/>
      <c r="E22" s="2"/>
    </row>
    <row r="23" spans="1:5" ht="15.75" thickBot="1" x14ac:dyDescent="0.3">
      <c r="A23" s="116" t="s">
        <v>16</v>
      </c>
      <c r="B23" s="116"/>
      <c r="C23" s="109" t="s">
        <v>3</v>
      </c>
      <c r="D23" s="109" t="s">
        <v>4</v>
      </c>
      <c r="E23" s="2"/>
    </row>
    <row r="24" spans="1:5" ht="15.75" thickBot="1" x14ac:dyDescent="0.3">
      <c r="A24" s="116"/>
      <c r="B24" s="116"/>
      <c r="C24" s="109"/>
      <c r="D24" s="109" t="s">
        <v>7</v>
      </c>
      <c r="E24" s="2"/>
    </row>
    <row r="25" spans="1:5" ht="19.5" thickBot="1" x14ac:dyDescent="0.3">
      <c r="A25" s="111" t="s">
        <v>17</v>
      </c>
      <c r="B25" s="111"/>
      <c r="C25" s="26">
        <f>SUM(C9,C19)</f>
        <v>0</v>
      </c>
      <c r="D25" s="29">
        <f>SUM(D9,D19)</f>
        <v>0</v>
      </c>
      <c r="E25" s="2"/>
    </row>
    <row r="26" spans="1:5" x14ac:dyDescent="0.25">
      <c r="A26" s="28"/>
      <c r="B26" s="28"/>
      <c r="C26" s="28"/>
      <c r="D26" s="28"/>
      <c r="E26" s="2"/>
    </row>
    <row r="27" spans="1:5" x14ac:dyDescent="0.25">
      <c r="A27" s="28"/>
      <c r="B27" s="28"/>
      <c r="C27" s="28"/>
      <c r="D27" s="28"/>
      <c r="E27" s="2"/>
    </row>
    <row r="28" spans="1:5" x14ac:dyDescent="0.25">
      <c r="A28" s="28"/>
      <c r="B28" s="28"/>
      <c r="C28" s="28"/>
      <c r="D28" s="28"/>
      <c r="E28" s="2"/>
    </row>
  </sheetData>
  <mergeCells count="16">
    <mergeCell ref="A25:B25"/>
    <mergeCell ref="A15:B15"/>
    <mergeCell ref="A18:B18"/>
    <mergeCell ref="A19:B19"/>
    <mergeCell ref="A23:B24"/>
    <mergeCell ref="C23:C24"/>
    <mergeCell ref="D23:D24"/>
    <mergeCell ref="B1:D1"/>
    <mergeCell ref="A3:B3"/>
    <mergeCell ref="C3:C4"/>
    <mergeCell ref="D3:D4"/>
    <mergeCell ref="A9:B9"/>
    <mergeCell ref="A13:B13"/>
    <mergeCell ref="C13:C14"/>
    <mergeCell ref="D13:D14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7" sqref="F7:F16"/>
    </sheetView>
  </sheetViews>
  <sheetFormatPr defaultRowHeight="15" x14ac:dyDescent="0.25"/>
  <cols>
    <col min="1" max="1" width="4.7109375" customWidth="1"/>
    <col min="2" max="2" width="12.42578125" customWidth="1"/>
    <col min="3" max="3" width="60.7109375" customWidth="1"/>
    <col min="4" max="4" width="11.7109375" customWidth="1"/>
    <col min="5" max="5" width="6" customWidth="1"/>
    <col min="6" max="7" width="15" customWidth="1"/>
    <col min="8" max="8" width="61.140625" customWidth="1"/>
  </cols>
  <sheetData>
    <row r="1" spans="1:8" ht="20.25" x14ac:dyDescent="0.3">
      <c r="A1" s="117" t="s">
        <v>18</v>
      </c>
      <c r="B1" s="117"/>
      <c r="C1" s="117"/>
      <c r="D1" s="117"/>
      <c r="E1" s="117"/>
      <c r="F1" s="117"/>
      <c r="G1" s="117"/>
      <c r="H1" s="30"/>
    </row>
    <row r="2" spans="1:8" ht="20.25" x14ac:dyDescent="0.3">
      <c r="A2" s="31"/>
      <c r="B2" s="31"/>
      <c r="C2" s="31"/>
      <c r="D2" s="31"/>
      <c r="E2" s="31"/>
      <c r="F2" s="31"/>
      <c r="G2" s="31"/>
      <c r="H2" s="30"/>
    </row>
    <row r="3" spans="1:8" ht="23.25" x14ac:dyDescent="0.35">
      <c r="A3" s="32" t="s">
        <v>19</v>
      </c>
      <c r="B3" s="33"/>
      <c r="C3" s="34"/>
      <c r="D3" s="30"/>
      <c r="E3" s="30"/>
      <c r="F3" s="30"/>
      <c r="G3" s="30"/>
      <c r="H3" s="30"/>
    </row>
    <row r="4" spans="1:8" ht="23.25" x14ac:dyDescent="0.35">
      <c r="A4" s="32" t="s">
        <v>20</v>
      </c>
      <c r="B4" s="33"/>
      <c r="C4" s="34"/>
      <c r="D4" s="30"/>
      <c r="E4" s="30"/>
      <c r="F4" s="30"/>
      <c r="G4" s="30"/>
      <c r="H4" s="30"/>
    </row>
    <row r="5" spans="1:8" ht="19.5" thickBot="1" x14ac:dyDescent="0.35">
      <c r="A5" s="30"/>
      <c r="B5" s="35"/>
      <c r="C5" s="30"/>
      <c r="D5" s="30"/>
      <c r="E5" s="30"/>
      <c r="F5" s="30"/>
      <c r="G5" s="30"/>
      <c r="H5" s="30"/>
    </row>
    <row r="6" spans="1:8" ht="16.5" x14ac:dyDescent="0.3">
      <c r="A6" s="36" t="s">
        <v>21</v>
      </c>
      <c r="B6" s="37" t="s">
        <v>22</v>
      </c>
      <c r="C6" s="38" t="s">
        <v>23</v>
      </c>
      <c r="D6" s="38" t="s">
        <v>24</v>
      </c>
      <c r="E6" s="38" t="s">
        <v>25</v>
      </c>
      <c r="F6" s="38" t="s">
        <v>26</v>
      </c>
      <c r="G6" s="39" t="s">
        <v>27</v>
      </c>
      <c r="H6" s="30"/>
    </row>
    <row r="7" spans="1:8" ht="33" x14ac:dyDescent="0.3">
      <c r="A7" s="40">
        <v>1</v>
      </c>
      <c r="B7" s="41" t="s">
        <v>28</v>
      </c>
      <c r="C7" s="42" t="s">
        <v>29</v>
      </c>
      <c r="D7" s="43">
        <v>490</v>
      </c>
      <c r="E7" s="42" t="s">
        <v>30</v>
      </c>
      <c r="F7" s="44"/>
      <c r="G7" s="45">
        <f>D7*F7</f>
        <v>0</v>
      </c>
      <c r="H7" s="46"/>
    </row>
    <row r="8" spans="1:8" ht="16.5" x14ac:dyDescent="0.3">
      <c r="A8" s="40">
        <v>2</v>
      </c>
      <c r="B8" s="41" t="s">
        <v>31</v>
      </c>
      <c r="C8" s="42" t="s">
        <v>32</v>
      </c>
      <c r="D8" s="43">
        <v>2750</v>
      </c>
      <c r="E8" s="42" t="s">
        <v>30</v>
      </c>
      <c r="F8" s="44"/>
      <c r="G8" s="45">
        <f t="shared" ref="G8:G16" si="0">D8*F8</f>
        <v>0</v>
      </c>
      <c r="H8" s="46"/>
    </row>
    <row r="9" spans="1:8" ht="33" x14ac:dyDescent="0.3">
      <c r="A9" s="40">
        <v>3</v>
      </c>
      <c r="B9" s="41" t="s">
        <v>33</v>
      </c>
      <c r="C9" s="42" t="s">
        <v>34</v>
      </c>
      <c r="D9" s="43">
        <v>1650</v>
      </c>
      <c r="E9" s="42" t="s">
        <v>30</v>
      </c>
      <c r="F9" s="44"/>
      <c r="G9" s="45">
        <f t="shared" si="0"/>
        <v>0</v>
      </c>
      <c r="H9" s="46"/>
    </row>
    <row r="10" spans="1:8" ht="33" x14ac:dyDescent="0.3">
      <c r="A10" s="40">
        <v>4</v>
      </c>
      <c r="B10" s="41" t="s">
        <v>35</v>
      </c>
      <c r="C10" s="42" t="s">
        <v>36</v>
      </c>
      <c r="D10" s="43">
        <v>1650</v>
      </c>
      <c r="E10" s="42" t="s">
        <v>30</v>
      </c>
      <c r="F10" s="44"/>
      <c r="G10" s="45">
        <f t="shared" si="0"/>
        <v>0</v>
      </c>
      <c r="H10" s="46"/>
    </row>
    <row r="11" spans="1:8" ht="16.5" x14ac:dyDescent="0.3">
      <c r="A11" s="40">
        <v>5</v>
      </c>
      <c r="B11" s="41" t="s">
        <v>37</v>
      </c>
      <c r="C11" s="42" t="s">
        <v>38</v>
      </c>
      <c r="D11" s="43">
        <v>1650</v>
      </c>
      <c r="E11" s="42" t="s">
        <v>30</v>
      </c>
      <c r="F11" s="44"/>
      <c r="G11" s="45">
        <f t="shared" si="0"/>
        <v>0</v>
      </c>
      <c r="H11" s="46"/>
    </row>
    <row r="12" spans="1:8" ht="33" x14ac:dyDescent="0.3">
      <c r="A12" s="40">
        <v>6</v>
      </c>
      <c r="B12" s="41" t="s">
        <v>39</v>
      </c>
      <c r="C12" s="42" t="s">
        <v>40</v>
      </c>
      <c r="D12" s="43">
        <v>299</v>
      </c>
      <c r="E12" s="42" t="s">
        <v>41</v>
      </c>
      <c r="F12" s="44"/>
      <c r="G12" s="45">
        <f t="shared" si="0"/>
        <v>0</v>
      </c>
      <c r="H12" s="46"/>
    </row>
    <row r="13" spans="1:8" ht="33" x14ac:dyDescent="0.3">
      <c r="A13" s="40">
        <v>7</v>
      </c>
      <c r="B13" s="41" t="s">
        <v>42</v>
      </c>
      <c r="C13" s="42" t="s">
        <v>43</v>
      </c>
      <c r="D13" s="43">
        <v>58</v>
      </c>
      <c r="E13" s="42" t="s">
        <v>41</v>
      </c>
      <c r="F13" s="44"/>
      <c r="G13" s="45">
        <f t="shared" si="0"/>
        <v>0</v>
      </c>
      <c r="H13" s="46"/>
    </row>
    <row r="14" spans="1:8" ht="16.5" x14ac:dyDescent="0.3">
      <c r="A14" s="40">
        <v>8</v>
      </c>
      <c r="B14" s="41" t="s">
        <v>44</v>
      </c>
      <c r="C14" s="42" t="s">
        <v>45</v>
      </c>
      <c r="D14" s="43">
        <v>1102</v>
      </c>
      <c r="E14" s="42" t="s">
        <v>41</v>
      </c>
      <c r="F14" s="44"/>
      <c r="G14" s="45">
        <f t="shared" si="0"/>
        <v>0</v>
      </c>
      <c r="H14" s="46"/>
    </row>
    <row r="15" spans="1:8" ht="16.5" x14ac:dyDescent="0.3">
      <c r="A15" s="40">
        <v>9</v>
      </c>
      <c r="B15" s="41" t="s">
        <v>46</v>
      </c>
      <c r="C15" s="42" t="s">
        <v>47</v>
      </c>
      <c r="D15" s="43">
        <v>480</v>
      </c>
      <c r="E15" s="42" t="s">
        <v>48</v>
      </c>
      <c r="F15" s="44"/>
      <c r="G15" s="45">
        <f t="shared" si="0"/>
        <v>0</v>
      </c>
      <c r="H15" s="46"/>
    </row>
    <row r="16" spans="1:8" ht="17.25" thickBot="1" x14ac:dyDescent="0.35">
      <c r="A16" s="47">
        <v>10</v>
      </c>
      <c r="B16" s="48" t="s">
        <v>49</v>
      </c>
      <c r="C16" s="49" t="s">
        <v>50</v>
      </c>
      <c r="D16" s="50">
        <v>480</v>
      </c>
      <c r="E16" s="49" t="s">
        <v>48</v>
      </c>
      <c r="F16" s="51"/>
      <c r="G16" s="52">
        <f t="shared" si="0"/>
        <v>0</v>
      </c>
      <c r="H16" s="46"/>
    </row>
    <row r="17" spans="1:8" ht="16.5" x14ac:dyDescent="0.3">
      <c r="A17" s="30"/>
      <c r="B17" s="53"/>
      <c r="C17" s="30"/>
      <c r="D17" s="30"/>
      <c r="E17" s="30"/>
      <c r="F17" s="30"/>
      <c r="G17" s="30"/>
      <c r="H17" s="30"/>
    </row>
    <row r="18" spans="1:8" ht="16.5" x14ac:dyDescent="0.3">
      <c r="A18" s="34"/>
      <c r="B18" s="54"/>
      <c r="C18" s="34" t="s">
        <v>51</v>
      </c>
      <c r="D18" s="34"/>
      <c r="E18" s="34"/>
      <c r="F18" s="34"/>
      <c r="G18" s="55">
        <f>SUM(G7:G17)</f>
        <v>0</v>
      </c>
      <c r="H18" s="34"/>
    </row>
    <row r="19" spans="1:8" ht="16.5" x14ac:dyDescent="0.3">
      <c r="A19" s="30"/>
      <c r="B19" s="53"/>
      <c r="C19" s="30"/>
      <c r="D19" s="30"/>
      <c r="E19" s="30"/>
      <c r="F19" s="30"/>
      <c r="G19" s="30"/>
      <c r="H19" s="30"/>
    </row>
    <row r="20" spans="1:8" ht="16.5" x14ac:dyDescent="0.3">
      <c r="A20" s="30"/>
      <c r="B20" s="53"/>
      <c r="C20" s="30"/>
      <c r="D20" s="30"/>
      <c r="E20" s="30"/>
      <c r="F20" s="30"/>
      <c r="G20" s="30"/>
      <c r="H20" s="30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40" sqref="F40"/>
    </sheetView>
  </sheetViews>
  <sheetFormatPr defaultRowHeight="15" x14ac:dyDescent="0.25"/>
  <cols>
    <col min="1" max="1" width="4.7109375" customWidth="1"/>
    <col min="2" max="2" width="10.7109375" customWidth="1"/>
    <col min="3" max="3" width="56.7109375" customWidth="1"/>
    <col min="4" max="4" width="11.7109375" customWidth="1"/>
    <col min="5" max="5" width="4.7109375" customWidth="1"/>
    <col min="6" max="7" width="15.42578125" customWidth="1"/>
  </cols>
  <sheetData>
    <row r="1" spans="1:8" ht="20.25" x14ac:dyDescent="0.3">
      <c r="A1" s="117" t="s">
        <v>18</v>
      </c>
      <c r="B1" s="117"/>
      <c r="C1" s="117"/>
      <c r="D1" s="117"/>
      <c r="E1" s="117"/>
      <c r="F1" s="117"/>
      <c r="G1" s="117"/>
      <c r="H1" s="30"/>
    </row>
    <row r="2" spans="1:8" ht="20.25" x14ac:dyDescent="0.3">
      <c r="A2" s="31"/>
      <c r="B2" s="31"/>
      <c r="C2" s="31"/>
      <c r="D2" s="31"/>
      <c r="E2" s="31"/>
      <c r="F2" s="31"/>
      <c r="G2" s="31"/>
      <c r="H2" s="30"/>
    </row>
    <row r="3" spans="1:8" ht="23.25" x14ac:dyDescent="0.35">
      <c r="A3" s="32" t="s">
        <v>52</v>
      </c>
      <c r="B3" s="56"/>
      <c r="C3" s="30"/>
      <c r="D3" s="30"/>
      <c r="E3" s="30"/>
      <c r="F3" s="30"/>
      <c r="G3" s="30"/>
      <c r="H3" s="30"/>
    </row>
    <row r="4" spans="1:8" ht="23.25" x14ac:dyDescent="0.35">
      <c r="A4" s="32" t="s">
        <v>53</v>
      </c>
      <c r="B4" s="56"/>
      <c r="C4" s="30"/>
      <c r="D4" s="30"/>
      <c r="E4" s="30"/>
      <c r="F4" s="30"/>
      <c r="G4" s="30"/>
      <c r="H4" s="30"/>
    </row>
    <row r="5" spans="1:8" ht="24" thickBot="1" x14ac:dyDescent="0.4">
      <c r="A5" s="57"/>
      <c r="B5" s="56"/>
      <c r="C5" s="30"/>
      <c r="D5" s="30"/>
      <c r="E5" s="30"/>
      <c r="F5" s="30"/>
      <c r="G5" s="30"/>
      <c r="H5" s="30"/>
    </row>
    <row r="6" spans="1:8" ht="16.5" x14ac:dyDescent="0.3">
      <c r="A6" s="58" t="s">
        <v>21</v>
      </c>
      <c r="B6" s="59" t="s">
        <v>22</v>
      </c>
      <c r="C6" s="60" t="s">
        <v>23</v>
      </c>
      <c r="D6" s="60" t="s">
        <v>24</v>
      </c>
      <c r="E6" s="60" t="s">
        <v>25</v>
      </c>
      <c r="F6" s="60" t="s">
        <v>26</v>
      </c>
      <c r="G6" s="61" t="s">
        <v>27</v>
      </c>
      <c r="H6" s="30"/>
    </row>
    <row r="7" spans="1:8" ht="16.5" x14ac:dyDescent="0.3">
      <c r="A7" s="62">
        <v>1</v>
      </c>
      <c r="B7" s="63" t="s">
        <v>54</v>
      </c>
      <c r="C7" s="64" t="s">
        <v>55</v>
      </c>
      <c r="D7" s="65">
        <v>79.2</v>
      </c>
      <c r="E7" s="64" t="s">
        <v>56</v>
      </c>
      <c r="F7" s="66"/>
      <c r="G7" s="67">
        <f>D7*F7</f>
        <v>0</v>
      </c>
      <c r="H7" s="68"/>
    </row>
    <row r="8" spans="1:8" ht="16.5" x14ac:dyDescent="0.3">
      <c r="A8" s="62">
        <v>2</v>
      </c>
      <c r="B8" s="63" t="s">
        <v>57</v>
      </c>
      <c r="C8" s="64" t="s">
        <v>58</v>
      </c>
      <c r="D8" s="65">
        <v>79.2</v>
      </c>
      <c r="E8" s="64" t="s">
        <v>56</v>
      </c>
      <c r="F8" s="66"/>
      <c r="G8" s="67">
        <f t="shared" ref="G8:G40" si="0">D8*F8</f>
        <v>0</v>
      </c>
      <c r="H8" s="68"/>
    </row>
    <row r="9" spans="1:8" ht="16.5" x14ac:dyDescent="0.3">
      <c r="A9" s="62">
        <v>3</v>
      </c>
      <c r="B9" s="63" t="s">
        <v>59</v>
      </c>
      <c r="C9" s="64" t="s">
        <v>60</v>
      </c>
      <c r="D9" s="65">
        <v>33</v>
      </c>
      <c r="E9" s="64" t="s">
        <v>56</v>
      </c>
      <c r="F9" s="66"/>
      <c r="G9" s="67">
        <f t="shared" si="0"/>
        <v>0</v>
      </c>
      <c r="H9" s="68"/>
    </row>
    <row r="10" spans="1:8" ht="16.5" x14ac:dyDescent="0.3">
      <c r="A10" s="62">
        <v>4</v>
      </c>
      <c r="B10" s="63" t="s">
        <v>61</v>
      </c>
      <c r="C10" s="64" t="s">
        <v>62</v>
      </c>
      <c r="D10" s="65">
        <v>33</v>
      </c>
      <c r="E10" s="64" t="s">
        <v>56</v>
      </c>
      <c r="F10" s="66"/>
      <c r="G10" s="67">
        <f t="shared" si="0"/>
        <v>0</v>
      </c>
      <c r="H10" s="68"/>
    </row>
    <row r="11" spans="1:8" ht="16.5" x14ac:dyDescent="0.3">
      <c r="A11" s="62">
        <v>5</v>
      </c>
      <c r="B11" s="63" t="s">
        <v>63</v>
      </c>
      <c r="C11" s="64" t="s">
        <v>64</v>
      </c>
      <c r="D11" s="65">
        <v>264</v>
      </c>
      <c r="E11" s="64" t="s">
        <v>30</v>
      </c>
      <c r="F11" s="66"/>
      <c r="G11" s="67">
        <f t="shared" si="0"/>
        <v>0</v>
      </c>
      <c r="H11" s="68"/>
    </row>
    <row r="12" spans="1:8" ht="16.5" x14ac:dyDescent="0.3">
      <c r="A12" s="62">
        <v>6</v>
      </c>
      <c r="B12" s="63" t="s">
        <v>65</v>
      </c>
      <c r="C12" s="64" t="s">
        <v>66</v>
      </c>
      <c r="D12" s="65">
        <v>264</v>
      </c>
      <c r="E12" s="64" t="s">
        <v>30</v>
      </c>
      <c r="F12" s="66"/>
      <c r="G12" s="67">
        <f t="shared" si="0"/>
        <v>0</v>
      </c>
      <c r="H12" s="68"/>
    </row>
    <row r="13" spans="1:8" ht="33" x14ac:dyDescent="0.3">
      <c r="A13" s="62">
        <v>7</v>
      </c>
      <c r="B13" s="63" t="s">
        <v>67</v>
      </c>
      <c r="C13" s="64" t="s">
        <v>68</v>
      </c>
      <c r="D13" s="65">
        <v>79.2</v>
      </c>
      <c r="E13" s="64" t="s">
        <v>56</v>
      </c>
      <c r="F13" s="66"/>
      <c r="G13" s="67">
        <f t="shared" si="0"/>
        <v>0</v>
      </c>
      <c r="H13" s="68"/>
    </row>
    <row r="14" spans="1:8" ht="33" x14ac:dyDescent="0.3">
      <c r="A14" s="62">
        <v>8</v>
      </c>
      <c r="B14" s="63" t="s">
        <v>69</v>
      </c>
      <c r="C14" s="64" t="s">
        <v>70</v>
      </c>
      <c r="D14" s="65">
        <v>792</v>
      </c>
      <c r="E14" s="64" t="s">
        <v>56</v>
      </c>
      <c r="F14" s="66"/>
      <c r="G14" s="67">
        <f t="shared" si="0"/>
        <v>0</v>
      </c>
      <c r="H14" s="68"/>
    </row>
    <row r="15" spans="1:8" ht="16.5" x14ac:dyDescent="0.3">
      <c r="A15" s="62">
        <v>9</v>
      </c>
      <c r="B15" s="63" t="s">
        <v>71</v>
      </c>
      <c r="C15" s="64" t="s">
        <v>72</v>
      </c>
      <c r="D15" s="65">
        <v>79.2</v>
      </c>
      <c r="E15" s="64" t="s">
        <v>56</v>
      </c>
      <c r="F15" s="66"/>
      <c r="G15" s="67">
        <f t="shared" si="0"/>
        <v>0</v>
      </c>
      <c r="H15" s="68"/>
    </row>
    <row r="16" spans="1:8" ht="16.5" x14ac:dyDescent="0.3">
      <c r="A16" s="62">
        <v>10</v>
      </c>
      <c r="B16" s="63" t="s">
        <v>73</v>
      </c>
      <c r="C16" s="64" t="s">
        <v>74</v>
      </c>
      <c r="D16" s="65">
        <v>79.2</v>
      </c>
      <c r="E16" s="64" t="s">
        <v>56</v>
      </c>
      <c r="F16" s="66"/>
      <c r="G16" s="67">
        <f t="shared" si="0"/>
        <v>0</v>
      </c>
      <c r="H16" s="68"/>
    </row>
    <row r="17" spans="1:8" ht="16.5" x14ac:dyDescent="0.3">
      <c r="A17" s="62">
        <v>11</v>
      </c>
      <c r="B17" s="63" t="s">
        <v>75</v>
      </c>
      <c r="C17" s="64" t="s">
        <v>76</v>
      </c>
      <c r="D17" s="65">
        <v>142.56</v>
      </c>
      <c r="E17" s="64" t="s">
        <v>41</v>
      </c>
      <c r="F17" s="66"/>
      <c r="G17" s="67">
        <f t="shared" si="0"/>
        <v>0</v>
      </c>
      <c r="H17" s="68"/>
    </row>
    <row r="18" spans="1:8" ht="16.5" x14ac:dyDescent="0.3">
      <c r="A18" s="62">
        <v>12</v>
      </c>
      <c r="B18" s="63" t="s">
        <v>77</v>
      </c>
      <c r="C18" s="64" t="s">
        <v>78</v>
      </c>
      <c r="D18" s="65">
        <v>5.1000000000000005</v>
      </c>
      <c r="E18" s="64" t="s">
        <v>56</v>
      </c>
      <c r="F18" s="66"/>
      <c r="G18" s="67">
        <f t="shared" si="0"/>
        <v>0</v>
      </c>
      <c r="H18" s="68"/>
    </row>
    <row r="19" spans="1:8" ht="16.5" x14ac:dyDescent="0.3">
      <c r="A19" s="62">
        <v>13</v>
      </c>
      <c r="B19" s="63" t="s">
        <v>79</v>
      </c>
      <c r="C19" s="64" t="s">
        <v>80</v>
      </c>
      <c r="D19" s="65">
        <v>5.1000000000000005</v>
      </c>
      <c r="E19" s="64" t="s">
        <v>56</v>
      </c>
      <c r="F19" s="66"/>
      <c r="G19" s="67">
        <f t="shared" si="0"/>
        <v>0</v>
      </c>
      <c r="H19" s="68"/>
    </row>
    <row r="20" spans="1:8" ht="16.5" x14ac:dyDescent="0.3">
      <c r="A20" s="62">
        <v>14</v>
      </c>
      <c r="B20" s="63" t="s">
        <v>81</v>
      </c>
      <c r="C20" s="64" t="s">
        <v>82</v>
      </c>
      <c r="D20" s="65">
        <v>30</v>
      </c>
      <c r="E20" s="64" t="s">
        <v>83</v>
      </c>
      <c r="F20" s="66"/>
      <c r="G20" s="67">
        <f t="shared" si="0"/>
        <v>0</v>
      </c>
      <c r="H20" s="68"/>
    </row>
    <row r="21" spans="1:8" ht="33" x14ac:dyDescent="0.3">
      <c r="A21" s="62">
        <v>15</v>
      </c>
      <c r="B21" s="63" t="s">
        <v>84</v>
      </c>
      <c r="C21" s="64" t="s">
        <v>85</v>
      </c>
      <c r="D21" s="65">
        <v>30</v>
      </c>
      <c r="E21" s="64" t="s">
        <v>83</v>
      </c>
      <c r="F21" s="66"/>
      <c r="G21" s="67">
        <f t="shared" si="0"/>
        <v>0</v>
      </c>
      <c r="H21" s="68"/>
    </row>
    <row r="22" spans="1:8" ht="16.5" x14ac:dyDescent="0.3">
      <c r="A22" s="62">
        <v>16</v>
      </c>
      <c r="B22" s="63" t="s">
        <v>86</v>
      </c>
      <c r="C22" s="64" t="s">
        <v>87</v>
      </c>
      <c r="D22" s="65">
        <v>15</v>
      </c>
      <c r="E22" s="64" t="s">
        <v>83</v>
      </c>
      <c r="F22" s="66"/>
      <c r="G22" s="67">
        <f t="shared" si="0"/>
        <v>0</v>
      </c>
      <c r="H22" s="68"/>
    </row>
    <row r="23" spans="1:8" ht="33" x14ac:dyDescent="0.3">
      <c r="A23" s="62">
        <v>17</v>
      </c>
      <c r="B23" s="63" t="s">
        <v>88</v>
      </c>
      <c r="C23" s="64" t="s">
        <v>89</v>
      </c>
      <c r="D23" s="65">
        <v>15</v>
      </c>
      <c r="E23" s="64" t="s">
        <v>83</v>
      </c>
      <c r="F23" s="66"/>
      <c r="G23" s="67">
        <f t="shared" si="0"/>
        <v>0</v>
      </c>
      <c r="H23" s="68"/>
    </row>
    <row r="24" spans="1:8" ht="33" x14ac:dyDescent="0.3">
      <c r="A24" s="62">
        <v>18</v>
      </c>
      <c r="B24" s="63" t="s">
        <v>90</v>
      </c>
      <c r="C24" s="64" t="s">
        <v>91</v>
      </c>
      <c r="D24" s="65">
        <v>30</v>
      </c>
      <c r="E24" s="64" t="s">
        <v>48</v>
      </c>
      <c r="F24" s="66"/>
      <c r="G24" s="67">
        <f t="shared" si="0"/>
        <v>0</v>
      </c>
      <c r="H24" s="68"/>
    </row>
    <row r="25" spans="1:8" ht="33" x14ac:dyDescent="0.3">
      <c r="A25" s="62">
        <v>19</v>
      </c>
      <c r="B25" s="63" t="s">
        <v>92</v>
      </c>
      <c r="C25" s="64" t="s">
        <v>93</v>
      </c>
      <c r="D25" s="65">
        <v>30</v>
      </c>
      <c r="E25" s="64" t="s">
        <v>48</v>
      </c>
      <c r="F25" s="66"/>
      <c r="G25" s="67">
        <f t="shared" si="0"/>
        <v>0</v>
      </c>
      <c r="H25" s="68"/>
    </row>
    <row r="26" spans="1:8" ht="33" x14ac:dyDescent="0.3">
      <c r="A26" s="62">
        <v>20</v>
      </c>
      <c r="B26" s="63" t="s">
        <v>94</v>
      </c>
      <c r="C26" s="64" t="s">
        <v>95</v>
      </c>
      <c r="D26" s="65">
        <v>60</v>
      </c>
      <c r="E26" s="64" t="s">
        <v>83</v>
      </c>
      <c r="F26" s="66"/>
      <c r="G26" s="67">
        <f t="shared" si="0"/>
        <v>0</v>
      </c>
      <c r="H26" s="68"/>
    </row>
    <row r="27" spans="1:8" ht="33" x14ac:dyDescent="0.3">
      <c r="A27" s="62">
        <v>21</v>
      </c>
      <c r="B27" s="63" t="s">
        <v>96</v>
      </c>
      <c r="C27" s="64" t="s">
        <v>97</v>
      </c>
      <c r="D27" s="65">
        <v>60</v>
      </c>
      <c r="E27" s="64" t="s">
        <v>83</v>
      </c>
      <c r="F27" s="66"/>
      <c r="G27" s="67">
        <f t="shared" si="0"/>
        <v>0</v>
      </c>
      <c r="H27" s="68"/>
    </row>
    <row r="28" spans="1:8" ht="16.5" x14ac:dyDescent="0.3">
      <c r="A28" s="62">
        <v>22</v>
      </c>
      <c r="B28" s="63" t="s">
        <v>98</v>
      </c>
      <c r="C28" s="64" t="s">
        <v>99</v>
      </c>
      <c r="D28" s="65">
        <v>15</v>
      </c>
      <c r="E28" s="64" t="s">
        <v>83</v>
      </c>
      <c r="F28" s="66"/>
      <c r="G28" s="67">
        <f t="shared" si="0"/>
        <v>0</v>
      </c>
      <c r="H28" s="68"/>
    </row>
    <row r="29" spans="1:8" ht="16.5" x14ac:dyDescent="0.3">
      <c r="A29" s="62">
        <v>23</v>
      </c>
      <c r="B29" s="63" t="s">
        <v>100</v>
      </c>
      <c r="C29" s="64" t="s">
        <v>101</v>
      </c>
      <c r="D29" s="65">
        <v>15</v>
      </c>
      <c r="E29" s="64" t="s">
        <v>83</v>
      </c>
      <c r="F29" s="66"/>
      <c r="G29" s="67">
        <f t="shared" si="0"/>
        <v>0</v>
      </c>
      <c r="H29" s="68"/>
    </row>
    <row r="30" spans="1:8" ht="16.5" x14ac:dyDescent="0.3">
      <c r="A30" s="62">
        <v>24</v>
      </c>
      <c r="B30" s="63" t="s">
        <v>102</v>
      </c>
      <c r="C30" s="64" t="s">
        <v>103</v>
      </c>
      <c r="D30" s="65">
        <v>15</v>
      </c>
      <c r="E30" s="64" t="s">
        <v>83</v>
      </c>
      <c r="F30" s="66"/>
      <c r="G30" s="67">
        <f t="shared" si="0"/>
        <v>0</v>
      </c>
      <c r="H30" s="68"/>
    </row>
    <row r="31" spans="1:8" ht="16.5" x14ac:dyDescent="0.3">
      <c r="A31" s="62">
        <v>25</v>
      </c>
      <c r="B31" s="63" t="s">
        <v>104</v>
      </c>
      <c r="C31" s="64" t="s">
        <v>105</v>
      </c>
      <c r="D31" s="65">
        <v>15</v>
      </c>
      <c r="E31" s="64" t="s">
        <v>83</v>
      </c>
      <c r="F31" s="66"/>
      <c r="G31" s="67">
        <f t="shared" si="0"/>
        <v>0</v>
      </c>
      <c r="H31" s="68"/>
    </row>
    <row r="32" spans="1:8" ht="16.5" x14ac:dyDescent="0.3">
      <c r="A32" s="62">
        <v>26</v>
      </c>
      <c r="B32" s="63" t="s">
        <v>106</v>
      </c>
      <c r="C32" s="64" t="s">
        <v>107</v>
      </c>
      <c r="D32" s="65">
        <v>15</v>
      </c>
      <c r="E32" s="64" t="s">
        <v>83</v>
      </c>
      <c r="F32" s="66"/>
      <c r="G32" s="67">
        <f t="shared" si="0"/>
        <v>0</v>
      </c>
      <c r="H32" s="68"/>
    </row>
    <row r="33" spans="1:8" ht="16.5" x14ac:dyDescent="0.3">
      <c r="A33" s="62">
        <v>27</v>
      </c>
      <c r="B33" s="63" t="s">
        <v>108</v>
      </c>
      <c r="C33" s="64" t="s">
        <v>109</v>
      </c>
      <c r="D33" s="65">
        <v>15</v>
      </c>
      <c r="E33" s="64" t="s">
        <v>83</v>
      </c>
      <c r="F33" s="66"/>
      <c r="G33" s="67">
        <f t="shared" si="0"/>
        <v>0</v>
      </c>
      <c r="H33" s="68"/>
    </row>
    <row r="34" spans="1:8" ht="33" x14ac:dyDescent="0.3">
      <c r="A34" s="62">
        <v>28</v>
      </c>
      <c r="B34" s="63" t="s">
        <v>110</v>
      </c>
      <c r="C34" s="64" t="s">
        <v>111</v>
      </c>
      <c r="D34" s="65">
        <v>15</v>
      </c>
      <c r="E34" s="64" t="s">
        <v>83</v>
      </c>
      <c r="F34" s="66"/>
      <c r="G34" s="67">
        <f t="shared" si="0"/>
        <v>0</v>
      </c>
      <c r="H34" s="68"/>
    </row>
    <row r="35" spans="1:8" ht="33" x14ac:dyDescent="0.3">
      <c r="A35" s="62">
        <v>29</v>
      </c>
      <c r="B35" s="63" t="s">
        <v>112</v>
      </c>
      <c r="C35" s="64" t="s">
        <v>113</v>
      </c>
      <c r="D35" s="65">
        <v>15</v>
      </c>
      <c r="E35" s="64" t="s">
        <v>83</v>
      </c>
      <c r="F35" s="66"/>
      <c r="G35" s="67">
        <f t="shared" si="0"/>
        <v>0</v>
      </c>
      <c r="H35" s="68"/>
    </row>
    <row r="36" spans="1:8" ht="33" x14ac:dyDescent="0.3">
      <c r="A36" s="62">
        <v>30</v>
      </c>
      <c r="B36" s="63" t="s">
        <v>114</v>
      </c>
      <c r="C36" s="64" t="s">
        <v>115</v>
      </c>
      <c r="D36" s="65">
        <v>5.1000000000000005</v>
      </c>
      <c r="E36" s="64" t="s">
        <v>56</v>
      </c>
      <c r="F36" s="66"/>
      <c r="G36" s="67">
        <f t="shared" si="0"/>
        <v>0</v>
      </c>
      <c r="H36" s="68"/>
    </row>
    <row r="37" spans="1:8" ht="16.5" x14ac:dyDescent="0.3">
      <c r="A37" s="62">
        <v>31</v>
      </c>
      <c r="B37" s="63" t="s">
        <v>116</v>
      </c>
      <c r="C37" s="64" t="s">
        <v>117</v>
      </c>
      <c r="D37" s="65">
        <v>93.405000000000001</v>
      </c>
      <c r="E37" s="64" t="s">
        <v>56</v>
      </c>
      <c r="F37" s="66"/>
      <c r="G37" s="67">
        <f t="shared" si="0"/>
        <v>0</v>
      </c>
      <c r="H37" s="68"/>
    </row>
    <row r="38" spans="1:8" ht="33" x14ac:dyDescent="0.3">
      <c r="A38" s="62">
        <v>32</v>
      </c>
      <c r="B38" s="63" t="s">
        <v>118</v>
      </c>
      <c r="C38" s="64" t="s">
        <v>119</v>
      </c>
      <c r="D38" s="65">
        <v>207.36</v>
      </c>
      <c r="E38" s="64" t="s">
        <v>41</v>
      </c>
      <c r="F38" s="66"/>
      <c r="G38" s="67">
        <f t="shared" si="0"/>
        <v>0</v>
      </c>
      <c r="H38" s="68"/>
    </row>
    <row r="39" spans="1:8" ht="16.5" x14ac:dyDescent="0.3">
      <c r="A39" s="69">
        <v>33</v>
      </c>
      <c r="B39" s="70" t="s">
        <v>120</v>
      </c>
      <c r="C39" s="71" t="s">
        <v>121</v>
      </c>
      <c r="D39" s="72">
        <v>15</v>
      </c>
      <c r="E39" s="71" t="s">
        <v>122</v>
      </c>
      <c r="F39" s="73"/>
      <c r="G39" s="74">
        <f t="shared" si="0"/>
        <v>0</v>
      </c>
      <c r="H39" s="68"/>
    </row>
    <row r="40" spans="1:8" ht="17.25" thickBot="1" x14ac:dyDescent="0.35">
      <c r="A40" s="75">
        <v>34</v>
      </c>
      <c r="B40" s="76" t="s">
        <v>123</v>
      </c>
      <c r="C40" s="77" t="s">
        <v>124</v>
      </c>
      <c r="D40" s="78">
        <v>248.91000000000003</v>
      </c>
      <c r="E40" s="77" t="s">
        <v>41</v>
      </c>
      <c r="F40" s="79"/>
      <c r="G40" s="80">
        <f t="shared" si="0"/>
        <v>0</v>
      </c>
      <c r="H40" s="68"/>
    </row>
    <row r="41" spans="1:8" ht="16.5" x14ac:dyDescent="0.3">
      <c r="A41" s="30"/>
      <c r="B41" s="53"/>
      <c r="C41" s="30"/>
      <c r="D41" s="30"/>
      <c r="E41" s="30"/>
      <c r="F41" s="30"/>
      <c r="G41" s="30"/>
      <c r="H41" s="30"/>
    </row>
    <row r="42" spans="1:8" ht="16.5" x14ac:dyDescent="0.3">
      <c r="A42" s="30"/>
      <c r="B42" s="53"/>
      <c r="C42" s="30" t="s">
        <v>51</v>
      </c>
      <c r="D42" s="30"/>
      <c r="E42" s="30"/>
      <c r="F42" s="30"/>
      <c r="G42" s="81">
        <f>SUM(G7:G41)</f>
        <v>0</v>
      </c>
      <c r="H42" s="30"/>
    </row>
    <row r="43" spans="1:8" ht="16.5" x14ac:dyDescent="0.3">
      <c r="A43" s="30"/>
      <c r="B43" s="53"/>
      <c r="C43" s="30"/>
      <c r="D43" s="30"/>
      <c r="E43" s="30"/>
      <c r="F43" s="30"/>
      <c r="G43" s="30"/>
      <c r="H43" s="30"/>
    </row>
    <row r="44" spans="1:8" ht="16.5" x14ac:dyDescent="0.3">
      <c r="A44" s="30"/>
      <c r="B44" s="53"/>
      <c r="C44" s="30"/>
      <c r="D44" s="30"/>
      <c r="E44" s="30"/>
      <c r="F44" s="30"/>
      <c r="G44" s="30"/>
      <c r="H44" s="30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7" sqref="C17"/>
    </sheetView>
  </sheetViews>
  <sheetFormatPr defaultRowHeight="15" x14ac:dyDescent="0.25"/>
  <cols>
    <col min="1" max="1" width="94.5703125" customWidth="1"/>
    <col min="2" max="2" width="6" customWidth="1"/>
    <col min="3" max="3" width="10.28515625" customWidth="1"/>
    <col min="4" max="4" width="15.42578125" customWidth="1"/>
  </cols>
  <sheetData>
    <row r="1" spans="1:5" ht="20.25" x14ac:dyDescent="0.25">
      <c r="A1" s="82" t="s">
        <v>125</v>
      </c>
      <c r="B1" s="2"/>
      <c r="C1" s="2"/>
      <c r="D1" s="2"/>
      <c r="E1" s="2"/>
    </row>
    <row r="2" spans="1:5" x14ac:dyDescent="0.25">
      <c r="A2" s="83"/>
      <c r="B2" s="2"/>
      <c r="C2" s="2"/>
      <c r="D2" s="2"/>
      <c r="E2" s="2"/>
    </row>
    <row r="3" spans="1:5" ht="18.75" x14ac:dyDescent="0.25">
      <c r="A3" s="84" t="s">
        <v>126</v>
      </c>
      <c r="B3" s="2"/>
      <c r="C3" s="2"/>
      <c r="D3" s="2"/>
      <c r="E3" s="2"/>
    </row>
    <row r="4" spans="1:5" ht="19.5" thickBot="1" x14ac:dyDescent="0.3">
      <c r="A4" s="84"/>
      <c r="B4" s="2"/>
      <c r="C4" s="2"/>
      <c r="D4" s="2"/>
      <c r="E4" s="2"/>
    </row>
    <row r="5" spans="1:5" ht="18.75" thickBot="1" x14ac:dyDescent="0.3">
      <c r="A5" s="85" t="s">
        <v>127</v>
      </c>
      <c r="B5" s="86" t="s">
        <v>128</v>
      </c>
      <c r="C5" s="86" t="s">
        <v>129</v>
      </c>
      <c r="D5" s="86" t="s">
        <v>130</v>
      </c>
      <c r="E5" s="2"/>
    </row>
    <row r="6" spans="1:5" x14ac:dyDescent="0.25">
      <c r="A6" s="87" t="s">
        <v>131</v>
      </c>
      <c r="B6" s="88" t="s">
        <v>132</v>
      </c>
      <c r="C6" s="89"/>
      <c r="D6" s="89">
        <f>C6</f>
        <v>0</v>
      </c>
      <c r="E6" s="90"/>
    </row>
    <row r="7" spans="1:5" ht="18.75" thickBot="1" x14ac:dyDescent="0.3">
      <c r="A7" s="91" t="s">
        <v>133</v>
      </c>
      <c r="B7" s="92"/>
      <c r="C7" s="93"/>
      <c r="D7" s="93">
        <f>SUM(D6:D6)</f>
        <v>0</v>
      </c>
      <c r="E7" s="90"/>
    </row>
    <row r="8" spans="1:5" x14ac:dyDescent="0.25">
      <c r="A8" s="94"/>
      <c r="B8" s="95"/>
      <c r="C8" s="96"/>
      <c r="D8" s="96"/>
      <c r="E8" s="90"/>
    </row>
    <row r="9" spans="1:5" ht="18.75" x14ac:dyDescent="0.25">
      <c r="A9" s="97" t="s">
        <v>134</v>
      </c>
      <c r="B9" s="95"/>
      <c r="C9" s="96"/>
      <c r="D9" s="96"/>
      <c r="E9" s="90"/>
    </row>
    <row r="10" spans="1:5" ht="15.75" thickBot="1" x14ac:dyDescent="0.3">
      <c r="A10" s="98"/>
      <c r="B10" s="95"/>
      <c r="C10" s="96"/>
      <c r="D10" s="96"/>
      <c r="E10" s="90"/>
    </row>
    <row r="11" spans="1:5" ht="33" customHeight="1" x14ac:dyDescent="0.25">
      <c r="A11" s="99" t="s">
        <v>135</v>
      </c>
      <c r="B11" s="100" t="s">
        <v>132</v>
      </c>
      <c r="C11" s="101"/>
      <c r="D11" s="101">
        <f>C11</f>
        <v>0</v>
      </c>
      <c r="E11" s="90"/>
    </row>
    <row r="12" spans="1:5" ht="18" customHeight="1" x14ac:dyDescent="0.25">
      <c r="A12" s="102" t="s">
        <v>136</v>
      </c>
      <c r="B12" s="88" t="s">
        <v>132</v>
      </c>
      <c r="C12" s="103"/>
      <c r="D12" s="89">
        <f t="shared" ref="D12:D17" si="0">C12</f>
        <v>0</v>
      </c>
      <c r="E12" s="90"/>
    </row>
    <row r="13" spans="1:5" ht="30" x14ac:dyDescent="0.25">
      <c r="A13" s="102" t="s">
        <v>137</v>
      </c>
      <c r="B13" s="88" t="s">
        <v>132</v>
      </c>
      <c r="C13" s="103"/>
      <c r="D13" s="89">
        <f t="shared" si="0"/>
        <v>0</v>
      </c>
      <c r="E13" s="90"/>
    </row>
    <row r="14" spans="1:5" ht="30" customHeight="1" x14ac:dyDescent="0.25">
      <c r="A14" s="102" t="s">
        <v>138</v>
      </c>
      <c r="B14" s="88" t="s">
        <v>132</v>
      </c>
      <c r="C14" s="103"/>
      <c r="D14" s="89">
        <f t="shared" si="0"/>
        <v>0</v>
      </c>
      <c r="E14" s="90"/>
    </row>
    <row r="15" spans="1:5" ht="30" x14ac:dyDescent="0.25">
      <c r="A15" s="102" t="s">
        <v>139</v>
      </c>
      <c r="B15" s="88" t="s">
        <v>132</v>
      </c>
      <c r="C15" s="103"/>
      <c r="D15" s="89">
        <f t="shared" si="0"/>
        <v>0</v>
      </c>
      <c r="E15" s="90"/>
    </row>
    <row r="16" spans="1:5" x14ac:dyDescent="0.25">
      <c r="A16" s="87" t="s">
        <v>140</v>
      </c>
      <c r="B16" s="88" t="s">
        <v>132</v>
      </c>
      <c r="C16" s="103"/>
      <c r="D16" s="89">
        <f t="shared" si="0"/>
        <v>0</v>
      </c>
      <c r="E16" s="90"/>
    </row>
    <row r="17" spans="1:5" ht="30.75" thickBot="1" x14ac:dyDescent="0.3">
      <c r="A17" s="104" t="s">
        <v>141</v>
      </c>
      <c r="B17" s="92" t="s">
        <v>132</v>
      </c>
      <c r="C17" s="93"/>
      <c r="D17" s="93">
        <f t="shared" si="0"/>
        <v>0</v>
      </c>
      <c r="E17" s="2"/>
    </row>
    <row r="18" spans="1:5" ht="18.75" thickBot="1" x14ac:dyDescent="0.3">
      <c r="A18" s="91" t="s">
        <v>142</v>
      </c>
      <c r="B18" s="105"/>
      <c r="C18" s="106"/>
      <c r="D18" s="107">
        <f>SUM(D11:D17)</f>
        <v>0</v>
      </c>
      <c r="E18" s="2"/>
    </row>
    <row r="19" spans="1:5" ht="18.75" thickBot="1" x14ac:dyDescent="0.3">
      <c r="A19" s="108" t="s">
        <v>143</v>
      </c>
      <c r="B19" s="118">
        <f>D7+D18</f>
        <v>0</v>
      </c>
      <c r="C19" s="118"/>
      <c r="D19" s="118"/>
      <c r="E19" s="2"/>
    </row>
    <row r="20" spans="1:5" x14ac:dyDescent="0.25">
      <c r="A20" s="119"/>
      <c r="B20" s="119"/>
      <c r="C20" s="119"/>
      <c r="D20" s="119"/>
      <c r="E20" s="2"/>
    </row>
    <row r="21" spans="1:5" x14ac:dyDescent="0.25">
      <c r="A21" s="83"/>
      <c r="B21" s="2"/>
      <c r="C21" s="2"/>
      <c r="D21" s="2"/>
      <c r="E21" s="2"/>
    </row>
    <row r="22" spans="1:5" x14ac:dyDescent="0.25">
      <c r="A22" s="83"/>
      <c r="B22" s="2"/>
      <c r="C22" s="2"/>
      <c r="D22" s="2"/>
      <c r="E22" s="2"/>
    </row>
  </sheetData>
  <mergeCells count="2">
    <mergeCell ref="B19:D19"/>
    <mergeCell ref="A20:D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Komunikace</vt:lpstr>
      <vt:lpstr>Odvodnění</vt:lpstr>
      <vt:lpstr>OVN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 Vojtěch</dc:creator>
  <cp:lastModifiedBy>Kiršová Iva</cp:lastModifiedBy>
  <cp:lastPrinted>2018-08-01T11:46:31Z</cp:lastPrinted>
  <dcterms:created xsi:type="dcterms:W3CDTF">2018-07-26T11:52:20Z</dcterms:created>
  <dcterms:modified xsi:type="dcterms:W3CDTF">2018-08-01T11:46:34Z</dcterms:modified>
</cp:coreProperties>
</file>